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05" windowWidth="18915" windowHeight="10200" activeTab="3"/>
  </bookViews>
  <sheets>
    <sheet name="Config" sheetId="6" r:id="rId1"/>
    <sheet name="Fiche_Client" sheetId="5" r:id="rId2"/>
    <sheet name="Statistique" sheetId="4" r:id="rId3"/>
    <sheet name="Stat_Nuitée" sheetId="7" r:id="rId4"/>
  </sheets>
  <definedNames>
    <definedName name="_xlnm._FilterDatabase" localSheetId="1" hidden="1">Fiche_Client!$B$2:$M$14</definedName>
    <definedName name="AFRIQUE">Config!$A$30</definedName>
    <definedName name="ALGERIE">Config!$A$19</definedName>
    <definedName name="Allemagne">Config!$A$7</definedName>
    <definedName name="Arabie_Emirate">Config!$A$24</definedName>
    <definedName name="Arabie_Saoudite">Config!$A$23</definedName>
    <definedName name="Belgique">Config!$A$5</definedName>
    <definedName name="BRESIL">Config!$A$31</definedName>
    <definedName name="CANADA">Config!$A$27</definedName>
    <definedName name="CHINE">Config!$A$29</definedName>
    <definedName name="Côte_d_Ivoire">Config!$A$30</definedName>
    <definedName name="Côte_Ivoire">Config!$A$30</definedName>
    <definedName name="DANEMARK">Config!$A$11</definedName>
    <definedName name="EGYPTE">Config!$A$22</definedName>
    <definedName name="Espagne">Config!$A$3</definedName>
    <definedName name="Etats_Unis">Config!$A$26</definedName>
    <definedName name="Feries" localSheetId="3">Stat_Nuitée!$BE$2:$BE$10</definedName>
    <definedName name="Feries">Statistique!$BE$2:$BE$10</definedName>
    <definedName name="France">Config!$A$4</definedName>
    <definedName name="Grande_Bretagne">Config!$A$10</definedName>
    <definedName name="Holland">Config!$A$8</definedName>
    <definedName name="Italie">Config!$A$6</definedName>
    <definedName name="JAPON">Config!$A$28</definedName>
    <definedName name="jordanie">Config!$A$25</definedName>
    <definedName name="Liste">OFFSET(Tableau1[[#Headers],[Chb]],MATCH(Statistique!A$2,Fiche_Client!$L$3:$L$15999,0),,COUNTIF(Fiche_Client!$L$3:$L$15999,Statistique!A$2))</definedName>
    <definedName name="liste2">OFFSET(Tableau1[[#Headers],[Chb]],MATCH(Statistique!A$2,Fiche_Client!$M$3:$M$16000,0),,COUNTIF(Fiche_Client!$L$3:$M$16000,Statistique!A$2))</definedName>
    <definedName name="LYBIE">Config!$A$21</definedName>
    <definedName name="MA" localSheetId="1">Fiche_Client!$E$3:$E$15999</definedName>
    <definedName name="MAROC">Config!$A$2</definedName>
    <definedName name="MEXIQUE">Config!$A$32</definedName>
    <definedName name="Nationalité">Config!$A$2:$A$44</definedName>
    <definedName name="NIGER">Config!$A$15</definedName>
    <definedName name="NORVEGE">Config!$A$12</definedName>
    <definedName name="Pays">Config!$B$2:$B$41</definedName>
    <definedName name="POLOGNE">Config!$A$13</definedName>
    <definedName name="Portugal">Config!$A$9</definedName>
    <definedName name="RUSSIE">Config!$A$14</definedName>
    <definedName name="SUEDE">Config!$A$17</definedName>
    <definedName name="SUISSE">Config!$A$16</definedName>
    <definedName name="TUNISIE">Config!$A$20</definedName>
    <definedName name="TURQUIE">Config!$A$18</definedName>
  </definedNames>
  <calcPr calcId="145621"/>
</workbook>
</file>

<file path=xl/calcChain.xml><?xml version="1.0" encoding="utf-8"?>
<calcChain xmlns="http://schemas.openxmlformats.org/spreadsheetml/2006/main">
  <c r="D31" i="7" l="1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B14" i="5"/>
  <c r="N14" i="5"/>
  <c r="AI31" i="7" l="1"/>
  <c r="B1" i="7"/>
  <c r="D2" i="7" s="1"/>
  <c r="B1" i="4"/>
  <c r="D2" i="4" s="1"/>
  <c r="D31" i="4" s="1"/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2" i="7"/>
  <c r="D33" i="7"/>
  <c r="D34" i="7"/>
  <c r="D35" i="7"/>
  <c r="D36" i="7"/>
  <c r="D37" i="7"/>
  <c r="D38" i="7"/>
  <c r="D39" i="7"/>
  <c r="D40" i="7"/>
  <c r="D41" i="7"/>
  <c r="D42" i="7"/>
  <c r="D3" i="7"/>
  <c r="B13" i="5"/>
  <c r="N13" i="5"/>
  <c r="B12" i="5"/>
  <c r="N12" i="5"/>
  <c r="B11" i="5" l="1"/>
  <c r="N11" i="5"/>
  <c r="D43" i="7" l="1"/>
  <c r="N4" i="5"/>
  <c r="N5" i="5"/>
  <c r="N6" i="5"/>
  <c r="N7" i="5"/>
  <c r="N8" i="5"/>
  <c r="N9" i="5"/>
  <c r="N10" i="5"/>
  <c r="N3" i="5"/>
  <c r="E2" i="7"/>
  <c r="BF1" i="7"/>
  <c r="BG10" i="7" s="1"/>
  <c r="E5" i="7" l="1"/>
  <c r="E4" i="7"/>
  <c r="E6" i="7"/>
  <c r="E8" i="7"/>
  <c r="E7" i="7"/>
  <c r="E9" i="7"/>
  <c r="E10" i="7"/>
  <c r="E12" i="7"/>
  <c r="E11" i="7"/>
  <c r="E13" i="7"/>
  <c r="E14" i="7"/>
  <c r="E16" i="7"/>
  <c r="E18" i="7"/>
  <c r="E20" i="7"/>
  <c r="E22" i="7"/>
  <c r="E24" i="7"/>
  <c r="E26" i="7"/>
  <c r="E28" i="7"/>
  <c r="E30" i="7"/>
  <c r="E15" i="7"/>
  <c r="E17" i="7"/>
  <c r="E19" i="7"/>
  <c r="E21" i="7"/>
  <c r="E23" i="7"/>
  <c r="E25" i="7"/>
  <c r="E27" i="7"/>
  <c r="E29" i="7"/>
  <c r="E32" i="7"/>
  <c r="E33" i="7"/>
  <c r="E35" i="7"/>
  <c r="E37" i="7"/>
  <c r="E39" i="7"/>
  <c r="E41" i="7"/>
  <c r="E3" i="7"/>
  <c r="E34" i="7"/>
  <c r="E36" i="7"/>
  <c r="E38" i="7"/>
  <c r="E40" i="7"/>
  <c r="E42" i="7"/>
  <c r="F2" i="7"/>
  <c r="BG2" i="7"/>
  <c r="BG3" i="7"/>
  <c r="BG4" i="7"/>
  <c r="BG5" i="7"/>
  <c r="BG6" i="7"/>
  <c r="BG7" i="7"/>
  <c r="BG8" i="7"/>
  <c r="BG9" i="7"/>
  <c r="F4" i="7" l="1"/>
  <c r="F3" i="7"/>
  <c r="F5" i="7"/>
  <c r="F7" i="7"/>
  <c r="F9" i="7"/>
  <c r="F6" i="7"/>
  <c r="F8" i="7"/>
  <c r="F11" i="7"/>
  <c r="F13" i="7"/>
  <c r="F10" i="7"/>
  <c r="F12" i="7"/>
  <c r="F15" i="7"/>
  <c r="F17" i="7"/>
  <c r="F19" i="7"/>
  <c r="F21" i="7"/>
  <c r="F23" i="7"/>
  <c r="F25" i="7"/>
  <c r="F27" i="7"/>
  <c r="F29" i="7"/>
  <c r="F32" i="7"/>
  <c r="F26" i="7"/>
  <c r="F28" i="7"/>
  <c r="F30" i="7"/>
  <c r="F34" i="7"/>
  <c r="F36" i="7"/>
  <c r="F38" i="7"/>
  <c r="F40" i="7"/>
  <c r="F42" i="7"/>
  <c r="F14" i="7"/>
  <c r="F16" i="7"/>
  <c r="F18" i="7"/>
  <c r="F20" i="7"/>
  <c r="F22" i="7"/>
  <c r="F24" i="7"/>
  <c r="F33" i="7"/>
  <c r="F35" i="7"/>
  <c r="F37" i="7"/>
  <c r="F39" i="7"/>
  <c r="F41" i="7"/>
  <c r="G2" i="7"/>
  <c r="E43" i="7"/>
  <c r="H2" i="7"/>
  <c r="H4" i="7" l="1"/>
  <c r="H5" i="7"/>
  <c r="H7" i="7"/>
  <c r="H9" i="7"/>
  <c r="H11" i="7"/>
  <c r="H13" i="7"/>
  <c r="H6" i="7"/>
  <c r="H8" i="7"/>
  <c r="H10" i="7"/>
  <c r="H12" i="7"/>
  <c r="H15" i="7"/>
  <c r="H17" i="7"/>
  <c r="H19" i="7"/>
  <c r="H21" i="7"/>
  <c r="H23" i="7"/>
  <c r="H14" i="7"/>
  <c r="H16" i="7"/>
  <c r="H18" i="7"/>
  <c r="H20" i="7"/>
  <c r="H22" i="7"/>
  <c r="H24" i="7"/>
  <c r="H25" i="7"/>
  <c r="H27" i="7"/>
  <c r="H29" i="7"/>
  <c r="H26" i="7"/>
  <c r="H32" i="7"/>
  <c r="H34" i="7"/>
  <c r="H36" i="7"/>
  <c r="H38" i="7"/>
  <c r="H40" i="7"/>
  <c r="H42" i="7"/>
  <c r="H3" i="7"/>
  <c r="H28" i="7"/>
  <c r="H30" i="7"/>
  <c r="H33" i="7"/>
  <c r="H37" i="7"/>
  <c r="H41" i="7"/>
  <c r="H35" i="7"/>
  <c r="H39" i="7"/>
  <c r="G5" i="7"/>
  <c r="G4" i="7"/>
  <c r="G6" i="7"/>
  <c r="G8" i="7"/>
  <c r="G10" i="7"/>
  <c r="G12" i="7"/>
  <c r="G7" i="7"/>
  <c r="G9" i="7"/>
  <c r="G11" i="7"/>
  <c r="G13" i="7"/>
  <c r="G14" i="7"/>
  <c r="G16" i="7"/>
  <c r="G18" i="7"/>
  <c r="G20" i="7"/>
  <c r="G22" i="7"/>
  <c r="G24" i="7"/>
  <c r="G15" i="7"/>
  <c r="G17" i="7"/>
  <c r="G19" i="7"/>
  <c r="G21" i="7"/>
  <c r="G23" i="7"/>
  <c r="G26" i="7"/>
  <c r="G28" i="7"/>
  <c r="G30" i="7"/>
  <c r="G33" i="7"/>
  <c r="G35" i="7"/>
  <c r="G37" i="7"/>
  <c r="G39" i="7"/>
  <c r="G41" i="7"/>
  <c r="G25" i="7"/>
  <c r="G27" i="7"/>
  <c r="G29" i="7"/>
  <c r="G32" i="7"/>
  <c r="G34" i="7"/>
  <c r="G38" i="7"/>
  <c r="G42" i="7"/>
  <c r="G3" i="7"/>
  <c r="G36" i="7"/>
  <c r="G40" i="7"/>
  <c r="F43" i="7"/>
  <c r="I2" i="7"/>
  <c r="I5" i="7" l="1"/>
  <c r="I4" i="7"/>
  <c r="I6" i="7"/>
  <c r="I8" i="7"/>
  <c r="I7" i="7"/>
  <c r="I9" i="7"/>
  <c r="I10" i="7"/>
  <c r="I12" i="7"/>
  <c r="I11" i="7"/>
  <c r="I13" i="7"/>
  <c r="I14" i="7"/>
  <c r="I16" i="7"/>
  <c r="I18" i="7"/>
  <c r="I20" i="7"/>
  <c r="I22" i="7"/>
  <c r="I24" i="7"/>
  <c r="I26" i="7"/>
  <c r="I28" i="7"/>
  <c r="I30" i="7"/>
  <c r="I25" i="7"/>
  <c r="I27" i="7"/>
  <c r="I29" i="7"/>
  <c r="I33" i="7"/>
  <c r="I35" i="7"/>
  <c r="I37" i="7"/>
  <c r="I39" i="7"/>
  <c r="I41" i="7"/>
  <c r="I15" i="7"/>
  <c r="I17" i="7"/>
  <c r="I19" i="7"/>
  <c r="I21" i="7"/>
  <c r="I23" i="7"/>
  <c r="I32" i="7"/>
  <c r="I34" i="7"/>
  <c r="I36" i="7"/>
  <c r="I38" i="7"/>
  <c r="I40" i="7"/>
  <c r="I42" i="7"/>
  <c r="I3" i="7"/>
  <c r="G43" i="7"/>
  <c r="H43" i="7"/>
  <c r="J2" i="7"/>
  <c r="J4" i="7" l="1"/>
  <c r="J5" i="7"/>
  <c r="J7" i="7"/>
  <c r="J9" i="7"/>
  <c r="J6" i="7"/>
  <c r="J8" i="7"/>
  <c r="J11" i="7"/>
  <c r="J13" i="7"/>
  <c r="J10" i="7"/>
  <c r="J12" i="7"/>
  <c r="J15" i="7"/>
  <c r="J17" i="7"/>
  <c r="J19" i="7"/>
  <c r="J21" i="7"/>
  <c r="J23" i="7"/>
  <c r="J25" i="7"/>
  <c r="J27" i="7"/>
  <c r="J29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J42" i="7"/>
  <c r="J3" i="7"/>
  <c r="J33" i="7"/>
  <c r="J35" i="7"/>
  <c r="J37" i="7"/>
  <c r="J39" i="7"/>
  <c r="J41" i="7"/>
  <c r="I43" i="7"/>
  <c r="K2" i="7"/>
  <c r="K5" i="7" l="1"/>
  <c r="K4" i="7"/>
  <c r="K6" i="7"/>
  <c r="K8" i="7"/>
  <c r="K10" i="7"/>
  <c r="K12" i="7"/>
  <c r="K7" i="7"/>
  <c r="K9" i="7"/>
  <c r="K11" i="7"/>
  <c r="K13" i="7"/>
  <c r="K14" i="7"/>
  <c r="K16" i="7"/>
  <c r="K18" i="7"/>
  <c r="K20" i="7"/>
  <c r="K22" i="7"/>
  <c r="K24" i="7"/>
  <c r="K15" i="7"/>
  <c r="K17" i="7"/>
  <c r="K19" i="7"/>
  <c r="K21" i="7"/>
  <c r="K23" i="7"/>
  <c r="K26" i="7"/>
  <c r="K28" i="7"/>
  <c r="K30" i="7"/>
  <c r="K27" i="7"/>
  <c r="K33" i="7"/>
  <c r="K35" i="7"/>
  <c r="K37" i="7"/>
  <c r="K39" i="7"/>
  <c r="K41" i="7"/>
  <c r="K25" i="7"/>
  <c r="K32" i="7"/>
  <c r="K34" i="7"/>
  <c r="K38" i="7"/>
  <c r="K42" i="7"/>
  <c r="K3" i="7"/>
  <c r="K29" i="7"/>
  <c r="K36" i="7"/>
  <c r="K40" i="7"/>
  <c r="J43" i="7"/>
  <c r="L2" i="7"/>
  <c r="L4" i="7" l="1"/>
  <c r="L5" i="7"/>
  <c r="L7" i="7"/>
  <c r="L9" i="7"/>
  <c r="L11" i="7"/>
  <c r="L13" i="7"/>
  <c r="L6" i="7"/>
  <c r="L8" i="7"/>
  <c r="L10" i="7"/>
  <c r="L12" i="7"/>
  <c r="L15" i="7"/>
  <c r="L17" i="7"/>
  <c r="L19" i="7"/>
  <c r="L21" i="7"/>
  <c r="L23" i="7"/>
  <c r="L14" i="7"/>
  <c r="L16" i="7"/>
  <c r="L18" i="7"/>
  <c r="L20" i="7"/>
  <c r="L22" i="7"/>
  <c r="L24" i="7"/>
  <c r="L25" i="7"/>
  <c r="L27" i="7"/>
  <c r="L29" i="7"/>
  <c r="L32" i="7"/>
  <c r="L34" i="7"/>
  <c r="L36" i="7"/>
  <c r="L38" i="7"/>
  <c r="L40" i="7"/>
  <c r="L42" i="7"/>
  <c r="L3" i="7"/>
  <c r="L26" i="7"/>
  <c r="L28" i="7"/>
  <c r="L33" i="7"/>
  <c r="L37" i="7"/>
  <c r="L41" i="7"/>
  <c r="L30" i="7"/>
  <c r="L35" i="7"/>
  <c r="L39" i="7"/>
  <c r="K43" i="7"/>
  <c r="M2" i="7"/>
  <c r="M5" i="7" l="1"/>
  <c r="M4" i="7"/>
  <c r="M6" i="7"/>
  <c r="M8" i="7"/>
  <c r="M7" i="7"/>
  <c r="M9" i="7"/>
  <c r="M10" i="7"/>
  <c r="M12" i="7"/>
  <c r="M11" i="7"/>
  <c r="M13" i="7"/>
  <c r="M14" i="7"/>
  <c r="M16" i="7"/>
  <c r="M18" i="7"/>
  <c r="M20" i="7"/>
  <c r="M22" i="7"/>
  <c r="M24" i="7"/>
  <c r="M26" i="7"/>
  <c r="M28" i="7"/>
  <c r="M30" i="7"/>
  <c r="M15" i="7"/>
  <c r="M17" i="7"/>
  <c r="M19" i="7"/>
  <c r="M21" i="7"/>
  <c r="M23" i="7"/>
  <c r="M25" i="7"/>
  <c r="M27" i="7"/>
  <c r="M29" i="7"/>
  <c r="M33" i="7"/>
  <c r="M35" i="7"/>
  <c r="M37" i="7"/>
  <c r="M39" i="7"/>
  <c r="M41" i="7"/>
  <c r="M32" i="7"/>
  <c r="M34" i="7"/>
  <c r="M36" i="7"/>
  <c r="M38" i="7"/>
  <c r="M40" i="7"/>
  <c r="M42" i="7"/>
  <c r="M3" i="7"/>
  <c r="L43" i="7"/>
  <c r="N2" i="7"/>
  <c r="N4" i="7" l="1"/>
  <c r="N5" i="7"/>
  <c r="N7" i="7"/>
  <c r="N9" i="7"/>
  <c r="N6" i="7"/>
  <c r="N8" i="7"/>
  <c r="N11" i="7"/>
  <c r="N13" i="7"/>
  <c r="N10" i="7"/>
  <c r="N12" i="7"/>
  <c r="N15" i="7"/>
  <c r="N17" i="7"/>
  <c r="N19" i="7"/>
  <c r="N21" i="7"/>
  <c r="N23" i="7"/>
  <c r="N25" i="7"/>
  <c r="N27" i="7"/>
  <c r="N29" i="7"/>
  <c r="N26" i="7"/>
  <c r="N28" i="7"/>
  <c r="N30" i="7"/>
  <c r="N32" i="7"/>
  <c r="N34" i="7"/>
  <c r="N36" i="7"/>
  <c r="N38" i="7"/>
  <c r="N40" i="7"/>
  <c r="N42" i="7"/>
  <c r="N3" i="7"/>
  <c r="N14" i="7"/>
  <c r="N16" i="7"/>
  <c r="N18" i="7"/>
  <c r="N20" i="7"/>
  <c r="N22" i="7"/>
  <c r="N24" i="7"/>
  <c r="N33" i="7"/>
  <c r="N35" i="7"/>
  <c r="N37" i="7"/>
  <c r="N39" i="7"/>
  <c r="N41" i="7"/>
  <c r="M43" i="7"/>
  <c r="O2" i="7"/>
  <c r="O5" i="7" l="1"/>
  <c r="O4" i="7"/>
  <c r="O6" i="7"/>
  <c r="O8" i="7"/>
  <c r="O10" i="7"/>
  <c r="O12" i="7"/>
  <c r="O7" i="7"/>
  <c r="O9" i="7"/>
  <c r="O11" i="7"/>
  <c r="O13" i="7"/>
  <c r="O14" i="7"/>
  <c r="O16" i="7"/>
  <c r="O18" i="7"/>
  <c r="O20" i="7"/>
  <c r="O22" i="7"/>
  <c r="O24" i="7"/>
  <c r="O15" i="7"/>
  <c r="O17" i="7"/>
  <c r="O19" i="7"/>
  <c r="O21" i="7"/>
  <c r="O23" i="7"/>
  <c r="O26" i="7"/>
  <c r="O28" i="7"/>
  <c r="O30" i="7"/>
  <c r="O33" i="7"/>
  <c r="O35" i="7"/>
  <c r="O37" i="7"/>
  <c r="O39" i="7"/>
  <c r="O41" i="7"/>
  <c r="O25" i="7"/>
  <c r="O27" i="7"/>
  <c r="O29" i="7"/>
  <c r="O32" i="7"/>
  <c r="O34" i="7"/>
  <c r="O38" i="7"/>
  <c r="O42" i="7"/>
  <c r="O3" i="7"/>
  <c r="O36" i="7"/>
  <c r="O40" i="7"/>
  <c r="N43" i="7"/>
  <c r="P2" i="7"/>
  <c r="P4" i="7" l="1"/>
  <c r="P5" i="7"/>
  <c r="P7" i="7"/>
  <c r="P9" i="7"/>
  <c r="P11" i="7"/>
  <c r="P6" i="7"/>
  <c r="P8" i="7"/>
  <c r="P10" i="7"/>
  <c r="P12" i="7"/>
  <c r="P15" i="7"/>
  <c r="P17" i="7"/>
  <c r="P19" i="7"/>
  <c r="P21" i="7"/>
  <c r="P23" i="7"/>
  <c r="P13" i="7"/>
  <c r="P14" i="7"/>
  <c r="P16" i="7"/>
  <c r="P18" i="7"/>
  <c r="P20" i="7"/>
  <c r="P22" i="7"/>
  <c r="P24" i="7"/>
  <c r="P25" i="7"/>
  <c r="P27" i="7"/>
  <c r="P29" i="7"/>
  <c r="P32" i="7"/>
  <c r="P34" i="7"/>
  <c r="P36" i="7"/>
  <c r="P38" i="7"/>
  <c r="P40" i="7"/>
  <c r="P42" i="7"/>
  <c r="P3" i="7"/>
  <c r="P26" i="7"/>
  <c r="P28" i="7"/>
  <c r="P30" i="7"/>
  <c r="P33" i="7"/>
  <c r="P37" i="7"/>
  <c r="P41" i="7"/>
  <c r="P35" i="7"/>
  <c r="P39" i="7"/>
  <c r="O43" i="7"/>
  <c r="Q2" i="7"/>
  <c r="Q5" i="7" l="1"/>
  <c r="Q4" i="7"/>
  <c r="Q6" i="7"/>
  <c r="Q8" i="7"/>
  <c r="Q7" i="7"/>
  <c r="Q9" i="7"/>
  <c r="Q10" i="7"/>
  <c r="Q12" i="7"/>
  <c r="Q11" i="7"/>
  <c r="Q13" i="7"/>
  <c r="Q14" i="7"/>
  <c r="Q16" i="7"/>
  <c r="Q18" i="7"/>
  <c r="Q20" i="7"/>
  <c r="Q22" i="7"/>
  <c r="Q24" i="7"/>
  <c r="Q26" i="7"/>
  <c r="Q28" i="7"/>
  <c r="Q30" i="7"/>
  <c r="Q25" i="7"/>
  <c r="Q27" i="7"/>
  <c r="Q29" i="7"/>
  <c r="Q33" i="7"/>
  <c r="Q35" i="7"/>
  <c r="Q37" i="7"/>
  <c r="Q39" i="7"/>
  <c r="Q41" i="7"/>
  <c r="Q15" i="7"/>
  <c r="Q17" i="7"/>
  <c r="Q19" i="7"/>
  <c r="Q21" i="7"/>
  <c r="Q23" i="7"/>
  <c r="Q32" i="7"/>
  <c r="Q34" i="7"/>
  <c r="Q36" i="7"/>
  <c r="Q38" i="7"/>
  <c r="Q40" i="7"/>
  <c r="Q42" i="7"/>
  <c r="Q3" i="7"/>
  <c r="P43" i="7"/>
  <c r="R2" i="7"/>
  <c r="R4" i="7" l="1"/>
  <c r="R5" i="7"/>
  <c r="R7" i="7"/>
  <c r="R9" i="7"/>
  <c r="R6" i="7"/>
  <c r="R8" i="7"/>
  <c r="R11" i="7"/>
  <c r="R10" i="7"/>
  <c r="R12" i="7"/>
  <c r="R13" i="7"/>
  <c r="R15" i="7"/>
  <c r="R17" i="7"/>
  <c r="R19" i="7"/>
  <c r="R21" i="7"/>
  <c r="R23" i="7"/>
  <c r="R25" i="7"/>
  <c r="R27" i="7"/>
  <c r="R29" i="7"/>
  <c r="R14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3" i="7"/>
  <c r="R33" i="7"/>
  <c r="R35" i="7"/>
  <c r="R37" i="7"/>
  <c r="R39" i="7"/>
  <c r="R41" i="7"/>
  <c r="Q43" i="7"/>
  <c r="S2" i="7"/>
  <c r="S5" i="7" l="1"/>
  <c r="S4" i="7"/>
  <c r="S6" i="7"/>
  <c r="S8" i="7"/>
  <c r="S10" i="7"/>
  <c r="S12" i="7"/>
  <c r="S7" i="7"/>
  <c r="S9" i="7"/>
  <c r="S11" i="7"/>
  <c r="S14" i="7"/>
  <c r="S16" i="7"/>
  <c r="S18" i="7"/>
  <c r="S20" i="7"/>
  <c r="S22" i="7"/>
  <c r="S24" i="7"/>
  <c r="S13" i="7"/>
  <c r="S15" i="7"/>
  <c r="S17" i="7"/>
  <c r="S19" i="7"/>
  <c r="S21" i="7"/>
  <c r="S23" i="7"/>
  <c r="S26" i="7"/>
  <c r="S28" i="7"/>
  <c r="S30" i="7"/>
  <c r="S27" i="7"/>
  <c r="S33" i="7"/>
  <c r="S35" i="7"/>
  <c r="S37" i="7"/>
  <c r="S39" i="7"/>
  <c r="S41" i="7"/>
  <c r="S25" i="7"/>
  <c r="S32" i="7"/>
  <c r="S34" i="7"/>
  <c r="S38" i="7"/>
  <c r="S42" i="7"/>
  <c r="S3" i="7"/>
  <c r="S29" i="7"/>
  <c r="S36" i="7"/>
  <c r="S40" i="7"/>
  <c r="R43" i="7"/>
  <c r="T2" i="7"/>
  <c r="T4" i="7" l="1"/>
  <c r="T5" i="7"/>
  <c r="T7" i="7"/>
  <c r="T9" i="7"/>
  <c r="T11" i="7"/>
  <c r="T6" i="7"/>
  <c r="T8" i="7"/>
  <c r="T10" i="7"/>
  <c r="T12" i="7"/>
  <c r="T13" i="7"/>
  <c r="T15" i="7"/>
  <c r="T17" i="7"/>
  <c r="T19" i="7"/>
  <c r="T21" i="7"/>
  <c r="T23" i="7"/>
  <c r="T14" i="7"/>
  <c r="T16" i="7"/>
  <c r="T18" i="7"/>
  <c r="T20" i="7"/>
  <c r="T22" i="7"/>
  <c r="T24" i="7"/>
  <c r="T25" i="7"/>
  <c r="T27" i="7"/>
  <c r="T29" i="7"/>
  <c r="T32" i="7"/>
  <c r="T34" i="7"/>
  <c r="T36" i="7"/>
  <c r="T38" i="7"/>
  <c r="T40" i="7"/>
  <c r="T42" i="7"/>
  <c r="T3" i="7"/>
  <c r="T26" i="7"/>
  <c r="T28" i="7"/>
  <c r="T33" i="7"/>
  <c r="T37" i="7"/>
  <c r="T41" i="7"/>
  <c r="T30" i="7"/>
  <c r="T35" i="7"/>
  <c r="T39" i="7"/>
  <c r="S43" i="7"/>
  <c r="U2" i="7"/>
  <c r="U5" i="7" l="1"/>
  <c r="U4" i="7"/>
  <c r="U6" i="7"/>
  <c r="U8" i="7"/>
  <c r="U7" i="7"/>
  <c r="U9" i="7"/>
  <c r="U10" i="7"/>
  <c r="U12" i="7"/>
  <c r="U11" i="7"/>
  <c r="U14" i="7"/>
  <c r="U16" i="7"/>
  <c r="U18" i="7"/>
  <c r="U20" i="7"/>
  <c r="U22" i="7"/>
  <c r="U24" i="7"/>
  <c r="U13" i="7"/>
  <c r="U26" i="7"/>
  <c r="U28" i="7"/>
  <c r="U30" i="7"/>
  <c r="U15" i="7"/>
  <c r="U17" i="7"/>
  <c r="U19" i="7"/>
  <c r="U21" i="7"/>
  <c r="U23" i="7"/>
  <c r="U25" i="7"/>
  <c r="U27" i="7"/>
  <c r="U29" i="7"/>
  <c r="U33" i="7"/>
  <c r="U35" i="7"/>
  <c r="U37" i="7"/>
  <c r="U39" i="7"/>
  <c r="U41" i="7"/>
  <c r="U32" i="7"/>
  <c r="U34" i="7"/>
  <c r="U36" i="7"/>
  <c r="U38" i="7"/>
  <c r="U40" i="7"/>
  <c r="U42" i="7"/>
  <c r="U3" i="7"/>
  <c r="T43" i="7"/>
  <c r="V2" i="7"/>
  <c r="V4" i="7" l="1"/>
  <c r="V5" i="7"/>
  <c r="V7" i="7"/>
  <c r="V9" i="7"/>
  <c r="V6" i="7"/>
  <c r="V8" i="7"/>
  <c r="V11" i="7"/>
  <c r="V10" i="7"/>
  <c r="V12" i="7"/>
  <c r="V13" i="7"/>
  <c r="V15" i="7"/>
  <c r="V17" i="7"/>
  <c r="V19" i="7"/>
  <c r="V21" i="7"/>
  <c r="V23" i="7"/>
  <c r="V25" i="7"/>
  <c r="V27" i="7"/>
  <c r="V29" i="7"/>
  <c r="V26" i="7"/>
  <c r="V28" i="7"/>
  <c r="V30" i="7"/>
  <c r="V32" i="7"/>
  <c r="V34" i="7"/>
  <c r="V36" i="7"/>
  <c r="V38" i="7"/>
  <c r="V40" i="7"/>
  <c r="V42" i="7"/>
  <c r="V3" i="7"/>
  <c r="V14" i="7"/>
  <c r="V16" i="7"/>
  <c r="V18" i="7"/>
  <c r="V20" i="7"/>
  <c r="V22" i="7"/>
  <c r="V24" i="7"/>
  <c r="V33" i="7"/>
  <c r="V35" i="7"/>
  <c r="V37" i="7"/>
  <c r="V39" i="7"/>
  <c r="V41" i="7"/>
  <c r="U43" i="7"/>
  <c r="W2" i="7"/>
  <c r="D26" i="4"/>
  <c r="B10" i="5"/>
  <c r="D44" i="4" a="1"/>
  <c r="D44" i="4" s="1"/>
  <c r="W5" i="7" l="1"/>
  <c r="W4" i="7"/>
  <c r="W6" i="7"/>
  <c r="W8" i="7"/>
  <c r="W10" i="7"/>
  <c r="W12" i="7"/>
  <c r="W7" i="7"/>
  <c r="W9" i="7"/>
  <c r="W11" i="7"/>
  <c r="W14" i="7"/>
  <c r="W16" i="7"/>
  <c r="W18" i="7"/>
  <c r="W20" i="7"/>
  <c r="W22" i="7"/>
  <c r="W24" i="7"/>
  <c r="W13" i="7"/>
  <c r="W15" i="7"/>
  <c r="W17" i="7"/>
  <c r="W19" i="7"/>
  <c r="W21" i="7"/>
  <c r="W23" i="7"/>
  <c r="W26" i="7"/>
  <c r="W28" i="7"/>
  <c r="W30" i="7"/>
  <c r="W33" i="7"/>
  <c r="W35" i="7"/>
  <c r="W37" i="7"/>
  <c r="W39" i="7"/>
  <c r="W41" i="7"/>
  <c r="W25" i="7"/>
  <c r="W27" i="7"/>
  <c r="W29" i="7"/>
  <c r="W32" i="7"/>
  <c r="W34" i="7"/>
  <c r="W38" i="7"/>
  <c r="W42" i="7"/>
  <c r="W3" i="7"/>
  <c r="W36" i="7"/>
  <c r="W40" i="7"/>
  <c r="V43" i="7"/>
  <c r="X2" i="7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7" i="4"/>
  <c r="D28" i="4"/>
  <c r="D29" i="4"/>
  <c r="D30" i="4"/>
  <c r="D32" i="4"/>
  <c r="D33" i="4"/>
  <c r="D34" i="4"/>
  <c r="D35" i="4"/>
  <c r="D36" i="4"/>
  <c r="D37" i="4"/>
  <c r="D38" i="4"/>
  <c r="D39" i="4"/>
  <c r="D40" i="4"/>
  <c r="D41" i="4"/>
  <c r="D42" i="4"/>
  <c r="D3" i="4"/>
  <c r="X4" i="7" l="1"/>
  <c r="X5" i="7"/>
  <c r="X7" i="7"/>
  <c r="X9" i="7"/>
  <c r="X11" i="7"/>
  <c r="X6" i="7"/>
  <c r="X8" i="7"/>
  <c r="X10" i="7"/>
  <c r="X12" i="7"/>
  <c r="X13" i="7"/>
  <c r="X15" i="7"/>
  <c r="X17" i="7"/>
  <c r="X19" i="7"/>
  <c r="X21" i="7"/>
  <c r="X23" i="7"/>
  <c r="X14" i="7"/>
  <c r="X16" i="7"/>
  <c r="X18" i="7"/>
  <c r="X20" i="7"/>
  <c r="X22" i="7"/>
  <c r="X24" i="7"/>
  <c r="X25" i="7"/>
  <c r="X27" i="7"/>
  <c r="X29" i="7"/>
  <c r="X32" i="7"/>
  <c r="X34" i="7"/>
  <c r="X36" i="7"/>
  <c r="X38" i="7"/>
  <c r="X40" i="7"/>
  <c r="X42" i="7"/>
  <c r="X3" i="7"/>
  <c r="X26" i="7"/>
  <c r="X28" i="7"/>
  <c r="X30" i="7"/>
  <c r="X33" i="7"/>
  <c r="X37" i="7"/>
  <c r="X41" i="7"/>
  <c r="X35" i="7"/>
  <c r="X39" i="7"/>
  <c r="W43" i="7"/>
  <c r="Y2" i="7"/>
  <c r="D43" i="4"/>
  <c r="Y5" i="7" l="1"/>
  <c r="Y4" i="7"/>
  <c r="Y6" i="7"/>
  <c r="Y8" i="7"/>
  <c r="Y7" i="7"/>
  <c r="Y10" i="7"/>
  <c r="Y12" i="7"/>
  <c r="Y9" i="7"/>
  <c r="Y11" i="7"/>
  <c r="Y14" i="7"/>
  <c r="Y16" i="7"/>
  <c r="Y18" i="7"/>
  <c r="Y20" i="7"/>
  <c r="Y22" i="7"/>
  <c r="Y24" i="7"/>
  <c r="Y13" i="7"/>
  <c r="Y26" i="7"/>
  <c r="Y28" i="7"/>
  <c r="Y30" i="7"/>
  <c r="Y25" i="7"/>
  <c r="Y27" i="7"/>
  <c r="Y29" i="7"/>
  <c r="Y33" i="7"/>
  <c r="Y35" i="7"/>
  <c r="Y37" i="7"/>
  <c r="Y39" i="7"/>
  <c r="Y41" i="7"/>
  <c r="Y15" i="7"/>
  <c r="Y17" i="7"/>
  <c r="Y19" i="7"/>
  <c r="Y21" i="7"/>
  <c r="Y23" i="7"/>
  <c r="Y32" i="7"/>
  <c r="Y34" i="7"/>
  <c r="Y36" i="7"/>
  <c r="Y38" i="7"/>
  <c r="Y40" i="7"/>
  <c r="Y42" i="7"/>
  <c r="Y3" i="7"/>
  <c r="X43" i="7"/>
  <c r="Z2" i="7"/>
  <c r="BF1" i="4"/>
  <c r="Z4" i="7" l="1"/>
  <c r="Z5" i="7"/>
  <c r="Z7" i="7"/>
  <c r="Z6" i="7"/>
  <c r="Z8" i="7"/>
  <c r="Z9" i="7"/>
  <c r="Z11" i="7"/>
  <c r="Z10" i="7"/>
  <c r="Z12" i="7"/>
  <c r="Z13" i="7"/>
  <c r="Z15" i="7"/>
  <c r="Z17" i="7"/>
  <c r="Z19" i="7"/>
  <c r="Z21" i="7"/>
  <c r="Z23" i="7"/>
  <c r="Z25" i="7"/>
  <c r="Z27" i="7"/>
  <c r="Z29" i="7"/>
  <c r="Z14" i="7"/>
  <c r="Z16" i="7"/>
  <c r="Z18" i="7"/>
  <c r="Z20" i="7"/>
  <c r="Z22" i="7"/>
  <c r="Z24" i="7"/>
  <c r="Z26" i="7"/>
  <c r="Z28" i="7"/>
  <c r="Z30" i="7"/>
  <c r="Z32" i="7"/>
  <c r="Z34" i="7"/>
  <c r="Z36" i="7"/>
  <c r="Z38" i="7"/>
  <c r="Z40" i="7"/>
  <c r="Z42" i="7"/>
  <c r="Z3" i="7"/>
  <c r="Z33" i="7"/>
  <c r="Z35" i="7"/>
  <c r="Z37" i="7"/>
  <c r="Z39" i="7"/>
  <c r="Z41" i="7"/>
  <c r="Y43" i="7"/>
  <c r="AA2" i="7"/>
  <c r="E2" i="4"/>
  <c r="E31" i="4" s="1"/>
  <c r="AA5" i="7" l="1"/>
  <c r="AA4" i="7"/>
  <c r="AA6" i="7"/>
  <c r="AA8" i="7"/>
  <c r="AA10" i="7"/>
  <c r="AA12" i="7"/>
  <c r="AA7" i="7"/>
  <c r="AA9" i="7"/>
  <c r="AA11" i="7"/>
  <c r="AA14" i="7"/>
  <c r="AA16" i="7"/>
  <c r="AA18" i="7"/>
  <c r="AA20" i="7"/>
  <c r="AA22" i="7"/>
  <c r="AA13" i="7"/>
  <c r="AA15" i="7"/>
  <c r="AA17" i="7"/>
  <c r="AA19" i="7"/>
  <c r="AA21" i="7"/>
  <c r="AA23" i="7"/>
  <c r="AA24" i="7"/>
  <c r="AA26" i="7"/>
  <c r="AA28" i="7"/>
  <c r="AA30" i="7"/>
  <c r="AA27" i="7"/>
  <c r="AA33" i="7"/>
  <c r="AA35" i="7"/>
  <c r="AA37" i="7"/>
  <c r="AA39" i="7"/>
  <c r="AA41" i="7"/>
  <c r="AA25" i="7"/>
  <c r="AA32" i="7"/>
  <c r="AA34" i="7"/>
  <c r="AA38" i="7"/>
  <c r="AA42" i="7"/>
  <c r="AA3" i="7"/>
  <c r="AA29" i="7"/>
  <c r="AA36" i="7"/>
  <c r="AA40" i="7"/>
  <c r="Z43" i="7"/>
  <c r="AB2" i="7"/>
  <c r="E44" i="4" a="1"/>
  <c r="E44" i="4" s="1"/>
  <c r="E26" i="4"/>
  <c r="E4" i="4"/>
  <c r="E8" i="4"/>
  <c r="E12" i="4"/>
  <c r="E16" i="4"/>
  <c r="E20" i="4"/>
  <c r="E24" i="4"/>
  <c r="E29" i="4"/>
  <c r="E34" i="4"/>
  <c r="E38" i="4"/>
  <c r="E42" i="4"/>
  <c r="E5" i="4"/>
  <c r="E9" i="4"/>
  <c r="E13" i="4"/>
  <c r="E17" i="4"/>
  <c r="E21" i="4"/>
  <c r="E25" i="4"/>
  <c r="E30" i="4"/>
  <c r="E35" i="4"/>
  <c r="E39" i="4"/>
  <c r="E3" i="4"/>
  <c r="E6" i="4"/>
  <c r="E10" i="4"/>
  <c r="E14" i="4"/>
  <c r="E18" i="4"/>
  <c r="E22" i="4"/>
  <c r="E27" i="4"/>
  <c r="E32" i="4"/>
  <c r="E36" i="4"/>
  <c r="E40" i="4"/>
  <c r="E7" i="4"/>
  <c r="E11" i="4"/>
  <c r="E15" i="4"/>
  <c r="E19" i="4"/>
  <c r="E23" i="4"/>
  <c r="E28" i="4"/>
  <c r="E33" i="4"/>
  <c r="E37" i="4"/>
  <c r="E41" i="4"/>
  <c r="F2" i="4"/>
  <c r="F31" i="4" s="1"/>
  <c r="B9" i="5"/>
  <c r="AB4" i="7" l="1"/>
  <c r="AB5" i="7"/>
  <c r="AB7" i="7"/>
  <c r="AB9" i="7"/>
  <c r="AB11" i="7"/>
  <c r="AB6" i="7"/>
  <c r="AB8" i="7"/>
  <c r="AB10" i="7"/>
  <c r="AB12" i="7"/>
  <c r="AB13" i="7"/>
  <c r="AB15" i="7"/>
  <c r="AB17" i="7"/>
  <c r="AB19" i="7"/>
  <c r="AB21" i="7"/>
  <c r="AB23" i="7"/>
  <c r="AB14" i="7"/>
  <c r="AB16" i="7"/>
  <c r="AB18" i="7"/>
  <c r="AB20" i="7"/>
  <c r="AB22" i="7"/>
  <c r="AB25" i="7"/>
  <c r="AB27" i="7"/>
  <c r="AB29" i="7"/>
  <c r="AB26" i="7"/>
  <c r="AB32" i="7"/>
  <c r="AB34" i="7"/>
  <c r="AB36" i="7"/>
  <c r="AB38" i="7"/>
  <c r="AB40" i="7"/>
  <c r="AB42" i="7"/>
  <c r="AB3" i="7"/>
  <c r="AB24" i="7"/>
  <c r="AB28" i="7"/>
  <c r="AB33" i="7"/>
  <c r="AB37" i="7"/>
  <c r="AB41" i="7"/>
  <c r="AB30" i="7"/>
  <c r="AB35" i="7"/>
  <c r="AB39" i="7"/>
  <c r="AA43" i="7"/>
  <c r="AC2" i="7"/>
  <c r="F44" i="4" a="1"/>
  <c r="F44" i="4" s="1"/>
  <c r="F26" i="4"/>
  <c r="E43" i="4"/>
  <c r="F4" i="4"/>
  <c r="F8" i="4"/>
  <c r="F12" i="4"/>
  <c r="F5" i="4"/>
  <c r="F9" i="4"/>
  <c r="F13" i="4"/>
  <c r="F6" i="4"/>
  <c r="F10" i="4"/>
  <c r="F7" i="4"/>
  <c r="F11" i="4"/>
  <c r="F14" i="4"/>
  <c r="F18" i="4"/>
  <c r="F22" i="4"/>
  <c r="F19" i="4"/>
  <c r="F23" i="4"/>
  <c r="F16" i="4"/>
  <c r="F20" i="4"/>
  <c r="F15" i="4"/>
  <c r="F17" i="4"/>
  <c r="F21" i="4"/>
  <c r="F28" i="4"/>
  <c r="F33" i="4"/>
  <c r="F37" i="4"/>
  <c r="F41" i="4"/>
  <c r="F25" i="4"/>
  <c r="F29" i="4"/>
  <c r="F34" i="4"/>
  <c r="F38" i="4"/>
  <c r="F24" i="4"/>
  <c r="F30" i="4"/>
  <c r="F35" i="4"/>
  <c r="F27" i="4"/>
  <c r="F32" i="4"/>
  <c r="F36" i="4"/>
  <c r="F39" i="4"/>
  <c r="F42" i="4"/>
  <c r="F40" i="4"/>
  <c r="F3" i="4"/>
  <c r="G2" i="4"/>
  <c r="G31" i="4" s="1"/>
  <c r="B8" i="5"/>
  <c r="AC5" i="7" l="1"/>
  <c r="AC4" i="7"/>
  <c r="AC6" i="7"/>
  <c r="AC8" i="7"/>
  <c r="AC7" i="7"/>
  <c r="AC10" i="7"/>
  <c r="AC12" i="7"/>
  <c r="AC9" i="7"/>
  <c r="AC11" i="7"/>
  <c r="AC14" i="7"/>
  <c r="AC16" i="7"/>
  <c r="AC18" i="7"/>
  <c r="AC20" i="7"/>
  <c r="AC22" i="7"/>
  <c r="AC13" i="7"/>
  <c r="AC24" i="7"/>
  <c r="AC26" i="7"/>
  <c r="AC28" i="7"/>
  <c r="AC30" i="7"/>
  <c r="AC15" i="7"/>
  <c r="AC17" i="7"/>
  <c r="AC19" i="7"/>
  <c r="AC21" i="7"/>
  <c r="AC23" i="7"/>
  <c r="AC25" i="7"/>
  <c r="AC27" i="7"/>
  <c r="AC29" i="7"/>
  <c r="AC33" i="7"/>
  <c r="AC35" i="7"/>
  <c r="AC37" i="7"/>
  <c r="AC39" i="7"/>
  <c r="AC41" i="7"/>
  <c r="AC32" i="7"/>
  <c r="AC34" i="7"/>
  <c r="AC36" i="7"/>
  <c r="AC38" i="7"/>
  <c r="AC40" i="7"/>
  <c r="AC42" i="7"/>
  <c r="AC3" i="7"/>
  <c r="AB43" i="7"/>
  <c r="AD2" i="7"/>
  <c r="G44" i="4" a="1"/>
  <c r="G44" i="4" s="1"/>
  <c r="G26" i="4"/>
  <c r="F43" i="4"/>
  <c r="G7" i="4"/>
  <c r="G11" i="4"/>
  <c r="G15" i="4"/>
  <c r="G4" i="4"/>
  <c r="G8" i="4"/>
  <c r="G12" i="4"/>
  <c r="G5" i="4"/>
  <c r="G9" i="4"/>
  <c r="G6" i="4"/>
  <c r="G10" i="4"/>
  <c r="G17" i="4"/>
  <c r="G21" i="4"/>
  <c r="G25" i="4"/>
  <c r="G14" i="4"/>
  <c r="G18" i="4"/>
  <c r="G22" i="4"/>
  <c r="G13" i="4"/>
  <c r="G19" i="4"/>
  <c r="G16" i="4"/>
  <c r="G20" i="4"/>
  <c r="G27" i="4"/>
  <c r="G32" i="4"/>
  <c r="G36" i="4"/>
  <c r="G40" i="4"/>
  <c r="G28" i="4"/>
  <c r="G33" i="4"/>
  <c r="G37" i="4"/>
  <c r="G41" i="4"/>
  <c r="G23" i="4"/>
  <c r="G29" i="4"/>
  <c r="G34" i="4"/>
  <c r="G24" i="4"/>
  <c r="G30" i="4"/>
  <c r="G35" i="4"/>
  <c r="G39" i="4"/>
  <c r="G38" i="4"/>
  <c r="G3" i="4"/>
  <c r="G42" i="4"/>
  <c r="H2" i="4"/>
  <c r="H31" i="4" s="1"/>
  <c r="B7" i="5"/>
  <c r="AD4" i="7" l="1"/>
  <c r="AD5" i="7"/>
  <c r="AD7" i="7"/>
  <c r="AD6" i="7"/>
  <c r="AD8" i="7"/>
  <c r="AD9" i="7"/>
  <c r="AD11" i="7"/>
  <c r="AD10" i="7"/>
  <c r="AD12" i="7"/>
  <c r="AD13" i="7"/>
  <c r="AD15" i="7"/>
  <c r="AD17" i="7"/>
  <c r="AD19" i="7"/>
  <c r="AD21" i="7"/>
  <c r="AD23" i="7"/>
  <c r="AD25" i="7"/>
  <c r="AD27" i="7"/>
  <c r="AD29" i="7"/>
  <c r="AD24" i="7"/>
  <c r="AD26" i="7"/>
  <c r="AD28" i="7"/>
  <c r="AD30" i="7"/>
  <c r="AD32" i="7"/>
  <c r="AD34" i="7"/>
  <c r="AD36" i="7"/>
  <c r="AD38" i="7"/>
  <c r="AD40" i="7"/>
  <c r="AD42" i="7"/>
  <c r="AD3" i="7"/>
  <c r="AD14" i="7"/>
  <c r="AD16" i="7"/>
  <c r="AD18" i="7"/>
  <c r="AD20" i="7"/>
  <c r="AD22" i="7"/>
  <c r="AD33" i="7"/>
  <c r="AD35" i="7"/>
  <c r="AD37" i="7"/>
  <c r="AD39" i="7"/>
  <c r="AD41" i="7"/>
  <c r="AC43" i="7"/>
  <c r="AE2" i="7"/>
  <c r="H44" i="4" a="1"/>
  <c r="H44" i="4" s="1"/>
  <c r="H26" i="4"/>
  <c r="G43" i="4"/>
  <c r="H6" i="4"/>
  <c r="H10" i="4"/>
  <c r="H14" i="4"/>
  <c r="H7" i="4"/>
  <c r="H11" i="4"/>
  <c r="H15" i="4"/>
  <c r="H4" i="4"/>
  <c r="H8" i="4"/>
  <c r="H5" i="4"/>
  <c r="H9" i="4"/>
  <c r="H13" i="4"/>
  <c r="H16" i="4"/>
  <c r="H20" i="4"/>
  <c r="H24" i="4"/>
  <c r="H17" i="4"/>
  <c r="H21" i="4"/>
  <c r="H25" i="4"/>
  <c r="H18" i="4"/>
  <c r="H22" i="4"/>
  <c r="H12" i="4"/>
  <c r="H19" i="4"/>
  <c r="H23" i="4"/>
  <c r="H30" i="4"/>
  <c r="H35" i="4"/>
  <c r="H39" i="4"/>
  <c r="H27" i="4"/>
  <c r="H32" i="4"/>
  <c r="H36" i="4"/>
  <c r="H40" i="4"/>
  <c r="H28" i="4"/>
  <c r="H33" i="4"/>
  <c r="H29" i="4"/>
  <c r="H34" i="4"/>
  <c r="H42" i="4"/>
  <c r="H3" i="4"/>
  <c r="H41" i="4"/>
  <c r="H37" i="4"/>
  <c r="H38" i="4"/>
  <c r="I2" i="4"/>
  <c r="I31" i="4" s="1"/>
  <c r="B6" i="5"/>
  <c r="AE5" i="7" l="1"/>
  <c r="AE4" i="7"/>
  <c r="AE6" i="7"/>
  <c r="AE8" i="7"/>
  <c r="AE10" i="7"/>
  <c r="AE12" i="7"/>
  <c r="AE7" i="7"/>
  <c r="AE9" i="7"/>
  <c r="AE11" i="7"/>
  <c r="AE14" i="7"/>
  <c r="AE16" i="7"/>
  <c r="AE18" i="7"/>
  <c r="AE20" i="7"/>
  <c r="AE22" i="7"/>
  <c r="AE13" i="7"/>
  <c r="AE15" i="7"/>
  <c r="AE17" i="7"/>
  <c r="AE19" i="7"/>
  <c r="AE21" i="7"/>
  <c r="AE23" i="7"/>
  <c r="AE24" i="7"/>
  <c r="AE26" i="7"/>
  <c r="AE28" i="7"/>
  <c r="AE30" i="7"/>
  <c r="AE33" i="7"/>
  <c r="AE35" i="7"/>
  <c r="AE37" i="7"/>
  <c r="AE39" i="7"/>
  <c r="AE41" i="7"/>
  <c r="AE25" i="7"/>
  <c r="AE27" i="7"/>
  <c r="AE29" i="7"/>
  <c r="AE32" i="7"/>
  <c r="AE34" i="7"/>
  <c r="AE38" i="7"/>
  <c r="AE42" i="7"/>
  <c r="AE3" i="7"/>
  <c r="AE36" i="7"/>
  <c r="AE40" i="7"/>
  <c r="AD43" i="7"/>
  <c r="AF2" i="7"/>
  <c r="I44" i="4" a="1"/>
  <c r="I44" i="4" s="1"/>
  <c r="I26" i="4"/>
  <c r="H43" i="4"/>
  <c r="I5" i="4"/>
  <c r="I9" i="4"/>
  <c r="I13" i="4"/>
  <c r="I6" i="4"/>
  <c r="I10" i="4"/>
  <c r="I14" i="4"/>
  <c r="I7" i="4"/>
  <c r="I4" i="4"/>
  <c r="I8" i="4"/>
  <c r="I12" i="4"/>
  <c r="I11" i="4"/>
  <c r="I15" i="4"/>
  <c r="I19" i="4"/>
  <c r="I23" i="4"/>
  <c r="I16" i="4"/>
  <c r="I20" i="4"/>
  <c r="I24" i="4"/>
  <c r="I17" i="4"/>
  <c r="I21" i="4"/>
  <c r="I18" i="4"/>
  <c r="I22" i="4"/>
  <c r="I29" i="4"/>
  <c r="I34" i="4"/>
  <c r="I38" i="4"/>
  <c r="I30" i="4"/>
  <c r="I35" i="4"/>
  <c r="I39" i="4"/>
  <c r="I25" i="4"/>
  <c r="I27" i="4"/>
  <c r="I32" i="4"/>
  <c r="I36" i="4"/>
  <c r="I28" i="4"/>
  <c r="I33" i="4"/>
  <c r="I37" i="4"/>
  <c r="I40" i="4"/>
  <c r="I3" i="4"/>
  <c r="I42" i="4"/>
  <c r="I41" i="4"/>
  <c r="J2" i="4"/>
  <c r="J31" i="4" s="1"/>
  <c r="B5" i="5"/>
  <c r="AF4" i="7" l="1"/>
  <c r="AF5" i="7"/>
  <c r="AF7" i="7"/>
  <c r="AF9" i="7"/>
  <c r="AF11" i="7"/>
  <c r="AF6" i="7"/>
  <c r="AF8" i="7"/>
  <c r="AF10" i="7"/>
  <c r="AF12" i="7"/>
  <c r="AF13" i="7"/>
  <c r="AF15" i="7"/>
  <c r="AF17" i="7"/>
  <c r="AF19" i="7"/>
  <c r="AF21" i="7"/>
  <c r="AF23" i="7"/>
  <c r="AF14" i="7"/>
  <c r="AF16" i="7"/>
  <c r="AF18" i="7"/>
  <c r="AF20" i="7"/>
  <c r="AF22" i="7"/>
  <c r="AF25" i="7"/>
  <c r="AF27" i="7"/>
  <c r="AF29" i="7"/>
  <c r="AF32" i="7"/>
  <c r="AF34" i="7"/>
  <c r="AF36" i="7"/>
  <c r="AF38" i="7"/>
  <c r="AF40" i="7"/>
  <c r="AF42" i="7"/>
  <c r="AF3" i="7"/>
  <c r="AF24" i="7"/>
  <c r="AF26" i="7"/>
  <c r="AF28" i="7"/>
  <c r="AF30" i="7"/>
  <c r="AF33" i="7"/>
  <c r="AF37" i="7"/>
  <c r="AF41" i="7"/>
  <c r="AF35" i="7"/>
  <c r="AF39" i="7"/>
  <c r="AE43" i="7"/>
  <c r="AG2" i="7"/>
  <c r="J44" i="4" a="1"/>
  <c r="J44" i="4" s="1"/>
  <c r="J26" i="4"/>
  <c r="I43" i="4"/>
  <c r="J4" i="4"/>
  <c r="J8" i="4"/>
  <c r="J12" i="4"/>
  <c r="J5" i="4"/>
  <c r="J9" i="4"/>
  <c r="J13" i="4"/>
  <c r="J6" i="4"/>
  <c r="J10" i="4"/>
  <c r="J7" i="4"/>
  <c r="J11" i="4"/>
  <c r="J18" i="4"/>
  <c r="J22" i="4"/>
  <c r="J15" i="4"/>
  <c r="J19" i="4"/>
  <c r="J23" i="4"/>
  <c r="J14" i="4"/>
  <c r="J16" i="4"/>
  <c r="J20" i="4"/>
  <c r="J17" i="4"/>
  <c r="J21" i="4"/>
  <c r="J24" i="4"/>
  <c r="J28" i="4"/>
  <c r="J33" i="4"/>
  <c r="J37" i="4"/>
  <c r="J41" i="4"/>
  <c r="J29" i="4"/>
  <c r="J34" i="4"/>
  <c r="J38" i="4"/>
  <c r="J30" i="4"/>
  <c r="J35" i="4"/>
  <c r="J25" i="4"/>
  <c r="J27" i="4"/>
  <c r="J32" i="4"/>
  <c r="J36" i="4"/>
  <c r="J40" i="4"/>
  <c r="J39" i="4"/>
  <c r="J42" i="4"/>
  <c r="J3" i="4"/>
  <c r="K2" i="4"/>
  <c r="K31" i="4" s="1"/>
  <c r="B4" i="5"/>
  <c r="B3" i="5"/>
  <c r="AG5" i="7" l="1"/>
  <c r="AG4" i="7"/>
  <c r="AG6" i="7"/>
  <c r="AG8" i="7"/>
  <c r="AG7" i="7"/>
  <c r="AG10" i="7"/>
  <c r="AG12" i="7"/>
  <c r="AG9" i="7"/>
  <c r="AG11" i="7"/>
  <c r="AG14" i="7"/>
  <c r="AG16" i="7"/>
  <c r="AG18" i="7"/>
  <c r="AG20" i="7"/>
  <c r="AG22" i="7"/>
  <c r="AG13" i="7"/>
  <c r="AG24" i="7"/>
  <c r="AG26" i="7"/>
  <c r="AG28" i="7"/>
  <c r="AG30" i="7"/>
  <c r="AG25" i="7"/>
  <c r="AG27" i="7"/>
  <c r="AG29" i="7"/>
  <c r="AG33" i="7"/>
  <c r="AG35" i="7"/>
  <c r="AG37" i="7"/>
  <c r="AG39" i="7"/>
  <c r="AG41" i="7"/>
  <c r="AG15" i="7"/>
  <c r="AG17" i="7"/>
  <c r="AG19" i="7"/>
  <c r="AG21" i="7"/>
  <c r="AG23" i="7"/>
  <c r="AG32" i="7"/>
  <c r="AG34" i="7"/>
  <c r="AG36" i="7"/>
  <c r="AG38" i="7"/>
  <c r="AG40" i="7"/>
  <c r="AG42" i="7"/>
  <c r="AG3" i="7"/>
  <c r="AF43" i="7"/>
  <c r="AH2" i="7"/>
  <c r="K44" i="4" a="1"/>
  <c r="K44" i="4" s="1"/>
  <c r="K26" i="4"/>
  <c r="J43" i="4"/>
  <c r="K7" i="4"/>
  <c r="K11" i="4"/>
  <c r="K15" i="4"/>
  <c r="K4" i="4"/>
  <c r="K8" i="4"/>
  <c r="K12" i="4"/>
  <c r="K5" i="4"/>
  <c r="K9" i="4"/>
  <c r="K6" i="4"/>
  <c r="K10" i="4"/>
  <c r="K17" i="4"/>
  <c r="K21" i="4"/>
  <c r="K25" i="4"/>
  <c r="K18" i="4"/>
  <c r="K22" i="4"/>
  <c r="K19" i="4"/>
  <c r="K13" i="4"/>
  <c r="K14" i="4"/>
  <c r="K16" i="4"/>
  <c r="K20" i="4"/>
  <c r="K27" i="4"/>
  <c r="K32" i="4"/>
  <c r="K36" i="4"/>
  <c r="K40" i="4"/>
  <c r="K24" i="4"/>
  <c r="K28" i="4"/>
  <c r="K33" i="4"/>
  <c r="K37" i="4"/>
  <c r="K41" i="4"/>
  <c r="K29" i="4"/>
  <c r="K34" i="4"/>
  <c r="K23" i="4"/>
  <c r="K30" i="4"/>
  <c r="K35" i="4"/>
  <c r="K38" i="4"/>
  <c r="K3" i="4"/>
  <c r="K39" i="4"/>
  <c r="K42" i="4"/>
  <c r="L2" i="4"/>
  <c r="L31" i="4" s="1"/>
  <c r="AH4" i="7" l="1"/>
  <c r="AH5" i="7"/>
  <c r="AH7" i="7"/>
  <c r="AI7" i="7" s="1"/>
  <c r="AH6" i="7"/>
  <c r="AH8" i="7"/>
  <c r="AI8" i="7" s="1"/>
  <c r="AH9" i="7"/>
  <c r="AI9" i="7" s="1"/>
  <c r="AH11" i="7"/>
  <c r="AH10" i="7"/>
  <c r="AI10" i="7" s="1"/>
  <c r="AH12" i="7"/>
  <c r="AH13" i="7"/>
  <c r="AH15" i="7"/>
  <c r="AI15" i="7" s="1"/>
  <c r="AH17" i="7"/>
  <c r="AI17" i="7" s="1"/>
  <c r="AH19" i="7"/>
  <c r="AH21" i="7"/>
  <c r="AH23" i="7"/>
  <c r="AI23" i="7" s="1"/>
  <c r="AH25" i="7"/>
  <c r="AI25" i="7" s="1"/>
  <c r="AH27" i="7"/>
  <c r="AI27" i="7" s="1"/>
  <c r="AH29" i="7"/>
  <c r="AH14" i="7"/>
  <c r="AI14" i="7" s="1"/>
  <c r="AH16" i="7"/>
  <c r="AI16" i="7" s="1"/>
  <c r="AH18" i="7"/>
  <c r="AH20" i="7"/>
  <c r="AH22" i="7"/>
  <c r="AI22" i="7" s="1"/>
  <c r="AH24" i="7"/>
  <c r="AI24" i="7" s="1"/>
  <c r="AH26" i="7"/>
  <c r="AH28" i="7"/>
  <c r="AH30" i="7"/>
  <c r="AH32" i="7"/>
  <c r="AI32" i="7" s="1"/>
  <c r="AH34" i="7"/>
  <c r="AH36" i="7"/>
  <c r="AI36" i="7" s="1"/>
  <c r="AH38" i="7"/>
  <c r="AI38" i="7" s="1"/>
  <c r="AH40" i="7"/>
  <c r="AI40" i="7" s="1"/>
  <c r="AH42" i="7"/>
  <c r="AI42" i="7" s="1"/>
  <c r="AH3" i="7"/>
  <c r="AH33" i="7"/>
  <c r="AI33" i="7" s="1"/>
  <c r="AH35" i="7"/>
  <c r="AH37" i="7"/>
  <c r="AI37" i="7" s="1"/>
  <c r="AH39" i="7"/>
  <c r="AH41" i="7"/>
  <c r="AI41" i="7" s="1"/>
  <c r="AI6" i="7"/>
  <c r="AI5" i="7"/>
  <c r="AI13" i="7"/>
  <c r="AI4" i="7"/>
  <c r="AI12" i="7"/>
  <c r="AI11" i="7"/>
  <c r="AI19" i="7"/>
  <c r="AI18" i="7"/>
  <c r="AI21" i="7"/>
  <c r="AI20" i="7"/>
  <c r="AI26" i="7"/>
  <c r="AI28" i="7"/>
  <c r="AI30" i="7"/>
  <c r="AI35" i="7"/>
  <c r="AI29" i="7"/>
  <c r="AI34" i="7"/>
  <c r="AI39" i="7"/>
  <c r="AI3" i="7"/>
  <c r="AG43" i="7"/>
  <c r="L44" i="4" a="1"/>
  <c r="L44" i="4" s="1"/>
  <c r="L26" i="4"/>
  <c r="K43" i="4"/>
  <c r="L6" i="4"/>
  <c r="L10" i="4"/>
  <c r="L14" i="4"/>
  <c r="L7" i="4"/>
  <c r="L11" i="4"/>
  <c r="L15" i="4"/>
  <c r="L4" i="4"/>
  <c r="L8" i="4"/>
  <c r="L5" i="4"/>
  <c r="L9" i="4"/>
  <c r="L13" i="4"/>
  <c r="L12" i="4"/>
  <c r="L16" i="4"/>
  <c r="L20" i="4"/>
  <c r="L24" i="4"/>
  <c r="L17" i="4"/>
  <c r="L21" i="4"/>
  <c r="L25" i="4"/>
  <c r="L18" i="4"/>
  <c r="L19" i="4"/>
  <c r="L23" i="4"/>
  <c r="L22" i="4"/>
  <c r="L30" i="4"/>
  <c r="L35" i="4"/>
  <c r="L39" i="4"/>
  <c r="L27" i="4"/>
  <c r="L32" i="4"/>
  <c r="L36" i="4"/>
  <c r="L40" i="4"/>
  <c r="L28" i="4"/>
  <c r="L33" i="4"/>
  <c r="L29" i="4"/>
  <c r="L34" i="4"/>
  <c r="L37" i="4"/>
  <c r="L41" i="4"/>
  <c r="L42" i="4"/>
  <c r="L38" i="4"/>
  <c r="L3" i="4"/>
  <c r="M2" i="4"/>
  <c r="M31" i="4" s="1"/>
  <c r="BG8" i="4"/>
  <c r="AI43" i="7" l="1"/>
  <c r="AH43" i="7"/>
  <c r="M44" i="4" a="1"/>
  <c r="M44" i="4" s="1"/>
  <c r="M26" i="4"/>
  <c r="L43" i="4"/>
  <c r="M5" i="4"/>
  <c r="M9" i="4"/>
  <c r="M13" i="4"/>
  <c r="M6" i="4"/>
  <c r="M10" i="4"/>
  <c r="M14" i="4"/>
  <c r="M7" i="4"/>
  <c r="M4" i="4"/>
  <c r="M8" i="4"/>
  <c r="M12" i="4"/>
  <c r="M19" i="4"/>
  <c r="M23" i="4"/>
  <c r="M11" i="4"/>
  <c r="M16" i="4"/>
  <c r="M20" i="4"/>
  <c r="M24" i="4"/>
  <c r="M15" i="4"/>
  <c r="M17" i="4"/>
  <c r="M21" i="4"/>
  <c r="M18" i="4"/>
  <c r="M22" i="4"/>
  <c r="M25" i="4"/>
  <c r="M29" i="4"/>
  <c r="M34" i="4"/>
  <c r="M38" i="4"/>
  <c r="M30" i="4"/>
  <c r="M35" i="4"/>
  <c r="M39" i="4"/>
  <c r="M27" i="4"/>
  <c r="M32" i="4"/>
  <c r="M36" i="4"/>
  <c r="M28" i="4"/>
  <c r="M33" i="4"/>
  <c r="M37" i="4"/>
  <c r="M3" i="4"/>
  <c r="M41" i="4"/>
  <c r="M42" i="4"/>
  <c r="M40" i="4"/>
  <c r="N2" i="4"/>
  <c r="N31" i="4" s="1"/>
  <c r="BG10" i="4"/>
  <c r="BG5" i="4"/>
  <c r="BG6" i="4"/>
  <c r="BG2" i="4"/>
  <c r="BG7" i="4"/>
  <c r="BG3" i="4"/>
  <c r="BG9" i="4"/>
  <c r="BG4" i="4"/>
  <c r="N44" i="4" l="1" a="1"/>
  <c r="N44" i="4" s="1"/>
  <c r="N26" i="4"/>
  <c r="M43" i="4"/>
  <c r="N4" i="4"/>
  <c r="N8" i="4"/>
  <c r="N12" i="4"/>
  <c r="N5" i="4"/>
  <c r="N9" i="4"/>
  <c r="N13" i="4"/>
  <c r="N6" i="4"/>
  <c r="N10" i="4"/>
  <c r="N7" i="4"/>
  <c r="N11" i="4"/>
  <c r="N14" i="4"/>
  <c r="N18" i="4"/>
  <c r="N22" i="4"/>
  <c r="N19" i="4"/>
  <c r="N23" i="4"/>
  <c r="N16" i="4"/>
  <c r="N20" i="4"/>
  <c r="N15" i="4"/>
  <c r="N17" i="4"/>
  <c r="N21" i="4"/>
  <c r="N28" i="4"/>
  <c r="N33" i="4"/>
  <c r="N37" i="4"/>
  <c r="N41" i="4"/>
  <c r="N25" i="4"/>
  <c r="N29" i="4"/>
  <c r="N34" i="4"/>
  <c r="N38" i="4"/>
  <c r="N24" i="4"/>
  <c r="N30" i="4"/>
  <c r="N35" i="4"/>
  <c r="N27" i="4"/>
  <c r="N32" i="4"/>
  <c r="N36" i="4"/>
  <c r="N39" i="4"/>
  <c r="N42" i="4"/>
  <c r="N40" i="4"/>
  <c r="N3" i="4"/>
  <c r="O2" i="4"/>
  <c r="O31" i="4" s="1"/>
  <c r="O44" i="4" l="1" a="1"/>
  <c r="O44" i="4" s="1"/>
  <c r="O26" i="4"/>
  <c r="N43" i="4"/>
  <c r="O7" i="4"/>
  <c r="O11" i="4"/>
  <c r="O15" i="4"/>
  <c r="O4" i="4"/>
  <c r="O8" i="4"/>
  <c r="O12" i="4"/>
  <c r="O5" i="4"/>
  <c r="O9" i="4"/>
  <c r="O6" i="4"/>
  <c r="O10" i="4"/>
  <c r="O13" i="4"/>
  <c r="O17" i="4"/>
  <c r="O21" i="4"/>
  <c r="O25" i="4"/>
  <c r="O14" i="4"/>
  <c r="O18" i="4"/>
  <c r="O22" i="4"/>
  <c r="O19" i="4"/>
  <c r="O16" i="4"/>
  <c r="O20" i="4"/>
  <c r="O23" i="4"/>
  <c r="O27" i="4"/>
  <c r="O32" i="4"/>
  <c r="O36" i="4"/>
  <c r="O40" i="4"/>
  <c r="O28" i="4"/>
  <c r="O33" i="4"/>
  <c r="O37" i="4"/>
  <c r="O41" i="4"/>
  <c r="O29" i="4"/>
  <c r="O34" i="4"/>
  <c r="O24" i="4"/>
  <c r="O30" i="4"/>
  <c r="O35" i="4"/>
  <c r="O3" i="4"/>
  <c r="O39" i="4"/>
  <c r="O38" i="4"/>
  <c r="O42" i="4"/>
  <c r="P2" i="4"/>
  <c r="P31" i="4" s="1"/>
  <c r="P44" i="4" l="1" a="1"/>
  <c r="P44" i="4" s="1"/>
  <c r="P26" i="4"/>
  <c r="O43" i="4"/>
  <c r="P6" i="4"/>
  <c r="P10" i="4"/>
  <c r="P14" i="4"/>
  <c r="P7" i="4"/>
  <c r="P11" i="4"/>
  <c r="P15" i="4"/>
  <c r="P4" i="4"/>
  <c r="P8" i="4"/>
  <c r="P5" i="4"/>
  <c r="P9" i="4"/>
  <c r="P13" i="4"/>
  <c r="P16" i="4"/>
  <c r="P20" i="4"/>
  <c r="P24" i="4"/>
  <c r="P12" i="4"/>
  <c r="P17" i="4"/>
  <c r="P21" i="4"/>
  <c r="P25" i="4"/>
  <c r="P18" i="4"/>
  <c r="P19" i="4"/>
  <c r="P30" i="4"/>
  <c r="P35" i="4"/>
  <c r="P39" i="4"/>
  <c r="P22" i="4"/>
  <c r="P23" i="4"/>
  <c r="P27" i="4"/>
  <c r="P32" i="4"/>
  <c r="P36" i="4"/>
  <c r="P40" i="4"/>
  <c r="P28" i="4"/>
  <c r="P33" i="4"/>
  <c r="P29" i="4"/>
  <c r="P34" i="4"/>
  <c r="P42" i="4"/>
  <c r="P37" i="4"/>
  <c r="P3" i="4"/>
  <c r="P41" i="4"/>
  <c r="P38" i="4"/>
  <c r="Q2" i="4"/>
  <c r="Q31" i="4" s="1"/>
  <c r="Q44" i="4" l="1" a="1"/>
  <c r="Q44" i="4" s="1"/>
  <c r="Q26" i="4"/>
  <c r="P43" i="4"/>
  <c r="Q5" i="4"/>
  <c r="Q9" i="4"/>
  <c r="Q13" i="4"/>
  <c r="Q6" i="4"/>
  <c r="Q10" i="4"/>
  <c r="Q14" i="4"/>
  <c r="Q7" i="4"/>
  <c r="Q4" i="4"/>
  <c r="Q8" i="4"/>
  <c r="Q12" i="4"/>
  <c r="Q15" i="4"/>
  <c r="Q19" i="4"/>
  <c r="Q23" i="4"/>
  <c r="Q16" i="4"/>
  <c r="Q20" i="4"/>
  <c r="Q24" i="4"/>
  <c r="Q11" i="4"/>
  <c r="Q17" i="4"/>
  <c r="Q21" i="4"/>
  <c r="Q18" i="4"/>
  <c r="Q22" i="4"/>
  <c r="Q29" i="4"/>
  <c r="Q34" i="4"/>
  <c r="Q38" i="4"/>
  <c r="Q30" i="4"/>
  <c r="Q35" i="4"/>
  <c r="Q39" i="4"/>
  <c r="Q25" i="4"/>
  <c r="Q27" i="4"/>
  <c r="Q32" i="4"/>
  <c r="Q36" i="4"/>
  <c r="Q28" i="4"/>
  <c r="Q33" i="4"/>
  <c r="Q37" i="4"/>
  <c r="Q40" i="4"/>
  <c r="Q42" i="4"/>
  <c r="Q3" i="4"/>
  <c r="Q41" i="4"/>
  <c r="R2" i="4"/>
  <c r="R31" i="4" s="1"/>
  <c r="R44" i="4" l="1" a="1"/>
  <c r="R44" i="4" s="1"/>
  <c r="R26" i="4"/>
  <c r="Q43" i="4"/>
  <c r="R4" i="4"/>
  <c r="R8" i="4"/>
  <c r="R12" i="4"/>
  <c r="R5" i="4"/>
  <c r="R9" i="4"/>
  <c r="R13" i="4"/>
  <c r="R6" i="4"/>
  <c r="R10" i="4"/>
  <c r="R7" i="4"/>
  <c r="R11" i="4"/>
  <c r="R18" i="4"/>
  <c r="R22" i="4"/>
  <c r="R15" i="4"/>
  <c r="R19" i="4"/>
  <c r="R23" i="4"/>
  <c r="R14" i="4"/>
  <c r="R16" i="4"/>
  <c r="R20" i="4"/>
  <c r="R17" i="4"/>
  <c r="R21" i="4"/>
  <c r="R24" i="4"/>
  <c r="R28" i="4"/>
  <c r="R33" i="4"/>
  <c r="R37" i="4"/>
  <c r="R41" i="4"/>
  <c r="R29" i="4"/>
  <c r="R34" i="4"/>
  <c r="R38" i="4"/>
  <c r="R30" i="4"/>
  <c r="R35" i="4"/>
  <c r="R25" i="4"/>
  <c r="R27" i="4"/>
  <c r="R32" i="4"/>
  <c r="R36" i="4"/>
  <c r="R40" i="4"/>
  <c r="R39" i="4"/>
  <c r="R42" i="4"/>
  <c r="R3" i="4"/>
  <c r="S2" i="4"/>
  <c r="S31" i="4" s="1"/>
  <c r="S44" i="4" l="1" a="1"/>
  <c r="S44" i="4" s="1"/>
  <c r="S26" i="4"/>
  <c r="R43" i="4"/>
  <c r="S7" i="4"/>
  <c r="S11" i="4"/>
  <c r="S15" i="4"/>
  <c r="S4" i="4"/>
  <c r="S8" i="4"/>
  <c r="S12" i="4"/>
  <c r="S5" i="4"/>
  <c r="S9" i="4"/>
  <c r="S6" i="4"/>
  <c r="S10" i="4"/>
  <c r="S17" i="4"/>
  <c r="S21" i="4"/>
  <c r="S25" i="4"/>
  <c r="S13" i="4"/>
  <c r="S18" i="4"/>
  <c r="S22" i="4"/>
  <c r="S19" i="4"/>
  <c r="S14" i="4"/>
  <c r="S16" i="4"/>
  <c r="S20" i="4"/>
  <c r="S27" i="4"/>
  <c r="S32" i="4"/>
  <c r="S36" i="4"/>
  <c r="S40" i="4"/>
  <c r="S24" i="4"/>
  <c r="S28" i="4"/>
  <c r="S33" i="4"/>
  <c r="S37" i="4"/>
  <c r="S41" i="4"/>
  <c r="S23" i="4"/>
  <c r="S29" i="4"/>
  <c r="S34" i="4"/>
  <c r="S30" i="4"/>
  <c r="S35" i="4"/>
  <c r="S38" i="4"/>
  <c r="S3" i="4"/>
  <c r="S39" i="4"/>
  <c r="S42" i="4"/>
  <c r="T2" i="4"/>
  <c r="T31" i="4" s="1"/>
  <c r="T44" i="4" l="1" a="1"/>
  <c r="T44" i="4" s="1"/>
  <c r="T26" i="4"/>
  <c r="S43" i="4"/>
  <c r="T6" i="4"/>
  <c r="T10" i="4"/>
  <c r="T14" i="4"/>
  <c r="T7" i="4"/>
  <c r="T11" i="4"/>
  <c r="T15" i="4"/>
  <c r="T4" i="4"/>
  <c r="T8" i="4"/>
  <c r="T5" i="4"/>
  <c r="T9" i="4"/>
  <c r="T13" i="4"/>
  <c r="T16" i="4"/>
  <c r="T20" i="4"/>
  <c r="T24" i="4"/>
  <c r="T17" i="4"/>
  <c r="T21" i="4"/>
  <c r="T25" i="4"/>
  <c r="T12" i="4"/>
  <c r="T18" i="4"/>
  <c r="T19" i="4"/>
  <c r="T30" i="4"/>
  <c r="T35" i="4"/>
  <c r="T39" i="4"/>
  <c r="T27" i="4"/>
  <c r="T32" i="4"/>
  <c r="T36" i="4"/>
  <c r="T40" i="4"/>
  <c r="T22" i="4"/>
  <c r="T28" i="4"/>
  <c r="T33" i="4"/>
  <c r="T23" i="4"/>
  <c r="T29" i="4"/>
  <c r="T34" i="4"/>
  <c r="T41" i="4"/>
  <c r="T42" i="4"/>
  <c r="T38" i="4"/>
  <c r="T3" i="4"/>
  <c r="T37" i="4"/>
  <c r="U2" i="4"/>
  <c r="U31" i="4" s="1"/>
  <c r="U44" i="4" l="1" a="1"/>
  <c r="U44" i="4" s="1"/>
  <c r="U26" i="4"/>
  <c r="T43" i="4"/>
  <c r="U5" i="4"/>
  <c r="U9" i="4"/>
  <c r="U13" i="4"/>
  <c r="U6" i="4"/>
  <c r="U10" i="4"/>
  <c r="U14" i="4"/>
  <c r="U7" i="4"/>
  <c r="U4" i="4"/>
  <c r="U8" i="4"/>
  <c r="U12" i="4"/>
  <c r="U19" i="4"/>
  <c r="U23" i="4"/>
  <c r="U16" i="4"/>
  <c r="U20" i="4"/>
  <c r="U24" i="4"/>
  <c r="U15" i="4"/>
  <c r="U17" i="4"/>
  <c r="U21" i="4"/>
  <c r="U11" i="4"/>
  <c r="U18" i="4"/>
  <c r="U22" i="4"/>
  <c r="U25" i="4"/>
  <c r="U29" i="4"/>
  <c r="U34" i="4"/>
  <c r="U38" i="4"/>
  <c r="U30" i="4"/>
  <c r="U35" i="4"/>
  <c r="U39" i="4"/>
  <c r="U27" i="4"/>
  <c r="U32" i="4"/>
  <c r="U36" i="4"/>
  <c r="U28" i="4"/>
  <c r="U33" i="4"/>
  <c r="U37" i="4"/>
  <c r="U41" i="4"/>
  <c r="U42" i="4"/>
  <c r="U40" i="4"/>
  <c r="U3" i="4"/>
  <c r="V2" i="4"/>
  <c r="V31" i="4" s="1"/>
  <c r="V44" i="4" l="1" a="1"/>
  <c r="V44" i="4" s="1"/>
  <c r="V26" i="4"/>
  <c r="U43" i="4"/>
  <c r="V4" i="4"/>
  <c r="V8" i="4"/>
  <c r="V12" i="4"/>
  <c r="V5" i="4"/>
  <c r="V9" i="4"/>
  <c r="V13" i="4"/>
  <c r="V6" i="4"/>
  <c r="V10" i="4"/>
  <c r="V7" i="4"/>
  <c r="V11" i="4"/>
  <c r="V14" i="4"/>
  <c r="V18" i="4"/>
  <c r="V22" i="4"/>
  <c r="V19" i="4"/>
  <c r="V23" i="4"/>
  <c r="V16" i="4"/>
  <c r="V20" i="4"/>
  <c r="V15" i="4"/>
  <c r="V17" i="4"/>
  <c r="V21" i="4"/>
  <c r="V28" i="4"/>
  <c r="V33" i="4"/>
  <c r="V37" i="4"/>
  <c r="V41" i="4"/>
  <c r="V25" i="4"/>
  <c r="V29" i="4"/>
  <c r="V34" i="4"/>
  <c r="V38" i="4"/>
  <c r="V24" i="4"/>
  <c r="V30" i="4"/>
  <c r="V35" i="4"/>
  <c r="V27" i="4"/>
  <c r="V32" i="4"/>
  <c r="V36" i="4"/>
  <c r="V39" i="4"/>
  <c r="V42" i="4"/>
  <c r="V40" i="4"/>
  <c r="V3" i="4"/>
  <c r="W2" i="4"/>
  <c r="W31" i="4" s="1"/>
  <c r="W44" i="4" l="1" a="1"/>
  <c r="W44" i="4" s="1"/>
  <c r="W26" i="4"/>
  <c r="V43" i="4"/>
  <c r="W7" i="4"/>
  <c r="W11" i="4"/>
  <c r="W15" i="4"/>
  <c r="W4" i="4"/>
  <c r="W8" i="4"/>
  <c r="W12" i="4"/>
  <c r="W5" i="4"/>
  <c r="W9" i="4"/>
  <c r="W6" i="4"/>
  <c r="W10" i="4"/>
  <c r="W17" i="4"/>
  <c r="W21" i="4"/>
  <c r="W25" i="4"/>
  <c r="W14" i="4"/>
  <c r="W18" i="4"/>
  <c r="W22" i="4"/>
  <c r="W13" i="4"/>
  <c r="W19" i="4"/>
  <c r="W16" i="4"/>
  <c r="W20" i="4"/>
  <c r="W23" i="4"/>
  <c r="W27" i="4"/>
  <c r="W32" i="4"/>
  <c r="W36" i="4"/>
  <c r="W40" i="4"/>
  <c r="W28" i="4"/>
  <c r="W33" i="4"/>
  <c r="W37" i="4"/>
  <c r="W29" i="4"/>
  <c r="W34" i="4"/>
  <c r="W24" i="4"/>
  <c r="W30" i="4"/>
  <c r="W35" i="4"/>
  <c r="W3" i="4"/>
  <c r="W39" i="4"/>
  <c r="W38" i="4"/>
  <c r="W41" i="4"/>
  <c r="W42" i="4"/>
  <c r="X2" i="4"/>
  <c r="X31" i="4" s="1"/>
  <c r="X44" i="4" l="1" a="1"/>
  <c r="X44" i="4" s="1"/>
  <c r="X26" i="4"/>
  <c r="W43" i="4"/>
  <c r="X6" i="4"/>
  <c r="X10" i="4"/>
  <c r="X14" i="4"/>
  <c r="X7" i="4"/>
  <c r="X11" i="4"/>
  <c r="X15" i="4"/>
  <c r="X4" i="4"/>
  <c r="X8" i="4"/>
  <c r="X5" i="4"/>
  <c r="X9" i="4"/>
  <c r="X16" i="4"/>
  <c r="X20" i="4"/>
  <c r="X24" i="4"/>
  <c r="X17" i="4"/>
  <c r="X21" i="4"/>
  <c r="X25" i="4"/>
  <c r="X18" i="4"/>
  <c r="X12" i="4"/>
  <c r="X13" i="4"/>
  <c r="X19" i="4"/>
  <c r="X30" i="4"/>
  <c r="X35" i="4"/>
  <c r="X39" i="4"/>
  <c r="X23" i="4"/>
  <c r="X27" i="4"/>
  <c r="X32" i="4"/>
  <c r="X36" i="4"/>
  <c r="X40" i="4"/>
  <c r="X28" i="4"/>
  <c r="X33" i="4"/>
  <c r="X22" i="4"/>
  <c r="X29" i="4"/>
  <c r="X34" i="4"/>
  <c r="X42" i="4"/>
  <c r="X3" i="4"/>
  <c r="X37" i="4"/>
  <c r="X38" i="4"/>
  <c r="X41" i="4"/>
  <c r="Y2" i="4"/>
  <c r="Y31" i="4" s="1"/>
  <c r="Y44" i="4" l="1" a="1"/>
  <c r="Y44" i="4" s="1"/>
  <c r="Y26" i="4"/>
  <c r="X43" i="4"/>
  <c r="Y5" i="4"/>
  <c r="Y9" i="4"/>
  <c r="Y13" i="4"/>
  <c r="Y6" i="4"/>
  <c r="Y10" i="4"/>
  <c r="Y14" i="4"/>
  <c r="Y7" i="4"/>
  <c r="Y4" i="4"/>
  <c r="Y8" i="4"/>
  <c r="Y12" i="4"/>
  <c r="Y11" i="4"/>
  <c r="Y15" i="4"/>
  <c r="Y19" i="4"/>
  <c r="Y23" i="4"/>
  <c r="Y16" i="4"/>
  <c r="Y20" i="4"/>
  <c r="Y24" i="4"/>
  <c r="Y17" i="4"/>
  <c r="Y21" i="4"/>
  <c r="Y18" i="4"/>
  <c r="Y22" i="4"/>
  <c r="Y29" i="4"/>
  <c r="Y34" i="4"/>
  <c r="Y38" i="4"/>
  <c r="Y30" i="4"/>
  <c r="Y35" i="4"/>
  <c r="Y39" i="4"/>
  <c r="Y25" i="4"/>
  <c r="Y27" i="4"/>
  <c r="Y32" i="4"/>
  <c r="Y28" i="4"/>
  <c r="Y33" i="4"/>
  <c r="Y37" i="4"/>
  <c r="Y36" i="4"/>
  <c r="Y40" i="4"/>
  <c r="Y41" i="4"/>
  <c r="Y42" i="4"/>
  <c r="Y3" i="4"/>
  <c r="Z2" i="4"/>
  <c r="Z31" i="4" s="1"/>
  <c r="Z44" i="4" l="1" a="1"/>
  <c r="Z44" i="4" s="1"/>
  <c r="Z26" i="4"/>
  <c r="Y43" i="4"/>
  <c r="Z4" i="4"/>
  <c r="Z8" i="4"/>
  <c r="Z12" i="4"/>
  <c r="Z5" i="4"/>
  <c r="Z9" i="4"/>
  <c r="Z13" i="4"/>
  <c r="Z6" i="4"/>
  <c r="Z10" i="4"/>
  <c r="Z7" i="4"/>
  <c r="Z11" i="4"/>
  <c r="Z18" i="4"/>
  <c r="Z22" i="4"/>
  <c r="Z15" i="4"/>
  <c r="Z19" i="4"/>
  <c r="Z23" i="4"/>
  <c r="Z14" i="4"/>
  <c r="Z16" i="4"/>
  <c r="Z20" i="4"/>
  <c r="Z17" i="4"/>
  <c r="Z21" i="4"/>
  <c r="Z24" i="4"/>
  <c r="Z28" i="4"/>
  <c r="Z33" i="4"/>
  <c r="Z37" i="4"/>
  <c r="Z29" i="4"/>
  <c r="Z34" i="4"/>
  <c r="Z38" i="4"/>
  <c r="Z30" i="4"/>
  <c r="Z35" i="4"/>
  <c r="Z25" i="4"/>
  <c r="Z27" i="4"/>
  <c r="Z32" i="4"/>
  <c r="Z36" i="4"/>
  <c r="Z40" i="4"/>
  <c r="Z41" i="4"/>
  <c r="Z39" i="4"/>
  <c r="Z42" i="4"/>
  <c r="Z3" i="4"/>
  <c r="AA2" i="4"/>
  <c r="AA31" i="4" s="1"/>
  <c r="AA44" i="4" l="1" a="1"/>
  <c r="AA44" i="4" s="1"/>
  <c r="AA26" i="4"/>
  <c r="Z43" i="4"/>
  <c r="AA7" i="4"/>
  <c r="AA11" i="4"/>
  <c r="AA4" i="4"/>
  <c r="AA8" i="4"/>
  <c r="AA12" i="4"/>
  <c r="AA5" i="4"/>
  <c r="AA9" i="4"/>
  <c r="AA6" i="4"/>
  <c r="AA10" i="4"/>
  <c r="AA13" i="4"/>
  <c r="AA17" i="4"/>
  <c r="AA21" i="4"/>
  <c r="AA25" i="4"/>
  <c r="AA18" i="4"/>
  <c r="AA22" i="4"/>
  <c r="AA15" i="4"/>
  <c r="AA19" i="4"/>
  <c r="AA14" i="4"/>
  <c r="AA16" i="4"/>
  <c r="AA20" i="4"/>
  <c r="AA27" i="4"/>
  <c r="AA32" i="4"/>
  <c r="AA36" i="4"/>
  <c r="AA40" i="4"/>
  <c r="AA24" i="4"/>
  <c r="AA28" i="4"/>
  <c r="AA33" i="4"/>
  <c r="AA37" i="4"/>
  <c r="AA23" i="4"/>
  <c r="AA29" i="4"/>
  <c r="AA34" i="4"/>
  <c r="AA30" i="4"/>
  <c r="AA35" i="4"/>
  <c r="AA38" i="4"/>
  <c r="AA3" i="4"/>
  <c r="AA41" i="4"/>
  <c r="AA39" i="4"/>
  <c r="AA42" i="4"/>
  <c r="AB2" i="4"/>
  <c r="AB31" i="4" s="1"/>
  <c r="AB44" i="4" l="1" a="1"/>
  <c r="AB44" i="4" s="1"/>
  <c r="AB26" i="4"/>
  <c r="AA43" i="4"/>
  <c r="AB6" i="4"/>
  <c r="AB10" i="4"/>
  <c r="AB14" i="4"/>
  <c r="AB7" i="4"/>
  <c r="AB11" i="4"/>
  <c r="AB4" i="4"/>
  <c r="AB8" i="4"/>
  <c r="AB5" i="4"/>
  <c r="AB9" i="4"/>
  <c r="AB12" i="4"/>
  <c r="AB16" i="4"/>
  <c r="AB20" i="4"/>
  <c r="AB24" i="4"/>
  <c r="AB13" i="4"/>
  <c r="AB17" i="4"/>
  <c r="AB21" i="4"/>
  <c r="AB18" i="4"/>
  <c r="AB15" i="4"/>
  <c r="AB19" i="4"/>
  <c r="AB22" i="4"/>
  <c r="AB25" i="4"/>
  <c r="AB30" i="4"/>
  <c r="AB35" i="4"/>
  <c r="AB39" i="4"/>
  <c r="AB27" i="4"/>
  <c r="AB32" i="4"/>
  <c r="AB36" i="4"/>
  <c r="AB40" i="4"/>
  <c r="AB28" i="4"/>
  <c r="AB33" i="4"/>
  <c r="AB23" i="4"/>
  <c r="AB29" i="4"/>
  <c r="AB34" i="4"/>
  <c r="AB37" i="4"/>
  <c r="AB42" i="4"/>
  <c r="AB38" i="4"/>
  <c r="AB3" i="4"/>
  <c r="AB41" i="4"/>
  <c r="AC2" i="4"/>
  <c r="AC31" i="4" s="1"/>
  <c r="AC44" i="4" l="1" a="1"/>
  <c r="AC44" i="4" s="1"/>
  <c r="AC26" i="4"/>
  <c r="AB43" i="4"/>
  <c r="AC5" i="4"/>
  <c r="AC9" i="4"/>
  <c r="AC13" i="4"/>
  <c r="AC6" i="4"/>
  <c r="AC10" i="4"/>
  <c r="AC14" i="4"/>
  <c r="AC7" i="4"/>
  <c r="AC4" i="4"/>
  <c r="AC8" i="4"/>
  <c r="AC12" i="4"/>
  <c r="AC15" i="4"/>
  <c r="AC19" i="4"/>
  <c r="AC23" i="4"/>
  <c r="AC11" i="4"/>
  <c r="AC16" i="4"/>
  <c r="AC20" i="4"/>
  <c r="AC24" i="4"/>
  <c r="AC17" i="4"/>
  <c r="AC21" i="4"/>
  <c r="AC18" i="4"/>
  <c r="AC22" i="4"/>
  <c r="AC29" i="4"/>
  <c r="AC34" i="4"/>
  <c r="AC38" i="4"/>
  <c r="AC25" i="4"/>
  <c r="AC30" i="4"/>
  <c r="AC35" i="4"/>
  <c r="AC39" i="4"/>
  <c r="AC27" i="4"/>
  <c r="AC32" i="4"/>
  <c r="AC28" i="4"/>
  <c r="AC33" i="4"/>
  <c r="AC37" i="4"/>
  <c r="AC41" i="4"/>
  <c r="AC36" i="4"/>
  <c r="AC42" i="4"/>
  <c r="AC40" i="4"/>
  <c r="AC3" i="4"/>
  <c r="AD2" i="4"/>
  <c r="AD31" i="4" s="1"/>
  <c r="AD44" i="4" l="1" a="1"/>
  <c r="AD44" i="4" s="1"/>
  <c r="AD26" i="4"/>
  <c r="AC43" i="4"/>
  <c r="AD4" i="4"/>
  <c r="AD8" i="4"/>
  <c r="AD12" i="4"/>
  <c r="AD5" i="4"/>
  <c r="AD9" i="4"/>
  <c r="AD13" i="4"/>
  <c r="AD6" i="4"/>
  <c r="AD10" i="4"/>
  <c r="AD7" i="4"/>
  <c r="AD11" i="4"/>
  <c r="AD14" i="4"/>
  <c r="AD18" i="4"/>
  <c r="AD22" i="4"/>
  <c r="AD15" i="4"/>
  <c r="AD19" i="4"/>
  <c r="AD23" i="4"/>
  <c r="AD16" i="4"/>
  <c r="AD20" i="4"/>
  <c r="AD17" i="4"/>
  <c r="AD21" i="4"/>
  <c r="AD28" i="4"/>
  <c r="AD33" i="4"/>
  <c r="AD37" i="4"/>
  <c r="AD29" i="4"/>
  <c r="AD34" i="4"/>
  <c r="AD38" i="4"/>
  <c r="AD24" i="4"/>
  <c r="AD25" i="4"/>
  <c r="AD30" i="4"/>
  <c r="AD35" i="4"/>
  <c r="AD27" i="4"/>
  <c r="AD32" i="4"/>
  <c r="AD36" i="4"/>
  <c r="AD39" i="4"/>
  <c r="AD41" i="4"/>
  <c r="AD42" i="4"/>
  <c r="AD40" i="4"/>
  <c r="AD3" i="4"/>
  <c r="AE2" i="4"/>
  <c r="AE31" i="4" s="1"/>
  <c r="AE44" i="4" l="1" a="1"/>
  <c r="AE44" i="4" s="1"/>
  <c r="AE26" i="4"/>
  <c r="AD43" i="4"/>
  <c r="AE7" i="4"/>
  <c r="AE11" i="4"/>
  <c r="AE4" i="4"/>
  <c r="AE8" i="4"/>
  <c r="AE12" i="4"/>
  <c r="AE5" i="4"/>
  <c r="AE9" i="4"/>
  <c r="AE6" i="4"/>
  <c r="AE10" i="4"/>
  <c r="AE17" i="4"/>
  <c r="AE21" i="4"/>
  <c r="AE14" i="4"/>
  <c r="AE18" i="4"/>
  <c r="AE22" i="4"/>
  <c r="AE13" i="4"/>
  <c r="AE15" i="4"/>
  <c r="AE19" i="4"/>
  <c r="AE16" i="4"/>
  <c r="AE20" i="4"/>
  <c r="AE23" i="4"/>
  <c r="AE27" i="4"/>
  <c r="AE32" i="4"/>
  <c r="AE36" i="4"/>
  <c r="AE40" i="4"/>
  <c r="AE28" i="4"/>
  <c r="AE33" i="4"/>
  <c r="AE37" i="4"/>
  <c r="AE29" i="4"/>
  <c r="AE34" i="4"/>
  <c r="AE24" i="4"/>
  <c r="AE25" i="4"/>
  <c r="AE30" i="4"/>
  <c r="AE35" i="4"/>
  <c r="AE3" i="4"/>
  <c r="AE39" i="4"/>
  <c r="AE38" i="4"/>
  <c r="AE41" i="4"/>
  <c r="AE42" i="4"/>
  <c r="AF2" i="4"/>
  <c r="AF31" i="4" s="1"/>
  <c r="AF44" i="4" l="1" a="1"/>
  <c r="AF44" i="4" s="1"/>
  <c r="AF26" i="4"/>
  <c r="AE43" i="4"/>
  <c r="AF6" i="4"/>
  <c r="AF10" i="4"/>
  <c r="AF14" i="4"/>
  <c r="AF7" i="4"/>
  <c r="AF11" i="4"/>
  <c r="AF4" i="4"/>
  <c r="AF8" i="4"/>
  <c r="AF5" i="4"/>
  <c r="AF9" i="4"/>
  <c r="AF16" i="4"/>
  <c r="AF20" i="4"/>
  <c r="AF24" i="4"/>
  <c r="AF12" i="4"/>
  <c r="AF17" i="4"/>
  <c r="AF21" i="4"/>
  <c r="AF18" i="4"/>
  <c r="AF13" i="4"/>
  <c r="AF15" i="4"/>
  <c r="AF19" i="4"/>
  <c r="AF25" i="4"/>
  <c r="AF30" i="4"/>
  <c r="AF35" i="4"/>
  <c r="AF39" i="4"/>
  <c r="AF22" i="4"/>
  <c r="AF23" i="4"/>
  <c r="AF27" i="4"/>
  <c r="AF32" i="4"/>
  <c r="AF36" i="4"/>
  <c r="AF40" i="4"/>
  <c r="AF28" i="4"/>
  <c r="AF33" i="4"/>
  <c r="AF29" i="4"/>
  <c r="AF34" i="4"/>
  <c r="AF42" i="4"/>
  <c r="AF37" i="4"/>
  <c r="AF3" i="4"/>
  <c r="AF38" i="4"/>
  <c r="AF41" i="4"/>
  <c r="AG2" i="4"/>
  <c r="AG31" i="4" s="1"/>
  <c r="AG44" i="4" l="1" a="1"/>
  <c r="AG44" i="4" s="1"/>
  <c r="AG26" i="4"/>
  <c r="AF43" i="4"/>
  <c r="AG5" i="4"/>
  <c r="AG9" i="4"/>
  <c r="AG13" i="4"/>
  <c r="AG6" i="4"/>
  <c r="AG10" i="4"/>
  <c r="AG14" i="4"/>
  <c r="AG7" i="4"/>
  <c r="AG4" i="4"/>
  <c r="AG8" i="4"/>
  <c r="AG12" i="4"/>
  <c r="AG15" i="4"/>
  <c r="AG19" i="4"/>
  <c r="AG23" i="4"/>
  <c r="AG16" i="4"/>
  <c r="AG20" i="4"/>
  <c r="AG24" i="4"/>
  <c r="AG11" i="4"/>
  <c r="AG17" i="4"/>
  <c r="AG21" i="4"/>
  <c r="AG18" i="4"/>
  <c r="AG22" i="4"/>
  <c r="AG29" i="4"/>
  <c r="AG34" i="4"/>
  <c r="AG38" i="4"/>
  <c r="AG25" i="4"/>
  <c r="AG30" i="4"/>
  <c r="AG35" i="4"/>
  <c r="AG39" i="4"/>
  <c r="AG27" i="4"/>
  <c r="AG32" i="4"/>
  <c r="AG28" i="4"/>
  <c r="AG33" i="4"/>
  <c r="AG37" i="4"/>
  <c r="AG40" i="4"/>
  <c r="AG41" i="4"/>
  <c r="AG42" i="4"/>
  <c r="AG36" i="4"/>
  <c r="AG3" i="4"/>
  <c r="AH2" i="4"/>
  <c r="AH31" i="4" s="1"/>
  <c r="AI31" i="4" s="1"/>
  <c r="AH44" i="4" l="1" a="1"/>
  <c r="AH44" i="4" s="1"/>
  <c r="AI44" i="4" s="1"/>
  <c r="AH26" i="4"/>
  <c r="AI26" i="4" s="1"/>
  <c r="AG43" i="4"/>
  <c r="AH4" i="4"/>
  <c r="AI4" i="4" s="1"/>
  <c r="AH8" i="4"/>
  <c r="AI8" i="4" s="1"/>
  <c r="AH12" i="4"/>
  <c r="AI12" i="4" s="1"/>
  <c r="AH5" i="4"/>
  <c r="AI5" i="4" s="1"/>
  <c r="AH9" i="4"/>
  <c r="AI9" i="4" s="1"/>
  <c r="AH13" i="4"/>
  <c r="AI13" i="4" s="1"/>
  <c r="AH6" i="4"/>
  <c r="AI6" i="4" s="1"/>
  <c r="AH10" i="4"/>
  <c r="AI10" i="4" s="1"/>
  <c r="AH7" i="4"/>
  <c r="AI7" i="4" s="1"/>
  <c r="AH11" i="4"/>
  <c r="AI11" i="4" s="1"/>
  <c r="AH18" i="4"/>
  <c r="AI18" i="4" s="1"/>
  <c r="AH22" i="4"/>
  <c r="AI22" i="4" s="1"/>
  <c r="AH15" i="4"/>
  <c r="AI15" i="4" s="1"/>
  <c r="AH19" i="4"/>
  <c r="AI19" i="4" s="1"/>
  <c r="AH23" i="4"/>
  <c r="AI23" i="4" s="1"/>
  <c r="AH14" i="4"/>
  <c r="AI14" i="4" s="1"/>
  <c r="AH16" i="4"/>
  <c r="AI16" i="4" s="1"/>
  <c r="AH20" i="4"/>
  <c r="AI20" i="4" s="1"/>
  <c r="AH17" i="4"/>
  <c r="AI17" i="4" s="1"/>
  <c r="AH21" i="4"/>
  <c r="AI21" i="4" s="1"/>
  <c r="AH24" i="4"/>
  <c r="AI24" i="4" s="1"/>
  <c r="AH28" i="4"/>
  <c r="AI28" i="4" s="1"/>
  <c r="AH33" i="4"/>
  <c r="AI33" i="4" s="1"/>
  <c r="AH37" i="4"/>
  <c r="AI37" i="4" s="1"/>
  <c r="AH29" i="4"/>
  <c r="AI29" i="4" s="1"/>
  <c r="AH34" i="4"/>
  <c r="AI34" i="4" s="1"/>
  <c r="AH38" i="4"/>
  <c r="AI38" i="4" s="1"/>
  <c r="AH25" i="4"/>
  <c r="AI25" i="4" s="1"/>
  <c r="AH30" i="4"/>
  <c r="AI30" i="4" s="1"/>
  <c r="AH35" i="4"/>
  <c r="AI35" i="4" s="1"/>
  <c r="AH27" i="4"/>
  <c r="AI27" i="4" s="1"/>
  <c r="AH32" i="4"/>
  <c r="AI32" i="4" s="1"/>
  <c r="AH36" i="4"/>
  <c r="AI36" i="4" s="1"/>
  <c r="AH40" i="4"/>
  <c r="AI40" i="4" s="1"/>
  <c r="AH41" i="4"/>
  <c r="AI41" i="4" s="1"/>
  <c r="AH39" i="4"/>
  <c r="AI39" i="4" s="1"/>
  <c r="AH42" i="4"/>
  <c r="AI42" i="4" s="1"/>
  <c r="AH3" i="4"/>
  <c r="AI3" i="4" s="1"/>
  <c r="AI43" i="4" s="1"/>
  <c r="AH43" i="4" l="1"/>
</calcChain>
</file>

<file path=xl/sharedStrings.xml><?xml version="1.0" encoding="utf-8"?>
<sst xmlns="http://schemas.openxmlformats.org/spreadsheetml/2006/main" count="409" uniqueCount="209">
  <si>
    <t>Nom</t>
  </si>
  <si>
    <t>Prénom</t>
  </si>
  <si>
    <t>Naissance</t>
  </si>
  <si>
    <t>Pays</t>
  </si>
  <si>
    <t>CNI</t>
  </si>
  <si>
    <t>C_Id</t>
  </si>
  <si>
    <t>Titre</t>
  </si>
  <si>
    <t>Nat</t>
  </si>
  <si>
    <t>Adresse</t>
  </si>
  <si>
    <t>Chb</t>
  </si>
  <si>
    <t>MA</t>
  </si>
  <si>
    <t>DZ</t>
  </si>
  <si>
    <t>TU</t>
  </si>
  <si>
    <t>SAU</t>
  </si>
  <si>
    <t>ES</t>
  </si>
  <si>
    <t>FR</t>
  </si>
  <si>
    <t>BE</t>
  </si>
  <si>
    <t>DE</t>
  </si>
  <si>
    <t>NL</t>
  </si>
  <si>
    <t>POR</t>
  </si>
  <si>
    <t>IT</t>
  </si>
  <si>
    <t>UK</t>
  </si>
  <si>
    <t>CH</t>
  </si>
  <si>
    <t>RU</t>
  </si>
  <si>
    <t>POL</t>
  </si>
  <si>
    <t>NOR</t>
  </si>
  <si>
    <t>US</t>
  </si>
  <si>
    <t>JP</t>
  </si>
  <si>
    <t>DK</t>
  </si>
  <si>
    <t>SU</t>
  </si>
  <si>
    <t>LY</t>
  </si>
  <si>
    <t>EG</t>
  </si>
  <si>
    <t>UA</t>
  </si>
  <si>
    <t>JOR</t>
  </si>
  <si>
    <t>CN</t>
  </si>
  <si>
    <t>AF</t>
  </si>
  <si>
    <t>BR</t>
  </si>
  <si>
    <t>MX</t>
  </si>
  <si>
    <t>TN</t>
  </si>
  <si>
    <t>CA</t>
  </si>
  <si>
    <t>Janvier</t>
  </si>
  <si>
    <t>Premier de l'An</t>
  </si>
  <si>
    <t>Février</t>
  </si>
  <si>
    <t>Manifeste de l'indépendance</t>
  </si>
  <si>
    <t>Mars</t>
  </si>
  <si>
    <t>Fête du Travail</t>
  </si>
  <si>
    <t>Avril</t>
  </si>
  <si>
    <t>Fête du Trône</t>
  </si>
  <si>
    <t>Mai</t>
  </si>
  <si>
    <t>Allengeance Oued Eddahab</t>
  </si>
  <si>
    <t>Juin</t>
  </si>
  <si>
    <t>Révolution du Roi et du Peuple</t>
  </si>
  <si>
    <t>Juillet</t>
  </si>
  <si>
    <t>Fête de la Jeunsse</t>
  </si>
  <si>
    <t>Août</t>
  </si>
  <si>
    <t>La Marche Verte</t>
  </si>
  <si>
    <t>Septembre</t>
  </si>
  <si>
    <t>Fête de l'indépendance</t>
  </si>
  <si>
    <t>Octobre</t>
  </si>
  <si>
    <t>Novembre</t>
  </si>
  <si>
    <t>Décembre</t>
  </si>
  <si>
    <t>M</t>
  </si>
  <si>
    <t>BELBACHIR</t>
  </si>
  <si>
    <t>OUJDA</t>
  </si>
  <si>
    <t>MAROC</t>
  </si>
  <si>
    <t>F510044</t>
  </si>
  <si>
    <t>Mme</t>
  </si>
  <si>
    <t>Date Arrivée</t>
  </si>
  <si>
    <t>TAOUFIK</t>
  </si>
  <si>
    <t>ELMORABIT</t>
  </si>
  <si>
    <t>ORAN</t>
  </si>
  <si>
    <t>ALGERIE</t>
  </si>
  <si>
    <t>246321HB</t>
  </si>
  <si>
    <t xml:space="preserve">JEAN </t>
  </si>
  <si>
    <t>PIERRE</t>
  </si>
  <si>
    <t>PARIS</t>
  </si>
  <si>
    <t>France</t>
  </si>
  <si>
    <t>666025HT</t>
  </si>
  <si>
    <t>HOLCOMB</t>
  </si>
  <si>
    <t>PETER</t>
  </si>
  <si>
    <t>SAMIR</t>
  </si>
  <si>
    <t>NEW YORK</t>
  </si>
  <si>
    <t>BD6387501</t>
  </si>
  <si>
    <t xml:space="preserve">REDA </t>
  </si>
  <si>
    <t>HMAMI</t>
  </si>
  <si>
    <t>NADOR</t>
  </si>
  <si>
    <t>R61054</t>
  </si>
  <si>
    <t>MICHELLE</t>
  </si>
  <si>
    <t>FRANCOIS</t>
  </si>
  <si>
    <t>625745BY</t>
  </si>
  <si>
    <t>PATRICIA</t>
  </si>
  <si>
    <t>RAMAZOTTI</t>
  </si>
  <si>
    <t>ROME</t>
  </si>
  <si>
    <t>Italie</t>
  </si>
  <si>
    <t>3215400KB</t>
  </si>
  <si>
    <t>Espagne</t>
  </si>
  <si>
    <t>Belgique</t>
  </si>
  <si>
    <t>Allemagne</t>
  </si>
  <si>
    <t>Portugal</t>
  </si>
  <si>
    <t>DANEMARK</t>
  </si>
  <si>
    <t>NORVEGE</t>
  </si>
  <si>
    <t>POLOGNE</t>
  </si>
  <si>
    <t>RUSSIE</t>
  </si>
  <si>
    <t>SUISSE</t>
  </si>
  <si>
    <t>SUEDE</t>
  </si>
  <si>
    <t>TURQUIE</t>
  </si>
  <si>
    <t>TUNISIE</t>
  </si>
  <si>
    <t>LYBIE</t>
  </si>
  <si>
    <t>EGYPTE</t>
  </si>
  <si>
    <t>JORDANIE</t>
  </si>
  <si>
    <t>CANADA</t>
  </si>
  <si>
    <t>JAPON</t>
  </si>
  <si>
    <t>CHINE</t>
  </si>
  <si>
    <t>BRESIL</t>
  </si>
  <si>
    <t>Mexique</t>
  </si>
  <si>
    <t>Holland</t>
  </si>
  <si>
    <t>Grande_Bretagne</t>
  </si>
  <si>
    <t>Arabie_Saoudite</t>
  </si>
  <si>
    <t>Arabie_Emirate</t>
  </si>
  <si>
    <t>Etats_Unis</t>
  </si>
  <si>
    <t>Date Départ</t>
  </si>
  <si>
    <t>Royaume Unis</t>
  </si>
  <si>
    <t xml:space="preserve">Suede </t>
  </si>
  <si>
    <t>Danemark</t>
  </si>
  <si>
    <t>Finlande</t>
  </si>
  <si>
    <t>Autriche</t>
  </si>
  <si>
    <t>Norvège</t>
  </si>
  <si>
    <t>Hollande</t>
  </si>
  <si>
    <t>Suisse</t>
  </si>
  <si>
    <t>Hongrie</t>
  </si>
  <si>
    <t>Russie</t>
  </si>
  <si>
    <t>Pologne</t>
  </si>
  <si>
    <t>Etat Unis</t>
  </si>
  <si>
    <t>Canada</t>
  </si>
  <si>
    <t>Chine</t>
  </si>
  <si>
    <t>Japon</t>
  </si>
  <si>
    <t>Algérie</t>
  </si>
  <si>
    <t>Tunisie</t>
  </si>
  <si>
    <t>Libye</t>
  </si>
  <si>
    <t>Mauritanie</t>
  </si>
  <si>
    <t>Arabie Saoudite</t>
  </si>
  <si>
    <t>Egypte</t>
  </si>
  <si>
    <t>Syrie</t>
  </si>
  <si>
    <t>Afrique</t>
  </si>
  <si>
    <t>SY</t>
  </si>
  <si>
    <t>AE</t>
  </si>
  <si>
    <t>Emirates Arabe</t>
  </si>
  <si>
    <t>Liban</t>
  </si>
  <si>
    <t>LB</t>
  </si>
  <si>
    <t>Inde</t>
  </si>
  <si>
    <t>IN</t>
  </si>
  <si>
    <t>Grèce</t>
  </si>
  <si>
    <t>Cameroun</t>
  </si>
  <si>
    <t>CM</t>
  </si>
  <si>
    <t>Sénégal</t>
  </si>
  <si>
    <t>SN</t>
  </si>
  <si>
    <t>FN</t>
  </si>
  <si>
    <t>NO</t>
  </si>
  <si>
    <t>AT</t>
  </si>
  <si>
    <t>PT</t>
  </si>
  <si>
    <t>HU</t>
  </si>
  <si>
    <t>PO</t>
  </si>
  <si>
    <t>PL</t>
  </si>
  <si>
    <t>MR</t>
  </si>
  <si>
    <t>SA</t>
  </si>
  <si>
    <t>CI</t>
  </si>
  <si>
    <t>Côte d'ivoire</t>
  </si>
  <si>
    <t>Kuweit</t>
  </si>
  <si>
    <t>KW</t>
  </si>
  <si>
    <t>Total Arrivée Mensuel</t>
  </si>
  <si>
    <t>Brésil</t>
  </si>
  <si>
    <t>Chambre Occupées</t>
  </si>
  <si>
    <t>MAKHTOUM</t>
  </si>
  <si>
    <t>MOHAMMED</t>
  </si>
  <si>
    <t>TAZA</t>
  </si>
  <si>
    <t>Z310541</t>
  </si>
  <si>
    <t>Maroc</t>
  </si>
  <si>
    <t>Durée</t>
  </si>
  <si>
    <t>JOSE MIGUEL</t>
  </si>
  <si>
    <t>BORREGO</t>
  </si>
  <si>
    <t>MADRID</t>
  </si>
  <si>
    <t>002154HY</t>
  </si>
  <si>
    <t>Total</t>
  </si>
  <si>
    <t>NAJLAE</t>
  </si>
  <si>
    <t>EL MOUNDIR</t>
  </si>
  <si>
    <t>CAIRE</t>
  </si>
  <si>
    <t>2310456BN</t>
  </si>
  <si>
    <t>HASSAN</t>
  </si>
  <si>
    <t>MAAROUFI</t>
  </si>
  <si>
    <t>TUNUSIE</t>
  </si>
  <si>
    <t>DF231400N</t>
  </si>
  <si>
    <t>NIGER</t>
  </si>
  <si>
    <t>NE</t>
  </si>
  <si>
    <t>NIAMEY</t>
  </si>
  <si>
    <t>XXXXXXXX</t>
  </si>
  <si>
    <t>Niger</t>
  </si>
  <si>
    <t>supposant vous avez hébergé dans notre hotel, le:05/05/2019 voilà, si nous allons visiter l'onglet statistique nous allons trouver un arrivée de niger le 05/05/2019, et nous avons loué une chambre( voire l'onglet statistique au dessous;"chambre occupé",</t>
  </si>
  <si>
    <t>ça ce que l'on appelle dans le tourisme le total des arrivées et le total des chambres loués,</t>
  </si>
  <si>
    <t>mais en comptabilité:</t>
  </si>
  <si>
    <t>nous comptabilisons les nombres des nuitées que le client passe chez nous,pour être clair et explicite:</t>
  </si>
  <si>
    <t>par exemple vous Monsieur avez présenter dans notre hotel le:06/05/2019 donc je dois voir chaque jour une chambre occupées dans la cahier,</t>
  </si>
  <si>
    <t>et voilà dans l'onglet nuitée je doit trouver une chambre chaque nuitées jusqu'au 25/05/2019</t>
  </si>
  <si>
    <t>je veux seulement trouver un résultat dans la case: Stat_Nuitées("B44:AH44)</t>
  </si>
  <si>
    <t>merci infiniment</t>
  </si>
  <si>
    <t>AMADOU</t>
  </si>
  <si>
    <t>WATARA</t>
  </si>
  <si>
    <t>Côte_ivoire</t>
  </si>
  <si>
    <t>?</t>
  </si>
  <si>
    <t>dans le jaune afficher le nombre des chambre occupées dans cette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</si>
</sst>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 * \ dd\ mmmm\ yyyy"/>
    <numFmt numFmtId="165" formatCode="dddd\ * \ dd\ mmmm\ yyyy\ * hh:mm"/>
    <numFmt numFmtId="166" formatCode="ddd\ dd\ 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  <font>
      <sz val="10"/>
      <name val="Arial Unicode MS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4" borderId="16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7" xfId="0" applyFont="1" applyBorder="1"/>
    <xf numFmtId="0" fontId="7" fillId="0" borderId="0" xfId="0" applyFont="1"/>
    <xf numFmtId="0" fontId="1" fillId="4" borderId="0" xfId="0" applyFont="1" applyFill="1" applyBorder="1"/>
    <xf numFmtId="0" fontId="0" fillId="4" borderId="19" xfId="0" applyFill="1" applyBorder="1"/>
    <xf numFmtId="0" fontId="0" fillId="4" borderId="0" xfId="0" applyFill="1" applyBorder="1"/>
    <xf numFmtId="0" fontId="6" fillId="4" borderId="19" xfId="0" applyFont="1" applyFill="1" applyBorder="1"/>
    <xf numFmtId="0" fontId="6" fillId="4" borderId="0" xfId="0" applyFont="1" applyFill="1" applyBorder="1"/>
    <xf numFmtId="0" fontId="2" fillId="5" borderId="13" xfId="0" applyFont="1" applyFill="1" applyBorder="1" applyAlignment="1">
      <alignment horizontal="center" vertical="center"/>
    </xf>
    <xf numFmtId="164" fontId="3" fillId="0" borderId="22" xfId="0" applyNumberFormat="1" applyFont="1" applyBorder="1"/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4" fontId="3" fillId="0" borderId="21" xfId="0" applyNumberFormat="1" applyFont="1" applyBorder="1"/>
    <xf numFmtId="0" fontId="0" fillId="5" borderId="26" xfId="0" applyFill="1" applyBorder="1"/>
    <xf numFmtId="166" fontId="5" fillId="3" borderId="20" xfId="0" applyNumberFormat="1" applyFont="1" applyFill="1" applyBorder="1" applyAlignment="1">
      <alignment textRotation="75"/>
    </xf>
    <xf numFmtId="0" fontId="9" fillId="0" borderId="0" xfId="0" quotePrefix="1" applyFont="1" applyAlignment="1">
      <alignment vertical="center"/>
    </xf>
    <xf numFmtId="0" fontId="10" fillId="0" borderId="0" xfId="0" quotePrefix="1" applyFont="1"/>
    <xf numFmtId="0" fontId="11" fillId="0" borderId="0" xfId="0" quotePrefix="1" applyFont="1"/>
    <xf numFmtId="0" fontId="3" fillId="6" borderId="20" xfId="0" applyFont="1" applyFill="1" applyBorder="1" applyAlignment="1">
      <alignment horizontal="center" vertical="center" textRotation="75"/>
    </xf>
    <xf numFmtId="0" fontId="3" fillId="4" borderId="29" xfId="0" applyFont="1" applyFill="1" applyBorder="1" applyAlignment="1">
      <alignment horizontal="center" vertical="center"/>
    </xf>
    <xf numFmtId="0" fontId="0" fillId="4" borderId="20" xfId="0" applyFill="1" applyBorder="1"/>
    <xf numFmtId="0" fontId="3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/>
    <xf numFmtId="0" fontId="3" fillId="0" borderId="1" xfId="0" applyFont="1" applyBorder="1"/>
    <xf numFmtId="0" fontId="3" fillId="4" borderId="2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/>
    <xf numFmtId="0" fontId="5" fillId="4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4" fontId="0" fillId="0" borderId="0" xfId="0" applyNumberFormat="1" applyAlignment="1">
      <alignment horizontal="left" vertical="top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8" fillId="0" borderId="7" xfId="0" applyNumberFormat="1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4" fontId="3" fillId="7" borderId="0" xfId="0" applyNumberFormat="1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17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Style de tableau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$A$1" fmlaRange="$BC$2:$BC$13" sel="5" val="4"/>
</file>

<file path=xl/ctrlProps/ctrlProp2.xml><?xml version="1.0" encoding="utf-8"?>
<formControlPr xmlns="http://schemas.microsoft.com/office/spreadsheetml/2009/9/main" objectType="Drop" dropStyle="combo" dx="16" fmlaLink="$C$1" fmlaRange="$BB$2:$BB$13" val="0"/>
</file>

<file path=xl/ctrlProps/ctrlProp3.xml><?xml version="1.0" encoding="utf-8"?>
<formControlPr xmlns="http://schemas.microsoft.com/office/spreadsheetml/2009/9/main" objectType="Drop" dropStyle="combo" dx="16" fmlaLink="$A$1" fmlaRange="$BC$2:$BC$13" sel="5" val="0"/>
</file>

<file path=xl/ctrlProps/ctrlProp4.xml><?xml version="1.0" encoding="utf-8"?>
<formControlPr xmlns="http://schemas.microsoft.com/office/spreadsheetml/2009/9/main" objectType="Drop" dropStyle="combo" dx="16" fmlaLink="$C$1" fmlaRange="$BB$2:$BB$1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</xdr:row>
          <xdr:rowOff>352425</xdr:rowOff>
        </xdr:from>
        <xdr:to>
          <xdr:col>1</xdr:col>
          <xdr:colOff>1695450</xdr:colOff>
          <xdr:row>1</xdr:row>
          <xdr:rowOff>542925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</xdr:row>
          <xdr:rowOff>85725</xdr:rowOff>
        </xdr:from>
        <xdr:to>
          <xdr:col>1</xdr:col>
          <xdr:colOff>1400175</xdr:colOff>
          <xdr:row>1</xdr:row>
          <xdr:rowOff>314325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11</xdr:col>
      <xdr:colOff>123825</xdr:colOff>
      <xdr:row>0</xdr:row>
      <xdr:rowOff>66674</xdr:rowOff>
    </xdr:from>
    <xdr:to>
      <xdr:col>20</xdr:col>
      <xdr:colOff>38100</xdr:colOff>
      <xdr:row>0</xdr:row>
      <xdr:rowOff>400049</xdr:rowOff>
    </xdr:to>
    <xdr:sp macro="" textlink="">
      <xdr:nvSpPr>
        <xdr:cNvPr id="3" name="ZoneTexte 2"/>
        <xdr:cNvSpPr txBox="1"/>
      </xdr:nvSpPr>
      <xdr:spPr>
        <a:xfrm>
          <a:off x="4657725" y="66674"/>
          <a:ext cx="2314575" cy="3333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0"/>
            <a:t>Statistique des Arrivées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</xdr:row>
          <xdr:rowOff>352425</xdr:rowOff>
        </xdr:from>
        <xdr:to>
          <xdr:col>1</xdr:col>
          <xdr:colOff>1695450</xdr:colOff>
          <xdr:row>1</xdr:row>
          <xdr:rowOff>542925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</xdr:row>
          <xdr:rowOff>85725</xdr:rowOff>
        </xdr:from>
        <xdr:to>
          <xdr:col>1</xdr:col>
          <xdr:colOff>1400175</xdr:colOff>
          <xdr:row>1</xdr:row>
          <xdr:rowOff>314325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absolute">
    <xdr:from>
      <xdr:col>11</xdr:col>
      <xdr:colOff>19050</xdr:colOff>
      <xdr:row>0</xdr:row>
      <xdr:rowOff>85724</xdr:rowOff>
    </xdr:from>
    <xdr:to>
      <xdr:col>19</xdr:col>
      <xdr:colOff>200025</xdr:colOff>
      <xdr:row>0</xdr:row>
      <xdr:rowOff>419099</xdr:rowOff>
    </xdr:to>
    <xdr:sp macro="" textlink="">
      <xdr:nvSpPr>
        <xdr:cNvPr id="6" name="ZoneTexte 5"/>
        <xdr:cNvSpPr txBox="1"/>
      </xdr:nvSpPr>
      <xdr:spPr>
        <a:xfrm>
          <a:off x="4610100" y="85724"/>
          <a:ext cx="2314575" cy="33337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0"/>
            <a:t>Statistique des Nuitées</a:t>
          </a:r>
        </a:p>
      </xdr:txBody>
    </xdr:sp>
    <xdr:clientData/>
  </xdr:twoCellAnchor>
  <xdr:twoCellAnchor>
    <xdr:from>
      <xdr:col>11</xdr:col>
      <xdr:colOff>142875</xdr:colOff>
      <xdr:row>44</xdr:row>
      <xdr:rowOff>95252</xdr:rowOff>
    </xdr:from>
    <xdr:to>
      <xdr:col>15</xdr:col>
      <xdr:colOff>114300</xdr:colOff>
      <xdr:row>47</xdr:row>
      <xdr:rowOff>123825</xdr:rowOff>
    </xdr:to>
    <xdr:cxnSp macro="">
      <xdr:nvCxnSpPr>
        <xdr:cNvPr id="3" name="Connecteur en angle 2"/>
        <xdr:cNvCxnSpPr/>
      </xdr:nvCxnSpPr>
      <xdr:spPr>
        <a:xfrm flipV="1">
          <a:off x="4733925" y="9734552"/>
          <a:ext cx="1038225" cy="600073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au1" displayName="Tableau1" ref="B2:N14" totalsRowShown="0" headerRowDxfId="16" dataDxfId="15">
  <tableColumns count="13">
    <tableColumn id="1" name="C_Id" dataDxfId="14">
      <calculatedColumnFormula>IF(E3&lt;&gt;"",ROW()-2,"")</calculatedColumnFormula>
    </tableColumn>
    <tableColumn id="2" name="Titre" dataDxfId="13"/>
    <tableColumn id="3" name="Nat" dataDxfId="12"/>
    <tableColumn id="16" name="Chb" dataDxfId="11"/>
    <tableColumn id="4" name="Nom" dataDxfId="10"/>
    <tableColumn id="5" name="Prénom" dataDxfId="9"/>
    <tableColumn id="6" name="Naissance" dataDxfId="8"/>
    <tableColumn id="7" name="Adresse" dataDxfId="7"/>
    <tableColumn id="8" name="Pays" dataDxfId="6"/>
    <tableColumn id="9" name="CNI" dataDxfId="5"/>
    <tableColumn id="10" name="Date Arrivée" dataDxfId="4"/>
    <tableColumn id="11" name="Date Départ" dataDxfId="3"/>
    <tableColumn id="12" name="Durée" dataDxfId="2">
      <calculatedColumnFormula>Tableau1[[#This Row],[Date Départ]]-Tableau1[[#This Row],[Date Arrivée]]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autoPageBreaks="0"/>
  </sheetPr>
  <dimension ref="A1:B33"/>
  <sheetViews>
    <sheetView topLeftCell="A10" workbookViewId="0">
      <selection activeCell="B31" sqref="B31"/>
    </sheetView>
  </sheetViews>
  <sheetFormatPr baseColWidth="10" defaultRowHeight="15" x14ac:dyDescent="0.25"/>
  <cols>
    <col min="2" max="2" width="18.7109375" customWidth="1"/>
  </cols>
  <sheetData>
    <row r="1" spans="1:2" ht="15.75" thickBot="1" x14ac:dyDescent="0.3">
      <c r="A1" s="11" t="s">
        <v>7</v>
      </c>
      <c r="B1" s="12" t="s">
        <v>3</v>
      </c>
    </row>
    <row r="2" spans="1:2" ht="15.75" x14ac:dyDescent="0.25">
      <c r="A2" s="13" t="s">
        <v>10</v>
      </c>
      <c r="B2" s="14" t="s">
        <v>64</v>
      </c>
    </row>
    <row r="3" spans="1:2" ht="15.75" x14ac:dyDescent="0.25">
      <c r="A3" s="13" t="s">
        <v>14</v>
      </c>
      <c r="B3" s="15" t="s">
        <v>95</v>
      </c>
    </row>
    <row r="4" spans="1:2" ht="15.75" x14ac:dyDescent="0.25">
      <c r="A4" s="13" t="s">
        <v>15</v>
      </c>
      <c r="B4" s="15" t="s">
        <v>76</v>
      </c>
    </row>
    <row r="5" spans="1:2" ht="15.75" x14ac:dyDescent="0.25">
      <c r="A5" s="13" t="s">
        <v>16</v>
      </c>
      <c r="B5" s="15" t="s">
        <v>96</v>
      </c>
    </row>
    <row r="6" spans="1:2" ht="15.75" x14ac:dyDescent="0.25">
      <c r="A6" s="13" t="s">
        <v>20</v>
      </c>
      <c r="B6" s="15" t="s">
        <v>93</v>
      </c>
    </row>
    <row r="7" spans="1:2" ht="15.75" x14ac:dyDescent="0.25">
      <c r="A7" s="13" t="s">
        <v>17</v>
      </c>
      <c r="B7" s="15" t="s">
        <v>97</v>
      </c>
    </row>
    <row r="8" spans="1:2" ht="15.75" x14ac:dyDescent="0.25">
      <c r="A8" s="13" t="s">
        <v>18</v>
      </c>
      <c r="B8" s="15" t="s">
        <v>115</v>
      </c>
    </row>
    <row r="9" spans="1:2" ht="15.75" x14ac:dyDescent="0.25">
      <c r="A9" s="13" t="s">
        <v>19</v>
      </c>
      <c r="B9" s="15" t="s">
        <v>98</v>
      </c>
    </row>
    <row r="10" spans="1:2" ht="15.75" x14ac:dyDescent="0.25">
      <c r="A10" s="13" t="s">
        <v>21</v>
      </c>
      <c r="B10" s="15" t="s">
        <v>116</v>
      </c>
    </row>
    <row r="11" spans="1:2" ht="15.75" x14ac:dyDescent="0.25">
      <c r="A11" s="13" t="s">
        <v>28</v>
      </c>
      <c r="B11" s="15" t="s">
        <v>99</v>
      </c>
    </row>
    <row r="12" spans="1:2" ht="15.75" x14ac:dyDescent="0.25">
      <c r="A12" s="13" t="s">
        <v>25</v>
      </c>
      <c r="B12" s="15" t="s">
        <v>100</v>
      </c>
    </row>
    <row r="13" spans="1:2" ht="15.75" x14ac:dyDescent="0.25">
      <c r="A13" s="13" t="s">
        <v>24</v>
      </c>
      <c r="B13" s="15" t="s">
        <v>101</v>
      </c>
    </row>
    <row r="14" spans="1:2" ht="15.75" x14ac:dyDescent="0.25">
      <c r="A14" s="13" t="s">
        <v>23</v>
      </c>
      <c r="B14" s="15" t="s">
        <v>102</v>
      </c>
    </row>
    <row r="15" spans="1:2" ht="15.75" x14ac:dyDescent="0.25">
      <c r="A15" s="13" t="s">
        <v>192</v>
      </c>
      <c r="B15" s="15" t="s">
        <v>191</v>
      </c>
    </row>
    <row r="16" spans="1:2" ht="15.75" x14ac:dyDescent="0.25">
      <c r="A16" s="13" t="s">
        <v>22</v>
      </c>
      <c r="B16" s="15" t="s">
        <v>103</v>
      </c>
    </row>
    <row r="17" spans="1:2" ht="15.75" x14ac:dyDescent="0.25">
      <c r="A17" s="13" t="s">
        <v>29</v>
      </c>
      <c r="B17" s="15" t="s">
        <v>104</v>
      </c>
    </row>
    <row r="18" spans="1:2" ht="15.75" x14ac:dyDescent="0.25">
      <c r="A18" s="13" t="s">
        <v>12</v>
      </c>
      <c r="B18" s="15" t="s">
        <v>105</v>
      </c>
    </row>
    <row r="19" spans="1:2" ht="15.75" x14ac:dyDescent="0.25">
      <c r="A19" s="13" t="s">
        <v>11</v>
      </c>
      <c r="B19" s="15" t="s">
        <v>71</v>
      </c>
    </row>
    <row r="20" spans="1:2" ht="15.75" x14ac:dyDescent="0.25">
      <c r="A20" s="13" t="s">
        <v>38</v>
      </c>
      <c r="B20" s="15" t="s">
        <v>106</v>
      </c>
    </row>
    <row r="21" spans="1:2" ht="15.75" x14ac:dyDescent="0.25">
      <c r="A21" s="13" t="s">
        <v>30</v>
      </c>
      <c r="B21" s="15" t="s">
        <v>107</v>
      </c>
    </row>
    <row r="22" spans="1:2" ht="15.75" x14ac:dyDescent="0.25">
      <c r="A22" s="13" t="s">
        <v>31</v>
      </c>
      <c r="B22" s="15" t="s">
        <v>108</v>
      </c>
    </row>
    <row r="23" spans="1:2" ht="15.75" x14ac:dyDescent="0.25">
      <c r="A23" s="13" t="s">
        <v>13</v>
      </c>
      <c r="B23" s="15" t="s">
        <v>117</v>
      </c>
    </row>
    <row r="24" spans="1:2" ht="15.75" x14ac:dyDescent="0.25">
      <c r="A24" s="13" t="s">
        <v>32</v>
      </c>
      <c r="B24" s="15" t="s">
        <v>118</v>
      </c>
    </row>
    <row r="25" spans="1:2" ht="15.75" x14ac:dyDescent="0.25">
      <c r="A25" s="13" t="s">
        <v>33</v>
      </c>
      <c r="B25" s="15" t="s">
        <v>109</v>
      </c>
    </row>
    <row r="26" spans="1:2" ht="15.75" x14ac:dyDescent="0.25">
      <c r="A26" s="13" t="s">
        <v>26</v>
      </c>
      <c r="B26" s="15" t="s">
        <v>119</v>
      </c>
    </row>
    <row r="27" spans="1:2" ht="15.75" x14ac:dyDescent="0.25">
      <c r="A27" s="13" t="s">
        <v>39</v>
      </c>
      <c r="B27" s="15" t="s">
        <v>110</v>
      </c>
    </row>
    <row r="28" spans="1:2" ht="15.75" x14ac:dyDescent="0.25">
      <c r="A28" s="13" t="s">
        <v>27</v>
      </c>
      <c r="B28" s="15" t="s">
        <v>111</v>
      </c>
    </row>
    <row r="29" spans="1:2" ht="15.75" x14ac:dyDescent="0.25">
      <c r="A29" s="13" t="s">
        <v>34</v>
      </c>
      <c r="B29" s="15" t="s">
        <v>112</v>
      </c>
    </row>
    <row r="30" spans="1:2" ht="15.75" x14ac:dyDescent="0.25">
      <c r="A30" s="13" t="s">
        <v>165</v>
      </c>
      <c r="B30" s="15" t="s">
        <v>206</v>
      </c>
    </row>
    <row r="31" spans="1:2" ht="15.75" x14ac:dyDescent="0.25">
      <c r="A31" s="13" t="s">
        <v>36</v>
      </c>
      <c r="B31" s="15" t="s">
        <v>113</v>
      </c>
    </row>
    <row r="32" spans="1:2" ht="15.75" x14ac:dyDescent="0.25">
      <c r="A32" s="13" t="s">
        <v>37</v>
      </c>
      <c r="B32" s="15" t="s">
        <v>114</v>
      </c>
    </row>
    <row r="33" spans="1:2" ht="15.75" x14ac:dyDescent="0.25">
      <c r="A33" s="10"/>
      <c r="B33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autoPageBreaks="0"/>
  </sheetPr>
  <dimension ref="B1:N29"/>
  <sheetViews>
    <sheetView showGridLines="0" workbookViewId="0">
      <selection activeCell="F16" sqref="F16"/>
    </sheetView>
  </sheetViews>
  <sheetFormatPr baseColWidth="10" defaultRowHeight="15" x14ac:dyDescent="0.25"/>
  <cols>
    <col min="1" max="1" width="2.5703125" customWidth="1"/>
    <col min="2" max="2" width="6" customWidth="1"/>
    <col min="3" max="3" width="6.85546875" customWidth="1"/>
    <col min="4" max="4" width="6" customWidth="1"/>
    <col min="5" max="5" width="6.140625" customWidth="1"/>
    <col min="6" max="6" width="17.5703125" customWidth="1"/>
    <col min="7" max="7" width="18.42578125" customWidth="1"/>
    <col min="8" max="8" width="13.140625" customWidth="1"/>
    <col min="9" max="9" width="14.140625" customWidth="1"/>
    <col min="10" max="10" width="13.140625" customWidth="1"/>
    <col min="11" max="11" width="12.5703125" customWidth="1"/>
    <col min="12" max="12" width="14.5703125" customWidth="1"/>
    <col min="13" max="13" width="15" customWidth="1"/>
    <col min="14" max="14" width="7" customWidth="1"/>
  </cols>
  <sheetData>
    <row r="1" spans="2:14" ht="39.75" customHeight="1" x14ac:dyDescent="0.25">
      <c r="B1" s="4"/>
      <c r="C1" s="3"/>
      <c r="D1" s="3"/>
      <c r="E1" s="3"/>
      <c r="F1" s="3"/>
    </row>
    <row r="2" spans="2:14" ht="19.5" thickBot="1" x14ac:dyDescent="0.3">
      <c r="B2" s="5" t="s">
        <v>5</v>
      </c>
      <c r="C2" s="5" t="s">
        <v>6</v>
      </c>
      <c r="D2" s="5" t="s">
        <v>7</v>
      </c>
      <c r="E2" s="5" t="s">
        <v>9</v>
      </c>
      <c r="F2" s="5" t="s">
        <v>0</v>
      </c>
      <c r="G2" s="5" t="s">
        <v>1</v>
      </c>
      <c r="H2" s="5" t="s">
        <v>2</v>
      </c>
      <c r="I2" s="5" t="s">
        <v>8</v>
      </c>
      <c r="J2" s="5" t="s">
        <v>3</v>
      </c>
      <c r="K2" s="5" t="s">
        <v>4</v>
      </c>
      <c r="L2" s="9" t="s">
        <v>67</v>
      </c>
      <c r="M2" s="5" t="s">
        <v>120</v>
      </c>
      <c r="N2" s="5" t="s">
        <v>177</v>
      </c>
    </row>
    <row r="3" spans="2:14" ht="17.25" customHeight="1" x14ac:dyDescent="0.25">
      <c r="B3" s="7">
        <f t="shared" ref="B3:B8" si="0">IF(E3&lt;&gt;"",ROW()-2,"")</f>
        <v>1</v>
      </c>
      <c r="C3" s="6" t="s">
        <v>61</v>
      </c>
      <c r="D3" s="6" t="s">
        <v>15</v>
      </c>
      <c r="E3" s="6">
        <v>205</v>
      </c>
      <c r="F3" s="6" t="s">
        <v>62</v>
      </c>
      <c r="G3" s="6" t="s">
        <v>80</v>
      </c>
      <c r="H3" s="8">
        <v>30050</v>
      </c>
      <c r="I3" s="6" t="s">
        <v>63</v>
      </c>
      <c r="J3" s="6" t="s">
        <v>76</v>
      </c>
      <c r="K3" s="6" t="s">
        <v>65</v>
      </c>
      <c r="L3" s="8">
        <v>43587</v>
      </c>
      <c r="M3" s="8">
        <v>43589</v>
      </c>
      <c r="N3" s="6">
        <f>Tableau1[[#This Row],[Date Départ]]-Tableau1[[#This Row],[Date Arrivée]]</f>
        <v>2</v>
      </c>
    </row>
    <row r="4" spans="2:14" ht="15.75" x14ac:dyDescent="0.25">
      <c r="B4" s="7">
        <f t="shared" si="0"/>
        <v>2</v>
      </c>
      <c r="C4" s="6" t="s">
        <v>66</v>
      </c>
      <c r="D4" s="6" t="s">
        <v>14</v>
      </c>
      <c r="E4" s="6">
        <v>501</v>
      </c>
      <c r="F4" s="6" t="s">
        <v>73</v>
      </c>
      <c r="G4" s="6" t="s">
        <v>74</v>
      </c>
      <c r="H4" s="8">
        <v>41099</v>
      </c>
      <c r="I4" s="6" t="s">
        <v>75</v>
      </c>
      <c r="J4" s="6" t="s">
        <v>95</v>
      </c>
      <c r="K4" s="6" t="s">
        <v>77</v>
      </c>
      <c r="L4" s="8">
        <v>43587</v>
      </c>
      <c r="M4" s="8">
        <v>43616</v>
      </c>
      <c r="N4" s="6">
        <f>Tableau1[[#This Row],[Date Départ]]-Tableau1[[#This Row],[Date Arrivée]]</f>
        <v>29</v>
      </c>
    </row>
    <row r="5" spans="2:14" ht="15.75" x14ac:dyDescent="0.25">
      <c r="B5" s="7">
        <f t="shared" si="0"/>
        <v>3</v>
      </c>
      <c r="C5" s="6" t="s">
        <v>61</v>
      </c>
      <c r="D5" s="6" t="s">
        <v>36</v>
      </c>
      <c r="E5" s="6">
        <v>301</v>
      </c>
      <c r="F5" s="6" t="s">
        <v>68</v>
      </c>
      <c r="G5" s="6" t="s">
        <v>69</v>
      </c>
      <c r="H5" s="8">
        <v>22769</v>
      </c>
      <c r="I5" s="6" t="s">
        <v>70</v>
      </c>
      <c r="J5" s="6" t="s">
        <v>113</v>
      </c>
      <c r="K5" s="6" t="s">
        <v>72</v>
      </c>
      <c r="L5" s="8">
        <v>43588</v>
      </c>
      <c r="M5" s="8">
        <v>43595</v>
      </c>
      <c r="N5" s="6">
        <f>Tableau1[[#This Row],[Date Départ]]-Tableau1[[#This Row],[Date Arrivée]]</f>
        <v>7</v>
      </c>
    </row>
    <row r="6" spans="2:14" ht="15.75" x14ac:dyDescent="0.25">
      <c r="B6" s="7">
        <f t="shared" si="0"/>
        <v>4</v>
      </c>
      <c r="C6" s="6" t="s">
        <v>61</v>
      </c>
      <c r="D6" s="6" t="s">
        <v>26</v>
      </c>
      <c r="E6" s="6">
        <v>210</v>
      </c>
      <c r="F6" s="6" t="s">
        <v>78</v>
      </c>
      <c r="G6" s="6" t="s">
        <v>79</v>
      </c>
      <c r="H6" s="8">
        <v>27612</v>
      </c>
      <c r="I6" s="6" t="s">
        <v>81</v>
      </c>
      <c r="J6" s="6" t="s">
        <v>119</v>
      </c>
      <c r="K6" s="6" t="s">
        <v>82</v>
      </c>
      <c r="L6" s="8">
        <v>43588</v>
      </c>
      <c r="M6" s="8">
        <v>43593</v>
      </c>
      <c r="N6" s="6">
        <f>Tableau1[[#This Row],[Date Départ]]-Tableau1[[#This Row],[Date Arrivée]]</f>
        <v>5</v>
      </c>
    </row>
    <row r="7" spans="2:14" ht="15.75" x14ac:dyDescent="0.25">
      <c r="B7" s="7">
        <f t="shared" si="0"/>
        <v>5</v>
      </c>
      <c r="C7" s="6" t="s">
        <v>61</v>
      </c>
      <c r="D7" s="6" t="s">
        <v>10</v>
      </c>
      <c r="E7" s="6">
        <v>210</v>
      </c>
      <c r="F7" s="6" t="s">
        <v>83</v>
      </c>
      <c r="G7" s="6" t="s">
        <v>84</v>
      </c>
      <c r="H7" s="8">
        <v>28983</v>
      </c>
      <c r="I7" s="6" t="s">
        <v>85</v>
      </c>
      <c r="J7" s="6" t="s">
        <v>64</v>
      </c>
      <c r="K7" s="6" t="s">
        <v>86</v>
      </c>
      <c r="L7" s="8">
        <v>43588</v>
      </c>
      <c r="M7" s="8">
        <v>43599</v>
      </c>
      <c r="N7" s="6">
        <f>Tableau1[[#This Row],[Date Départ]]-Tableau1[[#This Row],[Date Arrivée]]</f>
        <v>11</v>
      </c>
    </row>
    <row r="8" spans="2:14" ht="15.75" x14ac:dyDescent="0.25">
      <c r="B8" s="7">
        <f t="shared" si="0"/>
        <v>6</v>
      </c>
      <c r="C8" s="6" t="s">
        <v>61</v>
      </c>
      <c r="D8" s="6" t="s">
        <v>18</v>
      </c>
      <c r="E8" s="6">
        <v>604</v>
      </c>
      <c r="F8" s="6" t="s">
        <v>87</v>
      </c>
      <c r="G8" s="6" t="s">
        <v>88</v>
      </c>
      <c r="H8" s="8">
        <v>27646</v>
      </c>
      <c r="I8" s="6" t="s">
        <v>75</v>
      </c>
      <c r="J8" s="6" t="s">
        <v>115</v>
      </c>
      <c r="K8" s="6" t="s">
        <v>89</v>
      </c>
      <c r="L8" s="8">
        <v>43609</v>
      </c>
      <c r="M8" s="8">
        <v>43613</v>
      </c>
      <c r="N8" s="6">
        <f>Tableau1[[#This Row],[Date Départ]]-Tableau1[[#This Row],[Date Arrivée]]</f>
        <v>4</v>
      </c>
    </row>
    <row r="9" spans="2:14" ht="15.75" x14ac:dyDescent="0.25">
      <c r="B9" s="7">
        <f>IF(E9&lt;&gt;"",ROW()-2,"")</f>
        <v>7</v>
      </c>
      <c r="C9" s="6" t="s">
        <v>66</v>
      </c>
      <c r="D9" s="6" t="s">
        <v>20</v>
      </c>
      <c r="E9" s="6">
        <v>302</v>
      </c>
      <c r="F9" s="6" t="s">
        <v>90</v>
      </c>
      <c r="G9" s="6" t="s">
        <v>91</v>
      </c>
      <c r="H9" s="8">
        <v>32676</v>
      </c>
      <c r="I9" s="6" t="s">
        <v>92</v>
      </c>
      <c r="J9" s="6" t="s">
        <v>93</v>
      </c>
      <c r="K9" s="6" t="s">
        <v>94</v>
      </c>
      <c r="L9" s="8">
        <v>43590</v>
      </c>
      <c r="M9" s="8">
        <v>43596</v>
      </c>
      <c r="N9" s="6">
        <f>Tableau1[[#This Row],[Date Départ]]-Tableau1[[#This Row],[Date Arrivée]]</f>
        <v>6</v>
      </c>
    </row>
    <row r="10" spans="2:14" ht="15.75" x14ac:dyDescent="0.25">
      <c r="B10" s="7">
        <f>IF(E10&lt;&gt;"",ROW()-2,"")</f>
        <v>8</v>
      </c>
      <c r="C10" s="6" t="s">
        <v>61</v>
      </c>
      <c r="D10" s="6" t="s">
        <v>10</v>
      </c>
      <c r="E10" s="6">
        <v>208</v>
      </c>
      <c r="F10" s="6" t="s">
        <v>172</v>
      </c>
      <c r="G10" s="6" t="s">
        <v>173</v>
      </c>
      <c r="H10" s="8">
        <v>24819</v>
      </c>
      <c r="I10" s="6" t="s">
        <v>174</v>
      </c>
      <c r="J10" s="6" t="s">
        <v>64</v>
      </c>
      <c r="K10" s="6" t="s">
        <v>175</v>
      </c>
      <c r="L10" s="8">
        <v>43596</v>
      </c>
      <c r="M10" s="8">
        <v>43604</v>
      </c>
      <c r="N10" s="6">
        <f>Tableau1[[#This Row],[Date Départ]]-Tableau1[[#This Row],[Date Arrivée]]</f>
        <v>8</v>
      </c>
    </row>
    <row r="11" spans="2:14" ht="15.75" x14ac:dyDescent="0.25">
      <c r="B11" s="7">
        <f>IF(E11&lt;&gt;"",ROW()-2,"")</f>
        <v>9</v>
      </c>
      <c r="C11" s="6" t="s">
        <v>61</v>
      </c>
      <c r="D11" s="6" t="s">
        <v>14</v>
      </c>
      <c r="E11" s="6">
        <v>301</v>
      </c>
      <c r="F11" s="6" t="s">
        <v>178</v>
      </c>
      <c r="G11" s="6" t="s">
        <v>179</v>
      </c>
      <c r="H11" s="8">
        <v>27906</v>
      </c>
      <c r="I11" s="6" t="s">
        <v>180</v>
      </c>
      <c r="J11" s="6" t="s">
        <v>95</v>
      </c>
      <c r="K11" s="6" t="s">
        <v>181</v>
      </c>
      <c r="L11" s="8">
        <v>43601</v>
      </c>
      <c r="M11" s="8">
        <v>43627</v>
      </c>
      <c r="N11" s="6">
        <f>Tableau1[[#This Row],[Date Départ]]-Tableau1[[#This Row],[Date Arrivée]]</f>
        <v>26</v>
      </c>
    </row>
    <row r="12" spans="2:14" ht="15.75" x14ac:dyDescent="0.25">
      <c r="B12" s="7">
        <f>IF(E12&lt;&gt;"",ROW()-2,"")</f>
        <v>10</v>
      </c>
      <c r="C12" s="6" t="s">
        <v>66</v>
      </c>
      <c r="D12" s="6" t="s">
        <v>31</v>
      </c>
      <c r="E12" s="6">
        <v>403</v>
      </c>
      <c r="F12" s="6" t="s">
        <v>183</v>
      </c>
      <c r="G12" s="6" t="s">
        <v>184</v>
      </c>
      <c r="H12" s="8">
        <v>36209</v>
      </c>
      <c r="I12" s="6" t="s">
        <v>185</v>
      </c>
      <c r="J12" s="6" t="s">
        <v>108</v>
      </c>
      <c r="K12" s="6" t="s">
        <v>186</v>
      </c>
      <c r="L12" s="8">
        <v>43588</v>
      </c>
      <c r="M12" s="8">
        <v>43593</v>
      </c>
      <c r="N12" s="6">
        <f>Tableau1[[#This Row],[Date Départ]]-Tableau1[[#This Row],[Date Arrivée]]</f>
        <v>5</v>
      </c>
    </row>
    <row r="13" spans="2:14" ht="15.75" x14ac:dyDescent="0.25">
      <c r="B13" s="7">
        <f>IF(E13&lt;&gt;"",ROW()-2,"")</f>
        <v>11</v>
      </c>
      <c r="C13" s="6" t="s">
        <v>61</v>
      </c>
      <c r="D13" s="6" t="s">
        <v>38</v>
      </c>
      <c r="E13" s="6">
        <v>505</v>
      </c>
      <c r="F13" s="6" t="s">
        <v>187</v>
      </c>
      <c r="G13" s="6" t="s">
        <v>188</v>
      </c>
      <c r="H13" s="8">
        <v>35949</v>
      </c>
      <c r="I13" s="6" t="s">
        <v>189</v>
      </c>
      <c r="J13" s="6" t="s">
        <v>106</v>
      </c>
      <c r="K13" s="6" t="s">
        <v>190</v>
      </c>
      <c r="L13" s="8">
        <v>43586</v>
      </c>
      <c r="M13" s="8">
        <v>43600</v>
      </c>
      <c r="N13" s="6">
        <f>Tableau1[[#This Row],[Date Départ]]-Tableau1[[#This Row],[Date Arrivée]]</f>
        <v>14</v>
      </c>
    </row>
    <row r="14" spans="2:14" ht="15.75" x14ac:dyDescent="0.25">
      <c r="B14" s="7">
        <f>IF(E14&lt;&gt;"",ROW()-2,"")</f>
        <v>12</v>
      </c>
      <c r="C14" s="6" t="s">
        <v>61</v>
      </c>
      <c r="D14" s="6" t="s">
        <v>165</v>
      </c>
      <c r="E14" s="6">
        <v>304</v>
      </c>
      <c r="F14" s="6" t="s">
        <v>204</v>
      </c>
      <c r="G14" s="6" t="s">
        <v>205</v>
      </c>
      <c r="H14" s="8">
        <v>22720</v>
      </c>
      <c r="I14" s="6" t="s">
        <v>193</v>
      </c>
      <c r="J14" s="6" t="s">
        <v>206</v>
      </c>
      <c r="K14" s="6" t="s">
        <v>194</v>
      </c>
      <c r="L14" s="59">
        <v>43591</v>
      </c>
      <c r="M14" s="59">
        <v>43610</v>
      </c>
      <c r="N14" s="6">
        <f>Tableau1[[#This Row],[Date Départ]]-Tableau1[[#This Row],[Date Arrivée]]</f>
        <v>19</v>
      </c>
    </row>
    <row r="18" spans="2:4" x14ac:dyDescent="0.25">
      <c r="B18" t="s">
        <v>196</v>
      </c>
    </row>
    <row r="19" spans="2:4" x14ac:dyDescent="0.25">
      <c r="B19" t="s">
        <v>197</v>
      </c>
    </row>
    <row r="21" spans="2:4" x14ac:dyDescent="0.25">
      <c r="B21" t="s">
        <v>198</v>
      </c>
    </row>
    <row r="22" spans="2:4" x14ac:dyDescent="0.25">
      <c r="B22" t="s">
        <v>199</v>
      </c>
    </row>
    <row r="23" spans="2:4" x14ac:dyDescent="0.25">
      <c r="B23" t="s">
        <v>200</v>
      </c>
    </row>
    <row r="24" spans="2:4" x14ac:dyDescent="0.25">
      <c r="B24" t="s">
        <v>201</v>
      </c>
    </row>
    <row r="27" spans="2:4" x14ac:dyDescent="0.25">
      <c r="D27" t="s">
        <v>202</v>
      </c>
    </row>
    <row r="29" spans="2:4" x14ac:dyDescent="0.25">
      <c r="D29" t="s">
        <v>203</v>
      </c>
    </row>
  </sheetData>
  <dataValidations count="3">
    <dataValidation type="list" allowBlank="1" showInputMessage="1" showErrorMessage="1" sqref="C3:C14">
      <formula1>"M,Mme"</formula1>
    </dataValidation>
    <dataValidation type="list" allowBlank="1" showInputMessage="1" showErrorMessage="1" sqref="J3:J14">
      <formula1>Pays</formula1>
    </dataValidation>
    <dataValidation type="list" allowBlank="1" showInputMessage="1" showErrorMessage="1" sqref="D3:D14">
      <formula1>INDIRECT(J3)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pageSetUpPr autoPageBreaks="0"/>
  </sheetPr>
  <dimension ref="A1:CH44"/>
  <sheetViews>
    <sheetView showZeros="0" workbookViewId="0">
      <pane ySplit="2" topLeftCell="A30" activePane="bottomLeft" state="frozen"/>
      <selection pane="bottomLeft" activeCell="D44" sqref="D44"/>
    </sheetView>
  </sheetViews>
  <sheetFormatPr baseColWidth="10" defaultRowHeight="15" x14ac:dyDescent="0.25"/>
  <cols>
    <col min="1" max="1" width="2.140625" customWidth="1"/>
    <col min="2" max="2" width="29.140625" customWidth="1"/>
    <col min="3" max="3" width="4.7109375" customWidth="1"/>
    <col min="4" max="34" width="4" customWidth="1"/>
    <col min="35" max="36" width="3.140625" style="19" customWidth="1"/>
    <col min="37" max="37" width="14.5703125" style="19" customWidth="1"/>
  </cols>
  <sheetData>
    <row r="1" spans="1:86" ht="38.25" customHeight="1" thickBot="1" x14ac:dyDescent="0.3">
      <c r="A1" s="2">
        <v>5</v>
      </c>
      <c r="B1" s="53">
        <f>DATE(C1+2018,A1,1)</f>
        <v>43586</v>
      </c>
      <c r="C1" s="2">
        <v>1</v>
      </c>
      <c r="D1" s="16"/>
      <c r="E1" s="16"/>
      <c r="F1" s="16"/>
      <c r="G1" s="16"/>
      <c r="H1" s="16"/>
      <c r="I1" s="16"/>
      <c r="J1" s="16"/>
      <c r="K1" s="1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7"/>
      <c r="AK1" s="17"/>
      <c r="BF1">
        <f>INDEX(BB2:BB13,C1)</f>
        <v>2019</v>
      </c>
    </row>
    <row r="2" spans="1:86" ht="48" customHeight="1" thickBot="1" x14ac:dyDescent="0.3">
      <c r="B2" s="22"/>
      <c r="C2" s="28"/>
      <c r="D2" s="29">
        <f>B1</f>
        <v>43586</v>
      </c>
      <c r="E2" s="29">
        <f t="shared" ref="E2:AH2" si="0">D2+1</f>
        <v>43587</v>
      </c>
      <c r="F2" s="29">
        <f t="shared" si="0"/>
        <v>43588</v>
      </c>
      <c r="G2" s="29">
        <f t="shared" si="0"/>
        <v>43589</v>
      </c>
      <c r="H2" s="29">
        <f t="shared" si="0"/>
        <v>43590</v>
      </c>
      <c r="I2" s="29">
        <f t="shared" si="0"/>
        <v>43591</v>
      </c>
      <c r="J2" s="29">
        <f t="shared" si="0"/>
        <v>43592</v>
      </c>
      <c r="K2" s="29">
        <f t="shared" si="0"/>
        <v>43593</v>
      </c>
      <c r="L2" s="29">
        <f t="shared" si="0"/>
        <v>43594</v>
      </c>
      <c r="M2" s="29">
        <f t="shared" si="0"/>
        <v>43595</v>
      </c>
      <c r="N2" s="29">
        <f t="shared" si="0"/>
        <v>43596</v>
      </c>
      <c r="O2" s="29">
        <f t="shared" si="0"/>
        <v>43597</v>
      </c>
      <c r="P2" s="29">
        <f t="shared" si="0"/>
        <v>43598</v>
      </c>
      <c r="Q2" s="29">
        <f t="shared" si="0"/>
        <v>43599</v>
      </c>
      <c r="R2" s="29">
        <f t="shared" si="0"/>
        <v>43600</v>
      </c>
      <c r="S2" s="29">
        <f t="shared" si="0"/>
        <v>43601</v>
      </c>
      <c r="T2" s="29">
        <f t="shared" si="0"/>
        <v>43602</v>
      </c>
      <c r="U2" s="29">
        <f t="shared" si="0"/>
        <v>43603</v>
      </c>
      <c r="V2" s="29">
        <f t="shared" si="0"/>
        <v>43604</v>
      </c>
      <c r="W2" s="29">
        <f t="shared" si="0"/>
        <v>43605</v>
      </c>
      <c r="X2" s="29">
        <f t="shared" si="0"/>
        <v>43606</v>
      </c>
      <c r="Y2" s="29">
        <f t="shared" si="0"/>
        <v>43607</v>
      </c>
      <c r="Z2" s="29">
        <f t="shared" si="0"/>
        <v>43608</v>
      </c>
      <c r="AA2" s="29">
        <f t="shared" si="0"/>
        <v>43609</v>
      </c>
      <c r="AB2" s="29">
        <f t="shared" si="0"/>
        <v>43610</v>
      </c>
      <c r="AC2" s="29">
        <f t="shared" si="0"/>
        <v>43611</v>
      </c>
      <c r="AD2" s="29">
        <f t="shared" si="0"/>
        <v>43612</v>
      </c>
      <c r="AE2" s="29">
        <f t="shared" si="0"/>
        <v>43613</v>
      </c>
      <c r="AF2" s="29">
        <f t="shared" si="0"/>
        <v>43614</v>
      </c>
      <c r="AG2" s="29">
        <f t="shared" si="0"/>
        <v>43615</v>
      </c>
      <c r="AH2" s="29">
        <f t="shared" si="0"/>
        <v>43616</v>
      </c>
      <c r="AI2" s="33" t="s">
        <v>182</v>
      </c>
      <c r="AK2" s="18"/>
      <c r="BB2">
        <v>2019</v>
      </c>
      <c r="BC2" t="s">
        <v>40</v>
      </c>
      <c r="BE2" t="s">
        <v>41</v>
      </c>
      <c r="BF2" s="1"/>
      <c r="BG2" s="1">
        <f>DATE(BF1,1,1)</f>
        <v>43466</v>
      </c>
      <c r="CH2" s="1">
        <v>44409</v>
      </c>
    </row>
    <row r="3" spans="1:86" ht="15.75" customHeight="1" x14ac:dyDescent="0.25">
      <c r="A3" s="2"/>
      <c r="B3" s="27" t="s">
        <v>76</v>
      </c>
      <c r="C3" s="24" t="s">
        <v>15</v>
      </c>
      <c r="D3" s="36">
        <f>COUNTIFS(Tableau1[Date Arrivée],Statistique!$D$2,Tableau1[Nat],Statistique!C3)</f>
        <v>0</v>
      </c>
      <c r="E3" s="41">
        <f>COUNTIFS(Tableau1[Date Arrivée],Statistique!$E$2,Tableau1[Nat],Statistique!C3)</f>
        <v>1</v>
      </c>
      <c r="F3" s="36">
        <f>COUNTIFS(Tableau1[Date Arrivée],Statistique!$F$2,Tableau1[Nat],Statistique!C3)</f>
        <v>0</v>
      </c>
      <c r="G3" s="36">
        <f>COUNTIFS(Tableau1[Date Arrivée],Statistique!$G$2,Tableau1[Nat],Statistique!C3)</f>
        <v>0</v>
      </c>
      <c r="H3" s="36">
        <f>COUNTIFS(Tableau1[Date Arrivée],Statistique!$H$2,Tableau1[Nat],Statistique!C3)</f>
        <v>0</v>
      </c>
      <c r="I3" s="36">
        <f>COUNTIFS(Tableau1[Date Arrivée],Statistique!$I$2,Tableau1[Nat],Statistique!C3)</f>
        <v>0</v>
      </c>
      <c r="J3" s="36">
        <f>COUNTIFS(Tableau1[Date Arrivée],Statistique!$J$2,Tableau1[Nat],Statistique!C3)</f>
        <v>0</v>
      </c>
      <c r="K3" s="36">
        <f>COUNTIFS(Tableau1[Date Arrivée],Statistique!$K$2,Tableau1[Nat],Statistique!C3)</f>
        <v>0</v>
      </c>
      <c r="L3" s="36">
        <f>COUNTIFS(Tableau1[Date Arrivée],Statistique!$L$2,Tableau1[Nat],Statistique!C3)</f>
        <v>0</v>
      </c>
      <c r="M3" s="36">
        <f>COUNTIFS(Tableau1[Date Arrivée],Statistique!$M$2,Tableau1[Nat],Statistique!C3)</f>
        <v>0</v>
      </c>
      <c r="N3" s="36">
        <f>COUNTIFS(Tableau1[Date Arrivée],Statistique!$N$2,Tableau1[Nat],Statistique!C3)</f>
        <v>0</v>
      </c>
      <c r="O3" s="36">
        <f>COUNTIFS(Tableau1[Date Arrivée],Statistique!$O$2,Tableau1[Nat],Statistique!C3)</f>
        <v>0</v>
      </c>
      <c r="P3" s="36">
        <f>COUNTIFS(Tableau1[Date Arrivée],Statistique!$P$2,Tableau1[Nat],Statistique!C3)</f>
        <v>0</v>
      </c>
      <c r="Q3" s="36">
        <f>COUNTIFS(Tableau1[Date Arrivée],Statistique!$Q$2,Tableau1[Nat],Statistique!C3)</f>
        <v>0</v>
      </c>
      <c r="R3" s="36">
        <f>COUNTIFS(Tableau1[Date Arrivée],Statistique!$R$2,Tableau1[Nat],Statistique!C3)</f>
        <v>0</v>
      </c>
      <c r="S3" s="36">
        <f>COUNTIFS(Tableau1[Date Arrivée],Statistique!$S$2,Tableau1[Nat],Statistique!C3)</f>
        <v>0</v>
      </c>
      <c r="T3" s="36">
        <f>COUNTIFS(Tableau1[Date Arrivée],Statistique!$T$2,Tableau1[Nat],Statistique!C3)</f>
        <v>0</v>
      </c>
      <c r="U3" s="36">
        <f>COUNTIFS(Tableau1[Date Arrivée],Statistique!$U$2,Tableau1[Nat],Statistique!C3)</f>
        <v>0</v>
      </c>
      <c r="V3" s="36">
        <f>COUNTIFS(Tableau1[Date Arrivée],Statistique!$V$2,Tableau1[Nat],Statistique!C3)</f>
        <v>0</v>
      </c>
      <c r="W3" s="36">
        <f>COUNTIFS(Tableau1[Date Arrivée],Statistique!$W$2,Tableau1[Nat],Statistique!C3)</f>
        <v>0</v>
      </c>
      <c r="X3" s="36">
        <f>COUNTIFS(Tableau1[Date Arrivée],Statistique!$X$2,Tableau1[Nat],Statistique!C3)</f>
        <v>0</v>
      </c>
      <c r="Y3" s="36">
        <f>COUNTIFS(Tableau1[Date Arrivée],Statistique!$Y$2,Tableau1[Nat],Statistique!C3)</f>
        <v>0</v>
      </c>
      <c r="Z3" s="36">
        <f>COUNTIFS(Tableau1[Date Arrivée],Statistique!$Z$2,Tableau1[Nat],Statistique!C3)</f>
        <v>0</v>
      </c>
      <c r="AA3" s="36">
        <f>COUNTIFS(Tableau1[Date Arrivée],Statistique!$AA$2,Tableau1[Nat],Statistique!C3)</f>
        <v>0</v>
      </c>
      <c r="AB3" s="36">
        <f>COUNTIFS(Tableau1[Date Arrivée],Statistique!$AB$2,Tableau1[Nat],Statistique!C3)</f>
        <v>0</v>
      </c>
      <c r="AC3" s="36">
        <f>COUNTIFS(Tableau1[Date Arrivée],Statistique!$AC$2,Tableau1[Nat],Statistique!C3)</f>
        <v>0</v>
      </c>
      <c r="AD3" s="36">
        <f>COUNTIFS(Tableau1[Date Arrivée],Statistique!$AD$2,Tableau1[Nat],Statistique!C3)</f>
        <v>0</v>
      </c>
      <c r="AE3" s="36">
        <f>COUNTIFS(Tableau1[Date Arrivée],Statistique!$AE$2,Tableau1[Nat],Statistique!C3)</f>
        <v>0</v>
      </c>
      <c r="AF3" s="36">
        <f>COUNTIFS(Tableau1[Date Arrivée],Statistique!$AF$2,Tableau1[Nat],Statistique!C3)</f>
        <v>0</v>
      </c>
      <c r="AG3" s="36">
        <f>COUNTIFS(Tableau1[Date Arrivée],Statistique!$AG$2,Tableau1[Nat],Statistique!C3)</f>
        <v>0</v>
      </c>
      <c r="AH3" s="42">
        <f>COUNTIFS(Tableau1[Date Arrivée],Statistique!$AH$2,Tableau1[Nat],Statistique!C3)</f>
        <v>0</v>
      </c>
      <c r="AI3" s="24">
        <f>SUM(D3:AH3)</f>
        <v>1</v>
      </c>
      <c r="BB3">
        <v>2020</v>
      </c>
      <c r="BC3" t="s">
        <v>42</v>
      </c>
      <c r="BE3" t="s">
        <v>43</v>
      </c>
      <c r="BF3" s="1"/>
      <c r="BG3" s="1">
        <f>DATE(BF1,1,11)</f>
        <v>43476</v>
      </c>
    </row>
    <row r="4" spans="1:86" ht="15.75" customHeight="1" x14ac:dyDescent="0.25">
      <c r="A4" s="2"/>
      <c r="B4" s="23" t="s">
        <v>95</v>
      </c>
      <c r="C4" s="25" t="s">
        <v>14</v>
      </c>
      <c r="D4" s="43">
        <f>COUNTIFS(Tableau1[Date Arrivée],Statistique!$D$2,Tableau1[Nat],Statistique!C4)</f>
        <v>0</v>
      </c>
      <c r="E4" s="44">
        <f>COUNTIFS(Tableau1[Date Arrivée],Statistique!$E$2,Tableau1[Nat],Statistique!C4)</f>
        <v>1</v>
      </c>
      <c r="F4" s="43">
        <f>COUNTIFS(Tableau1[Date Arrivée],Statistique!$F$2,Tableau1[Nat],Statistique!C4)</f>
        <v>0</v>
      </c>
      <c r="G4" s="43">
        <f>COUNTIFS(Tableau1[Date Arrivée],Statistique!$G$2,Tableau1[Nat],Statistique!C4)</f>
        <v>0</v>
      </c>
      <c r="H4" s="43">
        <f>COUNTIFS(Tableau1[Date Arrivée],Statistique!$H$2,Tableau1[Nat],Statistique!C4)</f>
        <v>0</v>
      </c>
      <c r="I4" s="43">
        <f>COUNTIFS(Tableau1[Date Arrivée],Statistique!$I$2,Tableau1[Nat],Statistique!C4)</f>
        <v>0</v>
      </c>
      <c r="J4" s="43">
        <f>COUNTIFS(Tableau1[Date Arrivée],Statistique!$J$2,Tableau1[Nat],Statistique!C4)</f>
        <v>0</v>
      </c>
      <c r="K4" s="43">
        <f>COUNTIFS(Tableau1[Date Arrivée],Statistique!$K$2,Tableau1[Nat],Statistique!C4)</f>
        <v>0</v>
      </c>
      <c r="L4" s="43">
        <f>COUNTIFS(Tableau1[Date Arrivée],Statistique!$L$2,Tableau1[Nat],Statistique!C4)</f>
        <v>0</v>
      </c>
      <c r="M4" s="43">
        <f>COUNTIFS(Tableau1[Date Arrivée],Statistique!$M$2,Tableau1[Nat],Statistique!C4)</f>
        <v>0</v>
      </c>
      <c r="N4" s="43">
        <f>COUNTIFS(Tableau1[Date Arrivée],Statistique!$N$2,Tableau1[Nat],Statistique!C4)</f>
        <v>0</v>
      </c>
      <c r="O4" s="43">
        <f>COUNTIFS(Tableau1[Date Arrivée],Statistique!$O$2,Tableau1[Nat],Statistique!C4)</f>
        <v>0</v>
      </c>
      <c r="P4" s="43">
        <f>COUNTIFS(Tableau1[Date Arrivée],Statistique!$P$2,Tableau1[Nat],Statistique!C4)</f>
        <v>0</v>
      </c>
      <c r="Q4" s="43">
        <f>COUNTIFS(Tableau1[Date Arrivée],Statistique!$Q$2,Tableau1[Nat],Statistique!C4)</f>
        <v>0</v>
      </c>
      <c r="R4" s="43">
        <f>COUNTIFS(Tableau1[Date Arrivée],Statistique!$R$2,Tableau1[Nat],Statistique!C4)</f>
        <v>0</v>
      </c>
      <c r="S4" s="43">
        <f>COUNTIFS(Tableau1[Date Arrivée],Statistique!$S$2,Tableau1[Nat],Statistique!C4)</f>
        <v>1</v>
      </c>
      <c r="T4" s="43">
        <f>COUNTIFS(Tableau1[Date Arrivée],Statistique!$T$2,Tableau1[Nat],Statistique!C4)</f>
        <v>0</v>
      </c>
      <c r="U4" s="43">
        <f>COUNTIFS(Tableau1[Date Arrivée],Statistique!$U$2,Tableau1[Nat],Statistique!C4)</f>
        <v>0</v>
      </c>
      <c r="V4" s="43">
        <f>COUNTIFS(Tableau1[Date Arrivée],Statistique!$V$2,Tableau1[Nat],Statistique!C4)</f>
        <v>0</v>
      </c>
      <c r="W4" s="43">
        <f>COUNTIFS(Tableau1[Date Arrivée],Statistique!$W$2,Tableau1[Nat],Statistique!C4)</f>
        <v>0</v>
      </c>
      <c r="X4" s="43">
        <f>COUNTIFS(Tableau1[Date Arrivée],Statistique!$X$2,Tableau1[Nat],Statistique!C4)</f>
        <v>0</v>
      </c>
      <c r="Y4" s="43">
        <f>COUNTIFS(Tableau1[Date Arrivée],Statistique!$Y$2,Tableau1[Nat],Statistique!C4)</f>
        <v>0</v>
      </c>
      <c r="Z4" s="43">
        <f>COUNTIFS(Tableau1[Date Arrivée],Statistique!$Z$2,Tableau1[Nat],Statistique!C4)</f>
        <v>0</v>
      </c>
      <c r="AA4" s="43">
        <f>COUNTIFS(Tableau1[Date Arrivée],Statistique!$AA$2,Tableau1[Nat],Statistique!C4)</f>
        <v>0</v>
      </c>
      <c r="AB4" s="43">
        <f>COUNTIFS(Tableau1[Date Arrivée],Statistique!$AB$2,Tableau1[Nat],Statistique!C4)</f>
        <v>0</v>
      </c>
      <c r="AC4" s="43">
        <f>COUNTIFS(Tableau1[Date Arrivée],Statistique!$AC$2,Tableau1[Nat],Statistique!C4)</f>
        <v>0</v>
      </c>
      <c r="AD4" s="43">
        <f>COUNTIFS(Tableau1[Date Arrivée],Statistique!$AD$2,Tableau1[Nat],Statistique!C4)</f>
        <v>0</v>
      </c>
      <c r="AE4" s="43">
        <f>COUNTIFS(Tableau1[Date Arrivée],Statistique!$AE$2,Tableau1[Nat],Statistique!C4)</f>
        <v>0</v>
      </c>
      <c r="AF4" s="43">
        <f>COUNTIFS(Tableau1[Date Arrivée],Statistique!$AF$2,Tableau1[Nat],Statistique!C4)</f>
        <v>0</v>
      </c>
      <c r="AG4" s="43">
        <f>COUNTIFS(Tableau1[Date Arrivée],Statistique!$AG$2,Tableau1[Nat],Statistique!C4)</f>
        <v>0</v>
      </c>
      <c r="AH4" s="45">
        <f>COUNTIFS(Tableau1[Date Arrivée],Statistique!$AH$2,Tableau1[Nat],Statistique!C4)</f>
        <v>0</v>
      </c>
      <c r="AI4" s="25">
        <f>SUM(D4:AH4)</f>
        <v>2</v>
      </c>
      <c r="BB4">
        <v>2021</v>
      </c>
      <c r="BC4" t="s">
        <v>44</v>
      </c>
      <c r="BE4" t="s">
        <v>45</v>
      </c>
      <c r="BF4" s="1"/>
      <c r="BG4" s="1">
        <f>DATE(BF1,5,1)</f>
        <v>43586</v>
      </c>
    </row>
    <row r="5" spans="1:86" ht="15.75" customHeight="1" x14ac:dyDescent="0.25">
      <c r="A5" s="2"/>
      <c r="B5" s="23" t="s">
        <v>121</v>
      </c>
      <c r="C5" s="25" t="s">
        <v>21</v>
      </c>
      <c r="D5" s="43">
        <f>COUNTIFS(Tableau1[Date Arrivée],Statistique!$D$2,Tableau1[Nat],Statistique!C5)</f>
        <v>0</v>
      </c>
      <c r="E5" s="44">
        <f>COUNTIFS(Tableau1[Date Arrivée],Statistique!$E$2,Tableau1[Nat],Statistique!C5)</f>
        <v>0</v>
      </c>
      <c r="F5" s="43">
        <f>COUNTIFS(Tableau1[Date Arrivée],Statistique!$F$2,Tableau1[Nat],Statistique!C5)</f>
        <v>0</v>
      </c>
      <c r="G5" s="43">
        <f>COUNTIFS(Tableau1[Date Arrivée],Statistique!$G$2,Tableau1[Nat],Statistique!C5)</f>
        <v>0</v>
      </c>
      <c r="H5" s="43">
        <f>COUNTIFS(Tableau1[Date Arrivée],Statistique!$H$2,Tableau1[Nat],Statistique!C5)</f>
        <v>0</v>
      </c>
      <c r="I5" s="43">
        <f>COUNTIFS(Tableau1[Date Arrivée],Statistique!$I$2,Tableau1[Nat],Statistique!C5)</f>
        <v>0</v>
      </c>
      <c r="J5" s="43">
        <f>COUNTIFS(Tableau1[Date Arrivée],Statistique!$J$2,Tableau1[Nat],Statistique!C5)</f>
        <v>0</v>
      </c>
      <c r="K5" s="43">
        <f>COUNTIFS(Tableau1[Date Arrivée],Statistique!$K$2,Tableau1[Nat],Statistique!C5)</f>
        <v>0</v>
      </c>
      <c r="L5" s="43">
        <f>COUNTIFS(Tableau1[Date Arrivée],Statistique!$L$2,Tableau1[Nat],Statistique!C5)</f>
        <v>0</v>
      </c>
      <c r="M5" s="43">
        <f>COUNTIFS(Tableau1[Date Arrivée],Statistique!$M$2,Tableau1[Nat],Statistique!C5)</f>
        <v>0</v>
      </c>
      <c r="N5" s="43">
        <f>COUNTIFS(Tableau1[Date Arrivée],Statistique!$N$2,Tableau1[Nat],Statistique!C5)</f>
        <v>0</v>
      </c>
      <c r="O5" s="43">
        <f>COUNTIFS(Tableau1[Date Arrivée],Statistique!$O$2,Tableau1[Nat],Statistique!C5)</f>
        <v>0</v>
      </c>
      <c r="P5" s="43">
        <f>COUNTIFS(Tableau1[Date Arrivée],Statistique!$P$2,Tableau1[Nat],Statistique!C5)</f>
        <v>0</v>
      </c>
      <c r="Q5" s="43">
        <f>COUNTIFS(Tableau1[Date Arrivée],Statistique!$Q$2,Tableau1[Nat],Statistique!C5)</f>
        <v>0</v>
      </c>
      <c r="R5" s="43">
        <f>COUNTIFS(Tableau1[Date Arrivée],Statistique!$R$2,Tableau1[Nat],Statistique!C5)</f>
        <v>0</v>
      </c>
      <c r="S5" s="43">
        <f>COUNTIFS(Tableau1[Date Arrivée],Statistique!$S$2,Tableau1[Nat],Statistique!C5)</f>
        <v>0</v>
      </c>
      <c r="T5" s="43">
        <f>COUNTIFS(Tableau1[Date Arrivée],Statistique!$T$2,Tableau1[Nat],Statistique!C5)</f>
        <v>0</v>
      </c>
      <c r="U5" s="43">
        <f>COUNTIFS(Tableau1[Date Arrivée],Statistique!$U$2,Tableau1[Nat],Statistique!C5)</f>
        <v>0</v>
      </c>
      <c r="V5" s="43">
        <f>COUNTIFS(Tableau1[Date Arrivée],Statistique!$V$2,Tableau1[Nat],Statistique!C5)</f>
        <v>0</v>
      </c>
      <c r="W5" s="43">
        <f>COUNTIFS(Tableau1[Date Arrivée],Statistique!$W$2,Tableau1[Nat],Statistique!C5)</f>
        <v>0</v>
      </c>
      <c r="X5" s="43">
        <f>COUNTIFS(Tableau1[Date Arrivée],Statistique!$X$2,Tableau1[Nat],Statistique!C5)</f>
        <v>0</v>
      </c>
      <c r="Y5" s="43">
        <f>COUNTIFS(Tableau1[Date Arrivée],Statistique!$Y$2,Tableau1[Nat],Statistique!C5)</f>
        <v>0</v>
      </c>
      <c r="Z5" s="43">
        <f>COUNTIFS(Tableau1[Date Arrivée],Statistique!$Z$2,Tableau1[Nat],Statistique!C5)</f>
        <v>0</v>
      </c>
      <c r="AA5" s="43">
        <f>COUNTIFS(Tableau1[Date Arrivée],Statistique!$AA$2,Tableau1[Nat],Statistique!C5)</f>
        <v>0</v>
      </c>
      <c r="AB5" s="43">
        <f>COUNTIFS(Tableau1[Date Arrivée],Statistique!$AB$2,Tableau1[Nat],Statistique!C5)</f>
        <v>0</v>
      </c>
      <c r="AC5" s="43">
        <f>COUNTIFS(Tableau1[Date Arrivée],Statistique!$AC$2,Tableau1[Nat],Statistique!C5)</f>
        <v>0</v>
      </c>
      <c r="AD5" s="43">
        <f>COUNTIFS(Tableau1[Date Arrivée],Statistique!$AD$2,Tableau1[Nat],Statistique!C5)</f>
        <v>0</v>
      </c>
      <c r="AE5" s="43">
        <f>COUNTIFS(Tableau1[Date Arrivée],Statistique!$AE$2,Tableau1[Nat],Statistique!C5)</f>
        <v>0</v>
      </c>
      <c r="AF5" s="43">
        <f>COUNTIFS(Tableau1[Date Arrivée],Statistique!$AF$2,Tableau1[Nat],Statistique!C5)</f>
        <v>0</v>
      </c>
      <c r="AG5" s="43">
        <f>COUNTIFS(Tableau1[Date Arrivée],Statistique!$AG$2,Tableau1[Nat],Statistique!C5)</f>
        <v>0</v>
      </c>
      <c r="AH5" s="45">
        <f>COUNTIFS(Tableau1[Date Arrivée],Statistique!$AH$2,Tableau1[Nat],Statistique!C5)</f>
        <v>0</v>
      </c>
      <c r="AI5" s="25">
        <f t="shared" ref="AI5:AI42" si="1">SUM(D5:AH5)</f>
        <v>0</v>
      </c>
      <c r="BB5">
        <v>2022</v>
      </c>
      <c r="BC5" t="s">
        <v>46</v>
      </c>
      <c r="BE5" t="s">
        <v>47</v>
      </c>
      <c r="BF5" s="1"/>
      <c r="BG5" s="1">
        <f>DATE(BF1,7,30)</f>
        <v>43676</v>
      </c>
    </row>
    <row r="6" spans="1:86" ht="15.75" customHeight="1" x14ac:dyDescent="0.25">
      <c r="A6" s="2"/>
      <c r="B6" s="23" t="s">
        <v>97</v>
      </c>
      <c r="C6" s="25" t="s">
        <v>17</v>
      </c>
      <c r="D6" s="43">
        <f>COUNTIFS(Tableau1[Date Arrivée],Statistique!$D$2,Tableau1[Nat],Statistique!C6)</f>
        <v>0</v>
      </c>
      <c r="E6" s="44">
        <f>COUNTIFS(Tableau1[Date Arrivée],Statistique!$E$2,Tableau1[Nat],Statistique!C6)</f>
        <v>0</v>
      </c>
      <c r="F6" s="43">
        <f>COUNTIFS(Tableau1[Date Arrivée],Statistique!$F$2,Tableau1[Nat],Statistique!C6)</f>
        <v>0</v>
      </c>
      <c r="G6" s="43">
        <f>COUNTIFS(Tableau1[Date Arrivée],Statistique!$G$2,Tableau1[Nat],Statistique!C6)</f>
        <v>0</v>
      </c>
      <c r="H6" s="43">
        <f>COUNTIFS(Tableau1[Date Arrivée],Statistique!$H$2,Tableau1[Nat],Statistique!C6)</f>
        <v>0</v>
      </c>
      <c r="I6" s="43">
        <f>COUNTIFS(Tableau1[Date Arrivée],Statistique!$I$2,Tableau1[Nat],Statistique!C6)</f>
        <v>0</v>
      </c>
      <c r="J6" s="43">
        <f>COUNTIFS(Tableau1[Date Arrivée],Statistique!$J$2,Tableau1[Nat],Statistique!C6)</f>
        <v>0</v>
      </c>
      <c r="K6" s="43">
        <f>COUNTIFS(Tableau1[Date Arrivée],Statistique!$K$2,Tableau1[Nat],Statistique!C6)</f>
        <v>0</v>
      </c>
      <c r="L6" s="43">
        <f>COUNTIFS(Tableau1[Date Arrivée],Statistique!$L$2,Tableau1[Nat],Statistique!C6)</f>
        <v>0</v>
      </c>
      <c r="M6" s="43">
        <f>COUNTIFS(Tableau1[Date Arrivée],Statistique!$M$2,Tableau1[Nat],Statistique!C6)</f>
        <v>0</v>
      </c>
      <c r="N6" s="43">
        <f>COUNTIFS(Tableau1[Date Arrivée],Statistique!$N$2,Tableau1[Nat],Statistique!C6)</f>
        <v>0</v>
      </c>
      <c r="O6" s="43">
        <f>COUNTIFS(Tableau1[Date Arrivée],Statistique!$O$2,Tableau1[Nat],Statistique!C6)</f>
        <v>0</v>
      </c>
      <c r="P6" s="43">
        <f>COUNTIFS(Tableau1[Date Arrivée],Statistique!$P$2,Tableau1[Nat],Statistique!C6)</f>
        <v>0</v>
      </c>
      <c r="Q6" s="43">
        <f>COUNTIFS(Tableau1[Date Arrivée],Statistique!$Q$2,Tableau1[Nat],Statistique!C6)</f>
        <v>0</v>
      </c>
      <c r="R6" s="43">
        <f>COUNTIFS(Tableau1[Date Arrivée],Statistique!$R$2,Tableau1[Nat],Statistique!C6)</f>
        <v>0</v>
      </c>
      <c r="S6" s="43">
        <f>COUNTIFS(Tableau1[Date Arrivée],Statistique!$S$2,Tableau1[Nat],Statistique!C6)</f>
        <v>0</v>
      </c>
      <c r="T6" s="43">
        <f>COUNTIFS(Tableau1[Date Arrivée],Statistique!$T$2,Tableau1[Nat],Statistique!C6)</f>
        <v>0</v>
      </c>
      <c r="U6" s="43">
        <f>COUNTIFS(Tableau1[Date Arrivée],Statistique!$U$2,Tableau1[Nat],Statistique!C6)</f>
        <v>0</v>
      </c>
      <c r="V6" s="43">
        <f>COUNTIFS(Tableau1[Date Arrivée],Statistique!$V$2,Tableau1[Nat],Statistique!C6)</f>
        <v>0</v>
      </c>
      <c r="W6" s="43">
        <f>COUNTIFS(Tableau1[Date Arrivée],Statistique!$W$2,Tableau1[Nat],Statistique!C6)</f>
        <v>0</v>
      </c>
      <c r="X6" s="43">
        <f>COUNTIFS(Tableau1[Date Arrivée],Statistique!$X$2,Tableau1[Nat],Statistique!C6)</f>
        <v>0</v>
      </c>
      <c r="Y6" s="43">
        <f>COUNTIFS(Tableau1[Date Arrivée],Statistique!$Y$2,Tableau1[Nat],Statistique!C6)</f>
        <v>0</v>
      </c>
      <c r="Z6" s="43">
        <f>COUNTIFS(Tableau1[Date Arrivée],Statistique!$Z$2,Tableau1[Nat],Statistique!C6)</f>
        <v>0</v>
      </c>
      <c r="AA6" s="43">
        <f>COUNTIFS(Tableau1[Date Arrivée],Statistique!$AA$2,Tableau1[Nat],Statistique!C6)</f>
        <v>0</v>
      </c>
      <c r="AB6" s="43">
        <f>COUNTIFS(Tableau1[Date Arrivée],Statistique!$AB$2,Tableau1[Nat],Statistique!C6)</f>
        <v>0</v>
      </c>
      <c r="AC6" s="43">
        <f>COUNTIFS(Tableau1[Date Arrivée],Statistique!$AC$2,Tableau1[Nat],Statistique!C6)</f>
        <v>0</v>
      </c>
      <c r="AD6" s="43">
        <f>COUNTIFS(Tableau1[Date Arrivée],Statistique!$AD$2,Tableau1[Nat],Statistique!C6)</f>
        <v>0</v>
      </c>
      <c r="AE6" s="43">
        <f>COUNTIFS(Tableau1[Date Arrivée],Statistique!$AE$2,Tableau1[Nat],Statistique!C6)</f>
        <v>0</v>
      </c>
      <c r="AF6" s="43">
        <f>COUNTIFS(Tableau1[Date Arrivée],Statistique!$AF$2,Tableau1[Nat],Statistique!C6)</f>
        <v>0</v>
      </c>
      <c r="AG6" s="43">
        <f>COUNTIFS(Tableau1[Date Arrivée],Statistique!$AG$2,Tableau1[Nat],Statistique!C6)</f>
        <v>0</v>
      </c>
      <c r="AH6" s="45">
        <f>COUNTIFS(Tableau1[Date Arrivée],Statistique!$AH$2,Tableau1[Nat],Statistique!C6)</f>
        <v>0</v>
      </c>
      <c r="AI6" s="25">
        <f t="shared" si="1"/>
        <v>0</v>
      </c>
      <c r="BB6">
        <v>2023</v>
      </c>
      <c r="BC6" t="s">
        <v>48</v>
      </c>
      <c r="BE6" t="s">
        <v>49</v>
      </c>
      <c r="BF6" s="1"/>
      <c r="BG6" s="1">
        <f>DATE(BF1,8,14)</f>
        <v>43691</v>
      </c>
    </row>
    <row r="7" spans="1:86" ht="15.75" customHeight="1" x14ac:dyDescent="0.25">
      <c r="A7" s="2"/>
      <c r="B7" s="23" t="s">
        <v>93</v>
      </c>
      <c r="C7" s="25" t="s">
        <v>20</v>
      </c>
      <c r="D7" s="43">
        <f>COUNTIFS(Tableau1[Date Arrivée],Statistique!$D$2,Tableau1[Nat],Statistique!C7)</f>
        <v>0</v>
      </c>
      <c r="E7" s="44">
        <f>COUNTIFS(Tableau1[Date Arrivée],Statistique!$E$2,Tableau1[Nat],Statistique!C7)</f>
        <v>0</v>
      </c>
      <c r="F7" s="43">
        <f>COUNTIFS(Tableau1[Date Arrivée],Statistique!$F$2,Tableau1[Nat],Statistique!C7)</f>
        <v>0</v>
      </c>
      <c r="G7" s="43">
        <f>COUNTIFS(Tableau1[Date Arrivée],Statistique!$G$2,Tableau1[Nat],Statistique!C7)</f>
        <v>0</v>
      </c>
      <c r="H7" s="43">
        <f>COUNTIFS(Tableau1[Date Arrivée],Statistique!$H$2,Tableau1[Nat],Statistique!C7)</f>
        <v>1</v>
      </c>
      <c r="I7" s="43">
        <f>COUNTIFS(Tableau1[Date Arrivée],Statistique!$I$2,Tableau1[Nat],Statistique!C7)</f>
        <v>0</v>
      </c>
      <c r="J7" s="43">
        <f>COUNTIFS(Tableau1[Date Arrivée],Statistique!$J$2,Tableau1[Nat],Statistique!C7)</f>
        <v>0</v>
      </c>
      <c r="K7" s="43">
        <f>COUNTIFS(Tableau1[Date Arrivée],Statistique!$K$2,Tableau1[Nat],Statistique!C7)</f>
        <v>0</v>
      </c>
      <c r="L7" s="43">
        <f>COUNTIFS(Tableau1[Date Arrivée],Statistique!$L$2,Tableau1[Nat],Statistique!C7)</f>
        <v>0</v>
      </c>
      <c r="M7" s="43">
        <f>COUNTIFS(Tableau1[Date Arrivée],Statistique!$M$2,Tableau1[Nat],Statistique!C7)</f>
        <v>0</v>
      </c>
      <c r="N7" s="43">
        <f>COUNTIFS(Tableau1[Date Arrivée],Statistique!$N$2,Tableau1[Nat],Statistique!C7)</f>
        <v>0</v>
      </c>
      <c r="O7" s="43">
        <f>COUNTIFS(Tableau1[Date Arrivée],Statistique!$O$2,Tableau1[Nat],Statistique!C7)</f>
        <v>0</v>
      </c>
      <c r="P7" s="43">
        <f>COUNTIFS(Tableau1[Date Arrivée],Statistique!$P$2,Tableau1[Nat],Statistique!C7)</f>
        <v>0</v>
      </c>
      <c r="Q7" s="43">
        <f>COUNTIFS(Tableau1[Date Arrivée],Statistique!$Q$2,Tableau1[Nat],Statistique!C7)</f>
        <v>0</v>
      </c>
      <c r="R7" s="43">
        <f>COUNTIFS(Tableau1[Date Arrivée],Statistique!$R$2,Tableau1[Nat],Statistique!C7)</f>
        <v>0</v>
      </c>
      <c r="S7" s="43">
        <f>COUNTIFS(Tableau1[Date Arrivée],Statistique!$S$2,Tableau1[Nat],Statistique!C7)</f>
        <v>0</v>
      </c>
      <c r="T7" s="43">
        <f>COUNTIFS(Tableau1[Date Arrivée],Statistique!$T$2,Tableau1[Nat],Statistique!C7)</f>
        <v>0</v>
      </c>
      <c r="U7" s="43">
        <f>COUNTIFS(Tableau1[Date Arrivée],Statistique!$U$2,Tableau1[Nat],Statistique!C7)</f>
        <v>0</v>
      </c>
      <c r="V7" s="43">
        <f>COUNTIFS(Tableau1[Date Arrivée],Statistique!$V$2,Tableau1[Nat],Statistique!C7)</f>
        <v>0</v>
      </c>
      <c r="W7" s="43">
        <f>COUNTIFS(Tableau1[Date Arrivée],Statistique!$W$2,Tableau1[Nat],Statistique!C7)</f>
        <v>0</v>
      </c>
      <c r="X7" s="43">
        <f>COUNTIFS(Tableau1[Date Arrivée],Statistique!$X$2,Tableau1[Nat],Statistique!C7)</f>
        <v>0</v>
      </c>
      <c r="Y7" s="43">
        <f>COUNTIFS(Tableau1[Date Arrivée],Statistique!$Y$2,Tableau1[Nat],Statistique!C7)</f>
        <v>0</v>
      </c>
      <c r="Z7" s="43">
        <f>COUNTIFS(Tableau1[Date Arrivée],Statistique!$Z$2,Tableau1[Nat],Statistique!C7)</f>
        <v>0</v>
      </c>
      <c r="AA7" s="43">
        <f>COUNTIFS(Tableau1[Date Arrivée],Statistique!$AA$2,Tableau1[Nat],Statistique!C7)</f>
        <v>0</v>
      </c>
      <c r="AB7" s="43">
        <f>COUNTIFS(Tableau1[Date Arrivée],Statistique!$AB$2,Tableau1[Nat],Statistique!C7)</f>
        <v>0</v>
      </c>
      <c r="AC7" s="43">
        <f>COUNTIFS(Tableau1[Date Arrivée],Statistique!$AC$2,Tableau1[Nat],Statistique!C7)</f>
        <v>0</v>
      </c>
      <c r="AD7" s="43">
        <f>COUNTIFS(Tableau1[Date Arrivée],Statistique!$AD$2,Tableau1[Nat],Statistique!C7)</f>
        <v>0</v>
      </c>
      <c r="AE7" s="43">
        <f>COUNTIFS(Tableau1[Date Arrivée],Statistique!$AE$2,Tableau1[Nat],Statistique!C7)</f>
        <v>0</v>
      </c>
      <c r="AF7" s="43">
        <f>COUNTIFS(Tableau1[Date Arrivée],Statistique!$AF$2,Tableau1[Nat],Statistique!C7)</f>
        <v>0</v>
      </c>
      <c r="AG7" s="43">
        <f>COUNTIFS(Tableau1[Date Arrivée],Statistique!$AG$2,Tableau1[Nat],Statistique!C7)</f>
        <v>0</v>
      </c>
      <c r="AH7" s="45">
        <f>COUNTIFS(Tableau1[Date Arrivée],Statistique!$AH$2,Tableau1[Nat],Statistique!C7)</f>
        <v>0</v>
      </c>
      <c r="AI7" s="25">
        <f t="shared" si="1"/>
        <v>1</v>
      </c>
      <c r="BB7">
        <v>2024</v>
      </c>
      <c r="BC7" t="s">
        <v>50</v>
      </c>
      <c r="BE7" t="s">
        <v>51</v>
      </c>
      <c r="BF7" s="1"/>
      <c r="BG7" s="1">
        <f>DATE(BF1,8,20)</f>
        <v>43697</v>
      </c>
    </row>
    <row r="8" spans="1:86" ht="15.75" customHeight="1" x14ac:dyDescent="0.25">
      <c r="A8" s="2"/>
      <c r="B8" s="23" t="s">
        <v>122</v>
      </c>
      <c r="C8" s="25" t="s">
        <v>29</v>
      </c>
      <c r="D8" s="43">
        <f>COUNTIFS(Tableau1[Date Arrivée],Statistique!$D$2,Tableau1[Nat],Statistique!C8)</f>
        <v>0</v>
      </c>
      <c r="E8" s="44">
        <f>COUNTIFS(Tableau1[Date Arrivée],Statistique!$E$2,Tableau1[Nat],Statistique!C8)</f>
        <v>0</v>
      </c>
      <c r="F8" s="43">
        <f>COUNTIFS(Tableau1[Date Arrivée],Statistique!$F$2,Tableau1[Nat],Statistique!C8)</f>
        <v>0</v>
      </c>
      <c r="G8" s="43">
        <f>COUNTIFS(Tableau1[Date Arrivée],Statistique!$G$2,Tableau1[Nat],Statistique!C8)</f>
        <v>0</v>
      </c>
      <c r="H8" s="43">
        <f>COUNTIFS(Tableau1[Date Arrivée],Statistique!$H$2,Tableau1[Nat],Statistique!C8)</f>
        <v>0</v>
      </c>
      <c r="I8" s="43">
        <f>COUNTIFS(Tableau1[Date Arrivée],Statistique!$I$2,Tableau1[Nat],Statistique!C8)</f>
        <v>0</v>
      </c>
      <c r="J8" s="43">
        <f>COUNTIFS(Tableau1[Date Arrivée],Statistique!$J$2,Tableau1[Nat],Statistique!C8)</f>
        <v>0</v>
      </c>
      <c r="K8" s="43">
        <f>COUNTIFS(Tableau1[Date Arrivée],Statistique!$K$2,Tableau1[Nat],Statistique!C8)</f>
        <v>0</v>
      </c>
      <c r="L8" s="43">
        <f>COUNTIFS(Tableau1[Date Arrivée],Statistique!$L$2,Tableau1[Nat],Statistique!C8)</f>
        <v>0</v>
      </c>
      <c r="M8" s="43">
        <f>COUNTIFS(Tableau1[Date Arrivée],Statistique!$M$2,Tableau1[Nat],Statistique!C8)</f>
        <v>0</v>
      </c>
      <c r="N8" s="43">
        <f>COUNTIFS(Tableau1[Date Arrivée],Statistique!$N$2,Tableau1[Nat],Statistique!C8)</f>
        <v>0</v>
      </c>
      <c r="O8" s="43">
        <f>COUNTIFS(Tableau1[Date Arrivée],Statistique!$O$2,Tableau1[Nat],Statistique!C8)</f>
        <v>0</v>
      </c>
      <c r="P8" s="43">
        <f>COUNTIFS(Tableau1[Date Arrivée],Statistique!$P$2,Tableau1[Nat],Statistique!C8)</f>
        <v>0</v>
      </c>
      <c r="Q8" s="43">
        <f>COUNTIFS(Tableau1[Date Arrivée],Statistique!$Q$2,Tableau1[Nat],Statistique!C8)</f>
        <v>0</v>
      </c>
      <c r="R8" s="43">
        <f>COUNTIFS(Tableau1[Date Arrivée],Statistique!$R$2,Tableau1[Nat],Statistique!C8)</f>
        <v>0</v>
      </c>
      <c r="S8" s="43">
        <f>COUNTIFS(Tableau1[Date Arrivée],Statistique!$S$2,Tableau1[Nat],Statistique!C8)</f>
        <v>0</v>
      </c>
      <c r="T8" s="43">
        <f>COUNTIFS(Tableau1[Date Arrivée],Statistique!$T$2,Tableau1[Nat],Statistique!C8)</f>
        <v>0</v>
      </c>
      <c r="U8" s="43">
        <f>COUNTIFS(Tableau1[Date Arrivée],Statistique!$U$2,Tableau1[Nat],Statistique!C8)</f>
        <v>0</v>
      </c>
      <c r="V8" s="43">
        <f>COUNTIFS(Tableau1[Date Arrivée],Statistique!$V$2,Tableau1[Nat],Statistique!C8)</f>
        <v>0</v>
      </c>
      <c r="W8" s="43">
        <f>COUNTIFS(Tableau1[Date Arrivée],Statistique!$W$2,Tableau1[Nat],Statistique!C8)</f>
        <v>0</v>
      </c>
      <c r="X8" s="43">
        <f>COUNTIFS(Tableau1[Date Arrivée],Statistique!$X$2,Tableau1[Nat],Statistique!C8)</f>
        <v>0</v>
      </c>
      <c r="Y8" s="43">
        <f>COUNTIFS(Tableau1[Date Arrivée],Statistique!$Y$2,Tableau1[Nat],Statistique!C8)</f>
        <v>0</v>
      </c>
      <c r="Z8" s="43">
        <f>COUNTIFS(Tableau1[Date Arrivée],Statistique!$Z$2,Tableau1[Nat],Statistique!C8)</f>
        <v>0</v>
      </c>
      <c r="AA8" s="43">
        <f>COUNTIFS(Tableau1[Date Arrivée],Statistique!$AA$2,Tableau1[Nat],Statistique!C8)</f>
        <v>0</v>
      </c>
      <c r="AB8" s="43">
        <f>COUNTIFS(Tableau1[Date Arrivée],Statistique!$AB$2,Tableau1[Nat],Statistique!C8)</f>
        <v>0</v>
      </c>
      <c r="AC8" s="43">
        <f>COUNTIFS(Tableau1[Date Arrivée],Statistique!$AC$2,Tableau1[Nat],Statistique!C8)</f>
        <v>0</v>
      </c>
      <c r="AD8" s="43">
        <f>COUNTIFS(Tableau1[Date Arrivée],Statistique!$AD$2,Tableau1[Nat],Statistique!C8)</f>
        <v>0</v>
      </c>
      <c r="AE8" s="43">
        <f>COUNTIFS(Tableau1[Date Arrivée],Statistique!$AE$2,Tableau1[Nat],Statistique!C8)</f>
        <v>0</v>
      </c>
      <c r="AF8" s="43">
        <f>COUNTIFS(Tableau1[Date Arrivée],Statistique!$AF$2,Tableau1[Nat],Statistique!C8)</f>
        <v>0</v>
      </c>
      <c r="AG8" s="43">
        <f>COUNTIFS(Tableau1[Date Arrivée],Statistique!$AG$2,Tableau1[Nat],Statistique!C8)</f>
        <v>0</v>
      </c>
      <c r="AH8" s="45">
        <f>COUNTIFS(Tableau1[Date Arrivée],Statistique!$AH$2,Tableau1[Nat],Statistique!C8)</f>
        <v>0</v>
      </c>
      <c r="AI8" s="25">
        <f t="shared" si="1"/>
        <v>0</v>
      </c>
      <c r="BB8">
        <v>2025</v>
      </c>
      <c r="BC8" t="s">
        <v>52</v>
      </c>
      <c r="BE8" t="s">
        <v>53</v>
      </c>
      <c r="BF8" s="1"/>
      <c r="BG8" s="1">
        <f>DATE(BF1,8,21)</f>
        <v>43698</v>
      </c>
    </row>
    <row r="9" spans="1:86" ht="15.75" customHeight="1" x14ac:dyDescent="0.25">
      <c r="A9" s="2"/>
      <c r="B9" s="23" t="s">
        <v>123</v>
      </c>
      <c r="C9" s="25" t="s">
        <v>28</v>
      </c>
      <c r="D9" s="43">
        <f>COUNTIFS(Tableau1[Date Arrivée],Statistique!$D$2,Tableau1[Nat],Statistique!C9)</f>
        <v>0</v>
      </c>
      <c r="E9" s="44">
        <f>COUNTIFS(Tableau1[Date Arrivée],Statistique!$E$2,Tableau1[Nat],Statistique!C9)</f>
        <v>0</v>
      </c>
      <c r="F9" s="43">
        <f>COUNTIFS(Tableau1[Date Arrivée],Statistique!$F$2,Tableau1[Nat],Statistique!C9)</f>
        <v>0</v>
      </c>
      <c r="G9" s="43">
        <f>COUNTIFS(Tableau1[Date Arrivée],Statistique!$G$2,Tableau1[Nat],Statistique!C9)</f>
        <v>0</v>
      </c>
      <c r="H9" s="43">
        <f>COUNTIFS(Tableau1[Date Arrivée],Statistique!$H$2,Tableau1[Nat],Statistique!C9)</f>
        <v>0</v>
      </c>
      <c r="I9" s="43">
        <f>COUNTIFS(Tableau1[Date Arrivée],Statistique!$I$2,Tableau1[Nat],Statistique!C9)</f>
        <v>0</v>
      </c>
      <c r="J9" s="43">
        <f>COUNTIFS(Tableau1[Date Arrivée],Statistique!$J$2,Tableau1[Nat],Statistique!C9)</f>
        <v>0</v>
      </c>
      <c r="K9" s="43">
        <f>COUNTIFS(Tableau1[Date Arrivée],Statistique!$K$2,Tableau1[Nat],Statistique!C9)</f>
        <v>0</v>
      </c>
      <c r="L9" s="43">
        <f>COUNTIFS(Tableau1[Date Arrivée],Statistique!$L$2,Tableau1[Nat],Statistique!C9)</f>
        <v>0</v>
      </c>
      <c r="M9" s="43">
        <f>COUNTIFS(Tableau1[Date Arrivée],Statistique!$M$2,Tableau1[Nat],Statistique!C9)</f>
        <v>0</v>
      </c>
      <c r="N9" s="43">
        <f>COUNTIFS(Tableau1[Date Arrivée],Statistique!$N$2,Tableau1[Nat],Statistique!C9)</f>
        <v>0</v>
      </c>
      <c r="O9" s="43">
        <f>COUNTIFS(Tableau1[Date Arrivée],Statistique!$O$2,Tableau1[Nat],Statistique!C9)</f>
        <v>0</v>
      </c>
      <c r="P9" s="43">
        <f>COUNTIFS(Tableau1[Date Arrivée],Statistique!$P$2,Tableau1[Nat],Statistique!C9)</f>
        <v>0</v>
      </c>
      <c r="Q9" s="43">
        <f>COUNTIFS(Tableau1[Date Arrivée],Statistique!$Q$2,Tableau1[Nat],Statistique!C9)</f>
        <v>0</v>
      </c>
      <c r="R9" s="43">
        <f>COUNTIFS(Tableau1[Date Arrivée],Statistique!$R$2,Tableau1[Nat],Statistique!C9)</f>
        <v>0</v>
      </c>
      <c r="S9" s="43">
        <f>COUNTIFS(Tableau1[Date Arrivée],Statistique!$S$2,Tableau1[Nat],Statistique!C9)</f>
        <v>0</v>
      </c>
      <c r="T9" s="43">
        <f>COUNTIFS(Tableau1[Date Arrivée],Statistique!$T$2,Tableau1[Nat],Statistique!C9)</f>
        <v>0</v>
      </c>
      <c r="U9" s="43">
        <f>COUNTIFS(Tableau1[Date Arrivée],Statistique!$U$2,Tableau1[Nat],Statistique!C9)</f>
        <v>0</v>
      </c>
      <c r="V9" s="43">
        <f>COUNTIFS(Tableau1[Date Arrivée],Statistique!$V$2,Tableau1[Nat],Statistique!C9)</f>
        <v>0</v>
      </c>
      <c r="W9" s="43">
        <f>COUNTIFS(Tableau1[Date Arrivée],Statistique!$W$2,Tableau1[Nat],Statistique!C9)</f>
        <v>0</v>
      </c>
      <c r="X9" s="43">
        <f>COUNTIFS(Tableau1[Date Arrivée],Statistique!$X$2,Tableau1[Nat],Statistique!C9)</f>
        <v>0</v>
      </c>
      <c r="Y9" s="43">
        <f>COUNTIFS(Tableau1[Date Arrivée],Statistique!$Y$2,Tableau1[Nat],Statistique!C9)</f>
        <v>0</v>
      </c>
      <c r="Z9" s="43">
        <f>COUNTIFS(Tableau1[Date Arrivée],Statistique!$Z$2,Tableau1[Nat],Statistique!C9)</f>
        <v>0</v>
      </c>
      <c r="AA9" s="43">
        <f>COUNTIFS(Tableau1[Date Arrivée],Statistique!$AA$2,Tableau1[Nat],Statistique!C9)</f>
        <v>0</v>
      </c>
      <c r="AB9" s="43">
        <f>COUNTIFS(Tableau1[Date Arrivée],Statistique!$AB$2,Tableau1[Nat],Statistique!C9)</f>
        <v>0</v>
      </c>
      <c r="AC9" s="43">
        <f>COUNTIFS(Tableau1[Date Arrivée],Statistique!$AC$2,Tableau1[Nat],Statistique!C9)</f>
        <v>0</v>
      </c>
      <c r="AD9" s="43">
        <f>COUNTIFS(Tableau1[Date Arrivée],Statistique!$AD$2,Tableau1[Nat],Statistique!C9)</f>
        <v>0</v>
      </c>
      <c r="AE9" s="43">
        <f>COUNTIFS(Tableau1[Date Arrivée],Statistique!$AE$2,Tableau1[Nat],Statistique!C9)</f>
        <v>0</v>
      </c>
      <c r="AF9" s="43">
        <f>COUNTIFS(Tableau1[Date Arrivée],Statistique!$AF$2,Tableau1[Nat],Statistique!C9)</f>
        <v>0</v>
      </c>
      <c r="AG9" s="43">
        <f>COUNTIFS(Tableau1[Date Arrivée],Statistique!$AG$2,Tableau1[Nat],Statistique!C9)</f>
        <v>0</v>
      </c>
      <c r="AH9" s="45">
        <f>COUNTIFS(Tableau1[Date Arrivée],Statistique!$AH$2,Tableau1[Nat],Statistique!C9)</f>
        <v>0</v>
      </c>
      <c r="AI9" s="25">
        <f t="shared" si="1"/>
        <v>0</v>
      </c>
      <c r="BB9">
        <v>2026</v>
      </c>
      <c r="BC9" t="s">
        <v>54</v>
      </c>
      <c r="BE9" t="s">
        <v>55</v>
      </c>
      <c r="BF9" s="1"/>
      <c r="BG9" s="1">
        <f>DATE(BF1,11,6)</f>
        <v>43775</v>
      </c>
    </row>
    <row r="10" spans="1:86" ht="15.75" customHeight="1" x14ac:dyDescent="0.25">
      <c r="A10" s="2"/>
      <c r="B10" s="23" t="s">
        <v>124</v>
      </c>
      <c r="C10" s="25" t="s">
        <v>156</v>
      </c>
      <c r="D10" s="43">
        <f>COUNTIFS(Tableau1[Date Arrivée],Statistique!$D$2,Tableau1[Nat],Statistique!C10)</f>
        <v>0</v>
      </c>
      <c r="E10" s="44">
        <f>COUNTIFS(Tableau1[Date Arrivée],Statistique!$E$2,Tableau1[Nat],Statistique!C10)</f>
        <v>0</v>
      </c>
      <c r="F10" s="43">
        <f>COUNTIFS(Tableau1[Date Arrivée],Statistique!$F$2,Tableau1[Nat],Statistique!C10)</f>
        <v>0</v>
      </c>
      <c r="G10" s="43">
        <f>COUNTIFS(Tableau1[Date Arrivée],Statistique!$G$2,Tableau1[Nat],Statistique!C10)</f>
        <v>0</v>
      </c>
      <c r="H10" s="43">
        <f>COUNTIFS(Tableau1[Date Arrivée],Statistique!$H$2,Tableau1[Nat],Statistique!C10)</f>
        <v>0</v>
      </c>
      <c r="I10" s="43">
        <f>COUNTIFS(Tableau1[Date Arrivée],Statistique!$I$2,Tableau1[Nat],Statistique!C10)</f>
        <v>0</v>
      </c>
      <c r="J10" s="43">
        <f>COUNTIFS(Tableau1[Date Arrivée],Statistique!$J$2,Tableau1[Nat],Statistique!C10)</f>
        <v>0</v>
      </c>
      <c r="K10" s="43">
        <f>COUNTIFS(Tableau1[Date Arrivée],Statistique!$K$2,Tableau1[Nat],Statistique!C10)</f>
        <v>0</v>
      </c>
      <c r="L10" s="43">
        <f>COUNTIFS(Tableau1[Date Arrivée],Statistique!$L$2,Tableau1[Nat],Statistique!C10)</f>
        <v>0</v>
      </c>
      <c r="M10" s="43">
        <f>COUNTIFS(Tableau1[Date Arrivée],Statistique!$M$2,Tableau1[Nat],Statistique!C10)</f>
        <v>0</v>
      </c>
      <c r="N10" s="43">
        <f>COUNTIFS(Tableau1[Date Arrivée],Statistique!$N$2,Tableau1[Nat],Statistique!C10)</f>
        <v>0</v>
      </c>
      <c r="O10" s="43">
        <f>COUNTIFS(Tableau1[Date Arrivée],Statistique!$O$2,Tableau1[Nat],Statistique!C10)</f>
        <v>0</v>
      </c>
      <c r="P10" s="43">
        <f>COUNTIFS(Tableau1[Date Arrivée],Statistique!$P$2,Tableau1[Nat],Statistique!C10)</f>
        <v>0</v>
      </c>
      <c r="Q10" s="43">
        <f>COUNTIFS(Tableau1[Date Arrivée],Statistique!$Q$2,Tableau1[Nat],Statistique!C10)</f>
        <v>0</v>
      </c>
      <c r="R10" s="43">
        <f>COUNTIFS(Tableau1[Date Arrivée],Statistique!$R$2,Tableau1[Nat],Statistique!C10)</f>
        <v>0</v>
      </c>
      <c r="S10" s="43">
        <f>COUNTIFS(Tableau1[Date Arrivée],Statistique!$S$2,Tableau1[Nat],Statistique!C10)</f>
        <v>0</v>
      </c>
      <c r="T10" s="43">
        <f>COUNTIFS(Tableau1[Date Arrivée],Statistique!$T$2,Tableau1[Nat],Statistique!C10)</f>
        <v>0</v>
      </c>
      <c r="U10" s="43">
        <f>COUNTIFS(Tableau1[Date Arrivée],Statistique!$U$2,Tableau1[Nat],Statistique!C10)</f>
        <v>0</v>
      </c>
      <c r="V10" s="43">
        <f>COUNTIFS(Tableau1[Date Arrivée],Statistique!$V$2,Tableau1[Nat],Statistique!C10)</f>
        <v>0</v>
      </c>
      <c r="W10" s="43">
        <f>COUNTIFS(Tableau1[Date Arrivée],Statistique!$W$2,Tableau1[Nat],Statistique!C10)</f>
        <v>0</v>
      </c>
      <c r="X10" s="43">
        <f>COUNTIFS(Tableau1[Date Arrivée],Statistique!$X$2,Tableau1[Nat],Statistique!C10)</f>
        <v>0</v>
      </c>
      <c r="Y10" s="43">
        <f>COUNTIFS(Tableau1[Date Arrivée],Statistique!$Y$2,Tableau1[Nat],Statistique!C10)</f>
        <v>0</v>
      </c>
      <c r="Z10" s="43">
        <f>COUNTIFS(Tableau1[Date Arrivée],Statistique!$Z$2,Tableau1[Nat],Statistique!C10)</f>
        <v>0</v>
      </c>
      <c r="AA10" s="43">
        <f>COUNTIFS(Tableau1[Date Arrivée],Statistique!$AA$2,Tableau1[Nat],Statistique!C10)</f>
        <v>0</v>
      </c>
      <c r="AB10" s="43">
        <f>COUNTIFS(Tableau1[Date Arrivée],Statistique!$AB$2,Tableau1[Nat],Statistique!C10)</f>
        <v>0</v>
      </c>
      <c r="AC10" s="43">
        <f>COUNTIFS(Tableau1[Date Arrivée],Statistique!$AC$2,Tableau1[Nat],Statistique!C10)</f>
        <v>0</v>
      </c>
      <c r="AD10" s="43">
        <f>COUNTIFS(Tableau1[Date Arrivée],Statistique!$AD$2,Tableau1[Nat],Statistique!C10)</f>
        <v>0</v>
      </c>
      <c r="AE10" s="43">
        <f>COUNTIFS(Tableau1[Date Arrivée],Statistique!$AE$2,Tableau1[Nat],Statistique!C10)</f>
        <v>0</v>
      </c>
      <c r="AF10" s="43">
        <f>COUNTIFS(Tableau1[Date Arrivée],Statistique!$AF$2,Tableau1[Nat],Statistique!C10)</f>
        <v>0</v>
      </c>
      <c r="AG10" s="43">
        <f>COUNTIFS(Tableau1[Date Arrivée],Statistique!$AG$2,Tableau1[Nat],Statistique!C10)</f>
        <v>0</v>
      </c>
      <c r="AH10" s="45">
        <f>COUNTIFS(Tableau1[Date Arrivée],Statistique!$AH$2,Tableau1[Nat],Statistique!C10)</f>
        <v>0</v>
      </c>
      <c r="AI10" s="25">
        <f t="shared" si="1"/>
        <v>0</v>
      </c>
      <c r="BB10">
        <v>2027</v>
      </c>
      <c r="BC10" t="s">
        <v>56</v>
      </c>
      <c r="BE10" t="s">
        <v>57</v>
      </c>
      <c r="BF10" s="1"/>
      <c r="BG10" s="1">
        <f>DATE(BF1,11,18)</f>
        <v>43787</v>
      </c>
    </row>
    <row r="11" spans="1:86" ht="15.75" customHeight="1" x14ac:dyDescent="0.25">
      <c r="A11" s="2"/>
      <c r="B11" s="23" t="s">
        <v>126</v>
      </c>
      <c r="C11" s="25" t="s">
        <v>157</v>
      </c>
      <c r="D11" s="43">
        <f>COUNTIFS(Tableau1[Date Arrivée],Statistique!$D$2,Tableau1[Nat],Statistique!C11)</f>
        <v>0</v>
      </c>
      <c r="E11" s="44">
        <f>COUNTIFS(Tableau1[Date Arrivée],Statistique!$E$2,Tableau1[Nat],Statistique!C11)</f>
        <v>0</v>
      </c>
      <c r="F11" s="43">
        <f>COUNTIFS(Tableau1[Date Arrivée],Statistique!$F$2,Tableau1[Nat],Statistique!C11)</f>
        <v>0</v>
      </c>
      <c r="G11" s="43">
        <f>COUNTIFS(Tableau1[Date Arrivée],Statistique!$G$2,Tableau1[Nat],Statistique!C11)</f>
        <v>0</v>
      </c>
      <c r="H11" s="43">
        <f>COUNTIFS(Tableau1[Date Arrivée],Statistique!$H$2,Tableau1[Nat],Statistique!C11)</f>
        <v>0</v>
      </c>
      <c r="I11" s="43">
        <f>COUNTIFS(Tableau1[Date Arrivée],Statistique!$I$2,Tableau1[Nat],Statistique!C11)</f>
        <v>0</v>
      </c>
      <c r="J11" s="43">
        <f>COUNTIFS(Tableau1[Date Arrivée],Statistique!$J$2,Tableau1[Nat],Statistique!C11)</f>
        <v>0</v>
      </c>
      <c r="K11" s="43">
        <f>COUNTIFS(Tableau1[Date Arrivée],Statistique!$K$2,Tableau1[Nat],Statistique!C11)</f>
        <v>0</v>
      </c>
      <c r="L11" s="43">
        <f>COUNTIFS(Tableau1[Date Arrivée],Statistique!$L$2,Tableau1[Nat],Statistique!C11)</f>
        <v>0</v>
      </c>
      <c r="M11" s="43">
        <f>COUNTIFS(Tableau1[Date Arrivée],Statistique!$M$2,Tableau1[Nat],Statistique!C11)</f>
        <v>0</v>
      </c>
      <c r="N11" s="43">
        <f>COUNTIFS(Tableau1[Date Arrivée],Statistique!$N$2,Tableau1[Nat],Statistique!C11)</f>
        <v>0</v>
      </c>
      <c r="O11" s="43">
        <f>COUNTIFS(Tableau1[Date Arrivée],Statistique!$O$2,Tableau1[Nat],Statistique!C11)</f>
        <v>0</v>
      </c>
      <c r="P11" s="43">
        <f>COUNTIFS(Tableau1[Date Arrivée],Statistique!$P$2,Tableau1[Nat],Statistique!C11)</f>
        <v>0</v>
      </c>
      <c r="Q11" s="43">
        <f>COUNTIFS(Tableau1[Date Arrivée],Statistique!$Q$2,Tableau1[Nat],Statistique!C11)</f>
        <v>0</v>
      </c>
      <c r="R11" s="43">
        <f>COUNTIFS(Tableau1[Date Arrivée],Statistique!$R$2,Tableau1[Nat],Statistique!C11)</f>
        <v>0</v>
      </c>
      <c r="S11" s="43">
        <f>COUNTIFS(Tableau1[Date Arrivée],Statistique!$S$2,Tableau1[Nat],Statistique!C11)</f>
        <v>0</v>
      </c>
      <c r="T11" s="43">
        <f>COUNTIFS(Tableau1[Date Arrivée],Statistique!$T$2,Tableau1[Nat],Statistique!C11)</f>
        <v>0</v>
      </c>
      <c r="U11" s="43">
        <f>COUNTIFS(Tableau1[Date Arrivée],Statistique!$U$2,Tableau1[Nat],Statistique!C11)</f>
        <v>0</v>
      </c>
      <c r="V11" s="43">
        <f>COUNTIFS(Tableau1[Date Arrivée],Statistique!$V$2,Tableau1[Nat],Statistique!C11)</f>
        <v>0</v>
      </c>
      <c r="W11" s="43">
        <f>COUNTIFS(Tableau1[Date Arrivée],Statistique!$W$2,Tableau1[Nat],Statistique!C11)</f>
        <v>0</v>
      </c>
      <c r="X11" s="43">
        <f>COUNTIFS(Tableau1[Date Arrivée],Statistique!$X$2,Tableau1[Nat],Statistique!C11)</f>
        <v>0</v>
      </c>
      <c r="Y11" s="43">
        <f>COUNTIFS(Tableau1[Date Arrivée],Statistique!$Y$2,Tableau1[Nat],Statistique!C11)</f>
        <v>0</v>
      </c>
      <c r="Z11" s="43">
        <f>COUNTIFS(Tableau1[Date Arrivée],Statistique!$Z$2,Tableau1[Nat],Statistique!C11)</f>
        <v>0</v>
      </c>
      <c r="AA11" s="43">
        <f>COUNTIFS(Tableau1[Date Arrivée],Statistique!$AA$2,Tableau1[Nat],Statistique!C11)</f>
        <v>0</v>
      </c>
      <c r="AB11" s="43">
        <f>COUNTIFS(Tableau1[Date Arrivée],Statistique!$AB$2,Tableau1[Nat],Statistique!C11)</f>
        <v>0</v>
      </c>
      <c r="AC11" s="43">
        <f>COUNTIFS(Tableau1[Date Arrivée],Statistique!$AC$2,Tableau1[Nat],Statistique!C11)</f>
        <v>0</v>
      </c>
      <c r="AD11" s="43">
        <f>COUNTIFS(Tableau1[Date Arrivée],Statistique!$AD$2,Tableau1[Nat],Statistique!C11)</f>
        <v>0</v>
      </c>
      <c r="AE11" s="43">
        <f>COUNTIFS(Tableau1[Date Arrivée],Statistique!$AE$2,Tableau1[Nat],Statistique!C11)</f>
        <v>0</v>
      </c>
      <c r="AF11" s="43">
        <f>COUNTIFS(Tableau1[Date Arrivée],Statistique!$AF$2,Tableau1[Nat],Statistique!C11)</f>
        <v>0</v>
      </c>
      <c r="AG11" s="43">
        <f>COUNTIFS(Tableau1[Date Arrivée],Statistique!$AG$2,Tableau1[Nat],Statistique!C11)</f>
        <v>0</v>
      </c>
      <c r="AH11" s="45">
        <f>COUNTIFS(Tableau1[Date Arrivée],Statistique!$AH$2,Tableau1[Nat],Statistique!C11)</f>
        <v>0</v>
      </c>
      <c r="AI11" s="25">
        <f t="shared" si="1"/>
        <v>0</v>
      </c>
      <c r="BB11">
        <v>2028</v>
      </c>
      <c r="BC11" t="s">
        <v>58</v>
      </c>
    </row>
    <row r="12" spans="1:86" ht="15.75" customHeight="1" x14ac:dyDescent="0.25">
      <c r="A12" s="2"/>
      <c r="B12" s="23" t="s">
        <v>125</v>
      </c>
      <c r="C12" s="25" t="s">
        <v>158</v>
      </c>
      <c r="D12" s="43">
        <f>COUNTIFS(Tableau1[Date Arrivée],Statistique!$D$2,Tableau1[Nat],Statistique!C12)</f>
        <v>0</v>
      </c>
      <c r="E12" s="44">
        <f>COUNTIFS(Tableau1[Date Arrivée],Statistique!$E$2,Tableau1[Nat],Statistique!C12)</f>
        <v>0</v>
      </c>
      <c r="F12" s="43">
        <f>COUNTIFS(Tableau1[Date Arrivée],Statistique!$F$2,Tableau1[Nat],Statistique!C12)</f>
        <v>0</v>
      </c>
      <c r="G12" s="43">
        <f>COUNTIFS(Tableau1[Date Arrivée],Statistique!$G$2,Tableau1[Nat],Statistique!C12)</f>
        <v>0</v>
      </c>
      <c r="H12" s="43">
        <f>COUNTIFS(Tableau1[Date Arrivée],Statistique!$H$2,Tableau1[Nat],Statistique!C12)</f>
        <v>0</v>
      </c>
      <c r="I12" s="43">
        <f>COUNTIFS(Tableau1[Date Arrivée],Statistique!$I$2,Tableau1[Nat],Statistique!C12)</f>
        <v>0</v>
      </c>
      <c r="J12" s="43">
        <f>COUNTIFS(Tableau1[Date Arrivée],Statistique!$J$2,Tableau1[Nat],Statistique!C12)</f>
        <v>0</v>
      </c>
      <c r="K12" s="43">
        <f>COUNTIFS(Tableau1[Date Arrivée],Statistique!$K$2,Tableau1[Nat],Statistique!C12)</f>
        <v>0</v>
      </c>
      <c r="L12" s="43">
        <f>COUNTIFS(Tableau1[Date Arrivée],Statistique!$L$2,Tableau1[Nat],Statistique!C12)</f>
        <v>0</v>
      </c>
      <c r="M12" s="43">
        <f>COUNTIFS(Tableau1[Date Arrivée],Statistique!$M$2,Tableau1[Nat],Statistique!C12)</f>
        <v>0</v>
      </c>
      <c r="N12" s="43">
        <f>COUNTIFS(Tableau1[Date Arrivée],Statistique!$N$2,Tableau1[Nat],Statistique!C12)</f>
        <v>0</v>
      </c>
      <c r="O12" s="43">
        <f>COUNTIFS(Tableau1[Date Arrivée],Statistique!$O$2,Tableau1[Nat],Statistique!C12)</f>
        <v>0</v>
      </c>
      <c r="P12" s="43">
        <f>COUNTIFS(Tableau1[Date Arrivée],Statistique!$P$2,Tableau1[Nat],Statistique!C12)</f>
        <v>0</v>
      </c>
      <c r="Q12" s="43">
        <f>COUNTIFS(Tableau1[Date Arrivée],Statistique!$Q$2,Tableau1[Nat],Statistique!C12)</f>
        <v>0</v>
      </c>
      <c r="R12" s="43">
        <f>COUNTIFS(Tableau1[Date Arrivée],Statistique!$R$2,Tableau1[Nat],Statistique!C12)</f>
        <v>0</v>
      </c>
      <c r="S12" s="43">
        <f>COUNTIFS(Tableau1[Date Arrivée],Statistique!$S$2,Tableau1[Nat],Statistique!C12)</f>
        <v>0</v>
      </c>
      <c r="T12" s="43">
        <f>COUNTIFS(Tableau1[Date Arrivée],Statistique!$T$2,Tableau1[Nat],Statistique!C12)</f>
        <v>0</v>
      </c>
      <c r="U12" s="43">
        <f>COUNTIFS(Tableau1[Date Arrivée],Statistique!$U$2,Tableau1[Nat],Statistique!C12)</f>
        <v>0</v>
      </c>
      <c r="V12" s="43">
        <f>COUNTIFS(Tableau1[Date Arrivée],Statistique!$V$2,Tableau1[Nat],Statistique!C12)</f>
        <v>0</v>
      </c>
      <c r="W12" s="43">
        <f>COUNTIFS(Tableau1[Date Arrivée],Statistique!$W$2,Tableau1[Nat],Statistique!C12)</f>
        <v>0</v>
      </c>
      <c r="X12" s="43">
        <f>COUNTIFS(Tableau1[Date Arrivée],Statistique!$X$2,Tableau1[Nat],Statistique!C12)</f>
        <v>0</v>
      </c>
      <c r="Y12" s="43">
        <f>COUNTIFS(Tableau1[Date Arrivée],Statistique!$Y$2,Tableau1[Nat],Statistique!C12)</f>
        <v>0</v>
      </c>
      <c r="Z12" s="43">
        <f>COUNTIFS(Tableau1[Date Arrivée],Statistique!$Z$2,Tableau1[Nat],Statistique!C12)</f>
        <v>0</v>
      </c>
      <c r="AA12" s="43">
        <f>COUNTIFS(Tableau1[Date Arrivée],Statistique!$AA$2,Tableau1[Nat],Statistique!C12)</f>
        <v>0</v>
      </c>
      <c r="AB12" s="43">
        <f>COUNTIFS(Tableau1[Date Arrivée],Statistique!$AB$2,Tableau1[Nat],Statistique!C12)</f>
        <v>0</v>
      </c>
      <c r="AC12" s="43">
        <f>COUNTIFS(Tableau1[Date Arrivée],Statistique!$AC$2,Tableau1[Nat],Statistique!C12)</f>
        <v>0</v>
      </c>
      <c r="AD12" s="43">
        <f>COUNTIFS(Tableau1[Date Arrivée],Statistique!$AD$2,Tableau1[Nat],Statistique!C12)</f>
        <v>0</v>
      </c>
      <c r="AE12" s="43">
        <f>COUNTIFS(Tableau1[Date Arrivée],Statistique!$AE$2,Tableau1[Nat],Statistique!C12)</f>
        <v>0</v>
      </c>
      <c r="AF12" s="43">
        <f>COUNTIFS(Tableau1[Date Arrivée],Statistique!$AF$2,Tableau1[Nat],Statistique!C12)</f>
        <v>0</v>
      </c>
      <c r="AG12" s="43">
        <f>COUNTIFS(Tableau1[Date Arrivée],Statistique!$AG$2,Tableau1[Nat],Statistique!C12)</f>
        <v>0</v>
      </c>
      <c r="AH12" s="45">
        <f>COUNTIFS(Tableau1[Date Arrivée],Statistique!$AH$2,Tableau1[Nat],Statistique!C12)</f>
        <v>0</v>
      </c>
      <c r="AI12" s="25">
        <f t="shared" si="1"/>
        <v>0</v>
      </c>
      <c r="BB12">
        <v>2029</v>
      </c>
      <c r="BC12" t="s">
        <v>59</v>
      </c>
    </row>
    <row r="13" spans="1:86" ht="15.75" customHeight="1" x14ac:dyDescent="0.25">
      <c r="A13" s="2"/>
      <c r="B13" s="23" t="s">
        <v>98</v>
      </c>
      <c r="C13" s="25" t="s">
        <v>159</v>
      </c>
      <c r="D13" s="43">
        <f>COUNTIFS(Tableau1[Date Arrivée],Statistique!$D$2,Tableau1[Nat],Statistique!C13)</f>
        <v>0</v>
      </c>
      <c r="E13" s="44">
        <f>COUNTIFS(Tableau1[Date Arrivée],Statistique!$E$2,Tableau1[Nat],Statistique!C13)</f>
        <v>0</v>
      </c>
      <c r="F13" s="43">
        <f>COUNTIFS(Tableau1[Date Arrivée],Statistique!$F$2,Tableau1[Nat],Statistique!C13)</f>
        <v>0</v>
      </c>
      <c r="G13" s="43">
        <f>COUNTIFS(Tableau1[Date Arrivée],Statistique!$G$2,Tableau1[Nat],Statistique!C13)</f>
        <v>0</v>
      </c>
      <c r="H13" s="43">
        <f>COUNTIFS(Tableau1[Date Arrivée],Statistique!$H$2,Tableau1[Nat],Statistique!C13)</f>
        <v>0</v>
      </c>
      <c r="I13" s="43">
        <f>COUNTIFS(Tableau1[Date Arrivée],Statistique!$I$2,Tableau1[Nat],Statistique!C13)</f>
        <v>0</v>
      </c>
      <c r="J13" s="43">
        <f>COUNTIFS(Tableau1[Date Arrivée],Statistique!$J$2,Tableau1[Nat],Statistique!C13)</f>
        <v>0</v>
      </c>
      <c r="K13" s="43">
        <f>COUNTIFS(Tableau1[Date Arrivée],Statistique!$K$2,Tableau1[Nat],Statistique!C13)</f>
        <v>0</v>
      </c>
      <c r="L13" s="43">
        <f>COUNTIFS(Tableau1[Date Arrivée],Statistique!$L$2,Tableau1[Nat],Statistique!C13)</f>
        <v>0</v>
      </c>
      <c r="M13" s="43">
        <f>COUNTIFS(Tableau1[Date Arrivée],Statistique!$M$2,Tableau1[Nat],Statistique!C13)</f>
        <v>0</v>
      </c>
      <c r="N13" s="43">
        <f>COUNTIFS(Tableau1[Date Arrivée],Statistique!$N$2,Tableau1[Nat],Statistique!C13)</f>
        <v>0</v>
      </c>
      <c r="O13" s="43">
        <f>COUNTIFS(Tableau1[Date Arrivée],Statistique!$O$2,Tableau1[Nat],Statistique!C13)</f>
        <v>0</v>
      </c>
      <c r="P13" s="43">
        <f>COUNTIFS(Tableau1[Date Arrivée],Statistique!$P$2,Tableau1[Nat],Statistique!C13)</f>
        <v>0</v>
      </c>
      <c r="Q13" s="43">
        <f>COUNTIFS(Tableau1[Date Arrivée],Statistique!$Q$2,Tableau1[Nat],Statistique!C13)</f>
        <v>0</v>
      </c>
      <c r="R13" s="43">
        <f>COUNTIFS(Tableau1[Date Arrivée],Statistique!$R$2,Tableau1[Nat],Statistique!C13)</f>
        <v>0</v>
      </c>
      <c r="S13" s="43">
        <f>COUNTIFS(Tableau1[Date Arrivée],Statistique!$S$2,Tableau1[Nat],Statistique!C13)</f>
        <v>0</v>
      </c>
      <c r="T13" s="43">
        <f>COUNTIFS(Tableau1[Date Arrivée],Statistique!$T$2,Tableau1[Nat],Statistique!C13)</f>
        <v>0</v>
      </c>
      <c r="U13" s="43">
        <f>COUNTIFS(Tableau1[Date Arrivée],Statistique!$U$2,Tableau1[Nat],Statistique!C13)</f>
        <v>0</v>
      </c>
      <c r="V13" s="43">
        <f>COUNTIFS(Tableau1[Date Arrivée],Statistique!$V$2,Tableau1[Nat],Statistique!C13)</f>
        <v>0</v>
      </c>
      <c r="W13" s="43">
        <f>COUNTIFS(Tableau1[Date Arrivée],Statistique!$W$2,Tableau1[Nat],Statistique!C13)</f>
        <v>0</v>
      </c>
      <c r="X13" s="43">
        <f>COUNTIFS(Tableau1[Date Arrivée],Statistique!$X$2,Tableau1[Nat],Statistique!C13)</f>
        <v>0</v>
      </c>
      <c r="Y13" s="43">
        <f>COUNTIFS(Tableau1[Date Arrivée],Statistique!$Y$2,Tableau1[Nat],Statistique!C13)</f>
        <v>0</v>
      </c>
      <c r="Z13" s="43">
        <f>COUNTIFS(Tableau1[Date Arrivée],Statistique!$Z$2,Tableau1[Nat],Statistique!C13)</f>
        <v>0</v>
      </c>
      <c r="AA13" s="43">
        <f>COUNTIFS(Tableau1[Date Arrivée],Statistique!$AA$2,Tableau1[Nat],Statistique!C13)</f>
        <v>0</v>
      </c>
      <c r="AB13" s="43">
        <f>COUNTIFS(Tableau1[Date Arrivée],Statistique!$AB$2,Tableau1[Nat],Statistique!C13)</f>
        <v>0</v>
      </c>
      <c r="AC13" s="43">
        <f>COUNTIFS(Tableau1[Date Arrivée],Statistique!$AC$2,Tableau1[Nat],Statistique!C13)</f>
        <v>0</v>
      </c>
      <c r="AD13" s="43">
        <f>COUNTIFS(Tableau1[Date Arrivée],Statistique!$AD$2,Tableau1[Nat],Statistique!C13)</f>
        <v>0</v>
      </c>
      <c r="AE13" s="43">
        <f>COUNTIFS(Tableau1[Date Arrivée],Statistique!$AE$2,Tableau1[Nat],Statistique!C13)</f>
        <v>0</v>
      </c>
      <c r="AF13" s="43">
        <f>COUNTIFS(Tableau1[Date Arrivée],Statistique!$AF$2,Tableau1[Nat],Statistique!C13)</f>
        <v>0</v>
      </c>
      <c r="AG13" s="43">
        <f>COUNTIFS(Tableau1[Date Arrivée],Statistique!$AG$2,Tableau1[Nat],Statistique!C13)</f>
        <v>0</v>
      </c>
      <c r="AH13" s="45">
        <f>COUNTIFS(Tableau1[Date Arrivée],Statistique!$AH$2,Tableau1[Nat],Statistique!C13)</f>
        <v>0</v>
      </c>
      <c r="AI13" s="25">
        <f t="shared" si="1"/>
        <v>0</v>
      </c>
      <c r="BB13">
        <v>2030</v>
      </c>
      <c r="BC13" t="s">
        <v>60</v>
      </c>
    </row>
    <row r="14" spans="1:86" ht="15.75" customHeight="1" x14ac:dyDescent="0.25">
      <c r="A14" s="2"/>
      <c r="B14" s="23" t="s">
        <v>127</v>
      </c>
      <c r="C14" s="25" t="s">
        <v>18</v>
      </c>
      <c r="D14" s="43">
        <f>COUNTIFS(Tableau1[Date Arrivée],Statistique!$D$2,Tableau1[Nat],Statistique!C14)</f>
        <v>0</v>
      </c>
      <c r="E14" s="44">
        <f>COUNTIFS(Tableau1[Date Arrivée],Statistique!$E$2,Tableau1[Nat],Statistique!C14)</f>
        <v>0</v>
      </c>
      <c r="F14" s="43">
        <f>COUNTIFS(Tableau1[Date Arrivée],Statistique!$F$2,Tableau1[Nat],Statistique!C14)</f>
        <v>0</v>
      </c>
      <c r="G14" s="43">
        <f>COUNTIFS(Tableau1[Date Arrivée],Statistique!$G$2,Tableau1[Nat],Statistique!C14)</f>
        <v>0</v>
      </c>
      <c r="H14" s="43">
        <f>COUNTIFS(Tableau1[Date Arrivée],Statistique!$H$2,Tableau1[Nat],Statistique!C14)</f>
        <v>0</v>
      </c>
      <c r="I14" s="43">
        <f>COUNTIFS(Tableau1[Date Arrivée],Statistique!$I$2,Tableau1[Nat],Statistique!C14)</f>
        <v>0</v>
      </c>
      <c r="J14" s="43">
        <f>COUNTIFS(Tableau1[Date Arrivée],Statistique!$J$2,Tableau1[Nat],Statistique!C14)</f>
        <v>0</v>
      </c>
      <c r="K14" s="43">
        <f>COUNTIFS(Tableau1[Date Arrivée],Statistique!$K$2,Tableau1[Nat],Statistique!C14)</f>
        <v>0</v>
      </c>
      <c r="L14" s="43">
        <f>COUNTIFS(Tableau1[Date Arrivée],Statistique!$L$2,Tableau1[Nat],Statistique!C14)</f>
        <v>0</v>
      </c>
      <c r="M14" s="43">
        <f>COUNTIFS(Tableau1[Date Arrivée],Statistique!$M$2,Tableau1[Nat],Statistique!C14)</f>
        <v>0</v>
      </c>
      <c r="N14" s="43">
        <f>COUNTIFS(Tableau1[Date Arrivée],Statistique!$N$2,Tableau1[Nat],Statistique!C14)</f>
        <v>0</v>
      </c>
      <c r="O14" s="43">
        <f>COUNTIFS(Tableau1[Date Arrivée],Statistique!$O$2,Tableau1[Nat],Statistique!C14)</f>
        <v>0</v>
      </c>
      <c r="P14" s="43">
        <f>COUNTIFS(Tableau1[Date Arrivée],Statistique!$P$2,Tableau1[Nat],Statistique!C14)</f>
        <v>0</v>
      </c>
      <c r="Q14" s="43">
        <f>COUNTIFS(Tableau1[Date Arrivée],Statistique!$Q$2,Tableau1[Nat],Statistique!C14)</f>
        <v>0</v>
      </c>
      <c r="R14" s="43">
        <f>COUNTIFS(Tableau1[Date Arrivée],Statistique!$R$2,Tableau1[Nat],Statistique!C14)</f>
        <v>0</v>
      </c>
      <c r="S14" s="43">
        <f>COUNTIFS(Tableau1[Date Arrivée],Statistique!$S$2,Tableau1[Nat],Statistique!C14)</f>
        <v>0</v>
      </c>
      <c r="T14" s="43">
        <f>COUNTIFS(Tableau1[Date Arrivée],Statistique!$T$2,Tableau1[Nat],Statistique!C14)</f>
        <v>0</v>
      </c>
      <c r="U14" s="43">
        <f>COUNTIFS(Tableau1[Date Arrivée],Statistique!$U$2,Tableau1[Nat],Statistique!C14)</f>
        <v>0</v>
      </c>
      <c r="V14" s="43">
        <f>COUNTIFS(Tableau1[Date Arrivée],Statistique!$V$2,Tableau1[Nat],Statistique!C14)</f>
        <v>0</v>
      </c>
      <c r="W14" s="43">
        <f>COUNTIFS(Tableau1[Date Arrivée],Statistique!$W$2,Tableau1[Nat],Statistique!C14)</f>
        <v>0</v>
      </c>
      <c r="X14" s="43">
        <f>COUNTIFS(Tableau1[Date Arrivée],Statistique!$X$2,Tableau1[Nat],Statistique!C14)</f>
        <v>0</v>
      </c>
      <c r="Y14" s="43">
        <f>COUNTIFS(Tableau1[Date Arrivée],Statistique!$Y$2,Tableau1[Nat],Statistique!C14)</f>
        <v>0</v>
      </c>
      <c r="Z14" s="43">
        <f>COUNTIFS(Tableau1[Date Arrivée],Statistique!$Z$2,Tableau1[Nat],Statistique!C14)</f>
        <v>0</v>
      </c>
      <c r="AA14" s="43">
        <f>COUNTIFS(Tableau1[Date Arrivée],Statistique!$AA$2,Tableau1[Nat],Statistique!C14)</f>
        <v>1</v>
      </c>
      <c r="AB14" s="43">
        <f>COUNTIFS(Tableau1[Date Arrivée],Statistique!$AB$2,Tableau1[Nat],Statistique!C14)</f>
        <v>0</v>
      </c>
      <c r="AC14" s="43">
        <f>COUNTIFS(Tableau1[Date Arrivée],Statistique!$AC$2,Tableau1[Nat],Statistique!C14)</f>
        <v>0</v>
      </c>
      <c r="AD14" s="43">
        <f>COUNTIFS(Tableau1[Date Arrivée],Statistique!$AD$2,Tableau1[Nat],Statistique!C14)</f>
        <v>0</v>
      </c>
      <c r="AE14" s="43">
        <f>COUNTIFS(Tableau1[Date Arrivée],Statistique!$AE$2,Tableau1[Nat],Statistique!C14)</f>
        <v>0</v>
      </c>
      <c r="AF14" s="43">
        <f>COUNTIFS(Tableau1[Date Arrivée],Statistique!$AF$2,Tableau1[Nat],Statistique!C14)</f>
        <v>0</v>
      </c>
      <c r="AG14" s="43">
        <f>COUNTIFS(Tableau1[Date Arrivée],Statistique!$AG$2,Tableau1[Nat],Statistique!C14)</f>
        <v>0</v>
      </c>
      <c r="AH14" s="45">
        <f>COUNTIFS(Tableau1[Date Arrivée],Statistique!$AH$2,Tableau1[Nat],Statistique!C14)</f>
        <v>0</v>
      </c>
      <c r="AI14" s="25">
        <f t="shared" si="1"/>
        <v>1</v>
      </c>
    </row>
    <row r="15" spans="1:86" ht="15.75" customHeight="1" x14ac:dyDescent="0.25">
      <c r="A15" s="2"/>
      <c r="B15" s="23" t="s">
        <v>96</v>
      </c>
      <c r="C15" s="25" t="s">
        <v>16</v>
      </c>
      <c r="D15" s="43">
        <f>COUNTIFS(Tableau1[Date Arrivée],Statistique!$D$2,Tableau1[Nat],Statistique!C15)</f>
        <v>0</v>
      </c>
      <c r="E15" s="44">
        <f>COUNTIFS(Tableau1[Date Arrivée],Statistique!$E$2,Tableau1[Nat],Statistique!C15)</f>
        <v>0</v>
      </c>
      <c r="F15" s="43">
        <f>COUNTIFS(Tableau1[Date Arrivée],Statistique!$F$2,Tableau1[Nat],Statistique!C15)</f>
        <v>0</v>
      </c>
      <c r="G15" s="43">
        <f>COUNTIFS(Tableau1[Date Arrivée],Statistique!$G$2,Tableau1[Nat],Statistique!C15)</f>
        <v>0</v>
      </c>
      <c r="H15" s="43">
        <f>COUNTIFS(Tableau1[Date Arrivée],Statistique!$H$2,Tableau1[Nat],Statistique!C15)</f>
        <v>0</v>
      </c>
      <c r="I15" s="43">
        <f>COUNTIFS(Tableau1[Date Arrivée],Statistique!$I$2,Tableau1[Nat],Statistique!C15)</f>
        <v>0</v>
      </c>
      <c r="J15" s="43">
        <f>COUNTIFS(Tableau1[Date Arrivée],Statistique!$J$2,Tableau1[Nat],Statistique!C15)</f>
        <v>0</v>
      </c>
      <c r="K15" s="43">
        <f>COUNTIFS(Tableau1[Date Arrivée],Statistique!$K$2,Tableau1[Nat],Statistique!C15)</f>
        <v>0</v>
      </c>
      <c r="L15" s="43">
        <f>COUNTIFS(Tableau1[Date Arrivée],Statistique!$L$2,Tableau1[Nat],Statistique!C15)</f>
        <v>0</v>
      </c>
      <c r="M15" s="43">
        <f>COUNTIFS(Tableau1[Date Arrivée],Statistique!$M$2,Tableau1[Nat],Statistique!C15)</f>
        <v>0</v>
      </c>
      <c r="N15" s="43">
        <f>COUNTIFS(Tableau1[Date Arrivée],Statistique!$N$2,Tableau1[Nat],Statistique!C15)</f>
        <v>0</v>
      </c>
      <c r="O15" s="43">
        <f>COUNTIFS(Tableau1[Date Arrivée],Statistique!$O$2,Tableau1[Nat],Statistique!C15)</f>
        <v>0</v>
      </c>
      <c r="P15" s="43">
        <f>COUNTIFS(Tableau1[Date Arrivée],Statistique!$P$2,Tableau1[Nat],Statistique!C15)</f>
        <v>0</v>
      </c>
      <c r="Q15" s="43">
        <f>COUNTIFS(Tableau1[Date Arrivée],Statistique!$Q$2,Tableau1[Nat],Statistique!C15)</f>
        <v>0</v>
      </c>
      <c r="R15" s="43">
        <f>COUNTIFS(Tableau1[Date Arrivée],Statistique!$R$2,Tableau1[Nat],Statistique!C15)</f>
        <v>0</v>
      </c>
      <c r="S15" s="43">
        <f>COUNTIFS(Tableau1[Date Arrivée],Statistique!$S$2,Tableau1[Nat],Statistique!C15)</f>
        <v>0</v>
      </c>
      <c r="T15" s="43">
        <f>COUNTIFS(Tableau1[Date Arrivée],Statistique!$T$2,Tableau1[Nat],Statistique!C15)</f>
        <v>0</v>
      </c>
      <c r="U15" s="43">
        <f>COUNTIFS(Tableau1[Date Arrivée],Statistique!$U$2,Tableau1[Nat],Statistique!C15)</f>
        <v>0</v>
      </c>
      <c r="V15" s="43">
        <f>COUNTIFS(Tableau1[Date Arrivée],Statistique!$V$2,Tableau1[Nat],Statistique!C15)</f>
        <v>0</v>
      </c>
      <c r="W15" s="43">
        <f>COUNTIFS(Tableau1[Date Arrivée],Statistique!$W$2,Tableau1[Nat],Statistique!C15)</f>
        <v>0</v>
      </c>
      <c r="X15" s="43">
        <f>COUNTIFS(Tableau1[Date Arrivée],Statistique!$X$2,Tableau1[Nat],Statistique!C15)</f>
        <v>0</v>
      </c>
      <c r="Y15" s="43">
        <f>COUNTIFS(Tableau1[Date Arrivée],Statistique!$Y$2,Tableau1[Nat],Statistique!C15)</f>
        <v>0</v>
      </c>
      <c r="Z15" s="43">
        <f>COUNTIFS(Tableau1[Date Arrivée],Statistique!$Z$2,Tableau1[Nat],Statistique!C15)</f>
        <v>0</v>
      </c>
      <c r="AA15" s="43">
        <f>COUNTIFS(Tableau1[Date Arrivée],Statistique!$AA$2,Tableau1[Nat],Statistique!C15)</f>
        <v>0</v>
      </c>
      <c r="AB15" s="43">
        <f>COUNTIFS(Tableau1[Date Arrivée],Statistique!$AB$2,Tableau1[Nat],Statistique!C15)</f>
        <v>0</v>
      </c>
      <c r="AC15" s="43">
        <f>COUNTIFS(Tableau1[Date Arrivée],Statistique!$AC$2,Tableau1[Nat],Statistique!C15)</f>
        <v>0</v>
      </c>
      <c r="AD15" s="43">
        <f>COUNTIFS(Tableau1[Date Arrivée],Statistique!$AD$2,Tableau1[Nat],Statistique!C15)</f>
        <v>0</v>
      </c>
      <c r="AE15" s="43">
        <f>COUNTIFS(Tableau1[Date Arrivée],Statistique!$AE$2,Tableau1[Nat],Statistique!C15)</f>
        <v>0</v>
      </c>
      <c r="AF15" s="43">
        <f>COUNTIFS(Tableau1[Date Arrivée],Statistique!$AF$2,Tableau1[Nat],Statistique!C15)</f>
        <v>0</v>
      </c>
      <c r="AG15" s="43">
        <f>COUNTIFS(Tableau1[Date Arrivée],Statistique!$AG$2,Tableau1[Nat],Statistique!C15)</f>
        <v>0</v>
      </c>
      <c r="AH15" s="45">
        <f>COUNTIFS(Tableau1[Date Arrivée],Statistique!$AH$2,Tableau1[Nat],Statistique!C15)</f>
        <v>0</v>
      </c>
      <c r="AI15" s="25">
        <f t="shared" si="1"/>
        <v>0</v>
      </c>
    </row>
    <row r="16" spans="1:86" ht="15.75" customHeight="1" x14ac:dyDescent="0.25">
      <c r="A16" s="2"/>
      <c r="B16" s="23" t="s">
        <v>128</v>
      </c>
      <c r="C16" s="25" t="s">
        <v>22</v>
      </c>
      <c r="D16" s="43">
        <f>COUNTIFS(Tableau1[Date Arrivée],Statistique!$D$2,Tableau1[Nat],Statistique!C16)</f>
        <v>0</v>
      </c>
      <c r="E16" s="44">
        <f>COUNTIFS(Tableau1[Date Arrivée],Statistique!$E$2,Tableau1[Nat],Statistique!C16)</f>
        <v>0</v>
      </c>
      <c r="F16" s="43">
        <f>COUNTIFS(Tableau1[Date Arrivée],Statistique!$F$2,Tableau1[Nat],Statistique!C16)</f>
        <v>0</v>
      </c>
      <c r="G16" s="43">
        <f>COUNTIFS(Tableau1[Date Arrivée],Statistique!$G$2,Tableau1[Nat],Statistique!C16)</f>
        <v>0</v>
      </c>
      <c r="H16" s="43">
        <f>COUNTIFS(Tableau1[Date Arrivée],Statistique!$H$2,Tableau1[Nat],Statistique!C16)</f>
        <v>0</v>
      </c>
      <c r="I16" s="43">
        <f>COUNTIFS(Tableau1[Date Arrivée],Statistique!$I$2,Tableau1[Nat],Statistique!C16)</f>
        <v>0</v>
      </c>
      <c r="J16" s="43">
        <f>COUNTIFS(Tableau1[Date Arrivée],Statistique!$J$2,Tableau1[Nat],Statistique!C16)</f>
        <v>0</v>
      </c>
      <c r="K16" s="43">
        <f>COUNTIFS(Tableau1[Date Arrivée],Statistique!$K$2,Tableau1[Nat],Statistique!C16)</f>
        <v>0</v>
      </c>
      <c r="L16" s="43">
        <f>COUNTIFS(Tableau1[Date Arrivée],Statistique!$L$2,Tableau1[Nat],Statistique!C16)</f>
        <v>0</v>
      </c>
      <c r="M16" s="43">
        <f>COUNTIFS(Tableau1[Date Arrivée],Statistique!$M$2,Tableau1[Nat],Statistique!C16)</f>
        <v>0</v>
      </c>
      <c r="N16" s="43">
        <f>COUNTIFS(Tableau1[Date Arrivée],Statistique!$N$2,Tableau1[Nat],Statistique!C16)</f>
        <v>0</v>
      </c>
      <c r="O16" s="43">
        <f>COUNTIFS(Tableau1[Date Arrivée],Statistique!$O$2,Tableau1[Nat],Statistique!C16)</f>
        <v>0</v>
      </c>
      <c r="P16" s="43">
        <f>COUNTIFS(Tableau1[Date Arrivée],Statistique!$P$2,Tableau1[Nat],Statistique!C16)</f>
        <v>0</v>
      </c>
      <c r="Q16" s="43">
        <f>COUNTIFS(Tableau1[Date Arrivée],Statistique!$Q$2,Tableau1[Nat],Statistique!C16)</f>
        <v>0</v>
      </c>
      <c r="R16" s="43">
        <f>COUNTIFS(Tableau1[Date Arrivée],Statistique!$R$2,Tableau1[Nat],Statistique!C16)</f>
        <v>0</v>
      </c>
      <c r="S16" s="43">
        <f>COUNTIFS(Tableau1[Date Arrivée],Statistique!$S$2,Tableau1[Nat],Statistique!C16)</f>
        <v>0</v>
      </c>
      <c r="T16" s="43">
        <f>COUNTIFS(Tableau1[Date Arrivée],Statistique!$T$2,Tableau1[Nat],Statistique!C16)</f>
        <v>0</v>
      </c>
      <c r="U16" s="43">
        <f>COUNTIFS(Tableau1[Date Arrivée],Statistique!$U$2,Tableau1[Nat],Statistique!C16)</f>
        <v>0</v>
      </c>
      <c r="V16" s="43">
        <f>COUNTIFS(Tableau1[Date Arrivée],Statistique!$V$2,Tableau1[Nat],Statistique!C16)</f>
        <v>0</v>
      </c>
      <c r="W16" s="43">
        <f>COUNTIFS(Tableau1[Date Arrivée],Statistique!$W$2,Tableau1[Nat],Statistique!C16)</f>
        <v>0</v>
      </c>
      <c r="X16" s="43">
        <f>COUNTIFS(Tableau1[Date Arrivée],Statistique!$X$2,Tableau1[Nat],Statistique!C16)</f>
        <v>0</v>
      </c>
      <c r="Y16" s="43">
        <f>COUNTIFS(Tableau1[Date Arrivée],Statistique!$Y$2,Tableau1[Nat],Statistique!C16)</f>
        <v>0</v>
      </c>
      <c r="Z16" s="43">
        <f>COUNTIFS(Tableau1[Date Arrivée],Statistique!$Z$2,Tableau1[Nat],Statistique!C16)</f>
        <v>0</v>
      </c>
      <c r="AA16" s="43">
        <f>COUNTIFS(Tableau1[Date Arrivée],Statistique!$AA$2,Tableau1[Nat],Statistique!C16)</f>
        <v>0</v>
      </c>
      <c r="AB16" s="43">
        <f>COUNTIFS(Tableau1[Date Arrivée],Statistique!$AB$2,Tableau1[Nat],Statistique!C16)</f>
        <v>0</v>
      </c>
      <c r="AC16" s="43">
        <f>COUNTIFS(Tableau1[Date Arrivée],Statistique!$AC$2,Tableau1[Nat],Statistique!C16)</f>
        <v>0</v>
      </c>
      <c r="AD16" s="43">
        <f>COUNTIFS(Tableau1[Date Arrivée],Statistique!$AD$2,Tableau1[Nat],Statistique!C16)</f>
        <v>0</v>
      </c>
      <c r="AE16" s="43">
        <f>COUNTIFS(Tableau1[Date Arrivée],Statistique!$AE$2,Tableau1[Nat],Statistique!C16)</f>
        <v>0</v>
      </c>
      <c r="AF16" s="43">
        <f>COUNTIFS(Tableau1[Date Arrivée],Statistique!$AF$2,Tableau1[Nat],Statistique!C16)</f>
        <v>0</v>
      </c>
      <c r="AG16" s="43">
        <f>COUNTIFS(Tableau1[Date Arrivée],Statistique!$AG$2,Tableau1[Nat],Statistique!C16)</f>
        <v>0</v>
      </c>
      <c r="AH16" s="45">
        <f>COUNTIFS(Tableau1[Date Arrivée],Statistique!$AH$2,Tableau1[Nat],Statistique!C16)</f>
        <v>0</v>
      </c>
      <c r="AI16" s="25">
        <f t="shared" si="1"/>
        <v>0</v>
      </c>
    </row>
    <row r="17" spans="1:35" ht="15.75" customHeight="1" x14ac:dyDescent="0.25">
      <c r="A17" s="2"/>
      <c r="B17" s="23" t="s">
        <v>129</v>
      </c>
      <c r="C17" s="25" t="s">
        <v>160</v>
      </c>
      <c r="D17" s="43">
        <f>COUNTIFS(Tableau1[Date Arrivée],Statistique!$D$2,Tableau1[Nat],Statistique!C17)</f>
        <v>0</v>
      </c>
      <c r="E17" s="44">
        <f>COUNTIFS(Tableau1[Date Arrivée],Statistique!$E$2,Tableau1[Nat],Statistique!C17)</f>
        <v>0</v>
      </c>
      <c r="F17" s="43">
        <f>COUNTIFS(Tableau1[Date Arrivée],Statistique!$F$2,Tableau1[Nat],Statistique!C17)</f>
        <v>0</v>
      </c>
      <c r="G17" s="43">
        <f>COUNTIFS(Tableau1[Date Arrivée],Statistique!$G$2,Tableau1[Nat],Statistique!C17)</f>
        <v>0</v>
      </c>
      <c r="H17" s="43">
        <f>COUNTIFS(Tableau1[Date Arrivée],Statistique!$H$2,Tableau1[Nat],Statistique!C17)</f>
        <v>0</v>
      </c>
      <c r="I17" s="43">
        <f>COUNTIFS(Tableau1[Date Arrivée],Statistique!$I$2,Tableau1[Nat],Statistique!C17)</f>
        <v>0</v>
      </c>
      <c r="J17" s="43">
        <f>COUNTIFS(Tableau1[Date Arrivée],Statistique!$J$2,Tableau1[Nat],Statistique!C17)</f>
        <v>0</v>
      </c>
      <c r="K17" s="43">
        <f>COUNTIFS(Tableau1[Date Arrivée],Statistique!$K$2,Tableau1[Nat],Statistique!C17)</f>
        <v>0</v>
      </c>
      <c r="L17" s="43">
        <f>COUNTIFS(Tableau1[Date Arrivée],Statistique!$L$2,Tableau1[Nat],Statistique!C17)</f>
        <v>0</v>
      </c>
      <c r="M17" s="43">
        <f>COUNTIFS(Tableau1[Date Arrivée],Statistique!$M$2,Tableau1[Nat],Statistique!C17)</f>
        <v>0</v>
      </c>
      <c r="N17" s="43">
        <f>COUNTIFS(Tableau1[Date Arrivée],Statistique!$N$2,Tableau1[Nat],Statistique!C17)</f>
        <v>0</v>
      </c>
      <c r="O17" s="43">
        <f>COUNTIFS(Tableau1[Date Arrivée],Statistique!$O$2,Tableau1[Nat],Statistique!C17)</f>
        <v>0</v>
      </c>
      <c r="P17" s="43">
        <f>COUNTIFS(Tableau1[Date Arrivée],Statistique!$P$2,Tableau1[Nat],Statistique!C17)</f>
        <v>0</v>
      </c>
      <c r="Q17" s="43">
        <f>COUNTIFS(Tableau1[Date Arrivée],Statistique!$Q$2,Tableau1[Nat],Statistique!C17)</f>
        <v>0</v>
      </c>
      <c r="R17" s="43">
        <f>COUNTIFS(Tableau1[Date Arrivée],Statistique!$R$2,Tableau1[Nat],Statistique!C17)</f>
        <v>0</v>
      </c>
      <c r="S17" s="43">
        <f>COUNTIFS(Tableau1[Date Arrivée],Statistique!$S$2,Tableau1[Nat],Statistique!C17)</f>
        <v>0</v>
      </c>
      <c r="T17" s="43">
        <f>COUNTIFS(Tableau1[Date Arrivée],Statistique!$T$2,Tableau1[Nat],Statistique!C17)</f>
        <v>0</v>
      </c>
      <c r="U17" s="43">
        <f>COUNTIFS(Tableau1[Date Arrivée],Statistique!$U$2,Tableau1[Nat],Statistique!C17)</f>
        <v>0</v>
      </c>
      <c r="V17" s="43">
        <f>COUNTIFS(Tableau1[Date Arrivée],Statistique!$V$2,Tableau1[Nat],Statistique!C17)</f>
        <v>0</v>
      </c>
      <c r="W17" s="43">
        <f>COUNTIFS(Tableau1[Date Arrivée],Statistique!$W$2,Tableau1[Nat],Statistique!C17)</f>
        <v>0</v>
      </c>
      <c r="X17" s="43">
        <f>COUNTIFS(Tableau1[Date Arrivée],Statistique!$X$2,Tableau1[Nat],Statistique!C17)</f>
        <v>0</v>
      </c>
      <c r="Y17" s="43">
        <f>COUNTIFS(Tableau1[Date Arrivée],Statistique!$Y$2,Tableau1[Nat],Statistique!C17)</f>
        <v>0</v>
      </c>
      <c r="Z17" s="43">
        <f>COUNTIFS(Tableau1[Date Arrivée],Statistique!$Z$2,Tableau1[Nat],Statistique!C17)</f>
        <v>0</v>
      </c>
      <c r="AA17" s="43">
        <f>COUNTIFS(Tableau1[Date Arrivée],Statistique!$AA$2,Tableau1[Nat],Statistique!C17)</f>
        <v>0</v>
      </c>
      <c r="AB17" s="43">
        <f>COUNTIFS(Tableau1[Date Arrivée],Statistique!$AB$2,Tableau1[Nat],Statistique!C17)</f>
        <v>0</v>
      </c>
      <c r="AC17" s="43">
        <f>COUNTIFS(Tableau1[Date Arrivée],Statistique!$AC$2,Tableau1[Nat],Statistique!C17)</f>
        <v>0</v>
      </c>
      <c r="AD17" s="43">
        <f>COUNTIFS(Tableau1[Date Arrivée],Statistique!$AD$2,Tableau1[Nat],Statistique!C17)</f>
        <v>0</v>
      </c>
      <c r="AE17" s="43">
        <f>COUNTIFS(Tableau1[Date Arrivée],Statistique!$AE$2,Tableau1[Nat],Statistique!C17)</f>
        <v>0</v>
      </c>
      <c r="AF17" s="43">
        <f>COUNTIFS(Tableau1[Date Arrivée],Statistique!$AF$2,Tableau1[Nat],Statistique!C17)</f>
        <v>0</v>
      </c>
      <c r="AG17" s="43">
        <f>COUNTIFS(Tableau1[Date Arrivée],Statistique!$AG$2,Tableau1[Nat],Statistique!C17)</f>
        <v>0</v>
      </c>
      <c r="AH17" s="45">
        <f>COUNTIFS(Tableau1[Date Arrivée],Statistique!$AH$2,Tableau1[Nat],Statistique!C17)</f>
        <v>0</v>
      </c>
      <c r="AI17" s="25">
        <f t="shared" si="1"/>
        <v>0</v>
      </c>
    </row>
    <row r="18" spans="1:35" ht="15.75" customHeight="1" x14ac:dyDescent="0.25">
      <c r="A18" s="2"/>
      <c r="B18" s="23" t="s">
        <v>130</v>
      </c>
      <c r="C18" s="25" t="s">
        <v>23</v>
      </c>
      <c r="D18" s="43">
        <f>COUNTIFS(Tableau1[Date Arrivée],Statistique!$D$2,Tableau1[Nat],Statistique!C18)</f>
        <v>0</v>
      </c>
      <c r="E18" s="44">
        <f>COUNTIFS(Tableau1[Date Arrivée],Statistique!$E$2,Tableau1[Nat],Statistique!C18)</f>
        <v>0</v>
      </c>
      <c r="F18" s="43">
        <f>COUNTIFS(Tableau1[Date Arrivée],Statistique!$F$2,Tableau1[Nat],Statistique!C18)</f>
        <v>0</v>
      </c>
      <c r="G18" s="43">
        <f>COUNTIFS(Tableau1[Date Arrivée],Statistique!$G$2,Tableau1[Nat],Statistique!C18)</f>
        <v>0</v>
      </c>
      <c r="H18" s="43">
        <f>COUNTIFS(Tableau1[Date Arrivée],Statistique!$H$2,Tableau1[Nat],Statistique!C18)</f>
        <v>0</v>
      </c>
      <c r="I18" s="43">
        <f>COUNTIFS(Tableau1[Date Arrivée],Statistique!$I$2,Tableau1[Nat],Statistique!C18)</f>
        <v>0</v>
      </c>
      <c r="J18" s="43">
        <f>COUNTIFS(Tableau1[Date Arrivée],Statistique!$J$2,Tableau1[Nat],Statistique!C18)</f>
        <v>0</v>
      </c>
      <c r="K18" s="43">
        <f>COUNTIFS(Tableau1[Date Arrivée],Statistique!$K$2,Tableau1[Nat],Statistique!C18)</f>
        <v>0</v>
      </c>
      <c r="L18" s="43">
        <f>COUNTIFS(Tableau1[Date Arrivée],Statistique!$L$2,Tableau1[Nat],Statistique!C18)</f>
        <v>0</v>
      </c>
      <c r="M18" s="43">
        <f>COUNTIFS(Tableau1[Date Arrivée],Statistique!$M$2,Tableau1[Nat],Statistique!C18)</f>
        <v>0</v>
      </c>
      <c r="N18" s="43">
        <f>COUNTIFS(Tableau1[Date Arrivée],Statistique!$N$2,Tableau1[Nat],Statistique!C18)</f>
        <v>0</v>
      </c>
      <c r="O18" s="43">
        <f>COUNTIFS(Tableau1[Date Arrivée],Statistique!$O$2,Tableau1[Nat],Statistique!C18)</f>
        <v>0</v>
      </c>
      <c r="P18" s="43">
        <f>COUNTIFS(Tableau1[Date Arrivée],Statistique!$P$2,Tableau1[Nat],Statistique!C18)</f>
        <v>0</v>
      </c>
      <c r="Q18" s="43">
        <f>COUNTIFS(Tableau1[Date Arrivée],Statistique!$Q$2,Tableau1[Nat],Statistique!C18)</f>
        <v>0</v>
      </c>
      <c r="R18" s="43">
        <f>COUNTIFS(Tableau1[Date Arrivée],Statistique!$R$2,Tableau1[Nat],Statistique!C18)</f>
        <v>0</v>
      </c>
      <c r="S18" s="43">
        <f>COUNTIFS(Tableau1[Date Arrivée],Statistique!$S$2,Tableau1[Nat],Statistique!C18)</f>
        <v>0</v>
      </c>
      <c r="T18" s="43">
        <f>COUNTIFS(Tableau1[Date Arrivée],Statistique!$T$2,Tableau1[Nat],Statistique!C18)</f>
        <v>0</v>
      </c>
      <c r="U18" s="43">
        <f>COUNTIFS(Tableau1[Date Arrivée],Statistique!$U$2,Tableau1[Nat],Statistique!C18)</f>
        <v>0</v>
      </c>
      <c r="V18" s="43">
        <f>COUNTIFS(Tableau1[Date Arrivée],Statistique!$V$2,Tableau1[Nat],Statistique!C18)</f>
        <v>0</v>
      </c>
      <c r="W18" s="43">
        <f>COUNTIFS(Tableau1[Date Arrivée],Statistique!$W$2,Tableau1[Nat],Statistique!C18)</f>
        <v>0</v>
      </c>
      <c r="X18" s="43">
        <f>COUNTIFS(Tableau1[Date Arrivée],Statistique!$X$2,Tableau1[Nat],Statistique!C18)</f>
        <v>0</v>
      </c>
      <c r="Y18" s="43">
        <f>COUNTIFS(Tableau1[Date Arrivée],Statistique!$Y$2,Tableau1[Nat],Statistique!C18)</f>
        <v>0</v>
      </c>
      <c r="Z18" s="43">
        <f>COUNTIFS(Tableau1[Date Arrivée],Statistique!$Z$2,Tableau1[Nat],Statistique!C18)</f>
        <v>0</v>
      </c>
      <c r="AA18" s="43">
        <f>COUNTIFS(Tableau1[Date Arrivée],Statistique!$AA$2,Tableau1[Nat],Statistique!C18)</f>
        <v>0</v>
      </c>
      <c r="AB18" s="43">
        <f>COUNTIFS(Tableau1[Date Arrivée],Statistique!$AB$2,Tableau1[Nat],Statistique!C18)</f>
        <v>0</v>
      </c>
      <c r="AC18" s="43">
        <f>COUNTIFS(Tableau1[Date Arrivée],Statistique!$AC$2,Tableau1[Nat],Statistique!C18)</f>
        <v>0</v>
      </c>
      <c r="AD18" s="43">
        <f>COUNTIFS(Tableau1[Date Arrivée],Statistique!$AD$2,Tableau1[Nat],Statistique!C18)</f>
        <v>0</v>
      </c>
      <c r="AE18" s="43">
        <f>COUNTIFS(Tableau1[Date Arrivée],Statistique!$AE$2,Tableau1[Nat],Statistique!C18)</f>
        <v>0</v>
      </c>
      <c r="AF18" s="43">
        <f>COUNTIFS(Tableau1[Date Arrivée],Statistique!$AF$2,Tableau1[Nat],Statistique!C18)</f>
        <v>0</v>
      </c>
      <c r="AG18" s="43">
        <f>COUNTIFS(Tableau1[Date Arrivée],Statistique!$AG$2,Tableau1[Nat],Statistique!C18)</f>
        <v>0</v>
      </c>
      <c r="AH18" s="45">
        <f>COUNTIFS(Tableau1[Date Arrivée],Statistique!$AH$2,Tableau1[Nat],Statistique!C18)</f>
        <v>0</v>
      </c>
      <c r="AI18" s="25">
        <f t="shared" si="1"/>
        <v>0</v>
      </c>
    </row>
    <row r="19" spans="1:35" ht="15.75" customHeight="1" x14ac:dyDescent="0.25">
      <c r="A19" s="2"/>
      <c r="B19" s="23" t="s">
        <v>131</v>
      </c>
      <c r="C19" s="25" t="s">
        <v>161</v>
      </c>
      <c r="D19" s="43">
        <f>COUNTIFS(Tableau1[Date Arrivée],Statistique!$D$2,Tableau1[Nat],Statistique!C19)</f>
        <v>0</v>
      </c>
      <c r="E19" s="44">
        <f>COUNTIFS(Tableau1[Date Arrivée],Statistique!$E$2,Tableau1[Nat],Statistique!C19)</f>
        <v>0</v>
      </c>
      <c r="F19" s="43">
        <f>COUNTIFS(Tableau1[Date Arrivée],Statistique!$F$2,Tableau1[Nat],Statistique!C19)</f>
        <v>0</v>
      </c>
      <c r="G19" s="43">
        <f>COUNTIFS(Tableau1[Date Arrivée],Statistique!$G$2,Tableau1[Nat],Statistique!C19)</f>
        <v>0</v>
      </c>
      <c r="H19" s="43">
        <f>COUNTIFS(Tableau1[Date Arrivée],Statistique!$H$2,Tableau1[Nat],Statistique!C19)</f>
        <v>0</v>
      </c>
      <c r="I19" s="43">
        <f>COUNTIFS(Tableau1[Date Arrivée],Statistique!$I$2,Tableau1[Nat],Statistique!C19)</f>
        <v>0</v>
      </c>
      <c r="J19" s="43">
        <f>COUNTIFS(Tableau1[Date Arrivée],Statistique!$J$2,Tableau1[Nat],Statistique!C19)</f>
        <v>0</v>
      </c>
      <c r="K19" s="43">
        <f>COUNTIFS(Tableau1[Date Arrivée],Statistique!$K$2,Tableau1[Nat],Statistique!C19)</f>
        <v>0</v>
      </c>
      <c r="L19" s="43">
        <f>COUNTIFS(Tableau1[Date Arrivée],Statistique!$L$2,Tableau1[Nat],Statistique!C19)</f>
        <v>0</v>
      </c>
      <c r="M19" s="43">
        <f>COUNTIFS(Tableau1[Date Arrivée],Statistique!$M$2,Tableau1[Nat],Statistique!C19)</f>
        <v>0</v>
      </c>
      <c r="N19" s="43">
        <f>COUNTIFS(Tableau1[Date Arrivée],Statistique!$N$2,Tableau1[Nat],Statistique!C19)</f>
        <v>0</v>
      </c>
      <c r="O19" s="43">
        <f>COUNTIFS(Tableau1[Date Arrivée],Statistique!$O$2,Tableau1[Nat],Statistique!C19)</f>
        <v>0</v>
      </c>
      <c r="P19" s="43">
        <f>COUNTIFS(Tableau1[Date Arrivée],Statistique!$P$2,Tableau1[Nat],Statistique!C19)</f>
        <v>0</v>
      </c>
      <c r="Q19" s="43">
        <f>COUNTIFS(Tableau1[Date Arrivée],Statistique!$Q$2,Tableau1[Nat],Statistique!C19)</f>
        <v>0</v>
      </c>
      <c r="R19" s="43">
        <f>COUNTIFS(Tableau1[Date Arrivée],Statistique!$R$2,Tableau1[Nat],Statistique!C19)</f>
        <v>0</v>
      </c>
      <c r="S19" s="43">
        <f>COUNTIFS(Tableau1[Date Arrivée],Statistique!$S$2,Tableau1[Nat],Statistique!C19)</f>
        <v>0</v>
      </c>
      <c r="T19" s="43">
        <f>COUNTIFS(Tableau1[Date Arrivée],Statistique!$T$2,Tableau1[Nat],Statistique!C19)</f>
        <v>0</v>
      </c>
      <c r="U19" s="43">
        <f>COUNTIFS(Tableau1[Date Arrivée],Statistique!$U$2,Tableau1[Nat],Statistique!C19)</f>
        <v>0</v>
      </c>
      <c r="V19" s="43">
        <f>COUNTIFS(Tableau1[Date Arrivée],Statistique!$V$2,Tableau1[Nat],Statistique!C19)</f>
        <v>0</v>
      </c>
      <c r="W19" s="43">
        <f>COUNTIFS(Tableau1[Date Arrivée],Statistique!$W$2,Tableau1[Nat],Statistique!C19)</f>
        <v>0</v>
      </c>
      <c r="X19" s="43">
        <f>COUNTIFS(Tableau1[Date Arrivée],Statistique!$X$2,Tableau1[Nat],Statistique!C19)</f>
        <v>0</v>
      </c>
      <c r="Y19" s="43">
        <f>COUNTIFS(Tableau1[Date Arrivée],Statistique!$Y$2,Tableau1[Nat],Statistique!C19)</f>
        <v>0</v>
      </c>
      <c r="Z19" s="43">
        <f>COUNTIFS(Tableau1[Date Arrivée],Statistique!$Z$2,Tableau1[Nat],Statistique!C19)</f>
        <v>0</v>
      </c>
      <c r="AA19" s="43">
        <f>COUNTIFS(Tableau1[Date Arrivée],Statistique!$AA$2,Tableau1[Nat],Statistique!C19)</f>
        <v>0</v>
      </c>
      <c r="AB19" s="43">
        <f>COUNTIFS(Tableau1[Date Arrivée],Statistique!$AB$2,Tableau1[Nat],Statistique!C19)</f>
        <v>0</v>
      </c>
      <c r="AC19" s="43">
        <f>COUNTIFS(Tableau1[Date Arrivée],Statistique!$AC$2,Tableau1[Nat],Statistique!C19)</f>
        <v>0</v>
      </c>
      <c r="AD19" s="43">
        <f>COUNTIFS(Tableau1[Date Arrivée],Statistique!$AD$2,Tableau1[Nat],Statistique!C19)</f>
        <v>0</v>
      </c>
      <c r="AE19" s="43">
        <f>COUNTIFS(Tableau1[Date Arrivée],Statistique!$AE$2,Tableau1[Nat],Statistique!C19)</f>
        <v>0</v>
      </c>
      <c r="AF19" s="43">
        <f>COUNTIFS(Tableau1[Date Arrivée],Statistique!$AF$2,Tableau1[Nat],Statistique!C19)</f>
        <v>0</v>
      </c>
      <c r="AG19" s="43">
        <f>COUNTIFS(Tableau1[Date Arrivée],Statistique!$AG$2,Tableau1[Nat],Statistique!C19)</f>
        <v>0</v>
      </c>
      <c r="AH19" s="45">
        <f>COUNTIFS(Tableau1[Date Arrivée],Statistique!$AH$2,Tableau1[Nat],Statistique!C19)</f>
        <v>0</v>
      </c>
      <c r="AI19" s="25">
        <f t="shared" si="1"/>
        <v>0</v>
      </c>
    </row>
    <row r="20" spans="1:35" ht="15.75" customHeight="1" x14ac:dyDescent="0.25">
      <c r="A20" s="2"/>
      <c r="B20" s="23" t="s">
        <v>151</v>
      </c>
      <c r="C20" s="25" t="s">
        <v>162</v>
      </c>
      <c r="D20" s="43">
        <f>COUNTIFS(Tableau1[Date Arrivée],Statistique!$D$2,Tableau1[Nat],Statistique!C20)</f>
        <v>0</v>
      </c>
      <c r="E20" s="44">
        <f>COUNTIFS(Tableau1[Date Arrivée],Statistique!$E$2,Tableau1[Nat],Statistique!C20)</f>
        <v>0</v>
      </c>
      <c r="F20" s="43">
        <f>COUNTIFS(Tableau1[Date Arrivée],Statistique!$F$2,Tableau1[Nat],Statistique!C20)</f>
        <v>0</v>
      </c>
      <c r="G20" s="43">
        <f>COUNTIFS(Tableau1[Date Arrivée],Statistique!$G$2,Tableau1[Nat],Statistique!C20)</f>
        <v>0</v>
      </c>
      <c r="H20" s="43">
        <f>COUNTIFS(Tableau1[Date Arrivée],Statistique!$H$2,Tableau1[Nat],Statistique!C20)</f>
        <v>0</v>
      </c>
      <c r="I20" s="43">
        <f>COUNTIFS(Tableau1[Date Arrivée],Statistique!$I$2,Tableau1[Nat],Statistique!C20)</f>
        <v>0</v>
      </c>
      <c r="J20" s="43">
        <f>COUNTIFS(Tableau1[Date Arrivée],Statistique!$J$2,Tableau1[Nat],Statistique!C20)</f>
        <v>0</v>
      </c>
      <c r="K20" s="43">
        <f>COUNTIFS(Tableau1[Date Arrivée],Statistique!$K$2,Tableau1[Nat],Statistique!C20)</f>
        <v>0</v>
      </c>
      <c r="L20" s="43">
        <f>COUNTIFS(Tableau1[Date Arrivée],Statistique!$L$2,Tableau1[Nat],Statistique!C20)</f>
        <v>0</v>
      </c>
      <c r="M20" s="43">
        <f>COUNTIFS(Tableau1[Date Arrivée],Statistique!$M$2,Tableau1[Nat],Statistique!C20)</f>
        <v>0</v>
      </c>
      <c r="N20" s="43">
        <f>COUNTIFS(Tableau1[Date Arrivée],Statistique!$N$2,Tableau1[Nat],Statistique!C20)</f>
        <v>0</v>
      </c>
      <c r="O20" s="43">
        <f>COUNTIFS(Tableau1[Date Arrivée],Statistique!$O$2,Tableau1[Nat],Statistique!C20)</f>
        <v>0</v>
      </c>
      <c r="P20" s="43">
        <f>COUNTIFS(Tableau1[Date Arrivée],Statistique!$P$2,Tableau1[Nat],Statistique!C20)</f>
        <v>0</v>
      </c>
      <c r="Q20" s="43">
        <f>COUNTIFS(Tableau1[Date Arrivée],Statistique!$Q$2,Tableau1[Nat],Statistique!C20)</f>
        <v>0</v>
      </c>
      <c r="R20" s="43">
        <f>COUNTIFS(Tableau1[Date Arrivée],Statistique!$R$2,Tableau1[Nat],Statistique!C20)</f>
        <v>0</v>
      </c>
      <c r="S20" s="43">
        <f>COUNTIFS(Tableau1[Date Arrivée],Statistique!$S$2,Tableau1[Nat],Statistique!C20)</f>
        <v>0</v>
      </c>
      <c r="T20" s="43">
        <f>COUNTIFS(Tableau1[Date Arrivée],Statistique!$T$2,Tableau1[Nat],Statistique!C20)</f>
        <v>0</v>
      </c>
      <c r="U20" s="43">
        <f>COUNTIFS(Tableau1[Date Arrivée],Statistique!$U$2,Tableau1[Nat],Statistique!C20)</f>
        <v>0</v>
      </c>
      <c r="V20" s="43">
        <f>COUNTIFS(Tableau1[Date Arrivée],Statistique!$V$2,Tableau1[Nat],Statistique!C20)</f>
        <v>0</v>
      </c>
      <c r="W20" s="43">
        <f>COUNTIFS(Tableau1[Date Arrivée],Statistique!$W$2,Tableau1[Nat],Statistique!C20)</f>
        <v>0</v>
      </c>
      <c r="X20" s="43">
        <f>COUNTIFS(Tableau1[Date Arrivée],Statistique!$X$2,Tableau1[Nat],Statistique!C20)</f>
        <v>0</v>
      </c>
      <c r="Y20" s="43">
        <f>COUNTIFS(Tableau1[Date Arrivée],Statistique!$Y$2,Tableau1[Nat],Statistique!C20)</f>
        <v>0</v>
      </c>
      <c r="Z20" s="43">
        <f>COUNTIFS(Tableau1[Date Arrivée],Statistique!$Z$2,Tableau1[Nat],Statistique!C20)</f>
        <v>0</v>
      </c>
      <c r="AA20" s="43">
        <f>COUNTIFS(Tableau1[Date Arrivée],Statistique!$AA$2,Tableau1[Nat],Statistique!C20)</f>
        <v>0</v>
      </c>
      <c r="AB20" s="43">
        <f>COUNTIFS(Tableau1[Date Arrivée],Statistique!$AB$2,Tableau1[Nat],Statistique!C20)</f>
        <v>0</v>
      </c>
      <c r="AC20" s="43">
        <f>COUNTIFS(Tableau1[Date Arrivée],Statistique!$AC$2,Tableau1[Nat],Statistique!C20)</f>
        <v>0</v>
      </c>
      <c r="AD20" s="43">
        <f>COUNTIFS(Tableau1[Date Arrivée],Statistique!$AD$2,Tableau1[Nat],Statistique!C20)</f>
        <v>0</v>
      </c>
      <c r="AE20" s="43">
        <f>COUNTIFS(Tableau1[Date Arrivée],Statistique!$AE$2,Tableau1[Nat],Statistique!C20)</f>
        <v>0</v>
      </c>
      <c r="AF20" s="43">
        <f>COUNTIFS(Tableau1[Date Arrivée],Statistique!$AF$2,Tableau1[Nat],Statistique!C20)</f>
        <v>0</v>
      </c>
      <c r="AG20" s="43">
        <f>COUNTIFS(Tableau1[Date Arrivée],Statistique!$AG$2,Tableau1[Nat],Statistique!C20)</f>
        <v>0</v>
      </c>
      <c r="AH20" s="45">
        <f>COUNTIFS(Tableau1[Date Arrivée],Statistique!$AH$2,Tableau1[Nat],Statistique!C20)</f>
        <v>0</v>
      </c>
      <c r="AI20" s="25">
        <f t="shared" si="1"/>
        <v>0</v>
      </c>
    </row>
    <row r="21" spans="1:35" ht="15.75" customHeight="1" x14ac:dyDescent="0.25">
      <c r="A21" s="2"/>
      <c r="B21" s="23" t="s">
        <v>132</v>
      </c>
      <c r="C21" s="25" t="s">
        <v>26</v>
      </c>
      <c r="D21" s="43">
        <f>COUNTIFS(Tableau1[Date Arrivée],Statistique!$D$2,Tableau1[Nat],Statistique!C21)</f>
        <v>0</v>
      </c>
      <c r="E21" s="44">
        <f>COUNTIFS(Tableau1[Date Arrivée],Statistique!$E$2,Tableau1[Nat],Statistique!C21)</f>
        <v>0</v>
      </c>
      <c r="F21" s="43">
        <f>COUNTIFS(Tableau1[Date Arrivée],Statistique!$F$2,Tableau1[Nat],Statistique!C21)</f>
        <v>1</v>
      </c>
      <c r="G21" s="43">
        <f>COUNTIFS(Tableau1[Date Arrivée],Statistique!$G$2,Tableau1[Nat],Statistique!C21)</f>
        <v>0</v>
      </c>
      <c r="H21" s="43">
        <f>COUNTIFS(Tableau1[Date Arrivée],Statistique!$H$2,Tableau1[Nat],Statistique!C21)</f>
        <v>0</v>
      </c>
      <c r="I21" s="43">
        <f>COUNTIFS(Tableau1[Date Arrivée],Statistique!$I$2,Tableau1[Nat],Statistique!C21)</f>
        <v>0</v>
      </c>
      <c r="J21" s="43">
        <f>COUNTIFS(Tableau1[Date Arrivée],Statistique!$J$2,Tableau1[Nat],Statistique!C21)</f>
        <v>0</v>
      </c>
      <c r="K21" s="43">
        <f>COUNTIFS(Tableau1[Date Arrivée],Statistique!$K$2,Tableau1[Nat],Statistique!C21)</f>
        <v>0</v>
      </c>
      <c r="L21" s="43">
        <f>COUNTIFS(Tableau1[Date Arrivée],Statistique!$L$2,Tableau1[Nat],Statistique!C21)</f>
        <v>0</v>
      </c>
      <c r="M21" s="43">
        <f>COUNTIFS(Tableau1[Date Arrivée],Statistique!$M$2,Tableau1[Nat],Statistique!C21)</f>
        <v>0</v>
      </c>
      <c r="N21" s="43">
        <f>COUNTIFS(Tableau1[Date Arrivée],Statistique!$N$2,Tableau1[Nat],Statistique!C21)</f>
        <v>0</v>
      </c>
      <c r="O21" s="43">
        <f>COUNTIFS(Tableau1[Date Arrivée],Statistique!$O$2,Tableau1[Nat],Statistique!C21)</f>
        <v>0</v>
      </c>
      <c r="P21" s="43">
        <f>COUNTIFS(Tableau1[Date Arrivée],Statistique!$P$2,Tableau1[Nat],Statistique!C21)</f>
        <v>0</v>
      </c>
      <c r="Q21" s="43">
        <f>COUNTIFS(Tableau1[Date Arrivée],Statistique!$Q$2,Tableau1[Nat],Statistique!C21)</f>
        <v>0</v>
      </c>
      <c r="R21" s="43">
        <f>COUNTIFS(Tableau1[Date Arrivée],Statistique!$R$2,Tableau1[Nat],Statistique!C21)</f>
        <v>0</v>
      </c>
      <c r="S21" s="43">
        <f>COUNTIFS(Tableau1[Date Arrivée],Statistique!$S$2,Tableau1[Nat],Statistique!C21)</f>
        <v>0</v>
      </c>
      <c r="T21" s="43">
        <f>COUNTIFS(Tableau1[Date Arrivée],Statistique!$T$2,Tableau1[Nat],Statistique!C21)</f>
        <v>0</v>
      </c>
      <c r="U21" s="43">
        <f>COUNTIFS(Tableau1[Date Arrivée],Statistique!$U$2,Tableau1[Nat],Statistique!C21)</f>
        <v>0</v>
      </c>
      <c r="V21" s="43">
        <f>COUNTIFS(Tableau1[Date Arrivée],Statistique!$V$2,Tableau1[Nat],Statistique!C21)</f>
        <v>0</v>
      </c>
      <c r="W21" s="43">
        <f>COUNTIFS(Tableau1[Date Arrivée],Statistique!$W$2,Tableau1[Nat],Statistique!C21)</f>
        <v>0</v>
      </c>
      <c r="X21" s="43">
        <f>COUNTIFS(Tableau1[Date Arrivée],Statistique!$X$2,Tableau1[Nat],Statistique!C21)</f>
        <v>0</v>
      </c>
      <c r="Y21" s="43">
        <f>COUNTIFS(Tableau1[Date Arrivée],Statistique!$Y$2,Tableau1[Nat],Statistique!C21)</f>
        <v>0</v>
      </c>
      <c r="Z21" s="43">
        <f>COUNTIFS(Tableau1[Date Arrivée],Statistique!$Z$2,Tableau1[Nat],Statistique!C21)</f>
        <v>0</v>
      </c>
      <c r="AA21" s="43">
        <f>COUNTIFS(Tableau1[Date Arrivée],Statistique!$AA$2,Tableau1[Nat],Statistique!C21)</f>
        <v>0</v>
      </c>
      <c r="AB21" s="43">
        <f>COUNTIFS(Tableau1[Date Arrivée],Statistique!$AB$2,Tableau1[Nat],Statistique!C21)</f>
        <v>0</v>
      </c>
      <c r="AC21" s="43">
        <f>COUNTIFS(Tableau1[Date Arrivée],Statistique!$AC$2,Tableau1[Nat],Statistique!C21)</f>
        <v>0</v>
      </c>
      <c r="AD21" s="43">
        <f>COUNTIFS(Tableau1[Date Arrivée],Statistique!$AD$2,Tableau1[Nat],Statistique!C21)</f>
        <v>0</v>
      </c>
      <c r="AE21" s="43">
        <f>COUNTIFS(Tableau1[Date Arrivée],Statistique!$AE$2,Tableau1[Nat],Statistique!C21)</f>
        <v>0</v>
      </c>
      <c r="AF21" s="43">
        <f>COUNTIFS(Tableau1[Date Arrivée],Statistique!$AF$2,Tableau1[Nat],Statistique!C21)</f>
        <v>0</v>
      </c>
      <c r="AG21" s="43">
        <f>COUNTIFS(Tableau1[Date Arrivée],Statistique!$AG$2,Tableau1[Nat],Statistique!C21)</f>
        <v>0</v>
      </c>
      <c r="AH21" s="45">
        <f>COUNTIFS(Tableau1[Date Arrivée],Statistique!$AH$2,Tableau1[Nat],Statistique!C21)</f>
        <v>0</v>
      </c>
      <c r="AI21" s="25">
        <f t="shared" si="1"/>
        <v>1</v>
      </c>
    </row>
    <row r="22" spans="1:35" ht="15.75" customHeight="1" x14ac:dyDescent="0.25">
      <c r="A22" s="2"/>
      <c r="B22" s="23" t="s">
        <v>133</v>
      </c>
      <c r="C22" s="25" t="s">
        <v>39</v>
      </c>
      <c r="D22" s="43">
        <f>COUNTIFS(Tableau1[Date Arrivée],Statistique!$D$2,Tableau1[Nat],Statistique!C22)</f>
        <v>0</v>
      </c>
      <c r="E22" s="44">
        <f>COUNTIFS(Tableau1[Date Arrivée],Statistique!$E$2,Tableau1[Nat],Statistique!C22)</f>
        <v>0</v>
      </c>
      <c r="F22" s="43">
        <f>COUNTIFS(Tableau1[Date Arrivée],Statistique!$F$2,Tableau1[Nat],Statistique!C22)</f>
        <v>0</v>
      </c>
      <c r="G22" s="43">
        <f>COUNTIFS(Tableau1[Date Arrivée],Statistique!$G$2,Tableau1[Nat],Statistique!C22)</f>
        <v>0</v>
      </c>
      <c r="H22" s="43">
        <f>COUNTIFS(Tableau1[Date Arrivée],Statistique!$H$2,Tableau1[Nat],Statistique!C22)</f>
        <v>0</v>
      </c>
      <c r="I22" s="43">
        <f>COUNTIFS(Tableau1[Date Arrivée],Statistique!$I$2,Tableau1[Nat],Statistique!C22)</f>
        <v>0</v>
      </c>
      <c r="J22" s="43">
        <f>COUNTIFS(Tableau1[Date Arrivée],Statistique!$J$2,Tableau1[Nat],Statistique!C22)</f>
        <v>0</v>
      </c>
      <c r="K22" s="43">
        <f>COUNTIFS(Tableau1[Date Arrivée],Statistique!$K$2,Tableau1[Nat],Statistique!C22)</f>
        <v>0</v>
      </c>
      <c r="L22" s="43">
        <f>COUNTIFS(Tableau1[Date Arrivée],Statistique!$L$2,Tableau1[Nat],Statistique!C22)</f>
        <v>0</v>
      </c>
      <c r="M22" s="43">
        <f>COUNTIFS(Tableau1[Date Arrivée],Statistique!$M$2,Tableau1[Nat],Statistique!C22)</f>
        <v>0</v>
      </c>
      <c r="N22" s="43">
        <f>COUNTIFS(Tableau1[Date Arrivée],Statistique!$N$2,Tableau1[Nat],Statistique!C22)</f>
        <v>0</v>
      </c>
      <c r="O22" s="43">
        <f>COUNTIFS(Tableau1[Date Arrivée],Statistique!$O$2,Tableau1[Nat],Statistique!C22)</f>
        <v>0</v>
      </c>
      <c r="P22" s="43">
        <f>COUNTIFS(Tableau1[Date Arrivée],Statistique!$P$2,Tableau1[Nat],Statistique!C22)</f>
        <v>0</v>
      </c>
      <c r="Q22" s="43">
        <f>COUNTIFS(Tableau1[Date Arrivée],Statistique!$Q$2,Tableau1[Nat],Statistique!C22)</f>
        <v>0</v>
      </c>
      <c r="R22" s="43">
        <f>COUNTIFS(Tableau1[Date Arrivée],Statistique!$R$2,Tableau1[Nat],Statistique!C22)</f>
        <v>0</v>
      </c>
      <c r="S22" s="43">
        <f>COUNTIFS(Tableau1[Date Arrivée],Statistique!$S$2,Tableau1[Nat],Statistique!C22)</f>
        <v>0</v>
      </c>
      <c r="T22" s="43">
        <f>COUNTIFS(Tableau1[Date Arrivée],Statistique!$T$2,Tableau1[Nat],Statistique!C22)</f>
        <v>0</v>
      </c>
      <c r="U22" s="43">
        <f>COUNTIFS(Tableau1[Date Arrivée],Statistique!$U$2,Tableau1[Nat],Statistique!C22)</f>
        <v>0</v>
      </c>
      <c r="V22" s="43">
        <f>COUNTIFS(Tableau1[Date Arrivée],Statistique!$V$2,Tableau1[Nat],Statistique!C22)</f>
        <v>0</v>
      </c>
      <c r="W22" s="43">
        <f>COUNTIFS(Tableau1[Date Arrivée],Statistique!$W$2,Tableau1[Nat],Statistique!C22)</f>
        <v>0</v>
      </c>
      <c r="X22" s="43">
        <f>COUNTIFS(Tableau1[Date Arrivée],Statistique!$X$2,Tableau1[Nat],Statistique!C22)</f>
        <v>0</v>
      </c>
      <c r="Y22" s="43">
        <f>COUNTIFS(Tableau1[Date Arrivée],Statistique!$Y$2,Tableau1[Nat],Statistique!C22)</f>
        <v>0</v>
      </c>
      <c r="Z22" s="43">
        <f>COUNTIFS(Tableau1[Date Arrivée],Statistique!$Z$2,Tableau1[Nat],Statistique!C22)</f>
        <v>0</v>
      </c>
      <c r="AA22" s="43">
        <f>COUNTIFS(Tableau1[Date Arrivée],Statistique!$AA$2,Tableau1[Nat],Statistique!C22)</f>
        <v>0</v>
      </c>
      <c r="AB22" s="43">
        <f>COUNTIFS(Tableau1[Date Arrivée],Statistique!$AB$2,Tableau1[Nat],Statistique!C22)</f>
        <v>0</v>
      </c>
      <c r="AC22" s="43">
        <f>COUNTIFS(Tableau1[Date Arrivée],Statistique!$AC$2,Tableau1[Nat],Statistique!C22)</f>
        <v>0</v>
      </c>
      <c r="AD22" s="43">
        <f>COUNTIFS(Tableau1[Date Arrivée],Statistique!$AD$2,Tableau1[Nat],Statistique!C22)</f>
        <v>0</v>
      </c>
      <c r="AE22" s="43">
        <f>COUNTIFS(Tableau1[Date Arrivée],Statistique!$AE$2,Tableau1[Nat],Statistique!C22)</f>
        <v>0</v>
      </c>
      <c r="AF22" s="43">
        <f>COUNTIFS(Tableau1[Date Arrivée],Statistique!$AF$2,Tableau1[Nat],Statistique!C22)</f>
        <v>0</v>
      </c>
      <c r="AG22" s="43">
        <f>COUNTIFS(Tableau1[Date Arrivée],Statistique!$AG$2,Tableau1[Nat],Statistique!C22)</f>
        <v>0</v>
      </c>
      <c r="AH22" s="45">
        <f>COUNTIFS(Tableau1[Date Arrivée],Statistique!$AH$2,Tableau1[Nat],Statistique!C22)</f>
        <v>0</v>
      </c>
      <c r="AI22" s="25">
        <f t="shared" si="1"/>
        <v>0</v>
      </c>
    </row>
    <row r="23" spans="1:35" ht="15.75" customHeight="1" x14ac:dyDescent="0.25">
      <c r="A23" s="2"/>
      <c r="B23" s="23" t="s">
        <v>134</v>
      </c>
      <c r="C23" s="25" t="s">
        <v>34</v>
      </c>
      <c r="D23" s="43">
        <f>COUNTIFS(Tableau1[Date Arrivée],Statistique!$D$2,Tableau1[Nat],Statistique!C23)</f>
        <v>0</v>
      </c>
      <c r="E23" s="44">
        <f>COUNTIFS(Tableau1[Date Arrivée],Statistique!$E$2,Tableau1[Nat],Statistique!C23)</f>
        <v>0</v>
      </c>
      <c r="F23" s="43">
        <f>COUNTIFS(Tableau1[Date Arrivée],Statistique!$F$2,Tableau1[Nat],Statistique!C23)</f>
        <v>0</v>
      </c>
      <c r="G23" s="43">
        <f>COUNTIFS(Tableau1[Date Arrivée],Statistique!$G$2,Tableau1[Nat],Statistique!C23)</f>
        <v>0</v>
      </c>
      <c r="H23" s="43">
        <f>COUNTIFS(Tableau1[Date Arrivée],Statistique!$H$2,Tableau1[Nat],Statistique!C23)</f>
        <v>0</v>
      </c>
      <c r="I23" s="43">
        <f>COUNTIFS(Tableau1[Date Arrivée],Statistique!$I$2,Tableau1[Nat],Statistique!C23)</f>
        <v>0</v>
      </c>
      <c r="J23" s="43">
        <f>COUNTIFS(Tableau1[Date Arrivée],Statistique!$J$2,Tableau1[Nat],Statistique!C23)</f>
        <v>0</v>
      </c>
      <c r="K23" s="43">
        <f>COUNTIFS(Tableau1[Date Arrivée],Statistique!$K$2,Tableau1[Nat],Statistique!C23)</f>
        <v>0</v>
      </c>
      <c r="L23" s="43">
        <f>COUNTIFS(Tableau1[Date Arrivée],Statistique!$L$2,Tableau1[Nat],Statistique!C23)</f>
        <v>0</v>
      </c>
      <c r="M23" s="43">
        <f>COUNTIFS(Tableau1[Date Arrivée],Statistique!$M$2,Tableau1[Nat],Statistique!C23)</f>
        <v>0</v>
      </c>
      <c r="N23" s="43">
        <f>COUNTIFS(Tableau1[Date Arrivée],Statistique!$N$2,Tableau1[Nat],Statistique!C23)</f>
        <v>0</v>
      </c>
      <c r="O23" s="43">
        <f>COUNTIFS(Tableau1[Date Arrivée],Statistique!$O$2,Tableau1[Nat],Statistique!C23)</f>
        <v>0</v>
      </c>
      <c r="P23" s="43">
        <f>COUNTIFS(Tableau1[Date Arrivée],Statistique!$P$2,Tableau1[Nat],Statistique!C23)</f>
        <v>0</v>
      </c>
      <c r="Q23" s="43">
        <f>COUNTIFS(Tableau1[Date Arrivée],Statistique!$Q$2,Tableau1[Nat],Statistique!C23)</f>
        <v>0</v>
      </c>
      <c r="R23" s="43">
        <f>COUNTIFS(Tableau1[Date Arrivée],Statistique!$R$2,Tableau1[Nat],Statistique!C23)</f>
        <v>0</v>
      </c>
      <c r="S23" s="43">
        <f>COUNTIFS(Tableau1[Date Arrivée],Statistique!$S$2,Tableau1[Nat],Statistique!C23)</f>
        <v>0</v>
      </c>
      <c r="T23" s="43">
        <f>COUNTIFS(Tableau1[Date Arrivée],Statistique!$T$2,Tableau1[Nat],Statistique!C23)</f>
        <v>0</v>
      </c>
      <c r="U23" s="43">
        <f>COUNTIFS(Tableau1[Date Arrivée],Statistique!$U$2,Tableau1[Nat],Statistique!C23)</f>
        <v>0</v>
      </c>
      <c r="V23" s="43">
        <f>COUNTIFS(Tableau1[Date Arrivée],Statistique!$V$2,Tableau1[Nat],Statistique!C23)</f>
        <v>0</v>
      </c>
      <c r="W23" s="43">
        <f>COUNTIFS(Tableau1[Date Arrivée],Statistique!$W$2,Tableau1[Nat],Statistique!C23)</f>
        <v>0</v>
      </c>
      <c r="X23" s="43">
        <f>COUNTIFS(Tableau1[Date Arrivée],Statistique!$X$2,Tableau1[Nat],Statistique!C23)</f>
        <v>0</v>
      </c>
      <c r="Y23" s="43">
        <f>COUNTIFS(Tableau1[Date Arrivée],Statistique!$Y$2,Tableau1[Nat],Statistique!C23)</f>
        <v>0</v>
      </c>
      <c r="Z23" s="43">
        <f>COUNTIFS(Tableau1[Date Arrivée],Statistique!$Z$2,Tableau1[Nat],Statistique!C23)</f>
        <v>0</v>
      </c>
      <c r="AA23" s="43">
        <f>COUNTIFS(Tableau1[Date Arrivée],Statistique!$AA$2,Tableau1[Nat],Statistique!C23)</f>
        <v>0</v>
      </c>
      <c r="AB23" s="43">
        <f>COUNTIFS(Tableau1[Date Arrivée],Statistique!$AB$2,Tableau1[Nat],Statistique!C23)</f>
        <v>0</v>
      </c>
      <c r="AC23" s="43">
        <f>COUNTIFS(Tableau1[Date Arrivée],Statistique!$AC$2,Tableau1[Nat],Statistique!C23)</f>
        <v>0</v>
      </c>
      <c r="AD23" s="43">
        <f>COUNTIFS(Tableau1[Date Arrivée],Statistique!$AD$2,Tableau1[Nat],Statistique!C23)</f>
        <v>0</v>
      </c>
      <c r="AE23" s="43">
        <f>COUNTIFS(Tableau1[Date Arrivée],Statistique!$AE$2,Tableau1[Nat],Statistique!C23)</f>
        <v>0</v>
      </c>
      <c r="AF23" s="43">
        <f>COUNTIFS(Tableau1[Date Arrivée],Statistique!$AF$2,Tableau1[Nat],Statistique!C23)</f>
        <v>0</v>
      </c>
      <c r="AG23" s="43">
        <f>COUNTIFS(Tableau1[Date Arrivée],Statistique!$AG$2,Tableau1[Nat],Statistique!C23)</f>
        <v>0</v>
      </c>
      <c r="AH23" s="45">
        <f>COUNTIFS(Tableau1[Date Arrivée],Statistique!$AH$2,Tableau1[Nat],Statistique!C23)</f>
        <v>0</v>
      </c>
      <c r="AI23" s="25">
        <f t="shared" si="1"/>
        <v>0</v>
      </c>
    </row>
    <row r="24" spans="1:35" ht="15.75" customHeight="1" x14ac:dyDescent="0.25">
      <c r="A24" s="2"/>
      <c r="B24" s="23" t="s">
        <v>135</v>
      </c>
      <c r="C24" s="25" t="s">
        <v>27</v>
      </c>
      <c r="D24" s="43">
        <f>COUNTIFS(Tableau1[Date Arrivée],Statistique!$D$2,Tableau1[Nat],Statistique!C24)</f>
        <v>0</v>
      </c>
      <c r="E24" s="44">
        <f>COUNTIFS(Tableau1[Date Arrivée],Statistique!$E$2,Tableau1[Nat],Statistique!C24)</f>
        <v>0</v>
      </c>
      <c r="F24" s="43">
        <f>COUNTIFS(Tableau1[Date Arrivée],Statistique!$F$2,Tableau1[Nat],Statistique!C24)</f>
        <v>0</v>
      </c>
      <c r="G24" s="43">
        <f>COUNTIFS(Tableau1[Date Arrivée],Statistique!$G$2,Tableau1[Nat],Statistique!C24)</f>
        <v>0</v>
      </c>
      <c r="H24" s="43">
        <f>COUNTIFS(Tableau1[Date Arrivée],Statistique!$H$2,Tableau1[Nat],Statistique!C24)</f>
        <v>0</v>
      </c>
      <c r="I24" s="43">
        <f>COUNTIFS(Tableau1[Date Arrivée],Statistique!$I$2,Tableau1[Nat],Statistique!C24)</f>
        <v>0</v>
      </c>
      <c r="J24" s="43">
        <f>COUNTIFS(Tableau1[Date Arrivée],Statistique!$J$2,Tableau1[Nat],Statistique!C24)</f>
        <v>0</v>
      </c>
      <c r="K24" s="43">
        <f>COUNTIFS(Tableau1[Date Arrivée],Statistique!$K$2,Tableau1[Nat],Statistique!C24)</f>
        <v>0</v>
      </c>
      <c r="L24" s="43">
        <f>COUNTIFS(Tableau1[Date Arrivée],Statistique!$L$2,Tableau1[Nat],Statistique!C24)</f>
        <v>0</v>
      </c>
      <c r="M24" s="43">
        <f>COUNTIFS(Tableau1[Date Arrivée],Statistique!$M$2,Tableau1[Nat],Statistique!C24)</f>
        <v>0</v>
      </c>
      <c r="N24" s="43">
        <f>COUNTIFS(Tableau1[Date Arrivée],Statistique!$N$2,Tableau1[Nat],Statistique!C24)</f>
        <v>0</v>
      </c>
      <c r="O24" s="43">
        <f>COUNTIFS(Tableau1[Date Arrivée],Statistique!$O$2,Tableau1[Nat],Statistique!C24)</f>
        <v>0</v>
      </c>
      <c r="P24" s="43">
        <f>COUNTIFS(Tableau1[Date Arrivée],Statistique!$P$2,Tableau1[Nat],Statistique!C24)</f>
        <v>0</v>
      </c>
      <c r="Q24" s="43">
        <f>COUNTIFS(Tableau1[Date Arrivée],Statistique!$Q$2,Tableau1[Nat],Statistique!C24)</f>
        <v>0</v>
      </c>
      <c r="R24" s="43">
        <f>COUNTIFS(Tableau1[Date Arrivée],Statistique!$R$2,Tableau1[Nat],Statistique!C24)</f>
        <v>0</v>
      </c>
      <c r="S24" s="43">
        <f>COUNTIFS(Tableau1[Date Arrivée],Statistique!$S$2,Tableau1[Nat],Statistique!C24)</f>
        <v>0</v>
      </c>
      <c r="T24" s="43">
        <f>COUNTIFS(Tableau1[Date Arrivée],Statistique!$T$2,Tableau1[Nat],Statistique!C24)</f>
        <v>0</v>
      </c>
      <c r="U24" s="43">
        <f>COUNTIFS(Tableau1[Date Arrivée],Statistique!$U$2,Tableau1[Nat],Statistique!C24)</f>
        <v>0</v>
      </c>
      <c r="V24" s="43">
        <f>COUNTIFS(Tableau1[Date Arrivée],Statistique!$V$2,Tableau1[Nat],Statistique!C24)</f>
        <v>0</v>
      </c>
      <c r="W24" s="43">
        <f>COUNTIFS(Tableau1[Date Arrivée],Statistique!$W$2,Tableau1[Nat],Statistique!C24)</f>
        <v>0</v>
      </c>
      <c r="X24" s="43">
        <f>COUNTIFS(Tableau1[Date Arrivée],Statistique!$X$2,Tableau1[Nat],Statistique!C24)</f>
        <v>0</v>
      </c>
      <c r="Y24" s="43">
        <f>COUNTIFS(Tableau1[Date Arrivée],Statistique!$Y$2,Tableau1[Nat],Statistique!C24)</f>
        <v>0</v>
      </c>
      <c r="Z24" s="43">
        <f>COUNTIFS(Tableau1[Date Arrivée],Statistique!$Z$2,Tableau1[Nat],Statistique!C24)</f>
        <v>0</v>
      </c>
      <c r="AA24" s="43">
        <f>COUNTIFS(Tableau1[Date Arrivée],Statistique!$AA$2,Tableau1[Nat],Statistique!C24)</f>
        <v>0</v>
      </c>
      <c r="AB24" s="43">
        <f>COUNTIFS(Tableau1[Date Arrivée],Statistique!$AB$2,Tableau1[Nat],Statistique!C24)</f>
        <v>0</v>
      </c>
      <c r="AC24" s="43">
        <f>COUNTIFS(Tableau1[Date Arrivée],Statistique!$AC$2,Tableau1[Nat],Statistique!C24)</f>
        <v>0</v>
      </c>
      <c r="AD24" s="43">
        <f>COUNTIFS(Tableau1[Date Arrivée],Statistique!$AD$2,Tableau1[Nat],Statistique!C24)</f>
        <v>0</v>
      </c>
      <c r="AE24" s="43">
        <f>COUNTIFS(Tableau1[Date Arrivée],Statistique!$AE$2,Tableau1[Nat],Statistique!C24)</f>
        <v>0</v>
      </c>
      <c r="AF24" s="43">
        <f>COUNTIFS(Tableau1[Date Arrivée],Statistique!$AF$2,Tableau1[Nat],Statistique!C24)</f>
        <v>0</v>
      </c>
      <c r="AG24" s="43">
        <f>COUNTIFS(Tableau1[Date Arrivée],Statistique!$AG$2,Tableau1[Nat],Statistique!C24)</f>
        <v>0</v>
      </c>
      <c r="AH24" s="45">
        <f>COUNTIFS(Tableau1[Date Arrivée],Statistique!$AH$2,Tableau1[Nat],Statistique!C24)</f>
        <v>0</v>
      </c>
      <c r="AI24" s="25">
        <f t="shared" si="1"/>
        <v>0</v>
      </c>
    </row>
    <row r="25" spans="1:35" ht="15.75" customHeight="1" x14ac:dyDescent="0.25">
      <c r="A25" s="2"/>
      <c r="B25" s="23" t="s">
        <v>149</v>
      </c>
      <c r="C25" s="25" t="s">
        <v>150</v>
      </c>
      <c r="D25" s="43">
        <f>COUNTIFS(Tableau1[Date Arrivée],Statistique!$D$2,Tableau1[Nat],Statistique!C25)</f>
        <v>0</v>
      </c>
      <c r="E25" s="44">
        <f>COUNTIFS(Tableau1[Date Arrivée],Statistique!$E$2,Tableau1[Nat],Statistique!C25)</f>
        <v>0</v>
      </c>
      <c r="F25" s="43">
        <f>COUNTIFS(Tableau1[Date Arrivée],Statistique!$F$2,Tableau1[Nat],Statistique!C25)</f>
        <v>0</v>
      </c>
      <c r="G25" s="43">
        <f>COUNTIFS(Tableau1[Date Arrivée],Statistique!$G$2,Tableau1[Nat],Statistique!C25)</f>
        <v>0</v>
      </c>
      <c r="H25" s="43">
        <f>COUNTIFS(Tableau1[Date Arrivée],Statistique!$H$2,Tableau1[Nat],Statistique!C25)</f>
        <v>0</v>
      </c>
      <c r="I25" s="43">
        <f>COUNTIFS(Tableau1[Date Arrivée],Statistique!$I$2,Tableau1[Nat],Statistique!C25)</f>
        <v>0</v>
      </c>
      <c r="J25" s="43">
        <f>COUNTIFS(Tableau1[Date Arrivée],Statistique!$J$2,Tableau1[Nat],Statistique!C25)</f>
        <v>0</v>
      </c>
      <c r="K25" s="43">
        <f>COUNTIFS(Tableau1[Date Arrivée],Statistique!$K$2,Tableau1[Nat],Statistique!C25)</f>
        <v>0</v>
      </c>
      <c r="L25" s="43">
        <f>COUNTIFS(Tableau1[Date Arrivée],Statistique!$L$2,Tableau1[Nat],Statistique!C25)</f>
        <v>0</v>
      </c>
      <c r="M25" s="43">
        <f>COUNTIFS(Tableau1[Date Arrivée],Statistique!$M$2,Tableau1[Nat],Statistique!C25)</f>
        <v>0</v>
      </c>
      <c r="N25" s="43">
        <f>COUNTIFS(Tableau1[Date Arrivée],Statistique!$N$2,Tableau1[Nat],Statistique!C25)</f>
        <v>0</v>
      </c>
      <c r="O25" s="43">
        <f>COUNTIFS(Tableau1[Date Arrivée],Statistique!$O$2,Tableau1[Nat],Statistique!C25)</f>
        <v>0</v>
      </c>
      <c r="P25" s="43">
        <f>COUNTIFS(Tableau1[Date Arrivée],Statistique!$P$2,Tableau1[Nat],Statistique!C25)</f>
        <v>0</v>
      </c>
      <c r="Q25" s="43">
        <f>COUNTIFS(Tableau1[Date Arrivée],Statistique!$Q$2,Tableau1[Nat],Statistique!C25)</f>
        <v>0</v>
      </c>
      <c r="R25" s="43">
        <f>COUNTIFS(Tableau1[Date Arrivée],Statistique!$R$2,Tableau1[Nat],Statistique!C25)</f>
        <v>0</v>
      </c>
      <c r="S25" s="43">
        <f>COUNTIFS(Tableau1[Date Arrivée],Statistique!$S$2,Tableau1[Nat],Statistique!C25)</f>
        <v>0</v>
      </c>
      <c r="T25" s="43">
        <f>COUNTIFS(Tableau1[Date Arrivée],Statistique!$T$2,Tableau1[Nat],Statistique!C25)</f>
        <v>0</v>
      </c>
      <c r="U25" s="43">
        <f>COUNTIFS(Tableau1[Date Arrivée],Statistique!$U$2,Tableau1[Nat],Statistique!C25)</f>
        <v>0</v>
      </c>
      <c r="V25" s="43">
        <f>COUNTIFS(Tableau1[Date Arrivée],Statistique!$V$2,Tableau1[Nat],Statistique!C25)</f>
        <v>0</v>
      </c>
      <c r="W25" s="43">
        <f>COUNTIFS(Tableau1[Date Arrivée],Statistique!$W$2,Tableau1[Nat],Statistique!C25)</f>
        <v>0</v>
      </c>
      <c r="X25" s="43">
        <f>COUNTIFS(Tableau1[Date Arrivée],Statistique!$X$2,Tableau1[Nat],Statistique!C25)</f>
        <v>0</v>
      </c>
      <c r="Y25" s="43">
        <f>COUNTIFS(Tableau1[Date Arrivée],Statistique!$Y$2,Tableau1[Nat],Statistique!C25)</f>
        <v>0</v>
      </c>
      <c r="Z25" s="43">
        <f>COUNTIFS(Tableau1[Date Arrivée],Statistique!$Z$2,Tableau1[Nat],Statistique!C25)</f>
        <v>0</v>
      </c>
      <c r="AA25" s="43">
        <f>COUNTIFS(Tableau1[Date Arrivée],Statistique!$AA$2,Tableau1[Nat],Statistique!C25)</f>
        <v>0</v>
      </c>
      <c r="AB25" s="43">
        <f>COUNTIFS(Tableau1[Date Arrivée],Statistique!$AB$2,Tableau1[Nat],Statistique!C25)</f>
        <v>0</v>
      </c>
      <c r="AC25" s="43">
        <f>COUNTIFS(Tableau1[Date Arrivée],Statistique!$AC$2,Tableau1[Nat],Statistique!C25)</f>
        <v>0</v>
      </c>
      <c r="AD25" s="43">
        <f>COUNTIFS(Tableau1[Date Arrivée],Statistique!$AD$2,Tableau1[Nat],Statistique!C25)</f>
        <v>0</v>
      </c>
      <c r="AE25" s="43">
        <f>COUNTIFS(Tableau1[Date Arrivée],Statistique!$AE$2,Tableau1[Nat],Statistique!C25)</f>
        <v>0</v>
      </c>
      <c r="AF25" s="43">
        <f>COUNTIFS(Tableau1[Date Arrivée],Statistique!$AF$2,Tableau1[Nat],Statistique!C25)</f>
        <v>0</v>
      </c>
      <c r="AG25" s="43">
        <f>COUNTIFS(Tableau1[Date Arrivée],Statistique!$AG$2,Tableau1[Nat],Statistique!C25)</f>
        <v>0</v>
      </c>
      <c r="AH25" s="45">
        <f>COUNTIFS(Tableau1[Date Arrivée],Statistique!$AH$2,Tableau1[Nat],Statistique!C25)</f>
        <v>0</v>
      </c>
      <c r="AI25" s="25">
        <f t="shared" si="1"/>
        <v>0</v>
      </c>
    </row>
    <row r="26" spans="1:35" ht="15.75" customHeight="1" x14ac:dyDescent="0.25">
      <c r="A26" s="2"/>
      <c r="B26" s="23" t="s">
        <v>176</v>
      </c>
      <c r="C26" s="25" t="s">
        <v>10</v>
      </c>
      <c r="D26" s="43">
        <f>COUNTIFS(Tableau1[Date Arrivée],Statistique!$D$2,Tableau1[Nat],Statistique!C26)</f>
        <v>0</v>
      </c>
      <c r="E26" s="44">
        <f>COUNTIFS(Tableau1[Date Arrivée],Statistique!$E$2,Tableau1[Nat],Statistique!C26)</f>
        <v>0</v>
      </c>
      <c r="F26" s="43">
        <f>COUNTIFS(Tableau1[Date Arrivée],Statistique!$F$2,Tableau1[Nat],Statistique!C26)</f>
        <v>1</v>
      </c>
      <c r="G26" s="43">
        <f>COUNTIFS(Tableau1[Date Arrivée],Statistique!$G$2,Tableau1[Nat],Statistique!C26)</f>
        <v>0</v>
      </c>
      <c r="H26" s="43">
        <f>COUNTIFS(Tableau1[Date Arrivée],Statistique!$H$2,Tableau1[Nat],Statistique!C26)</f>
        <v>0</v>
      </c>
      <c r="I26" s="43">
        <f>COUNTIFS(Tableau1[Date Arrivée],Statistique!$I$2,Tableau1[Nat],Statistique!C26)</f>
        <v>0</v>
      </c>
      <c r="J26" s="43">
        <f>COUNTIFS(Tableau1[Date Arrivée],Statistique!$J$2,Tableau1[Nat],Statistique!C26)</f>
        <v>0</v>
      </c>
      <c r="K26" s="43">
        <f>COUNTIFS(Tableau1[Date Arrivée],Statistique!$K$2,Tableau1[Nat],Statistique!C26)</f>
        <v>0</v>
      </c>
      <c r="L26" s="43">
        <f>COUNTIFS(Tableau1[Date Arrivée],Statistique!$L$2,Tableau1[Nat],Statistique!C26)</f>
        <v>0</v>
      </c>
      <c r="M26" s="43">
        <f>COUNTIFS(Tableau1[Date Arrivée],Statistique!$M$2,Tableau1[Nat],Statistique!C26)</f>
        <v>0</v>
      </c>
      <c r="N26" s="43">
        <f>COUNTIFS(Tableau1[Date Arrivée],Statistique!$N$2,Tableau1[Nat],Statistique!C26)</f>
        <v>1</v>
      </c>
      <c r="O26" s="43">
        <f>COUNTIFS(Tableau1[Date Arrivée],Statistique!$O$2,Tableau1[Nat],Statistique!C26)</f>
        <v>0</v>
      </c>
      <c r="P26" s="43">
        <f>COUNTIFS(Tableau1[Date Arrivée],Statistique!$P$2,Tableau1[Nat],Statistique!C26)</f>
        <v>0</v>
      </c>
      <c r="Q26" s="43">
        <f>COUNTIFS(Tableau1[Date Arrivée],Statistique!$Q$2,Tableau1[Nat],Statistique!C26)</f>
        <v>0</v>
      </c>
      <c r="R26" s="43">
        <f>COUNTIFS(Tableau1[Date Arrivée],Statistique!$R$2,Tableau1[Nat],Statistique!C26)</f>
        <v>0</v>
      </c>
      <c r="S26" s="43">
        <f>COUNTIFS(Tableau1[Date Arrivée],Statistique!$S$2,Tableau1[Nat],Statistique!C26)</f>
        <v>0</v>
      </c>
      <c r="T26" s="43">
        <f>COUNTIFS(Tableau1[Date Arrivée],Statistique!$T$2,Tableau1[Nat],Statistique!C26)</f>
        <v>0</v>
      </c>
      <c r="U26" s="43">
        <f>COUNTIFS(Tableau1[Date Arrivée],Statistique!$U$2,Tableau1[Nat],Statistique!C26)</f>
        <v>0</v>
      </c>
      <c r="V26" s="43">
        <f>COUNTIFS(Tableau1[Date Arrivée],Statistique!$V$2,Tableau1[Nat],Statistique!C26)</f>
        <v>0</v>
      </c>
      <c r="W26" s="43">
        <f>COUNTIFS(Tableau1[Date Arrivée],Statistique!$W$2,Tableau1[Nat],Statistique!C26)</f>
        <v>0</v>
      </c>
      <c r="X26" s="43">
        <f>COUNTIFS(Tableau1[Date Arrivée],Statistique!$X$2,Tableau1[Nat],Statistique!C26)</f>
        <v>0</v>
      </c>
      <c r="Y26" s="43">
        <f>COUNTIFS(Tableau1[Date Arrivée],Statistique!$Y$2,Tableau1[Nat],Statistique!C26)</f>
        <v>0</v>
      </c>
      <c r="Z26" s="43">
        <f>COUNTIFS(Tableau1[Date Arrivée],Statistique!$Z$2,Tableau1[Nat],Statistique!C26)</f>
        <v>0</v>
      </c>
      <c r="AA26" s="43">
        <f>COUNTIFS(Tableau1[Date Arrivée],Statistique!$AA$2,Tableau1[Nat],Statistique!C26)</f>
        <v>0</v>
      </c>
      <c r="AB26" s="43">
        <f>COUNTIFS(Tableau1[Date Arrivée],Statistique!$AB$2,Tableau1[Nat],Statistique!C26)</f>
        <v>0</v>
      </c>
      <c r="AC26" s="43">
        <f>COUNTIFS(Tableau1[Date Arrivée],Statistique!$AC$2,Tableau1[Nat],Statistique!C26)</f>
        <v>0</v>
      </c>
      <c r="AD26" s="43">
        <f>COUNTIFS(Tableau1[Date Arrivée],Statistique!$AD$2,Tableau1[Nat],Statistique!C26)</f>
        <v>0</v>
      </c>
      <c r="AE26" s="43">
        <f>COUNTIFS(Tableau1[Date Arrivée],Statistique!$AE$2,Tableau1[Nat],Statistique!C26)</f>
        <v>0</v>
      </c>
      <c r="AF26" s="43">
        <f>COUNTIFS(Tableau1[Date Arrivée],Statistique!$AF$2,Tableau1[Nat],Statistique!C26)</f>
        <v>0</v>
      </c>
      <c r="AG26" s="43">
        <f>COUNTIFS(Tableau1[Date Arrivée],Statistique!$AG$2,Tableau1[Nat],Statistique!C26)</f>
        <v>0</v>
      </c>
      <c r="AH26" s="45">
        <f>COUNTIFS(Tableau1[Date Arrivée],Statistique!$AH$2,Tableau1[Nat],Statistique!C26)</f>
        <v>0</v>
      </c>
      <c r="AI26" s="25">
        <f t="shared" si="1"/>
        <v>2</v>
      </c>
    </row>
    <row r="27" spans="1:35" ht="15.75" customHeight="1" x14ac:dyDescent="0.25">
      <c r="A27" s="2"/>
      <c r="B27" s="23" t="s">
        <v>136</v>
      </c>
      <c r="C27" s="25" t="s">
        <v>11</v>
      </c>
      <c r="D27" s="43">
        <f>COUNTIFS(Tableau1[Date Arrivée],Statistique!$D$2,Tableau1[Nat],Statistique!C27)</f>
        <v>0</v>
      </c>
      <c r="E27" s="44">
        <f>COUNTIFS(Tableau1[Date Arrivée],Statistique!$E$2,Tableau1[Nat],Statistique!C27)</f>
        <v>0</v>
      </c>
      <c r="F27" s="43">
        <f>COUNTIFS(Tableau1[Date Arrivée],Statistique!$F$2,Tableau1[Nat],Statistique!C27)</f>
        <v>0</v>
      </c>
      <c r="G27" s="43">
        <f>COUNTIFS(Tableau1[Date Arrivée],Statistique!$G$2,Tableau1[Nat],Statistique!C27)</f>
        <v>0</v>
      </c>
      <c r="H27" s="43">
        <f>COUNTIFS(Tableau1[Date Arrivée],Statistique!$H$2,Tableau1[Nat],Statistique!C27)</f>
        <v>0</v>
      </c>
      <c r="I27" s="43">
        <f>COUNTIFS(Tableau1[Date Arrivée],Statistique!$I$2,Tableau1[Nat],Statistique!C27)</f>
        <v>0</v>
      </c>
      <c r="J27" s="43">
        <f>COUNTIFS(Tableau1[Date Arrivée],Statistique!$J$2,Tableau1[Nat],Statistique!C27)</f>
        <v>0</v>
      </c>
      <c r="K27" s="43">
        <f>COUNTIFS(Tableau1[Date Arrivée],Statistique!$K$2,Tableau1[Nat],Statistique!C27)</f>
        <v>0</v>
      </c>
      <c r="L27" s="43">
        <f>COUNTIFS(Tableau1[Date Arrivée],Statistique!$L$2,Tableau1[Nat],Statistique!C27)</f>
        <v>0</v>
      </c>
      <c r="M27" s="43">
        <f>COUNTIFS(Tableau1[Date Arrivée],Statistique!$M$2,Tableau1[Nat],Statistique!C27)</f>
        <v>0</v>
      </c>
      <c r="N27" s="43">
        <f>COUNTIFS(Tableau1[Date Arrivée],Statistique!$N$2,Tableau1[Nat],Statistique!C27)</f>
        <v>0</v>
      </c>
      <c r="O27" s="43">
        <f>COUNTIFS(Tableau1[Date Arrivée],Statistique!$O$2,Tableau1[Nat],Statistique!C27)</f>
        <v>0</v>
      </c>
      <c r="P27" s="43">
        <f>COUNTIFS(Tableau1[Date Arrivée],Statistique!$P$2,Tableau1[Nat],Statistique!C27)</f>
        <v>0</v>
      </c>
      <c r="Q27" s="43">
        <f>COUNTIFS(Tableau1[Date Arrivée],Statistique!$Q$2,Tableau1[Nat],Statistique!C27)</f>
        <v>0</v>
      </c>
      <c r="R27" s="43">
        <f>COUNTIFS(Tableau1[Date Arrivée],Statistique!$R$2,Tableau1[Nat],Statistique!C27)</f>
        <v>0</v>
      </c>
      <c r="S27" s="43">
        <f>COUNTIFS(Tableau1[Date Arrivée],Statistique!$S$2,Tableau1[Nat],Statistique!C27)</f>
        <v>0</v>
      </c>
      <c r="T27" s="43">
        <f>COUNTIFS(Tableau1[Date Arrivée],Statistique!$T$2,Tableau1[Nat],Statistique!C27)</f>
        <v>0</v>
      </c>
      <c r="U27" s="43">
        <f>COUNTIFS(Tableau1[Date Arrivée],Statistique!$U$2,Tableau1[Nat],Statistique!C27)</f>
        <v>0</v>
      </c>
      <c r="V27" s="43">
        <f>COUNTIFS(Tableau1[Date Arrivée],Statistique!$V$2,Tableau1[Nat],Statistique!C27)</f>
        <v>0</v>
      </c>
      <c r="W27" s="43">
        <f>COUNTIFS(Tableau1[Date Arrivée],Statistique!$W$2,Tableau1[Nat],Statistique!C27)</f>
        <v>0</v>
      </c>
      <c r="X27" s="43">
        <f>COUNTIFS(Tableau1[Date Arrivée],Statistique!$X$2,Tableau1[Nat],Statistique!C27)</f>
        <v>0</v>
      </c>
      <c r="Y27" s="43">
        <f>COUNTIFS(Tableau1[Date Arrivée],Statistique!$Y$2,Tableau1[Nat],Statistique!C27)</f>
        <v>0</v>
      </c>
      <c r="Z27" s="43">
        <f>COUNTIFS(Tableau1[Date Arrivée],Statistique!$Z$2,Tableau1[Nat],Statistique!C27)</f>
        <v>0</v>
      </c>
      <c r="AA27" s="43">
        <f>COUNTIFS(Tableau1[Date Arrivée],Statistique!$AA$2,Tableau1[Nat],Statistique!C27)</f>
        <v>0</v>
      </c>
      <c r="AB27" s="43">
        <f>COUNTIFS(Tableau1[Date Arrivée],Statistique!$AB$2,Tableau1[Nat],Statistique!C27)</f>
        <v>0</v>
      </c>
      <c r="AC27" s="43">
        <f>COUNTIFS(Tableau1[Date Arrivée],Statistique!$AC$2,Tableau1[Nat],Statistique!C27)</f>
        <v>0</v>
      </c>
      <c r="AD27" s="43">
        <f>COUNTIFS(Tableau1[Date Arrivée],Statistique!$AD$2,Tableau1[Nat],Statistique!C27)</f>
        <v>0</v>
      </c>
      <c r="AE27" s="43">
        <f>COUNTIFS(Tableau1[Date Arrivée],Statistique!$AE$2,Tableau1[Nat],Statistique!C27)</f>
        <v>0</v>
      </c>
      <c r="AF27" s="43">
        <f>COUNTIFS(Tableau1[Date Arrivée],Statistique!$AF$2,Tableau1[Nat],Statistique!C27)</f>
        <v>0</v>
      </c>
      <c r="AG27" s="43">
        <f>COUNTIFS(Tableau1[Date Arrivée],Statistique!$AG$2,Tableau1[Nat],Statistique!C27)</f>
        <v>0</v>
      </c>
      <c r="AH27" s="45">
        <f>COUNTIFS(Tableau1[Date Arrivée],Statistique!$AH$2,Tableau1[Nat],Statistique!C27)</f>
        <v>0</v>
      </c>
      <c r="AI27" s="25">
        <f t="shared" si="1"/>
        <v>0</v>
      </c>
    </row>
    <row r="28" spans="1:35" ht="15.75" customHeight="1" x14ac:dyDescent="0.25">
      <c r="A28" s="2"/>
      <c r="B28" s="23" t="s">
        <v>137</v>
      </c>
      <c r="C28" s="25" t="s">
        <v>38</v>
      </c>
      <c r="D28" s="43">
        <f>COUNTIFS(Tableau1[Date Arrivée],Statistique!$D$2,Tableau1[Nat],Statistique!C28)</f>
        <v>1</v>
      </c>
      <c r="E28" s="44">
        <f>COUNTIFS(Tableau1[Date Arrivée],Statistique!$E$2,Tableau1[Nat],Statistique!C28)</f>
        <v>0</v>
      </c>
      <c r="F28" s="43">
        <f>COUNTIFS(Tableau1[Date Arrivée],Statistique!$F$2,Tableau1[Nat],Statistique!C28)</f>
        <v>0</v>
      </c>
      <c r="G28" s="43">
        <f>COUNTIFS(Tableau1[Date Arrivée],Statistique!$G$2,Tableau1[Nat],Statistique!C28)</f>
        <v>0</v>
      </c>
      <c r="H28" s="43">
        <f>COUNTIFS(Tableau1[Date Arrivée],Statistique!$H$2,Tableau1[Nat],Statistique!C28)</f>
        <v>0</v>
      </c>
      <c r="I28" s="43">
        <f>COUNTIFS(Tableau1[Date Arrivée],Statistique!$I$2,Tableau1[Nat],Statistique!C28)</f>
        <v>0</v>
      </c>
      <c r="J28" s="43">
        <f>COUNTIFS(Tableau1[Date Arrivée],Statistique!$J$2,Tableau1[Nat],Statistique!C28)</f>
        <v>0</v>
      </c>
      <c r="K28" s="43">
        <f>COUNTIFS(Tableau1[Date Arrivée],Statistique!$K$2,Tableau1[Nat],Statistique!C28)</f>
        <v>0</v>
      </c>
      <c r="L28" s="43">
        <f>COUNTIFS(Tableau1[Date Arrivée],Statistique!$L$2,Tableau1[Nat],Statistique!C28)</f>
        <v>0</v>
      </c>
      <c r="M28" s="43">
        <f>COUNTIFS(Tableau1[Date Arrivée],Statistique!$M$2,Tableau1[Nat],Statistique!C28)</f>
        <v>0</v>
      </c>
      <c r="N28" s="43">
        <f>COUNTIFS(Tableau1[Date Arrivée],Statistique!$N$2,Tableau1[Nat],Statistique!C28)</f>
        <v>0</v>
      </c>
      <c r="O28" s="43">
        <f>COUNTIFS(Tableau1[Date Arrivée],Statistique!$O$2,Tableau1[Nat],Statistique!C28)</f>
        <v>0</v>
      </c>
      <c r="P28" s="43">
        <f>COUNTIFS(Tableau1[Date Arrivée],Statistique!$P$2,Tableau1[Nat],Statistique!C28)</f>
        <v>0</v>
      </c>
      <c r="Q28" s="43">
        <f>COUNTIFS(Tableau1[Date Arrivée],Statistique!$Q$2,Tableau1[Nat],Statistique!C28)</f>
        <v>0</v>
      </c>
      <c r="R28" s="43">
        <f>COUNTIFS(Tableau1[Date Arrivée],Statistique!$R$2,Tableau1[Nat],Statistique!C28)</f>
        <v>0</v>
      </c>
      <c r="S28" s="43">
        <f>COUNTIFS(Tableau1[Date Arrivée],Statistique!$S$2,Tableau1[Nat],Statistique!C28)</f>
        <v>0</v>
      </c>
      <c r="T28" s="43">
        <f>COUNTIFS(Tableau1[Date Arrivée],Statistique!$T$2,Tableau1[Nat],Statistique!C28)</f>
        <v>0</v>
      </c>
      <c r="U28" s="43">
        <f>COUNTIFS(Tableau1[Date Arrivée],Statistique!$U$2,Tableau1[Nat],Statistique!C28)</f>
        <v>0</v>
      </c>
      <c r="V28" s="43">
        <f>COUNTIFS(Tableau1[Date Arrivée],Statistique!$V$2,Tableau1[Nat],Statistique!C28)</f>
        <v>0</v>
      </c>
      <c r="W28" s="43">
        <f>COUNTIFS(Tableau1[Date Arrivée],Statistique!$W$2,Tableau1[Nat],Statistique!C28)</f>
        <v>0</v>
      </c>
      <c r="X28" s="43">
        <f>COUNTIFS(Tableau1[Date Arrivée],Statistique!$X$2,Tableau1[Nat],Statistique!C28)</f>
        <v>0</v>
      </c>
      <c r="Y28" s="43">
        <f>COUNTIFS(Tableau1[Date Arrivée],Statistique!$Y$2,Tableau1[Nat],Statistique!C28)</f>
        <v>0</v>
      </c>
      <c r="Z28" s="43">
        <f>COUNTIFS(Tableau1[Date Arrivée],Statistique!$Z$2,Tableau1[Nat],Statistique!C28)</f>
        <v>0</v>
      </c>
      <c r="AA28" s="43">
        <f>COUNTIFS(Tableau1[Date Arrivée],Statistique!$AA$2,Tableau1[Nat],Statistique!C28)</f>
        <v>0</v>
      </c>
      <c r="AB28" s="43">
        <f>COUNTIFS(Tableau1[Date Arrivée],Statistique!$AB$2,Tableau1[Nat],Statistique!C28)</f>
        <v>0</v>
      </c>
      <c r="AC28" s="43">
        <f>COUNTIFS(Tableau1[Date Arrivée],Statistique!$AC$2,Tableau1[Nat],Statistique!C28)</f>
        <v>0</v>
      </c>
      <c r="AD28" s="43">
        <f>COUNTIFS(Tableau1[Date Arrivée],Statistique!$AD$2,Tableau1[Nat],Statistique!C28)</f>
        <v>0</v>
      </c>
      <c r="AE28" s="43">
        <f>COUNTIFS(Tableau1[Date Arrivée],Statistique!$AE$2,Tableau1[Nat],Statistique!C28)</f>
        <v>0</v>
      </c>
      <c r="AF28" s="43">
        <f>COUNTIFS(Tableau1[Date Arrivée],Statistique!$AF$2,Tableau1[Nat],Statistique!C28)</f>
        <v>0</v>
      </c>
      <c r="AG28" s="43">
        <f>COUNTIFS(Tableau1[Date Arrivée],Statistique!$AG$2,Tableau1[Nat],Statistique!C28)</f>
        <v>0</v>
      </c>
      <c r="AH28" s="45">
        <f>COUNTIFS(Tableau1[Date Arrivée],Statistique!$AH$2,Tableau1[Nat],Statistique!C28)</f>
        <v>0</v>
      </c>
      <c r="AI28" s="25">
        <f t="shared" si="1"/>
        <v>1</v>
      </c>
    </row>
    <row r="29" spans="1:35" ht="15.75" customHeight="1" x14ac:dyDescent="0.25">
      <c r="A29" s="2"/>
      <c r="B29" s="23" t="s">
        <v>138</v>
      </c>
      <c r="C29" s="25" t="s">
        <v>30</v>
      </c>
      <c r="D29" s="43">
        <f>COUNTIFS(Tableau1[Date Arrivée],Statistique!$D$2,Tableau1[Nat],Statistique!C29)</f>
        <v>0</v>
      </c>
      <c r="E29" s="44">
        <f>COUNTIFS(Tableau1[Date Arrivée],Statistique!$E$2,Tableau1[Nat],Statistique!C29)</f>
        <v>0</v>
      </c>
      <c r="F29" s="43">
        <f>COUNTIFS(Tableau1[Date Arrivée],Statistique!$F$2,Tableau1[Nat],Statistique!C29)</f>
        <v>0</v>
      </c>
      <c r="G29" s="43">
        <f>COUNTIFS(Tableau1[Date Arrivée],Statistique!$G$2,Tableau1[Nat],Statistique!C29)</f>
        <v>0</v>
      </c>
      <c r="H29" s="43">
        <f>COUNTIFS(Tableau1[Date Arrivée],Statistique!$H$2,Tableau1[Nat],Statistique!C29)</f>
        <v>0</v>
      </c>
      <c r="I29" s="43">
        <f>COUNTIFS(Tableau1[Date Arrivée],Statistique!$I$2,Tableau1[Nat],Statistique!C29)</f>
        <v>0</v>
      </c>
      <c r="J29" s="43">
        <f>COUNTIFS(Tableau1[Date Arrivée],Statistique!$J$2,Tableau1[Nat],Statistique!C29)</f>
        <v>0</v>
      </c>
      <c r="K29" s="43">
        <f>COUNTIFS(Tableau1[Date Arrivée],Statistique!$K$2,Tableau1[Nat],Statistique!C29)</f>
        <v>0</v>
      </c>
      <c r="L29" s="43">
        <f>COUNTIFS(Tableau1[Date Arrivée],Statistique!$L$2,Tableau1[Nat],Statistique!C29)</f>
        <v>0</v>
      </c>
      <c r="M29" s="43">
        <f>COUNTIFS(Tableau1[Date Arrivée],Statistique!$M$2,Tableau1[Nat],Statistique!C29)</f>
        <v>0</v>
      </c>
      <c r="N29" s="43">
        <f>COUNTIFS(Tableau1[Date Arrivée],Statistique!$N$2,Tableau1[Nat],Statistique!C29)</f>
        <v>0</v>
      </c>
      <c r="O29" s="43">
        <f>COUNTIFS(Tableau1[Date Arrivée],Statistique!$O$2,Tableau1[Nat],Statistique!C29)</f>
        <v>0</v>
      </c>
      <c r="P29" s="43">
        <f>COUNTIFS(Tableau1[Date Arrivée],Statistique!$P$2,Tableau1[Nat],Statistique!C29)</f>
        <v>0</v>
      </c>
      <c r="Q29" s="43">
        <f>COUNTIFS(Tableau1[Date Arrivée],Statistique!$Q$2,Tableau1[Nat],Statistique!C29)</f>
        <v>0</v>
      </c>
      <c r="R29" s="43">
        <f>COUNTIFS(Tableau1[Date Arrivée],Statistique!$R$2,Tableau1[Nat],Statistique!C29)</f>
        <v>0</v>
      </c>
      <c r="S29" s="43">
        <f>COUNTIFS(Tableau1[Date Arrivée],Statistique!$S$2,Tableau1[Nat],Statistique!C29)</f>
        <v>0</v>
      </c>
      <c r="T29" s="43">
        <f>COUNTIFS(Tableau1[Date Arrivée],Statistique!$T$2,Tableau1[Nat],Statistique!C29)</f>
        <v>0</v>
      </c>
      <c r="U29" s="43">
        <f>COUNTIFS(Tableau1[Date Arrivée],Statistique!$U$2,Tableau1[Nat],Statistique!C29)</f>
        <v>0</v>
      </c>
      <c r="V29" s="43">
        <f>COUNTIFS(Tableau1[Date Arrivée],Statistique!$V$2,Tableau1[Nat],Statistique!C29)</f>
        <v>0</v>
      </c>
      <c r="W29" s="43">
        <f>COUNTIFS(Tableau1[Date Arrivée],Statistique!$W$2,Tableau1[Nat],Statistique!C29)</f>
        <v>0</v>
      </c>
      <c r="X29" s="43">
        <f>COUNTIFS(Tableau1[Date Arrivée],Statistique!$X$2,Tableau1[Nat],Statistique!C29)</f>
        <v>0</v>
      </c>
      <c r="Y29" s="43">
        <f>COUNTIFS(Tableau1[Date Arrivée],Statistique!$Y$2,Tableau1[Nat],Statistique!C29)</f>
        <v>0</v>
      </c>
      <c r="Z29" s="43">
        <f>COUNTIFS(Tableau1[Date Arrivée],Statistique!$Z$2,Tableau1[Nat],Statistique!C29)</f>
        <v>0</v>
      </c>
      <c r="AA29" s="43">
        <f>COUNTIFS(Tableau1[Date Arrivée],Statistique!$AA$2,Tableau1[Nat],Statistique!C29)</f>
        <v>0</v>
      </c>
      <c r="AB29" s="43">
        <f>COUNTIFS(Tableau1[Date Arrivée],Statistique!$AB$2,Tableau1[Nat],Statistique!C29)</f>
        <v>0</v>
      </c>
      <c r="AC29" s="43">
        <f>COUNTIFS(Tableau1[Date Arrivée],Statistique!$AC$2,Tableau1[Nat],Statistique!C29)</f>
        <v>0</v>
      </c>
      <c r="AD29" s="43">
        <f>COUNTIFS(Tableau1[Date Arrivée],Statistique!$AD$2,Tableau1[Nat],Statistique!C29)</f>
        <v>0</v>
      </c>
      <c r="AE29" s="43">
        <f>COUNTIFS(Tableau1[Date Arrivée],Statistique!$AE$2,Tableau1[Nat],Statistique!C29)</f>
        <v>0</v>
      </c>
      <c r="AF29" s="43">
        <f>COUNTIFS(Tableau1[Date Arrivée],Statistique!$AF$2,Tableau1[Nat],Statistique!C29)</f>
        <v>0</v>
      </c>
      <c r="AG29" s="43">
        <f>COUNTIFS(Tableau1[Date Arrivée],Statistique!$AG$2,Tableau1[Nat],Statistique!C29)</f>
        <v>0</v>
      </c>
      <c r="AH29" s="45">
        <f>COUNTIFS(Tableau1[Date Arrivée],Statistique!$AH$2,Tableau1[Nat],Statistique!C29)</f>
        <v>0</v>
      </c>
      <c r="AI29" s="25">
        <f t="shared" si="1"/>
        <v>0</v>
      </c>
    </row>
    <row r="30" spans="1:35" ht="15.75" customHeight="1" x14ac:dyDescent="0.25">
      <c r="A30" s="2"/>
      <c r="B30" s="23" t="s">
        <v>139</v>
      </c>
      <c r="C30" s="25" t="s">
        <v>163</v>
      </c>
      <c r="D30" s="43">
        <f>COUNTIFS(Tableau1[Date Arrivée],Statistique!$D$2,Tableau1[Nat],Statistique!C30)</f>
        <v>0</v>
      </c>
      <c r="E30" s="44">
        <f>COUNTIFS(Tableau1[Date Arrivée],Statistique!$E$2,Tableau1[Nat],Statistique!C30)</f>
        <v>0</v>
      </c>
      <c r="F30" s="43">
        <f>COUNTIFS(Tableau1[Date Arrivée],Statistique!$F$2,Tableau1[Nat],Statistique!C30)</f>
        <v>0</v>
      </c>
      <c r="G30" s="43">
        <f>COUNTIFS(Tableau1[Date Arrivée],Statistique!$G$2,Tableau1[Nat],Statistique!C30)</f>
        <v>0</v>
      </c>
      <c r="H30" s="43">
        <f>COUNTIFS(Tableau1[Date Arrivée],Statistique!$H$2,Tableau1[Nat],Statistique!C30)</f>
        <v>0</v>
      </c>
      <c r="I30" s="43">
        <f>COUNTIFS(Tableau1[Date Arrivée],Statistique!$I$2,Tableau1[Nat],Statistique!C30)</f>
        <v>0</v>
      </c>
      <c r="J30" s="43">
        <f>COUNTIFS(Tableau1[Date Arrivée],Statistique!$J$2,Tableau1[Nat],Statistique!C30)</f>
        <v>0</v>
      </c>
      <c r="K30" s="43">
        <f>COUNTIFS(Tableau1[Date Arrivée],Statistique!$K$2,Tableau1[Nat],Statistique!C30)</f>
        <v>0</v>
      </c>
      <c r="L30" s="43">
        <f>COUNTIFS(Tableau1[Date Arrivée],Statistique!$L$2,Tableau1[Nat],Statistique!C30)</f>
        <v>0</v>
      </c>
      <c r="M30" s="43">
        <f>COUNTIFS(Tableau1[Date Arrivée],Statistique!$M$2,Tableau1[Nat],Statistique!C30)</f>
        <v>0</v>
      </c>
      <c r="N30" s="43">
        <f>COUNTIFS(Tableau1[Date Arrivée],Statistique!$N$2,Tableau1[Nat],Statistique!C30)</f>
        <v>0</v>
      </c>
      <c r="O30" s="43">
        <f>COUNTIFS(Tableau1[Date Arrivée],Statistique!$O$2,Tableau1[Nat],Statistique!C30)</f>
        <v>0</v>
      </c>
      <c r="P30" s="43">
        <f>COUNTIFS(Tableau1[Date Arrivée],Statistique!$P$2,Tableau1[Nat],Statistique!C30)</f>
        <v>0</v>
      </c>
      <c r="Q30" s="43">
        <f>COUNTIFS(Tableau1[Date Arrivée],Statistique!$Q$2,Tableau1[Nat],Statistique!C30)</f>
        <v>0</v>
      </c>
      <c r="R30" s="43">
        <f>COUNTIFS(Tableau1[Date Arrivée],Statistique!$R$2,Tableau1[Nat],Statistique!C30)</f>
        <v>0</v>
      </c>
      <c r="S30" s="43">
        <f>COUNTIFS(Tableau1[Date Arrivée],Statistique!$S$2,Tableau1[Nat],Statistique!C30)</f>
        <v>0</v>
      </c>
      <c r="T30" s="43">
        <f>COUNTIFS(Tableau1[Date Arrivée],Statistique!$T$2,Tableau1[Nat],Statistique!C30)</f>
        <v>0</v>
      </c>
      <c r="U30" s="43">
        <f>COUNTIFS(Tableau1[Date Arrivée],Statistique!$U$2,Tableau1[Nat],Statistique!C30)</f>
        <v>0</v>
      </c>
      <c r="V30" s="43">
        <f>COUNTIFS(Tableau1[Date Arrivée],Statistique!$V$2,Tableau1[Nat],Statistique!C30)</f>
        <v>0</v>
      </c>
      <c r="W30" s="43">
        <f>COUNTIFS(Tableau1[Date Arrivée],Statistique!$W$2,Tableau1[Nat],Statistique!C30)</f>
        <v>0</v>
      </c>
      <c r="X30" s="43">
        <f>COUNTIFS(Tableau1[Date Arrivée],Statistique!$X$2,Tableau1[Nat],Statistique!C30)</f>
        <v>0</v>
      </c>
      <c r="Y30" s="43">
        <f>COUNTIFS(Tableau1[Date Arrivée],Statistique!$Y$2,Tableau1[Nat],Statistique!C30)</f>
        <v>0</v>
      </c>
      <c r="Z30" s="43">
        <f>COUNTIFS(Tableau1[Date Arrivée],Statistique!$Z$2,Tableau1[Nat],Statistique!C30)</f>
        <v>0</v>
      </c>
      <c r="AA30" s="43">
        <f>COUNTIFS(Tableau1[Date Arrivée],Statistique!$AA$2,Tableau1[Nat],Statistique!C30)</f>
        <v>0</v>
      </c>
      <c r="AB30" s="43">
        <f>COUNTIFS(Tableau1[Date Arrivée],Statistique!$AB$2,Tableau1[Nat],Statistique!C30)</f>
        <v>0</v>
      </c>
      <c r="AC30" s="43">
        <f>COUNTIFS(Tableau1[Date Arrivée],Statistique!$AC$2,Tableau1[Nat],Statistique!C30)</f>
        <v>0</v>
      </c>
      <c r="AD30" s="43">
        <f>COUNTIFS(Tableau1[Date Arrivée],Statistique!$AD$2,Tableau1[Nat],Statistique!C30)</f>
        <v>0</v>
      </c>
      <c r="AE30" s="43">
        <f>COUNTIFS(Tableau1[Date Arrivée],Statistique!$AE$2,Tableau1[Nat],Statistique!C30)</f>
        <v>0</v>
      </c>
      <c r="AF30" s="43">
        <f>COUNTIFS(Tableau1[Date Arrivée],Statistique!$AF$2,Tableau1[Nat],Statistique!C30)</f>
        <v>0</v>
      </c>
      <c r="AG30" s="43">
        <f>COUNTIFS(Tableau1[Date Arrivée],Statistique!$AG$2,Tableau1[Nat],Statistique!C30)</f>
        <v>0</v>
      </c>
      <c r="AH30" s="45">
        <f>COUNTIFS(Tableau1[Date Arrivée],Statistique!$AH$2,Tableau1[Nat],Statistique!C30)</f>
        <v>0</v>
      </c>
      <c r="AI30" s="25">
        <f t="shared" si="1"/>
        <v>0</v>
      </c>
    </row>
    <row r="31" spans="1:35" ht="15.75" customHeight="1" x14ac:dyDescent="0.25">
      <c r="A31" s="2"/>
      <c r="B31" s="23" t="s">
        <v>195</v>
      </c>
      <c r="C31" s="25" t="s">
        <v>192</v>
      </c>
      <c r="D31" s="43">
        <f>COUNTIFS(Tableau1[Date Arrivée],Statistique!$D$2,Tableau1[Nat],Statistique!C31)</f>
        <v>0</v>
      </c>
      <c r="E31" s="44">
        <f>COUNTIFS(Tableau1[Date Arrivée],Statistique!$E$2,Tableau1[Nat],Statistique!C31)</f>
        <v>0</v>
      </c>
      <c r="F31" s="43">
        <f>COUNTIFS(Tableau1[Date Arrivée],Statistique!$F$2,Tableau1[Nat],Statistique!C31)</f>
        <v>0</v>
      </c>
      <c r="G31" s="43">
        <f>COUNTIFS(Tableau1[Date Arrivée],Statistique!$G$2,Tableau1[Nat],Statistique!C31)</f>
        <v>0</v>
      </c>
      <c r="H31" s="57">
        <f>COUNTIFS(Tableau1[Date Arrivée],Statistique!$H$2,Tableau1[Nat],Statistique!C31)</f>
        <v>0</v>
      </c>
      <c r="I31" s="62">
        <f>COUNTIFS(Tableau1[Date Arrivée],Statistique!$I$2,Tableau1[Nat],Statistique!C31)</f>
        <v>0</v>
      </c>
      <c r="J31" s="43">
        <f>COUNTIFS(Tableau1[Date Arrivée],Statistique!$J$2,Tableau1[Nat],Statistique!C31)</f>
        <v>0</v>
      </c>
      <c r="K31" s="43">
        <f>COUNTIFS(Tableau1[Date Arrivée],Statistique!$K$2,Tableau1[Nat],Statistique!C31)</f>
        <v>0</v>
      </c>
      <c r="L31" s="43">
        <f>COUNTIFS(Tableau1[Date Arrivée],Statistique!$L$2,Tableau1[Nat],Statistique!C31)</f>
        <v>0</v>
      </c>
      <c r="M31" s="43">
        <f>COUNTIFS(Tableau1[Date Arrivée],Statistique!$M$2,Tableau1[Nat],Statistique!C31)</f>
        <v>0</v>
      </c>
      <c r="N31" s="43">
        <f>COUNTIFS(Tableau1[Date Arrivée],Statistique!$N$2,Tableau1[Nat],Statistique!C31)</f>
        <v>0</v>
      </c>
      <c r="O31" s="43">
        <f>COUNTIFS(Tableau1[Date Arrivée],Statistique!$O$2,Tableau1[Nat],Statistique!C31)</f>
        <v>0</v>
      </c>
      <c r="P31" s="43">
        <f>COUNTIFS(Tableau1[Date Arrivée],Statistique!$P$2,Tableau1[Nat],Statistique!C31)</f>
        <v>0</v>
      </c>
      <c r="Q31" s="43">
        <f>COUNTIFS(Tableau1[Date Arrivée],Statistique!$Q$2,Tableau1[Nat],Statistique!C31)</f>
        <v>0</v>
      </c>
      <c r="R31" s="43">
        <f>COUNTIFS(Tableau1[Date Arrivée],Statistique!$R$2,Tableau1[Nat],Statistique!C31)</f>
        <v>0</v>
      </c>
      <c r="S31" s="43">
        <f>COUNTIFS(Tableau1[Date Arrivée],Statistique!$S$2,Tableau1[Nat],Statistique!C31)</f>
        <v>0</v>
      </c>
      <c r="T31" s="43">
        <f>COUNTIFS(Tableau1[Date Arrivée],Statistique!$T$2,Tableau1[Nat],Statistique!C31)</f>
        <v>0</v>
      </c>
      <c r="U31" s="43">
        <f>COUNTIFS(Tableau1[Date Arrivée],Statistique!$U$2,Tableau1[Nat],Statistique!C31)</f>
        <v>0</v>
      </c>
      <c r="V31" s="43">
        <f>COUNTIFS(Tableau1[Date Arrivée],Statistique!$V$2,Tableau1[Nat],Statistique!C31)</f>
        <v>0</v>
      </c>
      <c r="W31" s="43">
        <f>COUNTIFS(Tableau1[Date Arrivée],Statistique!$W$2,Tableau1[Nat],Statistique!C31)</f>
        <v>0</v>
      </c>
      <c r="X31" s="43">
        <f>COUNTIFS(Tableau1[Date Arrivée],Statistique!$X$2,Tableau1[Nat],Statistique!C31)</f>
        <v>0</v>
      </c>
      <c r="Y31" s="43">
        <f>COUNTIFS(Tableau1[Date Arrivée],Statistique!$Y$2,Tableau1[Nat],Statistique!C31)</f>
        <v>0</v>
      </c>
      <c r="Z31" s="43">
        <f>COUNTIFS(Tableau1[Date Arrivée],Statistique!$Z$2,Tableau1[Nat],Statistique!C31)</f>
        <v>0</v>
      </c>
      <c r="AA31" s="43">
        <f>COUNTIFS(Tableau1[Date Arrivée],Statistique!$AA$2,Tableau1[Nat],Statistique!C31)</f>
        <v>0</v>
      </c>
      <c r="AB31" s="43">
        <f>COUNTIFS(Tableau1[Date Arrivée],Statistique!$AB$2,Tableau1[Nat],Statistique!C31)</f>
        <v>0</v>
      </c>
      <c r="AC31" s="43">
        <f>COUNTIFS(Tableau1[Date Arrivée],Statistique!$AC$2,Tableau1[Nat],Statistique!C31)</f>
        <v>0</v>
      </c>
      <c r="AD31" s="43">
        <f>COUNTIFS(Tableau1[Date Arrivée],Statistique!$AD$2,Tableau1[Nat],Statistique!C31)</f>
        <v>0</v>
      </c>
      <c r="AE31" s="43">
        <f>COUNTIFS(Tableau1[Date Arrivée],Statistique!$AE$2,Tableau1[Nat],Statistique!C31)</f>
        <v>0</v>
      </c>
      <c r="AF31" s="43">
        <f>COUNTIFS(Tableau1[Date Arrivée],Statistique!$AF$2,Tableau1[Nat],Statistique!C31)</f>
        <v>0</v>
      </c>
      <c r="AG31" s="43">
        <f>COUNTIFS(Tableau1[Date Arrivée],Statistique!$AG$2,Tableau1[Nat],Statistique!C31)</f>
        <v>0</v>
      </c>
      <c r="AH31" s="45">
        <f>COUNTIFS(Tableau1[Date Arrivée],Statistique!$AH$2,Tableau1[Nat],Statistique!C31)</f>
        <v>0</v>
      </c>
      <c r="AI31" s="25">
        <f t="shared" ref="AI31" si="2">SUM(D31:AH31)</f>
        <v>0</v>
      </c>
    </row>
    <row r="32" spans="1:35" ht="15.75" customHeight="1" x14ac:dyDescent="0.25">
      <c r="A32" s="2"/>
      <c r="B32" s="23" t="s">
        <v>140</v>
      </c>
      <c r="C32" s="25" t="s">
        <v>164</v>
      </c>
      <c r="D32" s="43">
        <f>COUNTIFS(Tableau1[Date Arrivée],Statistique!$D$2,Tableau1[Nat],Statistique!C32)</f>
        <v>0</v>
      </c>
      <c r="E32" s="44">
        <f>COUNTIFS(Tableau1[Date Arrivée],Statistique!$E$2,Tableau1[Nat],Statistique!C32)</f>
        <v>0</v>
      </c>
      <c r="F32" s="43">
        <f>COUNTIFS(Tableau1[Date Arrivée],Statistique!$F$2,Tableau1[Nat],Statistique!C32)</f>
        <v>0</v>
      </c>
      <c r="G32" s="43">
        <f>COUNTIFS(Tableau1[Date Arrivée],Statistique!$G$2,Tableau1[Nat],Statistique!C32)</f>
        <v>0</v>
      </c>
      <c r="H32" s="43">
        <f>COUNTIFS(Tableau1[Date Arrivée],Statistique!$H$2,Tableau1[Nat],Statistique!C32)</f>
        <v>0</v>
      </c>
      <c r="I32" s="43">
        <f>COUNTIFS(Tableau1[Date Arrivée],Statistique!$I$2,Tableau1[Nat],Statistique!C32)</f>
        <v>0</v>
      </c>
      <c r="J32" s="43">
        <f>COUNTIFS(Tableau1[Date Arrivée],Statistique!$J$2,Tableau1[Nat],Statistique!C32)</f>
        <v>0</v>
      </c>
      <c r="K32" s="43">
        <f>COUNTIFS(Tableau1[Date Arrivée],Statistique!$K$2,Tableau1[Nat],Statistique!C32)</f>
        <v>0</v>
      </c>
      <c r="L32" s="43">
        <f>COUNTIFS(Tableau1[Date Arrivée],Statistique!$L$2,Tableau1[Nat],Statistique!C32)</f>
        <v>0</v>
      </c>
      <c r="M32" s="43">
        <f>COUNTIFS(Tableau1[Date Arrivée],Statistique!$M$2,Tableau1[Nat],Statistique!C32)</f>
        <v>0</v>
      </c>
      <c r="N32" s="43">
        <f>COUNTIFS(Tableau1[Date Arrivée],Statistique!$N$2,Tableau1[Nat],Statistique!C32)</f>
        <v>0</v>
      </c>
      <c r="O32" s="43">
        <f>COUNTIFS(Tableau1[Date Arrivée],Statistique!$O$2,Tableau1[Nat],Statistique!C32)</f>
        <v>0</v>
      </c>
      <c r="P32" s="43">
        <f>COUNTIFS(Tableau1[Date Arrivée],Statistique!$P$2,Tableau1[Nat],Statistique!C32)</f>
        <v>0</v>
      </c>
      <c r="Q32" s="43">
        <f>COUNTIFS(Tableau1[Date Arrivée],Statistique!$Q$2,Tableau1[Nat],Statistique!C32)</f>
        <v>0</v>
      </c>
      <c r="R32" s="43">
        <f>COUNTIFS(Tableau1[Date Arrivée],Statistique!$R$2,Tableau1[Nat],Statistique!C32)</f>
        <v>0</v>
      </c>
      <c r="S32" s="43">
        <f>COUNTIFS(Tableau1[Date Arrivée],Statistique!$S$2,Tableau1[Nat],Statistique!C32)</f>
        <v>0</v>
      </c>
      <c r="T32" s="43">
        <f>COUNTIFS(Tableau1[Date Arrivée],Statistique!$T$2,Tableau1[Nat],Statistique!C32)</f>
        <v>0</v>
      </c>
      <c r="U32" s="43">
        <f>COUNTIFS(Tableau1[Date Arrivée],Statistique!$U$2,Tableau1[Nat],Statistique!C32)</f>
        <v>0</v>
      </c>
      <c r="V32" s="43">
        <f>COUNTIFS(Tableau1[Date Arrivée],Statistique!$V$2,Tableau1[Nat],Statistique!C32)</f>
        <v>0</v>
      </c>
      <c r="W32" s="43">
        <f>COUNTIFS(Tableau1[Date Arrivée],Statistique!$W$2,Tableau1[Nat],Statistique!C32)</f>
        <v>0</v>
      </c>
      <c r="X32" s="43">
        <f>COUNTIFS(Tableau1[Date Arrivée],Statistique!$X$2,Tableau1[Nat],Statistique!C32)</f>
        <v>0</v>
      </c>
      <c r="Y32" s="43">
        <f>COUNTIFS(Tableau1[Date Arrivée],Statistique!$Y$2,Tableau1[Nat],Statistique!C32)</f>
        <v>0</v>
      </c>
      <c r="Z32" s="43">
        <f>COUNTIFS(Tableau1[Date Arrivée],Statistique!$Z$2,Tableau1[Nat],Statistique!C32)</f>
        <v>0</v>
      </c>
      <c r="AA32" s="43">
        <f>COUNTIFS(Tableau1[Date Arrivée],Statistique!$AA$2,Tableau1[Nat],Statistique!C32)</f>
        <v>0</v>
      </c>
      <c r="AB32" s="43">
        <f>COUNTIFS(Tableau1[Date Arrivée],Statistique!$AB$2,Tableau1[Nat],Statistique!C32)</f>
        <v>0</v>
      </c>
      <c r="AC32" s="43">
        <f>COUNTIFS(Tableau1[Date Arrivée],Statistique!$AC$2,Tableau1[Nat],Statistique!C32)</f>
        <v>0</v>
      </c>
      <c r="AD32" s="43">
        <f>COUNTIFS(Tableau1[Date Arrivée],Statistique!$AD$2,Tableau1[Nat],Statistique!C32)</f>
        <v>0</v>
      </c>
      <c r="AE32" s="43">
        <f>COUNTIFS(Tableau1[Date Arrivée],Statistique!$AE$2,Tableau1[Nat],Statistique!C32)</f>
        <v>0</v>
      </c>
      <c r="AF32" s="43">
        <f>COUNTIFS(Tableau1[Date Arrivée],Statistique!$AF$2,Tableau1[Nat],Statistique!C32)</f>
        <v>0</v>
      </c>
      <c r="AG32" s="43">
        <f>COUNTIFS(Tableau1[Date Arrivée],Statistique!$AG$2,Tableau1[Nat],Statistique!C32)</f>
        <v>0</v>
      </c>
      <c r="AH32" s="45">
        <f>COUNTIFS(Tableau1[Date Arrivée],Statistique!$AH$2,Tableau1[Nat],Statistique!C32)</f>
        <v>0</v>
      </c>
      <c r="AI32" s="25">
        <f t="shared" si="1"/>
        <v>0</v>
      </c>
    </row>
    <row r="33" spans="1:37" ht="15.75" customHeight="1" x14ac:dyDescent="0.25">
      <c r="A33" s="2"/>
      <c r="B33" s="23" t="s">
        <v>141</v>
      </c>
      <c r="C33" s="25" t="s">
        <v>31</v>
      </c>
      <c r="D33" s="43">
        <f>COUNTIFS(Tableau1[Date Arrivée],Statistique!$D$2,Tableau1[Nat],Statistique!C33)</f>
        <v>0</v>
      </c>
      <c r="E33" s="44">
        <f>COUNTIFS(Tableau1[Date Arrivée],Statistique!$E$2,Tableau1[Nat],Statistique!C33)</f>
        <v>0</v>
      </c>
      <c r="F33" s="43">
        <f>COUNTIFS(Tableau1[Date Arrivée],Statistique!$F$2,Tableau1[Nat],Statistique!C33)</f>
        <v>1</v>
      </c>
      <c r="G33" s="43">
        <f>COUNTIFS(Tableau1[Date Arrivée],Statistique!$G$2,Tableau1[Nat],Statistique!C33)</f>
        <v>0</v>
      </c>
      <c r="H33" s="43">
        <f>COUNTIFS(Tableau1[Date Arrivée],Statistique!$H$2,Tableau1[Nat],Statistique!C33)</f>
        <v>0</v>
      </c>
      <c r="I33" s="43">
        <f>COUNTIFS(Tableau1[Date Arrivée],Statistique!$I$2,Tableau1[Nat],Statistique!C33)</f>
        <v>0</v>
      </c>
      <c r="J33" s="43">
        <f>COUNTIFS(Tableau1[Date Arrivée],Statistique!$J$2,Tableau1[Nat],Statistique!C33)</f>
        <v>0</v>
      </c>
      <c r="K33" s="43">
        <f>COUNTIFS(Tableau1[Date Arrivée],Statistique!$K$2,Tableau1[Nat],Statistique!C33)</f>
        <v>0</v>
      </c>
      <c r="L33" s="43">
        <f>COUNTIFS(Tableau1[Date Arrivée],Statistique!$L$2,Tableau1[Nat],Statistique!C33)</f>
        <v>0</v>
      </c>
      <c r="M33" s="43">
        <f>COUNTIFS(Tableau1[Date Arrivée],Statistique!$M$2,Tableau1[Nat],Statistique!C33)</f>
        <v>0</v>
      </c>
      <c r="N33" s="43">
        <f>COUNTIFS(Tableau1[Date Arrivée],Statistique!$N$2,Tableau1[Nat],Statistique!C33)</f>
        <v>0</v>
      </c>
      <c r="O33" s="43">
        <f>COUNTIFS(Tableau1[Date Arrivée],Statistique!$O$2,Tableau1[Nat],Statistique!C33)</f>
        <v>0</v>
      </c>
      <c r="P33" s="43">
        <f>COUNTIFS(Tableau1[Date Arrivée],Statistique!$P$2,Tableau1[Nat],Statistique!C33)</f>
        <v>0</v>
      </c>
      <c r="Q33" s="43">
        <f>COUNTIFS(Tableau1[Date Arrivée],Statistique!$Q$2,Tableau1[Nat],Statistique!C33)</f>
        <v>0</v>
      </c>
      <c r="R33" s="43">
        <f>COUNTIFS(Tableau1[Date Arrivée],Statistique!$R$2,Tableau1[Nat],Statistique!C33)</f>
        <v>0</v>
      </c>
      <c r="S33" s="43">
        <f>COUNTIFS(Tableau1[Date Arrivée],Statistique!$S$2,Tableau1[Nat],Statistique!C33)</f>
        <v>0</v>
      </c>
      <c r="T33" s="43">
        <f>COUNTIFS(Tableau1[Date Arrivée],Statistique!$T$2,Tableau1[Nat],Statistique!C33)</f>
        <v>0</v>
      </c>
      <c r="U33" s="43">
        <f>COUNTIFS(Tableau1[Date Arrivée],Statistique!$U$2,Tableau1[Nat],Statistique!C33)</f>
        <v>0</v>
      </c>
      <c r="V33" s="43">
        <f>COUNTIFS(Tableau1[Date Arrivée],Statistique!$V$2,Tableau1[Nat],Statistique!C33)</f>
        <v>0</v>
      </c>
      <c r="W33" s="43">
        <f>COUNTIFS(Tableau1[Date Arrivée],Statistique!$W$2,Tableau1[Nat],Statistique!C33)</f>
        <v>0</v>
      </c>
      <c r="X33" s="43">
        <f>COUNTIFS(Tableau1[Date Arrivée],Statistique!$X$2,Tableau1[Nat],Statistique!C33)</f>
        <v>0</v>
      </c>
      <c r="Y33" s="43">
        <f>COUNTIFS(Tableau1[Date Arrivée],Statistique!$Y$2,Tableau1[Nat],Statistique!C33)</f>
        <v>0</v>
      </c>
      <c r="Z33" s="43">
        <f>COUNTIFS(Tableau1[Date Arrivée],Statistique!$Z$2,Tableau1[Nat],Statistique!C33)</f>
        <v>0</v>
      </c>
      <c r="AA33" s="43">
        <f>COUNTIFS(Tableau1[Date Arrivée],Statistique!$AA$2,Tableau1[Nat],Statistique!C33)</f>
        <v>0</v>
      </c>
      <c r="AB33" s="43">
        <f>COUNTIFS(Tableau1[Date Arrivée],Statistique!$AB$2,Tableau1[Nat],Statistique!C33)</f>
        <v>0</v>
      </c>
      <c r="AC33" s="43">
        <f>COUNTIFS(Tableau1[Date Arrivée],Statistique!$AC$2,Tableau1[Nat],Statistique!C33)</f>
        <v>0</v>
      </c>
      <c r="AD33" s="43">
        <f>COUNTIFS(Tableau1[Date Arrivée],Statistique!$AD$2,Tableau1[Nat],Statistique!C33)</f>
        <v>0</v>
      </c>
      <c r="AE33" s="43">
        <f>COUNTIFS(Tableau1[Date Arrivée],Statistique!$AE$2,Tableau1[Nat],Statistique!C33)</f>
        <v>0</v>
      </c>
      <c r="AF33" s="43">
        <f>COUNTIFS(Tableau1[Date Arrivée],Statistique!$AF$2,Tableau1[Nat],Statistique!C33)</f>
        <v>0</v>
      </c>
      <c r="AG33" s="43">
        <f>COUNTIFS(Tableau1[Date Arrivée],Statistique!$AG$2,Tableau1[Nat],Statistique!C33)</f>
        <v>0</v>
      </c>
      <c r="AH33" s="45">
        <f>COUNTIFS(Tableau1[Date Arrivée],Statistique!$AH$2,Tableau1[Nat],Statistique!C33)</f>
        <v>0</v>
      </c>
      <c r="AI33" s="25">
        <f t="shared" si="1"/>
        <v>1</v>
      </c>
    </row>
    <row r="34" spans="1:37" ht="15.75" customHeight="1" x14ac:dyDescent="0.25">
      <c r="A34" s="2"/>
      <c r="B34" s="23" t="s">
        <v>142</v>
      </c>
      <c r="C34" s="25" t="s">
        <v>144</v>
      </c>
      <c r="D34" s="43">
        <f>COUNTIFS(Tableau1[Date Arrivée],Statistique!$D$2,Tableau1[Nat],Statistique!C34)</f>
        <v>0</v>
      </c>
      <c r="E34" s="44">
        <f>COUNTIFS(Tableau1[Date Arrivée],Statistique!$E$2,Tableau1[Nat],Statistique!C34)</f>
        <v>0</v>
      </c>
      <c r="F34" s="43">
        <f>COUNTIFS(Tableau1[Date Arrivée],Statistique!$F$2,Tableau1[Nat],Statistique!C34)</f>
        <v>0</v>
      </c>
      <c r="G34" s="43">
        <f>COUNTIFS(Tableau1[Date Arrivée],Statistique!$G$2,Tableau1[Nat],Statistique!C34)</f>
        <v>0</v>
      </c>
      <c r="H34" s="43">
        <f>COUNTIFS(Tableau1[Date Arrivée],Statistique!$H$2,Tableau1[Nat],Statistique!C34)</f>
        <v>0</v>
      </c>
      <c r="I34" s="43">
        <f>COUNTIFS(Tableau1[Date Arrivée],Statistique!$I$2,Tableau1[Nat],Statistique!C34)</f>
        <v>0</v>
      </c>
      <c r="J34" s="43">
        <f>COUNTIFS(Tableau1[Date Arrivée],Statistique!$J$2,Tableau1[Nat],Statistique!C34)</f>
        <v>0</v>
      </c>
      <c r="K34" s="43">
        <f>COUNTIFS(Tableau1[Date Arrivée],Statistique!$K$2,Tableau1[Nat],Statistique!C34)</f>
        <v>0</v>
      </c>
      <c r="L34" s="43">
        <f>COUNTIFS(Tableau1[Date Arrivée],Statistique!$L$2,Tableau1[Nat],Statistique!C34)</f>
        <v>0</v>
      </c>
      <c r="M34" s="43">
        <f>COUNTIFS(Tableau1[Date Arrivée],Statistique!$M$2,Tableau1[Nat],Statistique!C34)</f>
        <v>0</v>
      </c>
      <c r="N34" s="43">
        <f>COUNTIFS(Tableau1[Date Arrivée],Statistique!$N$2,Tableau1[Nat],Statistique!C34)</f>
        <v>0</v>
      </c>
      <c r="O34" s="43">
        <f>COUNTIFS(Tableau1[Date Arrivée],Statistique!$O$2,Tableau1[Nat],Statistique!C34)</f>
        <v>0</v>
      </c>
      <c r="P34" s="43">
        <f>COUNTIFS(Tableau1[Date Arrivée],Statistique!$P$2,Tableau1[Nat],Statistique!C34)</f>
        <v>0</v>
      </c>
      <c r="Q34" s="43">
        <f>COUNTIFS(Tableau1[Date Arrivée],Statistique!$Q$2,Tableau1[Nat],Statistique!C34)</f>
        <v>0</v>
      </c>
      <c r="R34" s="43">
        <f>COUNTIFS(Tableau1[Date Arrivée],Statistique!$R$2,Tableau1[Nat],Statistique!C34)</f>
        <v>0</v>
      </c>
      <c r="S34" s="43">
        <f>COUNTIFS(Tableau1[Date Arrivée],Statistique!$S$2,Tableau1[Nat],Statistique!C34)</f>
        <v>0</v>
      </c>
      <c r="T34" s="43">
        <f>COUNTIFS(Tableau1[Date Arrivée],Statistique!$T$2,Tableau1[Nat],Statistique!C34)</f>
        <v>0</v>
      </c>
      <c r="U34" s="43">
        <f>COUNTIFS(Tableau1[Date Arrivée],Statistique!$U$2,Tableau1[Nat],Statistique!C34)</f>
        <v>0</v>
      </c>
      <c r="V34" s="43">
        <f>COUNTIFS(Tableau1[Date Arrivée],Statistique!$V$2,Tableau1[Nat],Statistique!C34)</f>
        <v>0</v>
      </c>
      <c r="W34" s="43">
        <f>COUNTIFS(Tableau1[Date Arrivée],Statistique!$W$2,Tableau1[Nat],Statistique!C34)</f>
        <v>0</v>
      </c>
      <c r="X34" s="43">
        <f>COUNTIFS(Tableau1[Date Arrivée],Statistique!$X$2,Tableau1[Nat],Statistique!C34)</f>
        <v>0</v>
      </c>
      <c r="Y34" s="43">
        <f>COUNTIFS(Tableau1[Date Arrivée],Statistique!$Y$2,Tableau1[Nat],Statistique!C34)</f>
        <v>0</v>
      </c>
      <c r="Z34" s="43">
        <f>COUNTIFS(Tableau1[Date Arrivée],Statistique!$Z$2,Tableau1[Nat],Statistique!C34)</f>
        <v>0</v>
      </c>
      <c r="AA34" s="43">
        <f>COUNTIFS(Tableau1[Date Arrivée],Statistique!$AA$2,Tableau1[Nat],Statistique!C34)</f>
        <v>0</v>
      </c>
      <c r="AB34" s="43">
        <f>COUNTIFS(Tableau1[Date Arrivée],Statistique!$AB$2,Tableau1[Nat],Statistique!C34)</f>
        <v>0</v>
      </c>
      <c r="AC34" s="43">
        <f>COUNTIFS(Tableau1[Date Arrivée],Statistique!$AC$2,Tableau1[Nat],Statistique!C34)</f>
        <v>0</v>
      </c>
      <c r="AD34" s="43">
        <f>COUNTIFS(Tableau1[Date Arrivée],Statistique!$AD$2,Tableau1[Nat],Statistique!C34)</f>
        <v>0</v>
      </c>
      <c r="AE34" s="43">
        <f>COUNTIFS(Tableau1[Date Arrivée],Statistique!$AE$2,Tableau1[Nat],Statistique!C34)</f>
        <v>0</v>
      </c>
      <c r="AF34" s="43">
        <f>COUNTIFS(Tableau1[Date Arrivée],Statistique!$AF$2,Tableau1[Nat],Statistique!C34)</f>
        <v>0</v>
      </c>
      <c r="AG34" s="43">
        <f>COUNTIFS(Tableau1[Date Arrivée],Statistique!$AG$2,Tableau1[Nat],Statistique!C34)</f>
        <v>0</v>
      </c>
      <c r="AH34" s="45">
        <f>COUNTIFS(Tableau1[Date Arrivée],Statistique!$AH$2,Tableau1[Nat],Statistique!C34)</f>
        <v>0</v>
      </c>
      <c r="AI34" s="25">
        <f t="shared" si="1"/>
        <v>0</v>
      </c>
    </row>
    <row r="35" spans="1:37" ht="15.75" customHeight="1" x14ac:dyDescent="0.25">
      <c r="A35" s="2"/>
      <c r="B35" s="23" t="s">
        <v>146</v>
      </c>
      <c r="C35" s="25" t="s">
        <v>145</v>
      </c>
      <c r="D35" s="43">
        <f>COUNTIFS(Tableau1[Date Arrivée],Statistique!$D$2,Tableau1[Nat],Statistique!C35)</f>
        <v>0</v>
      </c>
      <c r="E35" s="44">
        <f>COUNTIFS(Tableau1[Date Arrivée],Statistique!$E$2,Tableau1[Nat],Statistique!C35)</f>
        <v>0</v>
      </c>
      <c r="F35" s="43">
        <f>COUNTIFS(Tableau1[Date Arrivée],Statistique!$F$2,Tableau1[Nat],Statistique!C35)</f>
        <v>0</v>
      </c>
      <c r="G35" s="43">
        <f>COUNTIFS(Tableau1[Date Arrivée],Statistique!$G$2,Tableau1[Nat],Statistique!C35)</f>
        <v>0</v>
      </c>
      <c r="H35" s="43">
        <f>COUNTIFS(Tableau1[Date Arrivée],Statistique!$H$2,Tableau1[Nat],Statistique!C35)</f>
        <v>0</v>
      </c>
      <c r="I35" s="43">
        <f>COUNTIFS(Tableau1[Date Arrivée],Statistique!$I$2,Tableau1[Nat],Statistique!C35)</f>
        <v>0</v>
      </c>
      <c r="J35" s="43">
        <f>COUNTIFS(Tableau1[Date Arrivée],Statistique!$J$2,Tableau1[Nat],Statistique!C35)</f>
        <v>0</v>
      </c>
      <c r="K35" s="43">
        <f>COUNTIFS(Tableau1[Date Arrivée],Statistique!$K$2,Tableau1[Nat],Statistique!C35)</f>
        <v>0</v>
      </c>
      <c r="L35" s="43">
        <f>COUNTIFS(Tableau1[Date Arrivée],Statistique!$L$2,Tableau1[Nat],Statistique!C35)</f>
        <v>0</v>
      </c>
      <c r="M35" s="43">
        <f>COUNTIFS(Tableau1[Date Arrivée],Statistique!$M$2,Tableau1[Nat],Statistique!C35)</f>
        <v>0</v>
      </c>
      <c r="N35" s="43">
        <f>COUNTIFS(Tableau1[Date Arrivée],Statistique!$N$2,Tableau1[Nat],Statistique!C35)</f>
        <v>0</v>
      </c>
      <c r="O35" s="43">
        <f>COUNTIFS(Tableau1[Date Arrivée],Statistique!$O$2,Tableau1[Nat],Statistique!C35)</f>
        <v>0</v>
      </c>
      <c r="P35" s="43">
        <f>COUNTIFS(Tableau1[Date Arrivée],Statistique!$P$2,Tableau1[Nat],Statistique!C35)</f>
        <v>0</v>
      </c>
      <c r="Q35" s="43">
        <f>COUNTIFS(Tableau1[Date Arrivée],Statistique!$Q$2,Tableau1[Nat],Statistique!C35)</f>
        <v>0</v>
      </c>
      <c r="R35" s="43">
        <f>COUNTIFS(Tableau1[Date Arrivée],Statistique!$R$2,Tableau1[Nat],Statistique!C35)</f>
        <v>0</v>
      </c>
      <c r="S35" s="43">
        <f>COUNTIFS(Tableau1[Date Arrivée],Statistique!$S$2,Tableau1[Nat],Statistique!C35)</f>
        <v>0</v>
      </c>
      <c r="T35" s="43">
        <f>COUNTIFS(Tableau1[Date Arrivée],Statistique!$T$2,Tableau1[Nat],Statistique!C35)</f>
        <v>0</v>
      </c>
      <c r="U35" s="43">
        <f>COUNTIFS(Tableau1[Date Arrivée],Statistique!$U$2,Tableau1[Nat],Statistique!C35)</f>
        <v>0</v>
      </c>
      <c r="V35" s="43">
        <f>COUNTIFS(Tableau1[Date Arrivée],Statistique!$V$2,Tableau1[Nat],Statistique!C35)</f>
        <v>0</v>
      </c>
      <c r="W35" s="43">
        <f>COUNTIFS(Tableau1[Date Arrivée],Statistique!$W$2,Tableau1[Nat],Statistique!C35)</f>
        <v>0</v>
      </c>
      <c r="X35" s="43">
        <f>COUNTIFS(Tableau1[Date Arrivée],Statistique!$X$2,Tableau1[Nat],Statistique!C35)</f>
        <v>0</v>
      </c>
      <c r="Y35" s="43">
        <f>COUNTIFS(Tableau1[Date Arrivée],Statistique!$Y$2,Tableau1[Nat],Statistique!C35)</f>
        <v>0</v>
      </c>
      <c r="Z35" s="43">
        <f>COUNTIFS(Tableau1[Date Arrivée],Statistique!$Z$2,Tableau1[Nat],Statistique!C35)</f>
        <v>0</v>
      </c>
      <c r="AA35" s="43">
        <f>COUNTIFS(Tableau1[Date Arrivée],Statistique!$AA$2,Tableau1[Nat],Statistique!C35)</f>
        <v>0</v>
      </c>
      <c r="AB35" s="43">
        <f>COUNTIFS(Tableau1[Date Arrivée],Statistique!$AB$2,Tableau1[Nat],Statistique!C35)</f>
        <v>0</v>
      </c>
      <c r="AC35" s="43">
        <f>COUNTIFS(Tableau1[Date Arrivée],Statistique!$AC$2,Tableau1[Nat],Statistique!C35)</f>
        <v>0</v>
      </c>
      <c r="AD35" s="43">
        <f>COUNTIFS(Tableau1[Date Arrivée],Statistique!$AD$2,Tableau1[Nat],Statistique!C35)</f>
        <v>0</v>
      </c>
      <c r="AE35" s="43">
        <f>COUNTIFS(Tableau1[Date Arrivée],Statistique!$AE$2,Tableau1[Nat],Statistique!C35)</f>
        <v>0</v>
      </c>
      <c r="AF35" s="43">
        <f>COUNTIFS(Tableau1[Date Arrivée],Statistique!$AF$2,Tableau1[Nat],Statistique!C35)</f>
        <v>0</v>
      </c>
      <c r="AG35" s="43">
        <f>COUNTIFS(Tableau1[Date Arrivée],Statistique!$AG$2,Tableau1[Nat],Statistique!C35)</f>
        <v>0</v>
      </c>
      <c r="AH35" s="45">
        <f>COUNTIFS(Tableau1[Date Arrivée],Statistique!$AH$2,Tableau1[Nat],Statistique!C35)</f>
        <v>0</v>
      </c>
      <c r="AI35" s="25">
        <f t="shared" si="1"/>
        <v>0</v>
      </c>
    </row>
    <row r="36" spans="1:37" ht="15.75" customHeight="1" x14ac:dyDescent="0.25">
      <c r="A36" s="2"/>
      <c r="B36" s="23" t="s">
        <v>147</v>
      </c>
      <c r="C36" s="25" t="s">
        <v>148</v>
      </c>
      <c r="D36" s="43">
        <f>COUNTIFS(Tableau1[Date Arrivée],Statistique!$D$2,Tableau1[Nat],Statistique!C36)</f>
        <v>0</v>
      </c>
      <c r="E36" s="44">
        <f>COUNTIFS(Tableau1[Date Arrivée],Statistique!$E$2,Tableau1[Nat],Statistique!C36)</f>
        <v>0</v>
      </c>
      <c r="F36" s="43">
        <f>COUNTIFS(Tableau1[Date Arrivée],Statistique!$F$2,Tableau1[Nat],Statistique!C36)</f>
        <v>0</v>
      </c>
      <c r="G36" s="43">
        <f>COUNTIFS(Tableau1[Date Arrivée],Statistique!$G$2,Tableau1[Nat],Statistique!C36)</f>
        <v>0</v>
      </c>
      <c r="H36" s="43">
        <f>COUNTIFS(Tableau1[Date Arrivée],Statistique!$H$2,Tableau1[Nat],Statistique!C36)</f>
        <v>0</v>
      </c>
      <c r="I36" s="43">
        <f>COUNTIFS(Tableau1[Date Arrivée],Statistique!$I$2,Tableau1[Nat],Statistique!C36)</f>
        <v>0</v>
      </c>
      <c r="J36" s="43">
        <f>COUNTIFS(Tableau1[Date Arrivée],Statistique!$J$2,Tableau1[Nat],Statistique!C36)</f>
        <v>0</v>
      </c>
      <c r="K36" s="43">
        <f>COUNTIFS(Tableau1[Date Arrivée],Statistique!$K$2,Tableau1[Nat],Statistique!C36)</f>
        <v>0</v>
      </c>
      <c r="L36" s="43">
        <f>COUNTIFS(Tableau1[Date Arrivée],Statistique!$L$2,Tableau1[Nat],Statistique!C36)</f>
        <v>0</v>
      </c>
      <c r="M36" s="43">
        <f>COUNTIFS(Tableau1[Date Arrivée],Statistique!$M$2,Tableau1[Nat],Statistique!C36)</f>
        <v>0</v>
      </c>
      <c r="N36" s="43">
        <f>COUNTIFS(Tableau1[Date Arrivée],Statistique!$N$2,Tableau1[Nat],Statistique!C36)</f>
        <v>0</v>
      </c>
      <c r="O36" s="43">
        <f>COUNTIFS(Tableau1[Date Arrivée],Statistique!$O$2,Tableau1[Nat],Statistique!C36)</f>
        <v>0</v>
      </c>
      <c r="P36" s="43">
        <f>COUNTIFS(Tableau1[Date Arrivée],Statistique!$P$2,Tableau1[Nat],Statistique!C36)</f>
        <v>0</v>
      </c>
      <c r="Q36" s="43">
        <f>COUNTIFS(Tableau1[Date Arrivée],Statistique!$Q$2,Tableau1[Nat],Statistique!C36)</f>
        <v>0</v>
      </c>
      <c r="R36" s="43">
        <f>COUNTIFS(Tableau1[Date Arrivée],Statistique!$R$2,Tableau1[Nat],Statistique!C36)</f>
        <v>0</v>
      </c>
      <c r="S36" s="43">
        <f>COUNTIFS(Tableau1[Date Arrivée],Statistique!$S$2,Tableau1[Nat],Statistique!C36)</f>
        <v>0</v>
      </c>
      <c r="T36" s="43">
        <f>COUNTIFS(Tableau1[Date Arrivée],Statistique!$T$2,Tableau1[Nat],Statistique!C36)</f>
        <v>0</v>
      </c>
      <c r="U36" s="43">
        <f>COUNTIFS(Tableau1[Date Arrivée],Statistique!$U$2,Tableau1[Nat],Statistique!C36)</f>
        <v>0</v>
      </c>
      <c r="V36" s="43">
        <f>COUNTIFS(Tableau1[Date Arrivée],Statistique!$V$2,Tableau1[Nat],Statistique!C36)</f>
        <v>0</v>
      </c>
      <c r="W36" s="43">
        <f>COUNTIFS(Tableau1[Date Arrivée],Statistique!$W$2,Tableau1[Nat],Statistique!C36)</f>
        <v>0</v>
      </c>
      <c r="X36" s="43">
        <f>COUNTIFS(Tableau1[Date Arrivée],Statistique!$X$2,Tableau1[Nat],Statistique!C36)</f>
        <v>0</v>
      </c>
      <c r="Y36" s="43">
        <f>COUNTIFS(Tableau1[Date Arrivée],Statistique!$Y$2,Tableau1[Nat],Statistique!C36)</f>
        <v>0</v>
      </c>
      <c r="Z36" s="43">
        <f>COUNTIFS(Tableau1[Date Arrivée],Statistique!$Z$2,Tableau1[Nat],Statistique!C36)</f>
        <v>0</v>
      </c>
      <c r="AA36" s="43">
        <f>COUNTIFS(Tableau1[Date Arrivée],Statistique!$AA$2,Tableau1[Nat],Statistique!C36)</f>
        <v>0</v>
      </c>
      <c r="AB36" s="43">
        <f>COUNTIFS(Tableau1[Date Arrivée],Statistique!$AB$2,Tableau1[Nat],Statistique!C36)</f>
        <v>0</v>
      </c>
      <c r="AC36" s="43">
        <f>COUNTIFS(Tableau1[Date Arrivée],Statistique!$AC$2,Tableau1[Nat],Statistique!C36)</f>
        <v>0</v>
      </c>
      <c r="AD36" s="43">
        <f>COUNTIFS(Tableau1[Date Arrivée],Statistique!$AD$2,Tableau1[Nat],Statistique!C36)</f>
        <v>0</v>
      </c>
      <c r="AE36" s="43">
        <f>COUNTIFS(Tableau1[Date Arrivée],Statistique!$AE$2,Tableau1[Nat],Statistique!C36)</f>
        <v>0</v>
      </c>
      <c r="AF36" s="43">
        <f>COUNTIFS(Tableau1[Date Arrivée],Statistique!$AF$2,Tableau1[Nat],Statistique!C36)</f>
        <v>0</v>
      </c>
      <c r="AG36" s="43">
        <f>COUNTIFS(Tableau1[Date Arrivée],Statistique!$AG$2,Tableau1[Nat],Statistique!C36)</f>
        <v>0</v>
      </c>
      <c r="AH36" s="45">
        <f>COUNTIFS(Tableau1[Date Arrivée],Statistique!$AH$2,Tableau1[Nat],Statistique!C36)</f>
        <v>0</v>
      </c>
      <c r="AI36" s="25">
        <f t="shared" si="1"/>
        <v>0</v>
      </c>
    </row>
    <row r="37" spans="1:37" ht="15.75" customHeight="1" x14ac:dyDescent="0.25">
      <c r="A37" s="2"/>
      <c r="B37" s="23" t="s">
        <v>167</v>
      </c>
      <c r="C37" s="25" t="s">
        <v>168</v>
      </c>
      <c r="D37" s="43">
        <f>COUNTIFS(Tableau1[Date Arrivée],Statistique!$D$2,Tableau1[Nat],Statistique!C37)</f>
        <v>0</v>
      </c>
      <c r="E37" s="44">
        <f>COUNTIFS(Tableau1[Date Arrivée],Statistique!$E$2,Tableau1[Nat],Statistique!C37)</f>
        <v>0</v>
      </c>
      <c r="F37" s="43">
        <f>COUNTIFS(Tableau1[Date Arrivée],Statistique!$F$2,Tableau1[Nat],Statistique!C37)</f>
        <v>0</v>
      </c>
      <c r="G37" s="43">
        <f>COUNTIFS(Tableau1[Date Arrivée],Statistique!$G$2,Tableau1[Nat],Statistique!C37)</f>
        <v>0</v>
      </c>
      <c r="H37" s="43">
        <f>COUNTIFS(Tableau1[Date Arrivée],Statistique!$H$2,Tableau1[Nat],Statistique!C37)</f>
        <v>0</v>
      </c>
      <c r="I37" s="43">
        <f>COUNTIFS(Tableau1[Date Arrivée],Statistique!$I$2,Tableau1[Nat],Statistique!C37)</f>
        <v>0</v>
      </c>
      <c r="J37" s="43">
        <f>COUNTIFS(Tableau1[Date Arrivée],Statistique!$J$2,Tableau1[Nat],Statistique!C37)</f>
        <v>0</v>
      </c>
      <c r="K37" s="43">
        <f>COUNTIFS(Tableau1[Date Arrivée],Statistique!$K$2,Tableau1[Nat],Statistique!C37)</f>
        <v>0</v>
      </c>
      <c r="L37" s="43">
        <f>COUNTIFS(Tableau1[Date Arrivée],Statistique!$L$2,Tableau1[Nat],Statistique!C37)</f>
        <v>0</v>
      </c>
      <c r="M37" s="43">
        <f>COUNTIFS(Tableau1[Date Arrivée],Statistique!$M$2,Tableau1[Nat],Statistique!C37)</f>
        <v>0</v>
      </c>
      <c r="N37" s="43">
        <f>COUNTIFS(Tableau1[Date Arrivée],Statistique!$N$2,Tableau1[Nat],Statistique!C37)</f>
        <v>0</v>
      </c>
      <c r="O37" s="43">
        <f>COUNTIFS(Tableau1[Date Arrivée],Statistique!$O$2,Tableau1[Nat],Statistique!C37)</f>
        <v>0</v>
      </c>
      <c r="P37" s="43">
        <f>COUNTIFS(Tableau1[Date Arrivée],Statistique!$P$2,Tableau1[Nat],Statistique!C37)</f>
        <v>0</v>
      </c>
      <c r="Q37" s="43">
        <f>COUNTIFS(Tableau1[Date Arrivée],Statistique!$Q$2,Tableau1[Nat],Statistique!C37)</f>
        <v>0</v>
      </c>
      <c r="R37" s="43">
        <f>COUNTIFS(Tableau1[Date Arrivée],Statistique!$R$2,Tableau1[Nat],Statistique!C37)</f>
        <v>0</v>
      </c>
      <c r="S37" s="43">
        <f>COUNTIFS(Tableau1[Date Arrivée],Statistique!$S$2,Tableau1[Nat],Statistique!C37)</f>
        <v>0</v>
      </c>
      <c r="T37" s="43">
        <f>COUNTIFS(Tableau1[Date Arrivée],Statistique!$T$2,Tableau1[Nat],Statistique!C37)</f>
        <v>0</v>
      </c>
      <c r="U37" s="43">
        <f>COUNTIFS(Tableau1[Date Arrivée],Statistique!$U$2,Tableau1[Nat],Statistique!C37)</f>
        <v>0</v>
      </c>
      <c r="V37" s="43">
        <f>COUNTIFS(Tableau1[Date Arrivée],Statistique!$V$2,Tableau1[Nat],Statistique!C37)</f>
        <v>0</v>
      </c>
      <c r="W37" s="43">
        <f>COUNTIFS(Tableau1[Date Arrivée],Statistique!$W$2,Tableau1[Nat],Statistique!C37)</f>
        <v>0</v>
      </c>
      <c r="X37" s="43">
        <f>COUNTIFS(Tableau1[Date Arrivée],Statistique!$X$2,Tableau1[Nat],Statistique!C37)</f>
        <v>0</v>
      </c>
      <c r="Y37" s="43">
        <f>COUNTIFS(Tableau1[Date Arrivée],Statistique!$Y$2,Tableau1[Nat],Statistique!C37)</f>
        <v>0</v>
      </c>
      <c r="Z37" s="43">
        <f>COUNTIFS(Tableau1[Date Arrivée],Statistique!$Z$2,Tableau1[Nat],Statistique!C37)</f>
        <v>0</v>
      </c>
      <c r="AA37" s="43">
        <f>COUNTIFS(Tableau1[Date Arrivée],Statistique!$AA$2,Tableau1[Nat],Statistique!C37)</f>
        <v>0</v>
      </c>
      <c r="AB37" s="43">
        <f>COUNTIFS(Tableau1[Date Arrivée],Statistique!$AB$2,Tableau1[Nat],Statistique!C37)</f>
        <v>0</v>
      </c>
      <c r="AC37" s="43">
        <f>COUNTIFS(Tableau1[Date Arrivée],Statistique!$AC$2,Tableau1[Nat],Statistique!C37)</f>
        <v>0</v>
      </c>
      <c r="AD37" s="43">
        <f>COUNTIFS(Tableau1[Date Arrivée],Statistique!$AD$2,Tableau1[Nat],Statistique!C37)</f>
        <v>0</v>
      </c>
      <c r="AE37" s="43">
        <f>COUNTIFS(Tableau1[Date Arrivée],Statistique!$AE$2,Tableau1[Nat],Statistique!C37)</f>
        <v>0</v>
      </c>
      <c r="AF37" s="43">
        <f>COUNTIFS(Tableau1[Date Arrivée],Statistique!$AF$2,Tableau1[Nat],Statistique!C37)</f>
        <v>0</v>
      </c>
      <c r="AG37" s="43">
        <f>COUNTIFS(Tableau1[Date Arrivée],Statistique!$AG$2,Tableau1[Nat],Statistique!C37)</f>
        <v>0</v>
      </c>
      <c r="AH37" s="45">
        <f>COUNTIFS(Tableau1[Date Arrivée],Statistique!$AH$2,Tableau1[Nat],Statistique!C37)</f>
        <v>0</v>
      </c>
      <c r="AI37" s="25">
        <f t="shared" si="1"/>
        <v>0</v>
      </c>
    </row>
    <row r="38" spans="1:37" ht="15.75" customHeight="1" x14ac:dyDescent="0.25">
      <c r="A38" s="2"/>
      <c r="B38" s="23" t="s">
        <v>152</v>
      </c>
      <c r="C38" s="25" t="s">
        <v>153</v>
      </c>
      <c r="D38" s="43">
        <f>COUNTIFS(Tableau1[Date Arrivée],Statistique!$D$2,Tableau1[Nat],Statistique!C38)</f>
        <v>0</v>
      </c>
      <c r="E38" s="44">
        <f>COUNTIFS(Tableau1[Date Arrivée],Statistique!$E$2,Tableau1[Nat],Statistique!C38)</f>
        <v>0</v>
      </c>
      <c r="F38" s="43">
        <f>COUNTIFS(Tableau1[Date Arrivée],Statistique!$F$2,Tableau1[Nat],Statistique!C38)</f>
        <v>0</v>
      </c>
      <c r="G38" s="43">
        <f>COUNTIFS(Tableau1[Date Arrivée],Statistique!$G$2,Tableau1[Nat],Statistique!C38)</f>
        <v>0</v>
      </c>
      <c r="H38" s="43">
        <f>COUNTIFS(Tableau1[Date Arrivée],Statistique!$H$2,Tableau1[Nat],Statistique!C38)</f>
        <v>0</v>
      </c>
      <c r="I38" s="43">
        <f>COUNTIFS(Tableau1[Date Arrivée],Statistique!$I$2,Tableau1[Nat],Statistique!C38)</f>
        <v>0</v>
      </c>
      <c r="J38" s="43">
        <f>COUNTIFS(Tableau1[Date Arrivée],Statistique!$J$2,Tableau1[Nat],Statistique!C38)</f>
        <v>0</v>
      </c>
      <c r="K38" s="43">
        <f>COUNTIFS(Tableau1[Date Arrivée],Statistique!$K$2,Tableau1[Nat],Statistique!C38)</f>
        <v>0</v>
      </c>
      <c r="L38" s="43">
        <f>COUNTIFS(Tableau1[Date Arrivée],Statistique!$L$2,Tableau1[Nat],Statistique!C38)</f>
        <v>0</v>
      </c>
      <c r="M38" s="43">
        <f>COUNTIFS(Tableau1[Date Arrivée],Statistique!$M$2,Tableau1[Nat],Statistique!C38)</f>
        <v>0</v>
      </c>
      <c r="N38" s="43">
        <f>COUNTIFS(Tableau1[Date Arrivée],Statistique!$N$2,Tableau1[Nat],Statistique!C38)</f>
        <v>0</v>
      </c>
      <c r="O38" s="43">
        <f>COUNTIFS(Tableau1[Date Arrivée],Statistique!$O$2,Tableau1[Nat],Statistique!C38)</f>
        <v>0</v>
      </c>
      <c r="P38" s="43">
        <f>COUNTIFS(Tableau1[Date Arrivée],Statistique!$P$2,Tableau1[Nat],Statistique!C38)</f>
        <v>0</v>
      </c>
      <c r="Q38" s="43">
        <f>COUNTIFS(Tableau1[Date Arrivée],Statistique!$Q$2,Tableau1[Nat],Statistique!C38)</f>
        <v>0</v>
      </c>
      <c r="R38" s="43">
        <f>COUNTIFS(Tableau1[Date Arrivée],Statistique!$R$2,Tableau1[Nat],Statistique!C38)</f>
        <v>0</v>
      </c>
      <c r="S38" s="43">
        <f>COUNTIFS(Tableau1[Date Arrivée],Statistique!$S$2,Tableau1[Nat],Statistique!C38)</f>
        <v>0</v>
      </c>
      <c r="T38" s="43">
        <f>COUNTIFS(Tableau1[Date Arrivée],Statistique!$T$2,Tableau1[Nat],Statistique!C38)</f>
        <v>0</v>
      </c>
      <c r="U38" s="43">
        <f>COUNTIFS(Tableau1[Date Arrivée],Statistique!$U$2,Tableau1[Nat],Statistique!C38)</f>
        <v>0</v>
      </c>
      <c r="V38" s="43">
        <f>COUNTIFS(Tableau1[Date Arrivée],Statistique!$V$2,Tableau1[Nat],Statistique!C38)</f>
        <v>0</v>
      </c>
      <c r="W38" s="43">
        <f>COUNTIFS(Tableau1[Date Arrivée],Statistique!$W$2,Tableau1[Nat],Statistique!C38)</f>
        <v>0</v>
      </c>
      <c r="X38" s="43">
        <f>COUNTIFS(Tableau1[Date Arrivée],Statistique!$X$2,Tableau1[Nat],Statistique!C38)</f>
        <v>0</v>
      </c>
      <c r="Y38" s="43">
        <f>COUNTIFS(Tableau1[Date Arrivée],Statistique!$Y$2,Tableau1[Nat],Statistique!C38)</f>
        <v>0</v>
      </c>
      <c r="Z38" s="43">
        <f>COUNTIFS(Tableau1[Date Arrivée],Statistique!$Z$2,Tableau1[Nat],Statistique!C38)</f>
        <v>0</v>
      </c>
      <c r="AA38" s="43">
        <f>COUNTIFS(Tableau1[Date Arrivée],Statistique!$AA$2,Tableau1[Nat],Statistique!C38)</f>
        <v>0</v>
      </c>
      <c r="AB38" s="43">
        <f>COUNTIFS(Tableau1[Date Arrivée],Statistique!$AB$2,Tableau1[Nat],Statistique!C38)</f>
        <v>0</v>
      </c>
      <c r="AC38" s="43">
        <f>COUNTIFS(Tableau1[Date Arrivée],Statistique!$AC$2,Tableau1[Nat],Statistique!C38)</f>
        <v>0</v>
      </c>
      <c r="AD38" s="43">
        <f>COUNTIFS(Tableau1[Date Arrivée],Statistique!$AD$2,Tableau1[Nat],Statistique!C38)</f>
        <v>0</v>
      </c>
      <c r="AE38" s="43">
        <f>COUNTIFS(Tableau1[Date Arrivée],Statistique!$AE$2,Tableau1[Nat],Statistique!C38)</f>
        <v>0</v>
      </c>
      <c r="AF38" s="43">
        <f>COUNTIFS(Tableau1[Date Arrivée],Statistique!$AF$2,Tableau1[Nat],Statistique!C38)</f>
        <v>0</v>
      </c>
      <c r="AG38" s="43">
        <f>COUNTIFS(Tableau1[Date Arrivée],Statistique!$AG$2,Tableau1[Nat],Statistique!C38)</f>
        <v>0</v>
      </c>
      <c r="AH38" s="45">
        <f>COUNTIFS(Tableau1[Date Arrivée],Statistique!$AH$2,Tableau1[Nat],Statistique!C38)</f>
        <v>0</v>
      </c>
      <c r="AI38" s="25">
        <f t="shared" si="1"/>
        <v>0</v>
      </c>
    </row>
    <row r="39" spans="1:37" ht="15.75" customHeight="1" x14ac:dyDescent="0.25">
      <c r="A39" s="2"/>
      <c r="B39" s="23" t="s">
        <v>154</v>
      </c>
      <c r="C39" s="25" t="s">
        <v>155</v>
      </c>
      <c r="D39" s="43">
        <f>COUNTIFS(Tableau1[Date Arrivée],Statistique!$D$2,Tableau1[Nat],Statistique!C39)</f>
        <v>0</v>
      </c>
      <c r="E39" s="44">
        <f>COUNTIFS(Tableau1[Date Arrivée],Statistique!$E$2,Tableau1[Nat],Statistique!C39)</f>
        <v>0</v>
      </c>
      <c r="F39" s="43">
        <f>COUNTIFS(Tableau1[Date Arrivée],Statistique!$F$2,Tableau1[Nat],Statistique!C39)</f>
        <v>0</v>
      </c>
      <c r="G39" s="43">
        <f>COUNTIFS(Tableau1[Date Arrivée],Statistique!$G$2,Tableau1[Nat],Statistique!C39)</f>
        <v>0</v>
      </c>
      <c r="H39" s="43">
        <f>COUNTIFS(Tableau1[Date Arrivée],Statistique!$H$2,Tableau1[Nat],Statistique!C39)</f>
        <v>0</v>
      </c>
      <c r="I39" s="43">
        <f>COUNTIFS(Tableau1[Date Arrivée],Statistique!$I$2,Tableau1[Nat],Statistique!C39)</f>
        <v>0</v>
      </c>
      <c r="J39" s="43">
        <f>COUNTIFS(Tableau1[Date Arrivée],Statistique!$J$2,Tableau1[Nat],Statistique!C39)</f>
        <v>0</v>
      </c>
      <c r="K39" s="43">
        <f>COUNTIFS(Tableau1[Date Arrivée],Statistique!$K$2,Tableau1[Nat],Statistique!C39)</f>
        <v>0</v>
      </c>
      <c r="L39" s="43">
        <f>COUNTIFS(Tableau1[Date Arrivée],Statistique!$L$2,Tableau1[Nat],Statistique!C39)</f>
        <v>0</v>
      </c>
      <c r="M39" s="43">
        <f>COUNTIFS(Tableau1[Date Arrivée],Statistique!$M$2,Tableau1[Nat],Statistique!C39)</f>
        <v>0</v>
      </c>
      <c r="N39" s="43">
        <f>COUNTIFS(Tableau1[Date Arrivée],Statistique!$N$2,Tableau1[Nat],Statistique!C39)</f>
        <v>0</v>
      </c>
      <c r="O39" s="43">
        <f>COUNTIFS(Tableau1[Date Arrivée],Statistique!$O$2,Tableau1[Nat],Statistique!C39)</f>
        <v>0</v>
      </c>
      <c r="P39" s="43">
        <f>COUNTIFS(Tableau1[Date Arrivée],Statistique!$P$2,Tableau1[Nat],Statistique!C39)</f>
        <v>0</v>
      </c>
      <c r="Q39" s="43">
        <f>COUNTIFS(Tableau1[Date Arrivée],Statistique!$Q$2,Tableau1[Nat],Statistique!C39)</f>
        <v>0</v>
      </c>
      <c r="R39" s="43">
        <f>COUNTIFS(Tableau1[Date Arrivée],Statistique!$R$2,Tableau1[Nat],Statistique!C39)</f>
        <v>0</v>
      </c>
      <c r="S39" s="43">
        <f>COUNTIFS(Tableau1[Date Arrivée],Statistique!$S$2,Tableau1[Nat],Statistique!C39)</f>
        <v>0</v>
      </c>
      <c r="T39" s="43">
        <f>COUNTIFS(Tableau1[Date Arrivée],Statistique!$T$2,Tableau1[Nat],Statistique!C39)</f>
        <v>0</v>
      </c>
      <c r="U39" s="43">
        <f>COUNTIFS(Tableau1[Date Arrivée],Statistique!$U$2,Tableau1[Nat],Statistique!C39)</f>
        <v>0</v>
      </c>
      <c r="V39" s="43">
        <f>COUNTIFS(Tableau1[Date Arrivée],Statistique!$V$2,Tableau1[Nat],Statistique!C39)</f>
        <v>0</v>
      </c>
      <c r="W39" s="43">
        <f>COUNTIFS(Tableau1[Date Arrivée],Statistique!$W$2,Tableau1[Nat],Statistique!C39)</f>
        <v>0</v>
      </c>
      <c r="X39" s="43">
        <f>COUNTIFS(Tableau1[Date Arrivée],Statistique!$X$2,Tableau1[Nat],Statistique!C39)</f>
        <v>0</v>
      </c>
      <c r="Y39" s="43">
        <f>COUNTIFS(Tableau1[Date Arrivée],Statistique!$Y$2,Tableau1[Nat],Statistique!C39)</f>
        <v>0</v>
      </c>
      <c r="Z39" s="43">
        <f>COUNTIFS(Tableau1[Date Arrivée],Statistique!$Z$2,Tableau1[Nat],Statistique!C39)</f>
        <v>0</v>
      </c>
      <c r="AA39" s="43">
        <f>COUNTIFS(Tableau1[Date Arrivée],Statistique!$AA$2,Tableau1[Nat],Statistique!C39)</f>
        <v>0</v>
      </c>
      <c r="AB39" s="43">
        <f>COUNTIFS(Tableau1[Date Arrivée],Statistique!$AB$2,Tableau1[Nat],Statistique!C39)</f>
        <v>0</v>
      </c>
      <c r="AC39" s="43">
        <f>COUNTIFS(Tableau1[Date Arrivée],Statistique!$AC$2,Tableau1[Nat],Statistique!C39)</f>
        <v>0</v>
      </c>
      <c r="AD39" s="43">
        <f>COUNTIFS(Tableau1[Date Arrivée],Statistique!$AD$2,Tableau1[Nat],Statistique!C39)</f>
        <v>0</v>
      </c>
      <c r="AE39" s="43">
        <f>COUNTIFS(Tableau1[Date Arrivée],Statistique!$AE$2,Tableau1[Nat],Statistique!C39)</f>
        <v>0</v>
      </c>
      <c r="AF39" s="43">
        <f>COUNTIFS(Tableau1[Date Arrivée],Statistique!$AF$2,Tableau1[Nat],Statistique!C39)</f>
        <v>0</v>
      </c>
      <c r="AG39" s="43">
        <f>COUNTIFS(Tableau1[Date Arrivée],Statistique!$AG$2,Tableau1[Nat],Statistique!C39)</f>
        <v>0</v>
      </c>
      <c r="AH39" s="45">
        <f>COUNTIFS(Tableau1[Date Arrivée],Statistique!$AH$2,Tableau1[Nat],Statistique!C39)</f>
        <v>0</v>
      </c>
      <c r="AI39" s="25">
        <f t="shared" si="1"/>
        <v>0</v>
      </c>
    </row>
    <row r="40" spans="1:37" ht="15.75" customHeight="1" x14ac:dyDescent="0.25">
      <c r="A40" s="2"/>
      <c r="B40" s="23" t="s">
        <v>166</v>
      </c>
      <c r="C40" s="25" t="s">
        <v>165</v>
      </c>
      <c r="D40" s="43">
        <f>COUNTIFS(Tableau1[Date Arrivée],Statistique!$D$2,Tableau1[Nat],Statistique!C40)</f>
        <v>0</v>
      </c>
      <c r="E40" s="44">
        <f>COUNTIFS(Tableau1[Date Arrivée],Statistique!$E$2,Tableau1[Nat],Statistique!C40)</f>
        <v>0</v>
      </c>
      <c r="F40" s="43">
        <f>COUNTIFS(Tableau1[Date Arrivée],Statistique!$F$2,Tableau1[Nat],Statistique!C40)</f>
        <v>0</v>
      </c>
      <c r="G40" s="43">
        <f>COUNTIFS(Tableau1[Date Arrivée],Statistique!$G$2,Tableau1[Nat],Statistique!C40)</f>
        <v>0</v>
      </c>
      <c r="H40" s="43">
        <f>COUNTIFS(Tableau1[Date Arrivée],Statistique!$H$2,Tableau1[Nat],Statistique!C40)</f>
        <v>0</v>
      </c>
      <c r="I40" s="43">
        <f>COUNTIFS(Tableau1[Date Arrivée],Statistique!$I$2,Tableau1[Nat],Statistique!C40)</f>
        <v>1</v>
      </c>
      <c r="J40" s="43">
        <f>COUNTIFS(Tableau1[Date Arrivée],Statistique!$J$2,Tableau1[Nat],Statistique!C40)</f>
        <v>0</v>
      </c>
      <c r="K40" s="43">
        <f>COUNTIFS(Tableau1[Date Arrivée],Statistique!$K$2,Tableau1[Nat],Statistique!C40)</f>
        <v>0</v>
      </c>
      <c r="L40" s="43">
        <f>COUNTIFS(Tableau1[Date Arrivée],Statistique!$L$2,Tableau1[Nat],Statistique!C40)</f>
        <v>0</v>
      </c>
      <c r="M40" s="43">
        <f>COUNTIFS(Tableau1[Date Arrivée],Statistique!$M$2,Tableau1[Nat],Statistique!C40)</f>
        <v>0</v>
      </c>
      <c r="N40" s="43">
        <f>COUNTIFS(Tableau1[Date Arrivée],Statistique!$N$2,Tableau1[Nat],Statistique!C40)</f>
        <v>0</v>
      </c>
      <c r="O40" s="43">
        <f>COUNTIFS(Tableau1[Date Arrivée],Statistique!$O$2,Tableau1[Nat],Statistique!C40)</f>
        <v>0</v>
      </c>
      <c r="P40" s="43">
        <f>COUNTIFS(Tableau1[Date Arrivée],Statistique!$P$2,Tableau1[Nat],Statistique!C40)</f>
        <v>0</v>
      </c>
      <c r="Q40" s="43">
        <f>COUNTIFS(Tableau1[Date Arrivée],Statistique!$Q$2,Tableau1[Nat],Statistique!C40)</f>
        <v>0</v>
      </c>
      <c r="R40" s="43">
        <f>COUNTIFS(Tableau1[Date Arrivée],Statistique!$R$2,Tableau1[Nat],Statistique!C40)</f>
        <v>0</v>
      </c>
      <c r="S40" s="43">
        <f>COUNTIFS(Tableau1[Date Arrivée],Statistique!$S$2,Tableau1[Nat],Statistique!C40)</f>
        <v>0</v>
      </c>
      <c r="T40" s="43">
        <f>COUNTIFS(Tableau1[Date Arrivée],Statistique!$T$2,Tableau1[Nat],Statistique!C40)</f>
        <v>0</v>
      </c>
      <c r="U40" s="43">
        <f>COUNTIFS(Tableau1[Date Arrivée],Statistique!$U$2,Tableau1[Nat],Statistique!C40)</f>
        <v>0</v>
      </c>
      <c r="V40" s="43">
        <f>COUNTIFS(Tableau1[Date Arrivée],Statistique!$V$2,Tableau1[Nat],Statistique!C40)</f>
        <v>0</v>
      </c>
      <c r="W40" s="43">
        <f>COUNTIFS(Tableau1[Date Arrivée],Statistique!$W$2,Tableau1[Nat],Statistique!C40)</f>
        <v>0</v>
      </c>
      <c r="X40" s="43">
        <f>COUNTIFS(Tableau1[Date Arrivée],Statistique!$X$2,Tableau1[Nat],Statistique!C40)</f>
        <v>0</v>
      </c>
      <c r="Y40" s="43">
        <f>COUNTIFS(Tableau1[Date Arrivée],Statistique!$Y$2,Tableau1[Nat],Statistique!C40)</f>
        <v>0</v>
      </c>
      <c r="Z40" s="43">
        <f>COUNTIFS(Tableau1[Date Arrivée],Statistique!$Z$2,Tableau1[Nat],Statistique!C40)</f>
        <v>0</v>
      </c>
      <c r="AA40" s="43">
        <f>COUNTIFS(Tableau1[Date Arrivée],Statistique!$AA$2,Tableau1[Nat],Statistique!C40)</f>
        <v>0</v>
      </c>
      <c r="AB40" s="43">
        <f>COUNTIFS(Tableau1[Date Arrivée],Statistique!$AB$2,Tableau1[Nat],Statistique!C40)</f>
        <v>0</v>
      </c>
      <c r="AC40" s="43">
        <f>COUNTIFS(Tableau1[Date Arrivée],Statistique!$AC$2,Tableau1[Nat],Statistique!C40)</f>
        <v>0</v>
      </c>
      <c r="AD40" s="43">
        <f>COUNTIFS(Tableau1[Date Arrivée],Statistique!$AD$2,Tableau1[Nat],Statistique!C40)</f>
        <v>0</v>
      </c>
      <c r="AE40" s="43">
        <f>COUNTIFS(Tableau1[Date Arrivée],Statistique!$AE$2,Tableau1[Nat],Statistique!C40)</f>
        <v>0</v>
      </c>
      <c r="AF40" s="43">
        <f>COUNTIFS(Tableau1[Date Arrivée],Statistique!$AF$2,Tableau1[Nat],Statistique!C40)</f>
        <v>0</v>
      </c>
      <c r="AG40" s="43">
        <f>COUNTIFS(Tableau1[Date Arrivée],Statistique!$AG$2,Tableau1[Nat],Statistique!C40)</f>
        <v>0</v>
      </c>
      <c r="AH40" s="45">
        <f>COUNTIFS(Tableau1[Date Arrivée],Statistique!$AH$2,Tableau1[Nat],Statistique!C40)</f>
        <v>0</v>
      </c>
      <c r="AI40" s="25">
        <f t="shared" si="1"/>
        <v>1</v>
      </c>
    </row>
    <row r="41" spans="1:37" ht="15.75" customHeight="1" x14ac:dyDescent="0.25">
      <c r="A41" s="2"/>
      <c r="B41" s="23" t="s">
        <v>143</v>
      </c>
      <c r="C41" s="25" t="s">
        <v>35</v>
      </c>
      <c r="D41" s="43">
        <f>COUNTIFS(Tableau1[Date Arrivée],Statistique!$D$2,Tableau1[Nat],Statistique!C41)</f>
        <v>0</v>
      </c>
      <c r="E41" s="36">
        <f>COUNTIFS(Tableau1[Date Arrivée],Statistique!$E$2,Tableau1[Nat],Statistique!C41)</f>
        <v>0</v>
      </c>
      <c r="F41" s="36">
        <f>COUNTIFS(Tableau1[Date Arrivée],Statistique!$F$2,Tableau1[Nat],Statistique!C41)</f>
        <v>0</v>
      </c>
      <c r="G41" s="36">
        <f>COUNTIFS(Tableau1[Date Arrivée],Statistique!$G$2,Tableau1[Nat],Statistique!C41)</f>
        <v>0</v>
      </c>
      <c r="H41" s="36">
        <f>COUNTIFS(Tableau1[Date Arrivée],Statistique!$H$2,Tableau1[Nat],Statistique!C41)</f>
        <v>0</v>
      </c>
      <c r="I41" s="36">
        <f>COUNTIFS(Tableau1[Date Arrivée],Statistique!$I$2,Tableau1[Nat],Statistique!C41)</f>
        <v>0</v>
      </c>
      <c r="J41" s="36">
        <f>COUNTIFS(Tableau1[Date Arrivée],Statistique!$J$2,Tableau1[Nat],Statistique!C41)</f>
        <v>0</v>
      </c>
      <c r="K41" s="36">
        <f>COUNTIFS(Tableau1[Date Arrivée],Statistique!$K$2,Tableau1[Nat],Statistique!C41)</f>
        <v>0</v>
      </c>
      <c r="L41" s="36">
        <f>COUNTIFS(Tableau1[Date Arrivée],Statistique!$L$2,Tableau1[Nat],Statistique!C41)</f>
        <v>0</v>
      </c>
      <c r="M41" s="36">
        <f>COUNTIFS(Tableau1[Date Arrivée],Statistique!$M$2,Tableau1[Nat],Statistique!C41)</f>
        <v>0</v>
      </c>
      <c r="N41" s="36">
        <f>COUNTIFS(Tableau1[Date Arrivée],Statistique!$N$2,Tableau1[Nat],Statistique!C41)</f>
        <v>0</v>
      </c>
      <c r="O41" s="36">
        <f>COUNTIFS(Tableau1[Date Arrivée],Statistique!$O$2,Tableau1[Nat],Statistique!C41)</f>
        <v>0</v>
      </c>
      <c r="P41" s="36">
        <f>COUNTIFS(Tableau1[Date Arrivée],Statistique!$P$2,Tableau1[Nat],Statistique!C41)</f>
        <v>0</v>
      </c>
      <c r="Q41" s="36">
        <f>COUNTIFS(Tableau1[Date Arrivée],Statistique!$Q$2,Tableau1[Nat],Statistique!C41)</f>
        <v>0</v>
      </c>
      <c r="R41" s="36">
        <f>COUNTIFS(Tableau1[Date Arrivée],Statistique!$R$2,Tableau1[Nat],Statistique!C41)</f>
        <v>0</v>
      </c>
      <c r="S41" s="36">
        <f>COUNTIFS(Tableau1[Date Arrivée],Statistique!$S$2,Tableau1[Nat],Statistique!C41)</f>
        <v>0</v>
      </c>
      <c r="T41" s="36">
        <f>COUNTIFS(Tableau1[Date Arrivée],Statistique!$T$2,Tableau1[Nat],Statistique!C41)</f>
        <v>0</v>
      </c>
      <c r="U41" s="36">
        <f>COUNTIFS(Tableau1[Date Arrivée],Statistique!$U$2,Tableau1[Nat],Statistique!C41)</f>
        <v>0</v>
      </c>
      <c r="V41" s="36">
        <f>COUNTIFS(Tableau1[Date Arrivée],Statistique!$V$2,Tableau1[Nat],Statistique!C41)</f>
        <v>0</v>
      </c>
      <c r="W41" s="36">
        <f>COUNTIFS(Tableau1[Date Arrivée],Statistique!$W$2,Tableau1[Nat],Statistique!C41)</f>
        <v>0</v>
      </c>
      <c r="X41" s="36">
        <f>COUNTIFS(Tableau1[Date Arrivée],Statistique!$X$2,Tableau1[Nat],Statistique!C41)</f>
        <v>0</v>
      </c>
      <c r="Y41" s="36">
        <f>COUNTIFS(Tableau1[Date Arrivée],Statistique!$Y$2,Tableau1[Nat],Statistique!C41)</f>
        <v>0</v>
      </c>
      <c r="Z41" s="36">
        <f>COUNTIFS(Tableau1[Date Arrivée],Statistique!$Z$2,Tableau1[Nat],Statistique!C41)</f>
        <v>0</v>
      </c>
      <c r="AA41" s="36">
        <f>COUNTIFS(Tableau1[Date Arrivée],Statistique!$AA$2,Tableau1[Nat],Statistique!C41)</f>
        <v>0</v>
      </c>
      <c r="AB41" s="36">
        <f>COUNTIFS(Tableau1[Date Arrivée],Statistique!$AB$2,Tableau1[Nat],Statistique!C41)</f>
        <v>0</v>
      </c>
      <c r="AC41" s="36">
        <f>COUNTIFS(Tableau1[Date Arrivée],Statistique!$AC$2,Tableau1[Nat],Statistique!C41)</f>
        <v>0</v>
      </c>
      <c r="AD41" s="36">
        <f>COUNTIFS(Tableau1[Date Arrivée],Statistique!$AD$2,Tableau1[Nat],Statistique!C41)</f>
        <v>0</v>
      </c>
      <c r="AE41" s="36">
        <f>COUNTIFS(Tableau1[Date Arrivée],Statistique!$AE$2,Tableau1[Nat],Statistique!C41)</f>
        <v>0</v>
      </c>
      <c r="AF41" s="36">
        <f>COUNTIFS(Tableau1[Date Arrivée],Statistique!$AF$2,Tableau1[Nat],Statistique!C41)</f>
        <v>0</v>
      </c>
      <c r="AG41" s="36">
        <f>COUNTIFS(Tableau1[Date Arrivée],Statistique!$AG$2,Tableau1[Nat],Statistique!C41)</f>
        <v>0</v>
      </c>
      <c r="AH41" s="45">
        <f>COUNTIFS(Tableau1[Date Arrivée],Statistique!$AH$2,Tableau1[Nat],Statistique!C41)</f>
        <v>0</v>
      </c>
      <c r="AI41" s="25">
        <f t="shared" si="1"/>
        <v>0</v>
      </c>
    </row>
    <row r="42" spans="1:37" ht="15.75" customHeight="1" thickBot="1" x14ac:dyDescent="0.3">
      <c r="A42" s="2"/>
      <c r="B42" s="23" t="s">
        <v>170</v>
      </c>
      <c r="C42" s="26" t="s">
        <v>36</v>
      </c>
      <c r="D42" s="46">
        <f>COUNTIFS(Tableau1[Date Arrivée],Statistique!$D$2,Tableau1[Nat],Statistique!C42)</f>
        <v>0</v>
      </c>
      <c r="E42" s="46">
        <f>COUNTIFS(Tableau1[Date Arrivée],Statistique!$E$2,Tableau1[Nat],Statistique!C42)</f>
        <v>0</v>
      </c>
      <c r="F42" s="46">
        <f>COUNTIFS(Tableau1[Date Arrivée],Statistique!$F$2,Tableau1[Nat],Statistique!C42)</f>
        <v>1</v>
      </c>
      <c r="G42" s="46">
        <f>COUNTIFS(Tableau1[Date Arrivée],Statistique!$G$2,Tableau1[Nat],Statistique!C42)</f>
        <v>0</v>
      </c>
      <c r="H42" s="46">
        <f>COUNTIFS(Tableau1[Date Arrivée],Statistique!$H$2,Tableau1[Nat],Statistique!C42)</f>
        <v>0</v>
      </c>
      <c r="I42" s="46">
        <f>COUNTIFS(Tableau1[Date Arrivée],Statistique!$I$2,Tableau1[Nat],Statistique!C42)</f>
        <v>0</v>
      </c>
      <c r="J42" s="46">
        <f>COUNTIFS(Tableau1[Date Arrivée],Statistique!$J$2,Tableau1[Nat],Statistique!C42)</f>
        <v>0</v>
      </c>
      <c r="K42" s="46">
        <f>COUNTIFS(Tableau1[Date Arrivée],Statistique!$K$2,Tableau1[Nat],Statistique!C42)</f>
        <v>0</v>
      </c>
      <c r="L42" s="46">
        <f>COUNTIFS(Tableau1[Date Arrivée],Statistique!$L$2,Tableau1[Nat],Statistique!C42)</f>
        <v>0</v>
      </c>
      <c r="M42" s="46">
        <f>COUNTIFS(Tableau1[Date Arrivée],Statistique!$M$2,Tableau1[Nat],Statistique!C42)</f>
        <v>0</v>
      </c>
      <c r="N42" s="46">
        <f>COUNTIFS(Tableau1[Date Arrivée],Statistique!$N$2,Tableau1[Nat],Statistique!C42)</f>
        <v>0</v>
      </c>
      <c r="O42" s="46">
        <f>COUNTIFS(Tableau1[Date Arrivée],Statistique!$O$2,Tableau1[Nat],Statistique!C42)</f>
        <v>0</v>
      </c>
      <c r="P42" s="46">
        <f>COUNTIFS(Tableau1[Date Arrivée],Statistique!$P$2,Tableau1[Nat],Statistique!C42)</f>
        <v>0</v>
      </c>
      <c r="Q42" s="46">
        <f>COUNTIFS(Tableau1[Date Arrivée],Statistique!$Q$2,Tableau1[Nat],Statistique!C42)</f>
        <v>0</v>
      </c>
      <c r="R42" s="46">
        <f>COUNTIFS(Tableau1[Date Arrivée],Statistique!$R$2,Tableau1[Nat],Statistique!C42)</f>
        <v>0</v>
      </c>
      <c r="S42" s="46">
        <f>COUNTIFS(Tableau1[Date Arrivée],Statistique!$S$2,Tableau1[Nat],Statistique!C42)</f>
        <v>0</v>
      </c>
      <c r="T42" s="46">
        <f>COUNTIFS(Tableau1[Date Arrivée],Statistique!$T$2,Tableau1[Nat],Statistique!C42)</f>
        <v>0</v>
      </c>
      <c r="U42" s="46">
        <f>COUNTIFS(Tableau1[Date Arrivée],Statistique!$U$2,Tableau1[Nat],Statistique!C42)</f>
        <v>0</v>
      </c>
      <c r="V42" s="46">
        <f>COUNTIFS(Tableau1[Date Arrivée],Statistique!$V$2,Tableau1[Nat],Statistique!C42)</f>
        <v>0</v>
      </c>
      <c r="W42" s="46">
        <f>COUNTIFS(Tableau1[Date Arrivée],Statistique!$W$2,Tableau1[Nat],Statistique!C42)</f>
        <v>0</v>
      </c>
      <c r="X42" s="46">
        <f>COUNTIFS(Tableau1[Date Arrivée],Statistique!$X$2,Tableau1[Nat],Statistique!C42)</f>
        <v>0</v>
      </c>
      <c r="Y42" s="46">
        <f>COUNTIFS(Tableau1[Date Arrivée],Statistique!$Y$2,Tableau1[Nat],Statistique!C42)</f>
        <v>0</v>
      </c>
      <c r="Z42" s="46">
        <f>COUNTIFS(Tableau1[Date Arrivée],Statistique!$Z$2,Tableau1[Nat],Statistique!C42)</f>
        <v>0</v>
      </c>
      <c r="AA42" s="46">
        <f>COUNTIFS(Tableau1[Date Arrivée],Statistique!$AA$2,Tableau1[Nat],Statistique!C42)</f>
        <v>0</v>
      </c>
      <c r="AB42" s="46">
        <f>COUNTIFS(Tableau1[Date Arrivée],Statistique!$AB$2,Tableau1[Nat],Statistique!C42)</f>
        <v>0</v>
      </c>
      <c r="AC42" s="46">
        <f>COUNTIFS(Tableau1[Date Arrivée],Statistique!$AC$2,Tableau1[Nat],Statistique!C42)</f>
        <v>0</v>
      </c>
      <c r="AD42" s="46">
        <f>COUNTIFS(Tableau1[Date Arrivée],Statistique!$AD$2,Tableau1[Nat],Statistique!C42)</f>
        <v>0</v>
      </c>
      <c r="AE42" s="46">
        <f>COUNTIFS(Tableau1[Date Arrivée],Statistique!$AE$2,Tableau1[Nat],Statistique!C42)</f>
        <v>0</v>
      </c>
      <c r="AF42" s="46">
        <f>COUNTIFS(Tableau1[Date Arrivée],Statistique!$AF$2,Tableau1[Nat],Statistique!C42)</f>
        <v>0</v>
      </c>
      <c r="AG42" s="46">
        <f>COUNTIFS(Tableau1[Date Arrivée],Statistique!$AG$2,Tableau1[Nat],Statistique!C42)</f>
        <v>0</v>
      </c>
      <c r="AH42" s="47">
        <f>COUNTIFS(Tableau1[Date Arrivée],Statistique!$AH$2,Tableau1[Nat],Statistique!C42)</f>
        <v>0</v>
      </c>
      <c r="AI42" s="34">
        <f t="shared" si="1"/>
        <v>1</v>
      </c>
    </row>
    <row r="43" spans="1:37" ht="19.5" thickBot="1" x14ac:dyDescent="0.35">
      <c r="B43" s="54" t="s">
        <v>169</v>
      </c>
      <c r="C43" s="55"/>
      <c r="D43" s="38">
        <f>IFERROR(SUM(D3:D42),"")</f>
        <v>1</v>
      </c>
      <c r="E43" s="39">
        <f>IFERROR(SUM(E3:E42),"")</f>
        <v>2</v>
      </c>
      <c r="F43" s="39">
        <f t="shared" ref="F43:AH43" si="3">IFERROR(SUM(F3:F42),"")</f>
        <v>4</v>
      </c>
      <c r="G43" s="39">
        <f t="shared" si="3"/>
        <v>0</v>
      </c>
      <c r="H43" s="39">
        <f t="shared" si="3"/>
        <v>1</v>
      </c>
      <c r="I43" s="39">
        <f t="shared" si="3"/>
        <v>1</v>
      </c>
      <c r="J43" s="39">
        <f t="shared" si="3"/>
        <v>0</v>
      </c>
      <c r="K43" s="39">
        <f t="shared" si="3"/>
        <v>0</v>
      </c>
      <c r="L43" s="39">
        <f t="shared" si="3"/>
        <v>0</v>
      </c>
      <c r="M43" s="39">
        <f t="shared" si="3"/>
        <v>0</v>
      </c>
      <c r="N43" s="39">
        <f t="shared" si="3"/>
        <v>1</v>
      </c>
      <c r="O43" s="39">
        <f t="shared" si="3"/>
        <v>0</v>
      </c>
      <c r="P43" s="39">
        <f t="shared" si="3"/>
        <v>0</v>
      </c>
      <c r="Q43" s="39">
        <f t="shared" si="3"/>
        <v>0</v>
      </c>
      <c r="R43" s="39">
        <f t="shared" si="3"/>
        <v>0</v>
      </c>
      <c r="S43" s="39">
        <f t="shared" si="3"/>
        <v>1</v>
      </c>
      <c r="T43" s="39">
        <f t="shared" si="3"/>
        <v>0</v>
      </c>
      <c r="U43" s="39">
        <f t="shared" si="3"/>
        <v>0</v>
      </c>
      <c r="V43" s="39">
        <f t="shared" si="3"/>
        <v>0</v>
      </c>
      <c r="W43" s="39">
        <f t="shared" si="3"/>
        <v>0</v>
      </c>
      <c r="X43" s="39">
        <f t="shared" si="3"/>
        <v>0</v>
      </c>
      <c r="Y43" s="39">
        <f t="shared" si="3"/>
        <v>0</v>
      </c>
      <c r="Z43" s="39">
        <f t="shared" si="3"/>
        <v>0</v>
      </c>
      <c r="AA43" s="39">
        <f t="shared" si="3"/>
        <v>1</v>
      </c>
      <c r="AB43" s="39">
        <f t="shared" si="3"/>
        <v>0</v>
      </c>
      <c r="AC43" s="39">
        <f t="shared" si="3"/>
        <v>0</v>
      </c>
      <c r="AD43" s="39">
        <f t="shared" si="3"/>
        <v>0</v>
      </c>
      <c r="AE43" s="39">
        <f t="shared" si="3"/>
        <v>0</v>
      </c>
      <c r="AF43" s="39">
        <f t="shared" si="3"/>
        <v>0</v>
      </c>
      <c r="AG43" s="39">
        <f t="shared" si="3"/>
        <v>0</v>
      </c>
      <c r="AH43" s="48">
        <f t="shared" si="3"/>
        <v>0</v>
      </c>
      <c r="AI43" s="40">
        <f>SUM(AI3:AI42)</f>
        <v>12</v>
      </c>
      <c r="AJ43" s="21"/>
      <c r="AK43" s="20"/>
    </row>
    <row r="44" spans="1:37" ht="19.5" thickBot="1" x14ac:dyDescent="0.35">
      <c r="B44" s="54" t="s">
        <v>171</v>
      </c>
      <c r="C44" s="55"/>
      <c r="D44" s="39">
        <f t="array" aca="1" ref="D44" ca="1">IFERROR(SUM(IF(Liste&lt;&gt;"",1/COUNTIF(Liste,Liste))),"")</f>
        <v>1</v>
      </c>
      <c r="E44" s="39">
        <f t="array" aca="1" ref="E44" ca="1">IFERROR(SUM(IF(Liste&lt;&gt;"",1/COUNTIF(Liste,Liste))),"")</f>
        <v>2</v>
      </c>
      <c r="F44" s="39">
        <f t="array" aca="1" ref="F44" ca="1">IFERROR(SUM(IF(Liste&lt;&gt;"",1/COUNTIF(Liste,Liste))),"")</f>
        <v>3</v>
      </c>
      <c r="G44" s="39" t="str">
        <f t="array" aca="1" ref="G44" ca="1">IFERROR(SUM(IF(Liste&lt;&gt;"",1/COUNTIF(Liste,Liste))),"")</f>
        <v/>
      </c>
      <c r="H44" s="39">
        <f t="array" aca="1" ref="H44" ca="1">IFERROR(SUM(IF(Liste&lt;&gt;"",1/COUNTIF(Liste,Liste))),"")</f>
        <v>1</v>
      </c>
      <c r="I44" s="39">
        <f t="array" aca="1" ref="I44" ca="1">IFERROR(SUM(IF(Liste&lt;&gt;"",1/COUNTIF(Liste,Liste))),"")</f>
        <v>1</v>
      </c>
      <c r="J44" s="39" t="str">
        <f t="array" aca="1" ref="J44" ca="1">IFERROR(SUM(IF(Liste&lt;&gt;"",1/COUNTIF(Liste,Liste))),"")</f>
        <v/>
      </c>
      <c r="K44" s="39" t="str">
        <f t="array" aca="1" ref="K44" ca="1">IFERROR(SUM(IF(Liste&lt;&gt;"",1/COUNTIF(Liste,Liste))),"")</f>
        <v/>
      </c>
      <c r="L44" s="39" t="str">
        <f t="array" aca="1" ref="L44" ca="1">IFERROR(SUM(IF(Liste&lt;&gt;"",1/COUNTIF(Liste,Liste))),"")</f>
        <v/>
      </c>
      <c r="M44" s="39" t="str">
        <f t="array" aca="1" ref="M44" ca="1">IFERROR(SUM(IF(Liste&lt;&gt;"",1/COUNTIF(Liste,Liste))),"")</f>
        <v/>
      </c>
      <c r="N44" s="39">
        <f t="array" aca="1" ref="N44" ca="1">IFERROR(SUM(IF(Liste&lt;&gt;"",1/COUNTIF(Liste,Liste))),"")</f>
        <v>1</v>
      </c>
      <c r="O44" s="39" t="str">
        <f t="array" aca="1" ref="O44" ca="1">IFERROR(SUM(IF(Liste&lt;&gt;"",1/COUNTIF(Liste,Liste))),"")</f>
        <v/>
      </c>
      <c r="P44" s="39" t="str">
        <f t="array" aca="1" ref="P44" ca="1">IFERROR(SUM(IF(Liste&lt;&gt;"",1/COUNTIF(Liste,Liste))),"")</f>
        <v/>
      </c>
      <c r="Q44" s="39" t="str">
        <f t="array" aca="1" ref="Q44" ca="1">IFERROR(SUM(IF(Liste&lt;&gt;"",1/COUNTIF(Liste,Liste))),"")</f>
        <v/>
      </c>
      <c r="R44" s="39" t="str">
        <f t="array" aca="1" ref="R44" ca="1">IFERROR(SUM(IF(Liste&lt;&gt;"",1/COUNTIF(Liste,Liste))),"")</f>
        <v/>
      </c>
      <c r="S44" s="39">
        <f t="array" aca="1" ref="S44" ca="1">IFERROR(SUM(IF(Liste&lt;&gt;"",1/COUNTIF(Liste,Liste))),"")</f>
        <v>1</v>
      </c>
      <c r="T44" s="39" t="str">
        <f t="array" aca="1" ref="T44" ca="1">IFERROR(SUM(IF(Liste&lt;&gt;"",1/COUNTIF(Liste,Liste))),"")</f>
        <v/>
      </c>
      <c r="U44" s="39" t="str">
        <f t="array" aca="1" ref="U44" ca="1">IFERROR(SUM(IF(Liste&lt;&gt;"",1/COUNTIF(Liste,Liste))),"")</f>
        <v/>
      </c>
      <c r="V44" s="39" t="str">
        <f t="array" aca="1" ref="V44" ca="1">IFERROR(SUM(IF(Liste&lt;&gt;"",1/COUNTIF(Liste,Liste))),"")</f>
        <v/>
      </c>
      <c r="W44" s="39" t="str">
        <f t="array" aca="1" ref="W44" ca="1">IFERROR(SUM(IF(Liste&lt;&gt;"",1/COUNTIF(Liste,Liste))),"")</f>
        <v/>
      </c>
      <c r="X44" s="39" t="str">
        <f t="array" aca="1" ref="X44" ca="1">IFERROR(SUM(IF(Liste&lt;&gt;"",1/COUNTIF(Liste,Liste))),"")</f>
        <v/>
      </c>
      <c r="Y44" s="39" t="str">
        <f t="array" aca="1" ref="Y44" ca="1">IFERROR(SUM(IF(Liste&lt;&gt;"",1/COUNTIF(Liste,Liste))),"")</f>
        <v/>
      </c>
      <c r="Z44" s="39" t="str">
        <f t="array" aca="1" ref="Z44" ca="1">IFERROR(SUM(IF(Liste&lt;&gt;"",1/COUNTIF(Liste,Liste))),"")</f>
        <v/>
      </c>
      <c r="AA44" s="39">
        <f t="array" aca="1" ref="AA44" ca="1">IFERROR(SUM(IF(Liste&lt;&gt;"",1/COUNTIF(Liste,Liste))),"")</f>
        <v>1</v>
      </c>
      <c r="AB44" s="39" t="str">
        <f t="array" aca="1" ref="AB44" ca="1">IFERROR(SUM(IF(Liste&lt;&gt;"",1/COUNTIF(Liste,Liste))),"")</f>
        <v/>
      </c>
      <c r="AC44" s="39" t="str">
        <f t="array" aca="1" ref="AC44" ca="1">IFERROR(SUM(IF(Liste&lt;&gt;"",1/COUNTIF(Liste,Liste))),"")</f>
        <v/>
      </c>
      <c r="AD44" s="39" t="str">
        <f t="array" aca="1" ref="AD44" ca="1">IFERROR(SUM(IF(Liste&lt;&gt;"",1/COUNTIF(Liste,Liste))),"")</f>
        <v/>
      </c>
      <c r="AE44" s="39" t="str">
        <f t="array" aca="1" ref="AE44" ca="1">IFERROR(SUM(IF(Liste&lt;&gt;"",1/COUNTIF(Liste,Liste))),"")</f>
        <v/>
      </c>
      <c r="AF44" s="39" t="str">
        <f t="array" aca="1" ref="AF44" ca="1">IFERROR(SUM(IF(Liste&lt;&gt;"",1/COUNTIF(Liste,Liste))),"")</f>
        <v/>
      </c>
      <c r="AG44" s="39" t="str">
        <f t="array" aca="1" ref="AG44" ca="1">IFERROR(SUM(IF(Liste&lt;&gt;"",1/COUNTIF(Liste,Liste))),"")</f>
        <v/>
      </c>
      <c r="AH44" s="48" t="str">
        <f t="array" aca="1" ref="AH44" ca="1">IFERROR(SUM(IF(Liste&lt;&gt;"",1/COUNTIF(Liste,Liste))),"")</f>
        <v/>
      </c>
      <c r="AI44" s="49">
        <f ca="1">SUM(D44:AH44)</f>
        <v>11</v>
      </c>
    </row>
  </sheetData>
  <mergeCells count="3">
    <mergeCell ref="B43:C43"/>
    <mergeCell ref="B44:C44"/>
    <mergeCell ref="L1:V1"/>
  </mergeCells>
  <conditionalFormatting sqref="D2:AH42">
    <cfRule type="expression" dxfId="1" priority="76">
      <formula>WEEKDAY(D$2,2)&gt;6</formula>
    </cfRule>
  </conditionalFormatting>
  <pageMargins left="0.7" right="0.7" top="0.75" bottom="0.75" header="0.3" footer="0.3"/>
  <pageSetup paperSize="9" orientation="portrait" r:id="rId1"/>
  <ignoredErrors>
    <ignoredError sqref="AI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504825</xdr:colOff>
                    <xdr:row>1</xdr:row>
                    <xdr:rowOff>352425</xdr:rowOff>
                  </from>
                  <to>
                    <xdr:col>1</xdr:col>
                    <xdr:colOff>1695450</xdr:colOff>
                    <xdr:row>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752475</xdr:colOff>
                    <xdr:row>1</xdr:row>
                    <xdr:rowOff>85725</xdr:rowOff>
                  </from>
                  <to>
                    <xdr:col>1</xdr:col>
                    <xdr:colOff>1400175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FFFF00"/>
    <pageSetUpPr autoPageBreaks="0"/>
  </sheetPr>
  <dimension ref="A1:CH48"/>
  <sheetViews>
    <sheetView showZeros="0" tabSelected="1" workbookViewId="0">
      <pane ySplit="2" topLeftCell="A33" activePane="bottomLeft" state="frozen"/>
      <selection pane="bottomLeft" activeCell="D46" sqref="D46"/>
    </sheetView>
  </sheetViews>
  <sheetFormatPr baseColWidth="10" defaultRowHeight="15" x14ac:dyDescent="0.25"/>
  <cols>
    <col min="1" max="1" width="2.140625" customWidth="1"/>
    <col min="2" max="2" width="29.140625" customWidth="1"/>
    <col min="3" max="3" width="4.7109375" customWidth="1"/>
    <col min="4" max="4" width="4.85546875" customWidth="1"/>
    <col min="5" max="34" width="4" customWidth="1"/>
    <col min="35" max="35" width="5.7109375" style="19" customWidth="1"/>
    <col min="36" max="36" width="3.140625" style="19" customWidth="1"/>
    <col min="37" max="37" width="14.5703125" style="19" customWidth="1"/>
  </cols>
  <sheetData>
    <row r="1" spans="1:86" ht="38.25" customHeight="1" thickBot="1" x14ac:dyDescent="0.3">
      <c r="A1" s="2">
        <v>5</v>
      </c>
      <c r="B1" s="53">
        <f>DATE(C1+2018,A1,1)</f>
        <v>43586</v>
      </c>
      <c r="C1" s="2">
        <v>1</v>
      </c>
      <c r="D1" s="16"/>
      <c r="E1" s="16"/>
      <c r="F1" s="16"/>
      <c r="G1" s="16"/>
      <c r="H1" s="16"/>
      <c r="I1" s="16"/>
      <c r="J1" s="16"/>
      <c r="K1" s="1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16"/>
      <c r="X1" s="32"/>
      <c r="Y1" s="30"/>
      <c r="Z1" s="16"/>
      <c r="AA1" s="31"/>
      <c r="AB1" s="16"/>
      <c r="AC1" s="16"/>
      <c r="AD1" s="30"/>
      <c r="AE1" s="16"/>
      <c r="AF1" s="16"/>
      <c r="AG1" s="16"/>
      <c r="AH1" s="16"/>
      <c r="AI1" s="17"/>
      <c r="AJ1" s="17"/>
      <c r="AK1" s="17"/>
      <c r="BF1">
        <f>INDEX(BB2:BB13,C1)</f>
        <v>2019</v>
      </c>
    </row>
    <row r="2" spans="1:86" ht="48" customHeight="1" thickBot="1" x14ac:dyDescent="0.3">
      <c r="B2" s="22"/>
      <c r="C2" s="28"/>
      <c r="D2" s="29">
        <f>B1</f>
        <v>43586</v>
      </c>
      <c r="E2" s="29">
        <f t="shared" ref="E2:AH2" si="0">D2+1</f>
        <v>43587</v>
      </c>
      <c r="F2" s="29">
        <f t="shared" si="0"/>
        <v>43588</v>
      </c>
      <c r="G2" s="29">
        <f t="shared" si="0"/>
        <v>43589</v>
      </c>
      <c r="H2" s="29">
        <f t="shared" si="0"/>
        <v>43590</v>
      </c>
      <c r="I2" s="29">
        <f t="shared" si="0"/>
        <v>43591</v>
      </c>
      <c r="J2" s="29">
        <f t="shared" si="0"/>
        <v>43592</v>
      </c>
      <c r="K2" s="29">
        <f t="shared" si="0"/>
        <v>43593</v>
      </c>
      <c r="L2" s="29">
        <f t="shared" si="0"/>
        <v>43594</v>
      </c>
      <c r="M2" s="29">
        <f t="shared" si="0"/>
        <v>43595</v>
      </c>
      <c r="N2" s="29">
        <f t="shared" si="0"/>
        <v>43596</v>
      </c>
      <c r="O2" s="29">
        <f t="shared" si="0"/>
        <v>43597</v>
      </c>
      <c r="P2" s="29">
        <f t="shared" si="0"/>
        <v>43598</v>
      </c>
      <c r="Q2" s="29">
        <f t="shared" si="0"/>
        <v>43599</v>
      </c>
      <c r="R2" s="29">
        <f t="shared" si="0"/>
        <v>43600</v>
      </c>
      <c r="S2" s="29">
        <f t="shared" si="0"/>
        <v>43601</v>
      </c>
      <c r="T2" s="29">
        <f t="shared" si="0"/>
        <v>43602</v>
      </c>
      <c r="U2" s="29">
        <f t="shared" si="0"/>
        <v>43603</v>
      </c>
      <c r="V2" s="29">
        <f t="shared" si="0"/>
        <v>43604</v>
      </c>
      <c r="W2" s="29">
        <f t="shared" si="0"/>
        <v>43605</v>
      </c>
      <c r="X2" s="29">
        <f t="shared" si="0"/>
        <v>43606</v>
      </c>
      <c r="Y2" s="29">
        <f t="shared" si="0"/>
        <v>43607</v>
      </c>
      <c r="Z2" s="29">
        <f t="shared" si="0"/>
        <v>43608</v>
      </c>
      <c r="AA2" s="29">
        <f t="shared" si="0"/>
        <v>43609</v>
      </c>
      <c r="AB2" s="29">
        <f t="shared" si="0"/>
        <v>43610</v>
      </c>
      <c r="AC2" s="29">
        <f t="shared" si="0"/>
        <v>43611</v>
      </c>
      <c r="AD2" s="29">
        <f t="shared" si="0"/>
        <v>43612</v>
      </c>
      <c r="AE2" s="29">
        <f t="shared" si="0"/>
        <v>43613</v>
      </c>
      <c r="AF2" s="29">
        <f t="shared" si="0"/>
        <v>43614</v>
      </c>
      <c r="AG2" s="29">
        <f t="shared" si="0"/>
        <v>43615</v>
      </c>
      <c r="AH2" s="29">
        <f t="shared" si="0"/>
        <v>43616</v>
      </c>
      <c r="AI2" s="33" t="s">
        <v>182</v>
      </c>
      <c r="AK2" s="18"/>
      <c r="BB2">
        <v>2019</v>
      </c>
      <c r="BC2" t="s">
        <v>40</v>
      </c>
      <c r="BE2" t="s">
        <v>41</v>
      </c>
      <c r="BF2" s="1"/>
      <c r="BG2" s="1">
        <f>DATE(BF1,1,1)</f>
        <v>43466</v>
      </c>
      <c r="CH2" s="1">
        <v>44409</v>
      </c>
    </row>
    <row r="3" spans="1:86" ht="15.75" customHeight="1" x14ac:dyDescent="0.25">
      <c r="A3" s="2"/>
      <c r="B3" s="27" t="s">
        <v>76</v>
      </c>
      <c r="C3" s="24" t="s">
        <v>15</v>
      </c>
      <c r="D3" s="36">
        <f>SUMPRODUCT((Tableau1[Nat]=Stat_Nuitée!C3)*($D$2&gt;=Tableau1[Date Arrivée])*($D$2&lt;Tableau1[Date Départ]))</f>
        <v>0</v>
      </c>
      <c r="E3" s="36">
        <f>SUMPRODUCT((Tableau1[Nat]=Stat_Nuitée!C3)*($E$2&gt;=Tableau1[Date Arrivée])*($E$2&lt;Tableau1[Date Départ]))</f>
        <v>1</v>
      </c>
      <c r="F3" s="36">
        <f>SUMPRODUCT((Tableau1[Nat]=Stat_Nuitée!C3)*($F$2&gt;=Tableau1[Date Arrivée])*($F$2&lt;Tableau1[Date Départ]))</f>
        <v>1</v>
      </c>
      <c r="G3" s="36">
        <f>SUMPRODUCT((Tableau1[Nat]=Stat_Nuitée!C3)*($G$2&gt;=Tableau1[Date Arrivée])*($G$2&lt;Tableau1[Date Départ]))</f>
        <v>0</v>
      </c>
      <c r="H3" s="36">
        <f>SUMPRODUCT((Tableau1[Nat]=Stat_Nuitée!C3)*($H$2&gt;=Tableau1[Date Arrivée])*($H$2&lt;Tableau1[Date Départ]))</f>
        <v>0</v>
      </c>
      <c r="I3" s="36">
        <f>SUMPRODUCT((Tableau1[Nat]=Stat_Nuitée!C3)*($I$2&gt;=Tableau1[Date Arrivée])*($I$2&lt;Tableau1[Date Départ]))</f>
        <v>0</v>
      </c>
      <c r="J3" s="36">
        <f>SUMPRODUCT((Tableau1[Nat]=Stat_Nuitée!C3)*($J$2&gt;=Tableau1[Date Arrivée])*($J$2&lt;Tableau1[Date Départ]))</f>
        <v>0</v>
      </c>
      <c r="K3" s="36">
        <f>SUMPRODUCT((Tableau1[Nat]=Stat_Nuitée!C3)*($K$2&gt;=Tableau1[Date Arrivée])*($K$2&lt;Tableau1[Date Départ]))</f>
        <v>0</v>
      </c>
      <c r="L3" s="36">
        <f>SUMPRODUCT((Tableau1[Nat]=Stat_Nuitée!C3)*($L$2&gt;=Tableau1[Date Arrivée])*($L$2&lt;Tableau1[Date Départ]))</f>
        <v>0</v>
      </c>
      <c r="M3" s="36">
        <f>SUMPRODUCT((Tableau1[Nat]=Stat_Nuitée!C3)*($M$2&gt;=Tableau1[Date Arrivée])*($M$2&lt;Tableau1[Date Départ]))</f>
        <v>0</v>
      </c>
      <c r="N3" s="36">
        <f>SUMPRODUCT((Tableau1[Nat]=Stat_Nuitée!C3)*($N$2&gt;=Tableau1[Date Arrivée])*($N$2&lt;Tableau1[Date Départ]))</f>
        <v>0</v>
      </c>
      <c r="O3" s="36">
        <f>SUMPRODUCT((Tableau1[Nat]=Stat_Nuitée!C3)*($O$2&gt;=Tableau1[Date Arrivée])*($O$2&lt;Tableau1[Date Départ]))</f>
        <v>0</v>
      </c>
      <c r="P3" s="36">
        <f>SUMPRODUCT((Tableau1[Nat]=Stat_Nuitée!C3)*($P$2&gt;=Tableau1[Date Arrivée])*($P$2&lt;Tableau1[Date Départ]))</f>
        <v>0</v>
      </c>
      <c r="Q3" s="36">
        <f>SUMPRODUCT((Tableau1[Nat]=Stat_Nuitée!C3)*($Q$2&gt;=Tableau1[Date Arrivée])*($Q$2&lt;Tableau1[Date Départ]))</f>
        <v>0</v>
      </c>
      <c r="R3" s="36">
        <f>SUMPRODUCT((Tableau1[Nat]=Stat_Nuitée!C3)*($R$2&gt;=Tableau1[Date Arrivée])*($R$2&lt;Tableau1[Date Départ]))</f>
        <v>0</v>
      </c>
      <c r="S3" s="36">
        <f>SUMPRODUCT((Tableau1[Nat]=Stat_Nuitée!C3)*($S$2&gt;=Tableau1[Date Arrivée])*($S$2&lt;Tableau1[Date Départ]))</f>
        <v>0</v>
      </c>
      <c r="T3" s="36">
        <f>SUMPRODUCT((Tableau1[Nat]=Stat_Nuitée!C3)*($T$2&gt;=Tableau1[Date Arrivée])*($T$2&lt;Tableau1[Date Départ]))</f>
        <v>0</v>
      </c>
      <c r="U3" s="36">
        <f>SUMPRODUCT((Tableau1[Nat]=Stat_Nuitée!C3)*($U$2&gt;=Tableau1[Date Arrivée])*($U$2&lt;Tableau1[Date Départ]))</f>
        <v>0</v>
      </c>
      <c r="V3" s="36">
        <f>SUMPRODUCT((Tableau1[Nat]=Stat_Nuitée!C3)*($V$2&gt;=Tableau1[Date Arrivée])*($V$2&lt;Tableau1[Date Départ]))</f>
        <v>0</v>
      </c>
      <c r="W3" s="36">
        <f>SUMPRODUCT((Tableau1[Nat]=Stat_Nuitée!C3)*($W$2&gt;=Tableau1[Date Arrivée])*($W$2&lt;Tableau1[Date Départ]))</f>
        <v>0</v>
      </c>
      <c r="X3" s="36">
        <f>SUMPRODUCT((Tableau1[Nat]=Stat_Nuitée!C3)*($X$2&gt;=Tableau1[Date Arrivée])*($X$2&lt;Tableau1[Date Départ]))</f>
        <v>0</v>
      </c>
      <c r="Y3" s="36">
        <f>SUMPRODUCT((Tableau1[Nat]=Stat_Nuitée!C3)*($Y$2&gt;=Tableau1[Date Arrivée])*($Y$2&lt;Tableau1[Date Départ]))</f>
        <v>0</v>
      </c>
      <c r="Z3" s="36">
        <f>SUMPRODUCT((Tableau1[Nat]=Stat_Nuitée!C3)*($Z$2&gt;=Tableau1[Date Arrivée])*($Z$2&lt;Tableau1[Date Départ]))</f>
        <v>0</v>
      </c>
      <c r="AA3" s="36">
        <f>SUMPRODUCT((Tableau1[Nat]=Stat_Nuitée!C3)*($AA$2&gt;=Tableau1[Date Arrivée])*($AA$2&lt;Tableau1[Date Départ]))</f>
        <v>0</v>
      </c>
      <c r="AB3" s="36">
        <f>SUMPRODUCT((Tableau1[Nat]=Stat_Nuitée!C3)*($AB$2&gt;=Tableau1[Date Arrivée])*($AB$2&lt;Tableau1[Date Départ]))</f>
        <v>0</v>
      </c>
      <c r="AC3" s="36">
        <f>SUMPRODUCT((Tableau1[Nat]=Stat_Nuitée!C3)*($AC$2&gt;=Tableau1[Date Arrivée])*($AC$2&lt;Tableau1[Date Départ]))</f>
        <v>0</v>
      </c>
      <c r="AD3" s="36">
        <f>SUMPRODUCT((Tableau1[Nat]=Stat_Nuitée!C3)*($AD$2&gt;=Tableau1[Date Arrivée])*($AD$2&lt;Tableau1[Date Départ]))</f>
        <v>0</v>
      </c>
      <c r="AE3" s="36">
        <f>SUMPRODUCT((Tableau1[Nat]=Stat_Nuitée!C3)*($AE$2&gt;=Tableau1[Date Arrivée])*($AE$2&lt;Tableau1[Date Départ]))</f>
        <v>0</v>
      </c>
      <c r="AF3" s="36">
        <f>SUMPRODUCT((Tableau1[Nat]=Stat_Nuitée!C3)*($AF$2&gt;=Tableau1[Date Arrivée])*($AF$2&lt;Tableau1[Date Départ]))</f>
        <v>0</v>
      </c>
      <c r="AG3" s="36">
        <f>SUMPRODUCT((Tableau1[Nat]=Stat_Nuitée!C3)*($AG$2&gt;=Tableau1[Date Arrivée])*($AG$2&lt;Tableau1[Date Départ]))</f>
        <v>0</v>
      </c>
      <c r="AH3" s="37">
        <f>SUMPRODUCT((Tableau1[Nat]=Stat_Nuitée!C3)*($AH$2&gt;=Tableau1[Date Arrivée])*($AH$2&lt;Tableau1[Date Départ]))</f>
        <v>0</v>
      </c>
      <c r="AI3" s="24">
        <f>SUM(D3:AH3)</f>
        <v>2</v>
      </c>
      <c r="BB3">
        <v>2020</v>
      </c>
      <c r="BC3" t="s">
        <v>42</v>
      </c>
      <c r="BE3" t="s">
        <v>43</v>
      </c>
      <c r="BF3" s="1"/>
      <c r="BG3" s="1">
        <f>DATE(BF1,1,11)</f>
        <v>43476</v>
      </c>
    </row>
    <row r="4" spans="1:86" ht="15.75" customHeight="1" x14ac:dyDescent="0.25">
      <c r="A4" s="2"/>
      <c r="B4" s="23" t="s">
        <v>95</v>
      </c>
      <c r="C4" s="25" t="s">
        <v>14</v>
      </c>
      <c r="D4" s="36">
        <f>SUMPRODUCT((Tableau1[Nat]=Stat_Nuitée!C4)*($D$2&gt;=Tableau1[Date Arrivée])*($D$2&lt;Tableau1[Date Départ]))</f>
        <v>0</v>
      </c>
      <c r="E4" s="36">
        <f>SUMPRODUCT((Tableau1[Nat]=Stat_Nuitée!C4)*($E$2&gt;=Tableau1[Date Arrivée])*($E$2&lt;Tableau1[Date Départ]))</f>
        <v>1</v>
      </c>
      <c r="F4" s="36">
        <f>SUMPRODUCT((Tableau1[Nat]=Stat_Nuitée!C4)*($F$2&gt;=Tableau1[Date Arrivée])*($F$2&lt;Tableau1[Date Départ]))</f>
        <v>1</v>
      </c>
      <c r="G4" s="36">
        <f>SUMPRODUCT((Tableau1[Nat]=Stat_Nuitée!C4)*($G$2&gt;=Tableau1[Date Arrivée])*($G$2&lt;Tableau1[Date Départ]))</f>
        <v>1</v>
      </c>
      <c r="H4" s="36">
        <f>SUMPRODUCT((Tableau1[Nat]=Stat_Nuitée!C4)*($H$2&gt;=Tableau1[Date Arrivée])*($H$2&lt;Tableau1[Date Départ]))</f>
        <v>1</v>
      </c>
      <c r="I4" s="36">
        <f>SUMPRODUCT((Tableau1[Nat]=Stat_Nuitée!C4)*($I$2&gt;=Tableau1[Date Arrivée])*($I$2&lt;Tableau1[Date Départ]))</f>
        <v>1</v>
      </c>
      <c r="J4" s="36">
        <f>SUMPRODUCT((Tableau1[Nat]=Stat_Nuitée!C4)*($J$2&gt;=Tableau1[Date Arrivée])*($J$2&lt;Tableau1[Date Départ]))</f>
        <v>1</v>
      </c>
      <c r="K4" s="36">
        <f>SUMPRODUCT((Tableau1[Nat]=Stat_Nuitée!C4)*($K$2&gt;=Tableau1[Date Arrivée])*($K$2&lt;Tableau1[Date Départ]))</f>
        <v>1</v>
      </c>
      <c r="L4" s="36">
        <f>SUMPRODUCT((Tableau1[Nat]=Stat_Nuitée!C4)*($L$2&gt;=Tableau1[Date Arrivée])*($L$2&lt;Tableau1[Date Départ]))</f>
        <v>1</v>
      </c>
      <c r="M4" s="36">
        <f>SUMPRODUCT((Tableau1[Nat]=Stat_Nuitée!C4)*($M$2&gt;=Tableau1[Date Arrivée])*($M$2&lt;Tableau1[Date Départ]))</f>
        <v>1</v>
      </c>
      <c r="N4" s="36">
        <f>SUMPRODUCT((Tableau1[Nat]=Stat_Nuitée!C4)*($N$2&gt;=Tableau1[Date Arrivée])*($N$2&lt;Tableau1[Date Départ]))</f>
        <v>1</v>
      </c>
      <c r="O4" s="36">
        <f>SUMPRODUCT((Tableau1[Nat]=Stat_Nuitée!C4)*($O$2&gt;=Tableau1[Date Arrivée])*($O$2&lt;Tableau1[Date Départ]))</f>
        <v>1</v>
      </c>
      <c r="P4" s="36">
        <f>SUMPRODUCT((Tableau1[Nat]=Stat_Nuitée!C4)*($P$2&gt;=Tableau1[Date Arrivée])*($P$2&lt;Tableau1[Date Départ]))</f>
        <v>1</v>
      </c>
      <c r="Q4" s="36">
        <f>SUMPRODUCT((Tableau1[Nat]=Stat_Nuitée!C4)*($Q$2&gt;=Tableau1[Date Arrivée])*($Q$2&lt;Tableau1[Date Départ]))</f>
        <v>1</v>
      </c>
      <c r="R4" s="36">
        <f>SUMPRODUCT((Tableau1[Nat]=Stat_Nuitée!C4)*($R$2&gt;=Tableau1[Date Arrivée])*($R$2&lt;Tableau1[Date Départ]))</f>
        <v>1</v>
      </c>
      <c r="S4" s="36">
        <f>SUMPRODUCT((Tableau1[Nat]=Stat_Nuitée!C4)*($S$2&gt;=Tableau1[Date Arrivée])*($S$2&lt;Tableau1[Date Départ]))</f>
        <v>2</v>
      </c>
      <c r="T4" s="36">
        <f>SUMPRODUCT((Tableau1[Nat]=Stat_Nuitée!C4)*($T$2&gt;=Tableau1[Date Arrivée])*($T$2&lt;Tableau1[Date Départ]))</f>
        <v>2</v>
      </c>
      <c r="U4" s="36">
        <f>SUMPRODUCT((Tableau1[Nat]=Stat_Nuitée!C4)*($U$2&gt;=Tableau1[Date Arrivée])*($U$2&lt;Tableau1[Date Départ]))</f>
        <v>2</v>
      </c>
      <c r="V4" s="36">
        <f>SUMPRODUCT((Tableau1[Nat]=Stat_Nuitée!C4)*($V$2&gt;=Tableau1[Date Arrivée])*($V$2&lt;Tableau1[Date Départ]))</f>
        <v>2</v>
      </c>
      <c r="W4" s="36">
        <f>SUMPRODUCT((Tableau1[Nat]=Stat_Nuitée!C4)*($W$2&gt;=Tableau1[Date Arrivée])*($W$2&lt;Tableau1[Date Départ]))</f>
        <v>2</v>
      </c>
      <c r="X4" s="36">
        <f>SUMPRODUCT((Tableau1[Nat]=Stat_Nuitée!C4)*($X$2&gt;=Tableau1[Date Arrivée])*($X$2&lt;Tableau1[Date Départ]))</f>
        <v>2</v>
      </c>
      <c r="Y4" s="36">
        <f>SUMPRODUCT((Tableau1[Nat]=Stat_Nuitée!C4)*($Y$2&gt;=Tableau1[Date Arrivée])*($Y$2&lt;Tableau1[Date Départ]))</f>
        <v>2</v>
      </c>
      <c r="Z4" s="36">
        <f>SUMPRODUCT((Tableau1[Nat]=Stat_Nuitée!C4)*($Z$2&gt;=Tableau1[Date Arrivée])*($Z$2&lt;Tableau1[Date Départ]))</f>
        <v>2</v>
      </c>
      <c r="AA4" s="36">
        <f>SUMPRODUCT((Tableau1[Nat]=Stat_Nuitée!C4)*($AA$2&gt;=Tableau1[Date Arrivée])*($AA$2&lt;Tableau1[Date Départ]))</f>
        <v>2</v>
      </c>
      <c r="AB4" s="36">
        <f>SUMPRODUCT((Tableau1[Nat]=Stat_Nuitée!C4)*($AB$2&gt;=Tableau1[Date Arrivée])*($AB$2&lt;Tableau1[Date Départ]))</f>
        <v>2</v>
      </c>
      <c r="AC4" s="36">
        <f>SUMPRODUCT((Tableau1[Nat]=Stat_Nuitée!C4)*($AC$2&gt;=Tableau1[Date Arrivée])*($AC$2&lt;Tableau1[Date Départ]))</f>
        <v>2</v>
      </c>
      <c r="AD4" s="36">
        <f>SUMPRODUCT((Tableau1[Nat]=Stat_Nuitée!C4)*($AD$2&gt;=Tableau1[Date Arrivée])*($AD$2&lt;Tableau1[Date Départ]))</f>
        <v>2</v>
      </c>
      <c r="AE4" s="36">
        <f>SUMPRODUCT((Tableau1[Nat]=Stat_Nuitée!C4)*($AE$2&gt;=Tableau1[Date Arrivée])*($AE$2&lt;Tableau1[Date Départ]))</f>
        <v>2</v>
      </c>
      <c r="AF4" s="36">
        <f>SUMPRODUCT((Tableau1[Nat]=Stat_Nuitée!C4)*($AF$2&gt;=Tableau1[Date Arrivée])*($AF$2&lt;Tableau1[Date Départ]))</f>
        <v>2</v>
      </c>
      <c r="AG4" s="36">
        <f>SUMPRODUCT((Tableau1[Nat]=Stat_Nuitée!C4)*($AG$2&gt;=Tableau1[Date Arrivée])*($AG$2&lt;Tableau1[Date Départ]))</f>
        <v>2</v>
      </c>
      <c r="AH4" s="37">
        <f>SUMPRODUCT((Tableau1[Nat]=Stat_Nuitée!C4)*($AH$2&gt;=Tableau1[Date Arrivée])*($AH$2&lt;Tableau1[Date Départ]))</f>
        <v>1</v>
      </c>
      <c r="AI4" s="25">
        <f>SUM(D4:AH4)</f>
        <v>45</v>
      </c>
      <c r="BB4">
        <v>2021</v>
      </c>
      <c r="BC4" t="s">
        <v>44</v>
      </c>
      <c r="BE4" t="s">
        <v>45</v>
      </c>
      <c r="BF4" s="1"/>
      <c r="BG4" s="1">
        <f>DATE(BF1,5,1)</f>
        <v>43586</v>
      </c>
    </row>
    <row r="5" spans="1:86" ht="15.75" customHeight="1" x14ac:dyDescent="0.25">
      <c r="A5" s="2"/>
      <c r="B5" s="23" t="s">
        <v>121</v>
      </c>
      <c r="C5" s="25" t="s">
        <v>21</v>
      </c>
      <c r="D5" s="36">
        <f>SUMPRODUCT((Tableau1[Nat]=Stat_Nuitée!C5)*($D$2&gt;=Tableau1[Date Arrivée])*($D$2&lt;Tableau1[Date Départ]))</f>
        <v>0</v>
      </c>
      <c r="E5" s="36">
        <f>SUMPRODUCT((Tableau1[Nat]=Stat_Nuitée!C5)*($E$2&gt;=Tableau1[Date Arrivée])*($E$2&lt;Tableau1[Date Départ]))</f>
        <v>0</v>
      </c>
      <c r="F5" s="36">
        <f>SUMPRODUCT((Tableau1[Nat]=Stat_Nuitée!C5)*($F$2&gt;=Tableau1[Date Arrivée])*($F$2&lt;Tableau1[Date Départ]))</f>
        <v>0</v>
      </c>
      <c r="G5" s="36">
        <f>SUMPRODUCT((Tableau1[Nat]=Stat_Nuitée!C5)*($G$2&gt;=Tableau1[Date Arrivée])*($G$2&lt;Tableau1[Date Départ]))</f>
        <v>0</v>
      </c>
      <c r="H5" s="36">
        <f>SUMPRODUCT((Tableau1[Nat]=Stat_Nuitée!C5)*($H$2&gt;=Tableau1[Date Arrivée])*($H$2&lt;Tableau1[Date Départ]))</f>
        <v>0</v>
      </c>
      <c r="I5" s="36">
        <f>SUMPRODUCT((Tableau1[Nat]=Stat_Nuitée!C5)*($I$2&gt;=Tableau1[Date Arrivée])*($I$2&lt;Tableau1[Date Départ]))</f>
        <v>0</v>
      </c>
      <c r="J5" s="36">
        <f>SUMPRODUCT((Tableau1[Nat]=Stat_Nuitée!C5)*($J$2&gt;=Tableau1[Date Arrivée])*($J$2&lt;Tableau1[Date Départ]))</f>
        <v>0</v>
      </c>
      <c r="K5" s="36">
        <f>SUMPRODUCT((Tableau1[Nat]=Stat_Nuitée!C5)*($K$2&gt;=Tableau1[Date Arrivée])*($K$2&lt;Tableau1[Date Départ]))</f>
        <v>0</v>
      </c>
      <c r="L5" s="36">
        <f>SUMPRODUCT((Tableau1[Nat]=Stat_Nuitée!C5)*($L$2&gt;=Tableau1[Date Arrivée])*($L$2&lt;Tableau1[Date Départ]))</f>
        <v>0</v>
      </c>
      <c r="M5" s="36">
        <f>SUMPRODUCT((Tableau1[Nat]=Stat_Nuitée!C5)*($M$2&gt;=Tableau1[Date Arrivée])*($M$2&lt;Tableau1[Date Départ]))</f>
        <v>0</v>
      </c>
      <c r="N5" s="36">
        <f>SUMPRODUCT((Tableau1[Nat]=Stat_Nuitée!C5)*($N$2&gt;=Tableau1[Date Arrivée])*($N$2&lt;Tableau1[Date Départ]))</f>
        <v>0</v>
      </c>
      <c r="O5" s="36">
        <f>SUMPRODUCT((Tableau1[Nat]=Stat_Nuitée!C5)*($O$2&gt;=Tableau1[Date Arrivée])*($O$2&lt;Tableau1[Date Départ]))</f>
        <v>0</v>
      </c>
      <c r="P5" s="36">
        <f>SUMPRODUCT((Tableau1[Nat]=Stat_Nuitée!C5)*($P$2&gt;=Tableau1[Date Arrivée])*($P$2&lt;Tableau1[Date Départ]))</f>
        <v>0</v>
      </c>
      <c r="Q5" s="36">
        <f>SUMPRODUCT((Tableau1[Nat]=Stat_Nuitée!C5)*($Q$2&gt;=Tableau1[Date Arrivée])*($Q$2&lt;Tableau1[Date Départ]))</f>
        <v>0</v>
      </c>
      <c r="R5" s="36">
        <f>SUMPRODUCT((Tableau1[Nat]=Stat_Nuitée!C5)*($R$2&gt;=Tableau1[Date Arrivée])*($R$2&lt;Tableau1[Date Départ]))</f>
        <v>0</v>
      </c>
      <c r="S5" s="36">
        <f>SUMPRODUCT((Tableau1[Nat]=Stat_Nuitée!C5)*($S$2&gt;=Tableau1[Date Arrivée])*($S$2&lt;Tableau1[Date Départ]))</f>
        <v>0</v>
      </c>
      <c r="T5" s="36">
        <f>SUMPRODUCT((Tableau1[Nat]=Stat_Nuitée!C5)*($T$2&gt;=Tableau1[Date Arrivée])*($T$2&lt;Tableau1[Date Départ]))</f>
        <v>0</v>
      </c>
      <c r="U5" s="36">
        <f>SUMPRODUCT((Tableau1[Nat]=Stat_Nuitée!C5)*($U$2&gt;=Tableau1[Date Arrivée])*($U$2&lt;Tableau1[Date Départ]))</f>
        <v>0</v>
      </c>
      <c r="V5" s="36">
        <f>SUMPRODUCT((Tableau1[Nat]=Stat_Nuitée!C5)*($V$2&gt;=Tableau1[Date Arrivée])*($V$2&lt;Tableau1[Date Départ]))</f>
        <v>0</v>
      </c>
      <c r="W5" s="36">
        <f>SUMPRODUCT((Tableau1[Nat]=Stat_Nuitée!C5)*($W$2&gt;=Tableau1[Date Arrivée])*($W$2&lt;Tableau1[Date Départ]))</f>
        <v>0</v>
      </c>
      <c r="X5" s="36">
        <f>SUMPRODUCT((Tableau1[Nat]=Stat_Nuitée!C5)*($X$2&gt;=Tableau1[Date Arrivée])*($X$2&lt;Tableau1[Date Départ]))</f>
        <v>0</v>
      </c>
      <c r="Y5" s="36">
        <f>SUMPRODUCT((Tableau1[Nat]=Stat_Nuitée!C5)*($Y$2&gt;=Tableau1[Date Arrivée])*($Y$2&lt;Tableau1[Date Départ]))</f>
        <v>0</v>
      </c>
      <c r="Z5" s="36">
        <f>SUMPRODUCT((Tableau1[Nat]=Stat_Nuitée!C5)*($Z$2&gt;=Tableau1[Date Arrivée])*($Z$2&lt;Tableau1[Date Départ]))</f>
        <v>0</v>
      </c>
      <c r="AA5" s="36">
        <f>SUMPRODUCT((Tableau1[Nat]=Stat_Nuitée!C5)*($AA$2&gt;=Tableau1[Date Arrivée])*($AA$2&lt;Tableau1[Date Départ]))</f>
        <v>0</v>
      </c>
      <c r="AB5" s="36">
        <f>SUMPRODUCT((Tableau1[Nat]=Stat_Nuitée!C5)*($AB$2&gt;=Tableau1[Date Arrivée])*($AB$2&lt;Tableau1[Date Départ]))</f>
        <v>0</v>
      </c>
      <c r="AC5" s="36">
        <f>SUMPRODUCT((Tableau1[Nat]=Stat_Nuitée!C5)*($AC$2&gt;=Tableau1[Date Arrivée])*($AC$2&lt;Tableau1[Date Départ]))</f>
        <v>0</v>
      </c>
      <c r="AD5" s="36">
        <f>SUMPRODUCT((Tableau1[Nat]=Stat_Nuitée!C5)*($AD$2&gt;=Tableau1[Date Arrivée])*($AD$2&lt;Tableau1[Date Départ]))</f>
        <v>0</v>
      </c>
      <c r="AE5" s="36">
        <f>SUMPRODUCT((Tableau1[Nat]=Stat_Nuitée!C5)*($AE$2&gt;=Tableau1[Date Arrivée])*($AE$2&lt;Tableau1[Date Départ]))</f>
        <v>0</v>
      </c>
      <c r="AF5" s="36">
        <f>SUMPRODUCT((Tableau1[Nat]=Stat_Nuitée!C5)*($AF$2&gt;=Tableau1[Date Arrivée])*($AF$2&lt;Tableau1[Date Départ]))</f>
        <v>0</v>
      </c>
      <c r="AG5" s="36">
        <f>SUMPRODUCT((Tableau1[Nat]=Stat_Nuitée!C5)*($AG$2&gt;=Tableau1[Date Arrivée])*($AG$2&lt;Tableau1[Date Départ]))</f>
        <v>0</v>
      </c>
      <c r="AH5" s="37">
        <f>SUMPRODUCT((Tableau1[Nat]=Stat_Nuitée!C5)*($AH$2&gt;=Tableau1[Date Arrivée])*($AH$2&lt;Tableau1[Date Départ]))</f>
        <v>0</v>
      </c>
      <c r="AI5" s="25">
        <f t="shared" ref="AI5:AI42" si="1">SUM(D5:AH5)</f>
        <v>0</v>
      </c>
      <c r="BB5">
        <v>2022</v>
      </c>
      <c r="BC5" t="s">
        <v>46</v>
      </c>
      <c r="BE5" t="s">
        <v>47</v>
      </c>
      <c r="BF5" s="1"/>
      <c r="BG5" s="1">
        <f>DATE(BF1,7,30)</f>
        <v>43676</v>
      </c>
    </row>
    <row r="6" spans="1:86" ht="15.75" customHeight="1" x14ac:dyDescent="0.25">
      <c r="A6" s="2"/>
      <c r="B6" s="23" t="s">
        <v>97</v>
      </c>
      <c r="C6" s="25" t="s">
        <v>17</v>
      </c>
      <c r="D6" s="36">
        <f>SUMPRODUCT((Tableau1[Nat]=Stat_Nuitée!C6)*($D$2&gt;=Tableau1[Date Arrivée])*($D$2&lt;Tableau1[Date Départ]))</f>
        <v>0</v>
      </c>
      <c r="E6" s="36">
        <f>SUMPRODUCT((Tableau1[Nat]=Stat_Nuitée!C6)*($E$2&gt;=Tableau1[Date Arrivée])*($E$2&lt;Tableau1[Date Départ]))</f>
        <v>0</v>
      </c>
      <c r="F6" s="36">
        <f>SUMPRODUCT((Tableau1[Nat]=Stat_Nuitée!C6)*($F$2&gt;=Tableau1[Date Arrivée])*($F$2&lt;Tableau1[Date Départ]))</f>
        <v>0</v>
      </c>
      <c r="G6" s="36">
        <f>SUMPRODUCT((Tableau1[Nat]=Stat_Nuitée!C6)*($G$2&gt;=Tableau1[Date Arrivée])*($G$2&lt;Tableau1[Date Départ]))</f>
        <v>0</v>
      </c>
      <c r="H6" s="36">
        <f>SUMPRODUCT((Tableau1[Nat]=Stat_Nuitée!C6)*($H$2&gt;=Tableau1[Date Arrivée])*($H$2&lt;Tableau1[Date Départ]))</f>
        <v>0</v>
      </c>
      <c r="I6" s="36">
        <f>SUMPRODUCT((Tableau1[Nat]=Stat_Nuitée!C6)*($I$2&gt;=Tableau1[Date Arrivée])*($I$2&lt;Tableau1[Date Départ]))</f>
        <v>0</v>
      </c>
      <c r="J6" s="36">
        <f>SUMPRODUCT((Tableau1[Nat]=Stat_Nuitée!C6)*($J$2&gt;=Tableau1[Date Arrivée])*($J$2&lt;Tableau1[Date Départ]))</f>
        <v>0</v>
      </c>
      <c r="K6" s="36">
        <f>SUMPRODUCT((Tableau1[Nat]=Stat_Nuitée!C6)*($K$2&gt;=Tableau1[Date Arrivée])*($K$2&lt;Tableau1[Date Départ]))</f>
        <v>0</v>
      </c>
      <c r="L6" s="36">
        <f>SUMPRODUCT((Tableau1[Nat]=Stat_Nuitée!C6)*($L$2&gt;=Tableau1[Date Arrivée])*($L$2&lt;Tableau1[Date Départ]))</f>
        <v>0</v>
      </c>
      <c r="M6" s="36">
        <f>SUMPRODUCT((Tableau1[Nat]=Stat_Nuitée!C6)*($M$2&gt;=Tableau1[Date Arrivée])*($M$2&lt;Tableau1[Date Départ]))</f>
        <v>0</v>
      </c>
      <c r="N6" s="36">
        <f>SUMPRODUCT((Tableau1[Nat]=Stat_Nuitée!C6)*($N$2&gt;=Tableau1[Date Arrivée])*($N$2&lt;Tableau1[Date Départ]))</f>
        <v>0</v>
      </c>
      <c r="O6" s="36">
        <f>SUMPRODUCT((Tableau1[Nat]=Stat_Nuitée!C6)*($O$2&gt;=Tableau1[Date Arrivée])*($O$2&lt;Tableau1[Date Départ]))</f>
        <v>0</v>
      </c>
      <c r="P6" s="36">
        <f>SUMPRODUCT((Tableau1[Nat]=Stat_Nuitée!C6)*($P$2&gt;=Tableau1[Date Arrivée])*($P$2&lt;Tableau1[Date Départ]))</f>
        <v>0</v>
      </c>
      <c r="Q6" s="36">
        <f>SUMPRODUCT((Tableau1[Nat]=Stat_Nuitée!C6)*($Q$2&gt;=Tableau1[Date Arrivée])*($Q$2&lt;Tableau1[Date Départ]))</f>
        <v>0</v>
      </c>
      <c r="R6" s="36">
        <f>SUMPRODUCT((Tableau1[Nat]=Stat_Nuitée!C6)*($R$2&gt;=Tableau1[Date Arrivée])*($R$2&lt;Tableau1[Date Départ]))</f>
        <v>0</v>
      </c>
      <c r="S6" s="36">
        <f>SUMPRODUCT((Tableau1[Nat]=Stat_Nuitée!C6)*($S$2&gt;=Tableau1[Date Arrivée])*($S$2&lt;Tableau1[Date Départ]))</f>
        <v>0</v>
      </c>
      <c r="T6" s="36">
        <f>SUMPRODUCT((Tableau1[Nat]=Stat_Nuitée!C6)*($T$2&gt;=Tableau1[Date Arrivée])*($T$2&lt;Tableau1[Date Départ]))</f>
        <v>0</v>
      </c>
      <c r="U6" s="36">
        <f>SUMPRODUCT((Tableau1[Nat]=Stat_Nuitée!C6)*($U$2&gt;=Tableau1[Date Arrivée])*($U$2&lt;Tableau1[Date Départ]))</f>
        <v>0</v>
      </c>
      <c r="V6" s="36">
        <f>SUMPRODUCT((Tableau1[Nat]=Stat_Nuitée!C6)*($V$2&gt;=Tableau1[Date Arrivée])*($V$2&lt;Tableau1[Date Départ]))</f>
        <v>0</v>
      </c>
      <c r="W6" s="36">
        <f>SUMPRODUCT((Tableau1[Nat]=Stat_Nuitée!C6)*($W$2&gt;=Tableau1[Date Arrivée])*($W$2&lt;Tableau1[Date Départ]))</f>
        <v>0</v>
      </c>
      <c r="X6" s="36">
        <f>SUMPRODUCT((Tableau1[Nat]=Stat_Nuitée!C6)*($X$2&gt;=Tableau1[Date Arrivée])*($X$2&lt;Tableau1[Date Départ]))</f>
        <v>0</v>
      </c>
      <c r="Y6" s="36">
        <f>SUMPRODUCT((Tableau1[Nat]=Stat_Nuitée!C6)*($Y$2&gt;=Tableau1[Date Arrivée])*($Y$2&lt;Tableau1[Date Départ]))</f>
        <v>0</v>
      </c>
      <c r="Z6" s="36">
        <f>SUMPRODUCT((Tableau1[Nat]=Stat_Nuitée!C6)*($Z$2&gt;=Tableau1[Date Arrivée])*($Z$2&lt;Tableau1[Date Départ]))</f>
        <v>0</v>
      </c>
      <c r="AA6" s="36">
        <f>SUMPRODUCT((Tableau1[Nat]=Stat_Nuitée!C6)*($AA$2&gt;=Tableau1[Date Arrivée])*($AA$2&lt;Tableau1[Date Départ]))</f>
        <v>0</v>
      </c>
      <c r="AB6" s="36">
        <f>SUMPRODUCT((Tableau1[Nat]=Stat_Nuitée!C6)*($AB$2&gt;=Tableau1[Date Arrivée])*($AB$2&lt;Tableau1[Date Départ]))</f>
        <v>0</v>
      </c>
      <c r="AC6" s="36">
        <f>SUMPRODUCT((Tableau1[Nat]=Stat_Nuitée!C6)*($AC$2&gt;=Tableau1[Date Arrivée])*($AC$2&lt;Tableau1[Date Départ]))</f>
        <v>0</v>
      </c>
      <c r="AD6" s="36">
        <f>SUMPRODUCT((Tableau1[Nat]=Stat_Nuitée!C6)*($AD$2&gt;=Tableau1[Date Arrivée])*($AD$2&lt;Tableau1[Date Départ]))</f>
        <v>0</v>
      </c>
      <c r="AE6" s="36">
        <f>SUMPRODUCT((Tableau1[Nat]=Stat_Nuitée!C6)*($AE$2&gt;=Tableau1[Date Arrivée])*($AE$2&lt;Tableau1[Date Départ]))</f>
        <v>0</v>
      </c>
      <c r="AF6" s="36">
        <f>SUMPRODUCT((Tableau1[Nat]=Stat_Nuitée!C6)*($AF$2&gt;=Tableau1[Date Arrivée])*($AF$2&lt;Tableau1[Date Départ]))</f>
        <v>0</v>
      </c>
      <c r="AG6" s="36">
        <f>SUMPRODUCT((Tableau1[Nat]=Stat_Nuitée!C6)*($AG$2&gt;=Tableau1[Date Arrivée])*($AG$2&lt;Tableau1[Date Départ]))</f>
        <v>0</v>
      </c>
      <c r="AH6" s="37">
        <f>SUMPRODUCT((Tableau1[Nat]=Stat_Nuitée!C6)*($AH$2&gt;=Tableau1[Date Arrivée])*($AH$2&lt;Tableau1[Date Départ]))</f>
        <v>0</v>
      </c>
      <c r="AI6" s="25">
        <f t="shared" si="1"/>
        <v>0</v>
      </c>
      <c r="BB6">
        <v>2023</v>
      </c>
      <c r="BC6" t="s">
        <v>48</v>
      </c>
      <c r="BE6" t="s">
        <v>49</v>
      </c>
      <c r="BF6" s="1"/>
      <c r="BG6" s="1">
        <f>DATE(BF1,8,14)</f>
        <v>43691</v>
      </c>
    </row>
    <row r="7" spans="1:86" ht="15.75" customHeight="1" x14ac:dyDescent="0.25">
      <c r="A7" s="2"/>
      <c r="B7" s="23" t="s">
        <v>93</v>
      </c>
      <c r="C7" s="25" t="s">
        <v>20</v>
      </c>
      <c r="D7" s="36">
        <f>SUMPRODUCT((Tableau1[Nat]=Stat_Nuitée!C7)*($D$2&gt;=Tableau1[Date Arrivée])*($D$2&lt;Tableau1[Date Départ]))</f>
        <v>0</v>
      </c>
      <c r="E7" s="36">
        <f>SUMPRODUCT((Tableau1[Nat]=Stat_Nuitée!C7)*($E$2&gt;=Tableau1[Date Arrivée])*($E$2&lt;Tableau1[Date Départ]))</f>
        <v>0</v>
      </c>
      <c r="F7" s="36">
        <f>SUMPRODUCT((Tableau1[Nat]=Stat_Nuitée!C7)*($F$2&gt;=Tableau1[Date Arrivée])*($F$2&lt;Tableau1[Date Départ]))</f>
        <v>0</v>
      </c>
      <c r="G7" s="36">
        <f>SUMPRODUCT((Tableau1[Nat]=Stat_Nuitée!C7)*($G$2&gt;=Tableau1[Date Arrivée])*($G$2&lt;Tableau1[Date Départ]))</f>
        <v>0</v>
      </c>
      <c r="H7" s="36">
        <f>SUMPRODUCT((Tableau1[Nat]=Stat_Nuitée!C7)*($H$2&gt;=Tableau1[Date Arrivée])*($H$2&lt;Tableau1[Date Départ]))</f>
        <v>1</v>
      </c>
      <c r="I7" s="36">
        <f>SUMPRODUCT((Tableau1[Nat]=Stat_Nuitée!C7)*($I$2&gt;=Tableau1[Date Arrivée])*($I$2&lt;Tableau1[Date Départ]))</f>
        <v>1</v>
      </c>
      <c r="J7" s="36">
        <f>SUMPRODUCT((Tableau1[Nat]=Stat_Nuitée!C7)*($J$2&gt;=Tableau1[Date Arrivée])*($J$2&lt;Tableau1[Date Départ]))</f>
        <v>1</v>
      </c>
      <c r="K7" s="36">
        <f>SUMPRODUCT((Tableau1[Nat]=Stat_Nuitée!C7)*($K$2&gt;=Tableau1[Date Arrivée])*($K$2&lt;Tableau1[Date Départ]))</f>
        <v>1</v>
      </c>
      <c r="L7" s="36">
        <f>SUMPRODUCT((Tableau1[Nat]=Stat_Nuitée!C7)*($L$2&gt;=Tableau1[Date Arrivée])*($L$2&lt;Tableau1[Date Départ]))</f>
        <v>1</v>
      </c>
      <c r="M7" s="36">
        <f>SUMPRODUCT((Tableau1[Nat]=Stat_Nuitée!C7)*($M$2&gt;=Tableau1[Date Arrivée])*($M$2&lt;Tableau1[Date Départ]))</f>
        <v>1</v>
      </c>
      <c r="N7" s="36">
        <f>SUMPRODUCT((Tableau1[Nat]=Stat_Nuitée!C7)*($N$2&gt;=Tableau1[Date Arrivée])*($N$2&lt;Tableau1[Date Départ]))</f>
        <v>0</v>
      </c>
      <c r="O7" s="36">
        <f>SUMPRODUCT((Tableau1[Nat]=Stat_Nuitée!C7)*($O$2&gt;=Tableau1[Date Arrivée])*($O$2&lt;Tableau1[Date Départ]))</f>
        <v>0</v>
      </c>
      <c r="P7" s="36">
        <f>SUMPRODUCT((Tableau1[Nat]=Stat_Nuitée!C7)*($P$2&gt;=Tableau1[Date Arrivée])*($P$2&lt;Tableau1[Date Départ]))</f>
        <v>0</v>
      </c>
      <c r="Q7" s="36">
        <f>SUMPRODUCT((Tableau1[Nat]=Stat_Nuitée!C7)*($Q$2&gt;=Tableau1[Date Arrivée])*($Q$2&lt;Tableau1[Date Départ]))</f>
        <v>0</v>
      </c>
      <c r="R7" s="36">
        <f>SUMPRODUCT((Tableau1[Nat]=Stat_Nuitée!C7)*($R$2&gt;=Tableau1[Date Arrivée])*($R$2&lt;Tableau1[Date Départ]))</f>
        <v>0</v>
      </c>
      <c r="S7" s="36">
        <f>SUMPRODUCT((Tableau1[Nat]=Stat_Nuitée!C7)*($S$2&gt;=Tableau1[Date Arrivée])*($S$2&lt;Tableau1[Date Départ]))</f>
        <v>0</v>
      </c>
      <c r="T7" s="36">
        <f>SUMPRODUCT((Tableau1[Nat]=Stat_Nuitée!C7)*($T$2&gt;=Tableau1[Date Arrivée])*($T$2&lt;Tableau1[Date Départ]))</f>
        <v>0</v>
      </c>
      <c r="U7" s="36">
        <f>SUMPRODUCT((Tableau1[Nat]=Stat_Nuitée!C7)*($U$2&gt;=Tableau1[Date Arrivée])*($U$2&lt;Tableau1[Date Départ]))</f>
        <v>0</v>
      </c>
      <c r="V7" s="36">
        <f>SUMPRODUCT((Tableau1[Nat]=Stat_Nuitée!C7)*($V$2&gt;=Tableau1[Date Arrivée])*($V$2&lt;Tableau1[Date Départ]))</f>
        <v>0</v>
      </c>
      <c r="W7" s="36">
        <f>SUMPRODUCT((Tableau1[Nat]=Stat_Nuitée!C7)*($W$2&gt;=Tableau1[Date Arrivée])*($W$2&lt;Tableau1[Date Départ]))</f>
        <v>0</v>
      </c>
      <c r="X7" s="36">
        <f>SUMPRODUCT((Tableau1[Nat]=Stat_Nuitée!C7)*($X$2&gt;=Tableau1[Date Arrivée])*($X$2&lt;Tableau1[Date Départ]))</f>
        <v>0</v>
      </c>
      <c r="Y7" s="36">
        <f>SUMPRODUCT((Tableau1[Nat]=Stat_Nuitée!C7)*($Y$2&gt;=Tableau1[Date Arrivée])*($Y$2&lt;Tableau1[Date Départ]))</f>
        <v>0</v>
      </c>
      <c r="Z7" s="36">
        <f>SUMPRODUCT((Tableau1[Nat]=Stat_Nuitée!C7)*($Z$2&gt;=Tableau1[Date Arrivée])*($Z$2&lt;Tableau1[Date Départ]))</f>
        <v>0</v>
      </c>
      <c r="AA7" s="36">
        <f>SUMPRODUCT((Tableau1[Nat]=Stat_Nuitée!C7)*($AA$2&gt;=Tableau1[Date Arrivée])*($AA$2&lt;Tableau1[Date Départ]))</f>
        <v>0</v>
      </c>
      <c r="AB7" s="36">
        <f>SUMPRODUCT((Tableau1[Nat]=Stat_Nuitée!C7)*($AB$2&gt;=Tableau1[Date Arrivée])*($AB$2&lt;Tableau1[Date Départ]))</f>
        <v>0</v>
      </c>
      <c r="AC7" s="36">
        <f>SUMPRODUCT((Tableau1[Nat]=Stat_Nuitée!C7)*($AC$2&gt;=Tableau1[Date Arrivée])*($AC$2&lt;Tableau1[Date Départ]))</f>
        <v>0</v>
      </c>
      <c r="AD7" s="36">
        <f>SUMPRODUCT((Tableau1[Nat]=Stat_Nuitée!C7)*($AD$2&gt;=Tableau1[Date Arrivée])*($AD$2&lt;Tableau1[Date Départ]))</f>
        <v>0</v>
      </c>
      <c r="AE7" s="36">
        <f>SUMPRODUCT((Tableau1[Nat]=Stat_Nuitée!C7)*($AE$2&gt;=Tableau1[Date Arrivée])*($AE$2&lt;Tableau1[Date Départ]))</f>
        <v>0</v>
      </c>
      <c r="AF7" s="36">
        <f>SUMPRODUCT((Tableau1[Nat]=Stat_Nuitée!C7)*($AF$2&gt;=Tableau1[Date Arrivée])*($AF$2&lt;Tableau1[Date Départ]))</f>
        <v>0</v>
      </c>
      <c r="AG7" s="36">
        <f>SUMPRODUCT((Tableau1[Nat]=Stat_Nuitée!C7)*($AG$2&gt;=Tableau1[Date Arrivée])*($AG$2&lt;Tableau1[Date Départ]))</f>
        <v>0</v>
      </c>
      <c r="AH7" s="37">
        <f>SUMPRODUCT((Tableau1[Nat]=Stat_Nuitée!C7)*($AH$2&gt;=Tableau1[Date Arrivée])*($AH$2&lt;Tableau1[Date Départ]))</f>
        <v>0</v>
      </c>
      <c r="AI7" s="25">
        <f t="shared" si="1"/>
        <v>6</v>
      </c>
      <c r="BB7">
        <v>2024</v>
      </c>
      <c r="BC7" t="s">
        <v>50</v>
      </c>
      <c r="BE7" t="s">
        <v>51</v>
      </c>
      <c r="BF7" s="1"/>
      <c r="BG7" s="1">
        <f>DATE(BF1,8,20)</f>
        <v>43697</v>
      </c>
    </row>
    <row r="8" spans="1:86" ht="15.75" customHeight="1" x14ac:dyDescent="0.25">
      <c r="A8" s="2"/>
      <c r="B8" s="23" t="s">
        <v>122</v>
      </c>
      <c r="C8" s="25" t="s">
        <v>29</v>
      </c>
      <c r="D8" s="36">
        <f>SUMPRODUCT((Tableau1[Nat]=Stat_Nuitée!C8)*($D$2&gt;=Tableau1[Date Arrivée])*($D$2&lt;Tableau1[Date Départ]))</f>
        <v>0</v>
      </c>
      <c r="E8" s="36">
        <f>SUMPRODUCT((Tableau1[Nat]=Stat_Nuitée!C8)*($E$2&gt;=Tableau1[Date Arrivée])*($E$2&lt;Tableau1[Date Départ]))</f>
        <v>0</v>
      </c>
      <c r="F8" s="36">
        <f>SUMPRODUCT((Tableau1[Nat]=Stat_Nuitée!C8)*($F$2&gt;=Tableau1[Date Arrivée])*($F$2&lt;Tableau1[Date Départ]))</f>
        <v>0</v>
      </c>
      <c r="G8" s="36">
        <f>SUMPRODUCT((Tableau1[Nat]=Stat_Nuitée!C8)*($G$2&gt;=Tableau1[Date Arrivée])*($G$2&lt;Tableau1[Date Départ]))</f>
        <v>0</v>
      </c>
      <c r="H8" s="36">
        <f>SUMPRODUCT((Tableau1[Nat]=Stat_Nuitée!C8)*($H$2&gt;=Tableau1[Date Arrivée])*($H$2&lt;Tableau1[Date Départ]))</f>
        <v>0</v>
      </c>
      <c r="I8" s="36">
        <f>SUMPRODUCT((Tableau1[Nat]=Stat_Nuitée!C8)*($I$2&gt;=Tableau1[Date Arrivée])*($I$2&lt;Tableau1[Date Départ]))</f>
        <v>0</v>
      </c>
      <c r="J8" s="36">
        <f>SUMPRODUCT((Tableau1[Nat]=Stat_Nuitée!C8)*($J$2&gt;=Tableau1[Date Arrivée])*($J$2&lt;Tableau1[Date Départ]))</f>
        <v>0</v>
      </c>
      <c r="K8" s="36">
        <f>SUMPRODUCT((Tableau1[Nat]=Stat_Nuitée!C8)*($K$2&gt;=Tableau1[Date Arrivée])*($K$2&lt;Tableau1[Date Départ]))</f>
        <v>0</v>
      </c>
      <c r="L8" s="36">
        <f>SUMPRODUCT((Tableau1[Nat]=Stat_Nuitée!C8)*($L$2&gt;=Tableau1[Date Arrivée])*($L$2&lt;Tableau1[Date Départ]))</f>
        <v>0</v>
      </c>
      <c r="M8" s="36">
        <f>SUMPRODUCT((Tableau1[Nat]=Stat_Nuitée!C8)*($M$2&gt;=Tableau1[Date Arrivée])*($M$2&lt;Tableau1[Date Départ]))</f>
        <v>0</v>
      </c>
      <c r="N8" s="36">
        <f>SUMPRODUCT((Tableau1[Nat]=Stat_Nuitée!C8)*($N$2&gt;=Tableau1[Date Arrivée])*($N$2&lt;Tableau1[Date Départ]))</f>
        <v>0</v>
      </c>
      <c r="O8" s="36">
        <f>SUMPRODUCT((Tableau1[Nat]=Stat_Nuitée!C8)*($O$2&gt;=Tableau1[Date Arrivée])*($O$2&lt;Tableau1[Date Départ]))</f>
        <v>0</v>
      </c>
      <c r="P8" s="36">
        <f>SUMPRODUCT((Tableau1[Nat]=Stat_Nuitée!C8)*($P$2&gt;=Tableau1[Date Arrivée])*($P$2&lt;Tableau1[Date Départ]))</f>
        <v>0</v>
      </c>
      <c r="Q8" s="36">
        <f>SUMPRODUCT((Tableau1[Nat]=Stat_Nuitée!C8)*($Q$2&gt;=Tableau1[Date Arrivée])*($Q$2&lt;Tableau1[Date Départ]))</f>
        <v>0</v>
      </c>
      <c r="R8" s="36">
        <f>SUMPRODUCT((Tableau1[Nat]=Stat_Nuitée!C8)*($R$2&gt;=Tableau1[Date Arrivée])*($R$2&lt;Tableau1[Date Départ]))</f>
        <v>0</v>
      </c>
      <c r="S8" s="36">
        <f>SUMPRODUCT((Tableau1[Nat]=Stat_Nuitée!C8)*($S$2&gt;=Tableau1[Date Arrivée])*($S$2&lt;Tableau1[Date Départ]))</f>
        <v>0</v>
      </c>
      <c r="T8" s="36">
        <f>SUMPRODUCT((Tableau1[Nat]=Stat_Nuitée!C8)*($T$2&gt;=Tableau1[Date Arrivée])*($T$2&lt;Tableau1[Date Départ]))</f>
        <v>0</v>
      </c>
      <c r="U8" s="36">
        <f>SUMPRODUCT((Tableau1[Nat]=Stat_Nuitée!C8)*($U$2&gt;=Tableau1[Date Arrivée])*($U$2&lt;Tableau1[Date Départ]))</f>
        <v>0</v>
      </c>
      <c r="V8" s="36">
        <f>SUMPRODUCT((Tableau1[Nat]=Stat_Nuitée!C8)*($V$2&gt;=Tableau1[Date Arrivée])*($V$2&lt;Tableau1[Date Départ]))</f>
        <v>0</v>
      </c>
      <c r="W8" s="36">
        <f>SUMPRODUCT((Tableau1[Nat]=Stat_Nuitée!C8)*($W$2&gt;=Tableau1[Date Arrivée])*($W$2&lt;Tableau1[Date Départ]))</f>
        <v>0</v>
      </c>
      <c r="X8" s="36">
        <f>SUMPRODUCT((Tableau1[Nat]=Stat_Nuitée!C8)*($X$2&gt;=Tableau1[Date Arrivée])*($X$2&lt;Tableau1[Date Départ]))</f>
        <v>0</v>
      </c>
      <c r="Y8" s="36">
        <f>SUMPRODUCT((Tableau1[Nat]=Stat_Nuitée!C8)*($Y$2&gt;=Tableau1[Date Arrivée])*($Y$2&lt;Tableau1[Date Départ]))</f>
        <v>0</v>
      </c>
      <c r="Z8" s="36">
        <f>SUMPRODUCT((Tableau1[Nat]=Stat_Nuitée!C8)*($Z$2&gt;=Tableau1[Date Arrivée])*($Z$2&lt;Tableau1[Date Départ]))</f>
        <v>0</v>
      </c>
      <c r="AA8" s="36">
        <f>SUMPRODUCT((Tableau1[Nat]=Stat_Nuitée!C8)*($AA$2&gt;=Tableau1[Date Arrivée])*($AA$2&lt;Tableau1[Date Départ]))</f>
        <v>0</v>
      </c>
      <c r="AB8" s="36">
        <f>SUMPRODUCT((Tableau1[Nat]=Stat_Nuitée!C8)*($AB$2&gt;=Tableau1[Date Arrivée])*($AB$2&lt;Tableau1[Date Départ]))</f>
        <v>0</v>
      </c>
      <c r="AC8" s="36">
        <f>SUMPRODUCT((Tableau1[Nat]=Stat_Nuitée!C8)*($AC$2&gt;=Tableau1[Date Arrivée])*($AC$2&lt;Tableau1[Date Départ]))</f>
        <v>0</v>
      </c>
      <c r="AD8" s="36">
        <f>SUMPRODUCT((Tableau1[Nat]=Stat_Nuitée!C8)*($AD$2&gt;=Tableau1[Date Arrivée])*($AD$2&lt;Tableau1[Date Départ]))</f>
        <v>0</v>
      </c>
      <c r="AE8" s="36">
        <f>SUMPRODUCT((Tableau1[Nat]=Stat_Nuitée!C8)*($AE$2&gt;=Tableau1[Date Arrivée])*($AE$2&lt;Tableau1[Date Départ]))</f>
        <v>0</v>
      </c>
      <c r="AF8" s="36">
        <f>SUMPRODUCT((Tableau1[Nat]=Stat_Nuitée!C8)*($AF$2&gt;=Tableau1[Date Arrivée])*($AF$2&lt;Tableau1[Date Départ]))</f>
        <v>0</v>
      </c>
      <c r="AG8" s="36">
        <f>SUMPRODUCT((Tableau1[Nat]=Stat_Nuitée!C8)*($AG$2&gt;=Tableau1[Date Arrivée])*($AG$2&lt;Tableau1[Date Départ]))</f>
        <v>0</v>
      </c>
      <c r="AH8" s="37">
        <f>SUMPRODUCT((Tableau1[Nat]=Stat_Nuitée!C8)*($AH$2&gt;=Tableau1[Date Arrivée])*($AH$2&lt;Tableau1[Date Départ]))</f>
        <v>0</v>
      </c>
      <c r="AI8" s="25">
        <f t="shared" si="1"/>
        <v>0</v>
      </c>
      <c r="BB8">
        <v>2025</v>
      </c>
      <c r="BC8" t="s">
        <v>52</v>
      </c>
      <c r="BE8" t="s">
        <v>53</v>
      </c>
      <c r="BF8" s="1"/>
      <c r="BG8" s="1">
        <f>DATE(BF1,8,21)</f>
        <v>43698</v>
      </c>
    </row>
    <row r="9" spans="1:86" ht="15.75" customHeight="1" x14ac:dyDescent="0.25">
      <c r="A9" s="2"/>
      <c r="B9" s="23" t="s">
        <v>123</v>
      </c>
      <c r="C9" s="25" t="s">
        <v>28</v>
      </c>
      <c r="D9" s="36">
        <f>SUMPRODUCT((Tableau1[Nat]=Stat_Nuitée!C9)*($D$2&gt;=Tableau1[Date Arrivée])*($D$2&lt;Tableau1[Date Départ]))</f>
        <v>0</v>
      </c>
      <c r="E9" s="36">
        <f>SUMPRODUCT((Tableau1[Nat]=Stat_Nuitée!C9)*($E$2&gt;=Tableau1[Date Arrivée])*($E$2&lt;Tableau1[Date Départ]))</f>
        <v>0</v>
      </c>
      <c r="F9" s="36">
        <f>SUMPRODUCT((Tableau1[Nat]=Stat_Nuitée!C9)*($F$2&gt;=Tableau1[Date Arrivée])*($F$2&lt;Tableau1[Date Départ]))</f>
        <v>0</v>
      </c>
      <c r="G9" s="36">
        <f>SUMPRODUCT((Tableau1[Nat]=Stat_Nuitée!C9)*($G$2&gt;=Tableau1[Date Arrivée])*($G$2&lt;Tableau1[Date Départ]))</f>
        <v>0</v>
      </c>
      <c r="H9" s="36">
        <f>SUMPRODUCT((Tableau1[Nat]=Stat_Nuitée!C9)*($H$2&gt;=Tableau1[Date Arrivée])*($H$2&lt;Tableau1[Date Départ]))</f>
        <v>0</v>
      </c>
      <c r="I9" s="36">
        <f>SUMPRODUCT((Tableau1[Nat]=Stat_Nuitée!C9)*($I$2&gt;=Tableau1[Date Arrivée])*($I$2&lt;Tableau1[Date Départ]))</f>
        <v>0</v>
      </c>
      <c r="J9" s="36">
        <f>SUMPRODUCT((Tableau1[Nat]=Stat_Nuitée!C9)*($J$2&gt;=Tableau1[Date Arrivée])*($J$2&lt;Tableau1[Date Départ]))</f>
        <v>0</v>
      </c>
      <c r="K9" s="36">
        <f>SUMPRODUCT((Tableau1[Nat]=Stat_Nuitée!C9)*($K$2&gt;=Tableau1[Date Arrivée])*($K$2&lt;Tableau1[Date Départ]))</f>
        <v>0</v>
      </c>
      <c r="L9" s="36">
        <f>SUMPRODUCT((Tableau1[Nat]=Stat_Nuitée!C9)*($L$2&gt;=Tableau1[Date Arrivée])*($L$2&lt;Tableau1[Date Départ]))</f>
        <v>0</v>
      </c>
      <c r="M9" s="36">
        <f>SUMPRODUCT((Tableau1[Nat]=Stat_Nuitée!C9)*($M$2&gt;=Tableau1[Date Arrivée])*($M$2&lt;Tableau1[Date Départ]))</f>
        <v>0</v>
      </c>
      <c r="N9" s="36">
        <f>SUMPRODUCT((Tableau1[Nat]=Stat_Nuitée!C9)*($N$2&gt;=Tableau1[Date Arrivée])*($N$2&lt;Tableau1[Date Départ]))</f>
        <v>0</v>
      </c>
      <c r="O9" s="36">
        <f>SUMPRODUCT((Tableau1[Nat]=Stat_Nuitée!C9)*($O$2&gt;=Tableau1[Date Arrivée])*($O$2&lt;Tableau1[Date Départ]))</f>
        <v>0</v>
      </c>
      <c r="P9" s="36">
        <f>SUMPRODUCT((Tableau1[Nat]=Stat_Nuitée!C9)*($P$2&gt;=Tableau1[Date Arrivée])*($P$2&lt;Tableau1[Date Départ]))</f>
        <v>0</v>
      </c>
      <c r="Q9" s="36">
        <f>SUMPRODUCT((Tableau1[Nat]=Stat_Nuitée!C9)*($Q$2&gt;=Tableau1[Date Arrivée])*($Q$2&lt;Tableau1[Date Départ]))</f>
        <v>0</v>
      </c>
      <c r="R9" s="36">
        <f>SUMPRODUCT((Tableau1[Nat]=Stat_Nuitée!C9)*($R$2&gt;=Tableau1[Date Arrivée])*($R$2&lt;Tableau1[Date Départ]))</f>
        <v>0</v>
      </c>
      <c r="S9" s="36">
        <f>SUMPRODUCT((Tableau1[Nat]=Stat_Nuitée!C9)*($S$2&gt;=Tableau1[Date Arrivée])*($S$2&lt;Tableau1[Date Départ]))</f>
        <v>0</v>
      </c>
      <c r="T9" s="36">
        <f>SUMPRODUCT((Tableau1[Nat]=Stat_Nuitée!C9)*($T$2&gt;=Tableau1[Date Arrivée])*($T$2&lt;Tableau1[Date Départ]))</f>
        <v>0</v>
      </c>
      <c r="U9" s="36">
        <f>SUMPRODUCT((Tableau1[Nat]=Stat_Nuitée!C9)*($U$2&gt;=Tableau1[Date Arrivée])*($U$2&lt;Tableau1[Date Départ]))</f>
        <v>0</v>
      </c>
      <c r="V9" s="36">
        <f>SUMPRODUCT((Tableau1[Nat]=Stat_Nuitée!C9)*($V$2&gt;=Tableau1[Date Arrivée])*($V$2&lt;Tableau1[Date Départ]))</f>
        <v>0</v>
      </c>
      <c r="W9" s="36">
        <f>SUMPRODUCT((Tableau1[Nat]=Stat_Nuitée!C9)*($W$2&gt;=Tableau1[Date Arrivée])*($W$2&lt;Tableau1[Date Départ]))</f>
        <v>0</v>
      </c>
      <c r="X9" s="36">
        <f>SUMPRODUCT((Tableau1[Nat]=Stat_Nuitée!C9)*($X$2&gt;=Tableau1[Date Arrivée])*($X$2&lt;Tableau1[Date Départ]))</f>
        <v>0</v>
      </c>
      <c r="Y9" s="36">
        <f>SUMPRODUCT((Tableau1[Nat]=Stat_Nuitée!C9)*($Y$2&gt;=Tableau1[Date Arrivée])*($Y$2&lt;Tableau1[Date Départ]))</f>
        <v>0</v>
      </c>
      <c r="Z9" s="36">
        <f>SUMPRODUCT((Tableau1[Nat]=Stat_Nuitée!C9)*($Z$2&gt;=Tableau1[Date Arrivée])*($Z$2&lt;Tableau1[Date Départ]))</f>
        <v>0</v>
      </c>
      <c r="AA9" s="36">
        <f>SUMPRODUCT((Tableau1[Nat]=Stat_Nuitée!C9)*($AA$2&gt;=Tableau1[Date Arrivée])*($AA$2&lt;Tableau1[Date Départ]))</f>
        <v>0</v>
      </c>
      <c r="AB9" s="36">
        <f>SUMPRODUCT((Tableau1[Nat]=Stat_Nuitée!C9)*($AB$2&gt;=Tableau1[Date Arrivée])*($AB$2&lt;Tableau1[Date Départ]))</f>
        <v>0</v>
      </c>
      <c r="AC9" s="36">
        <f>SUMPRODUCT((Tableau1[Nat]=Stat_Nuitée!C9)*($AC$2&gt;=Tableau1[Date Arrivée])*($AC$2&lt;Tableau1[Date Départ]))</f>
        <v>0</v>
      </c>
      <c r="AD9" s="36">
        <f>SUMPRODUCT((Tableau1[Nat]=Stat_Nuitée!C9)*($AD$2&gt;=Tableau1[Date Arrivée])*($AD$2&lt;Tableau1[Date Départ]))</f>
        <v>0</v>
      </c>
      <c r="AE9" s="36">
        <f>SUMPRODUCT((Tableau1[Nat]=Stat_Nuitée!C9)*($AE$2&gt;=Tableau1[Date Arrivée])*($AE$2&lt;Tableau1[Date Départ]))</f>
        <v>0</v>
      </c>
      <c r="AF9" s="36">
        <f>SUMPRODUCT((Tableau1[Nat]=Stat_Nuitée!C9)*($AF$2&gt;=Tableau1[Date Arrivée])*($AF$2&lt;Tableau1[Date Départ]))</f>
        <v>0</v>
      </c>
      <c r="AG9" s="36">
        <f>SUMPRODUCT((Tableau1[Nat]=Stat_Nuitée!C9)*($AG$2&gt;=Tableau1[Date Arrivée])*($AG$2&lt;Tableau1[Date Départ]))</f>
        <v>0</v>
      </c>
      <c r="AH9" s="37">
        <f>SUMPRODUCT((Tableau1[Nat]=Stat_Nuitée!C9)*($AH$2&gt;=Tableau1[Date Arrivée])*($AH$2&lt;Tableau1[Date Départ]))</f>
        <v>0</v>
      </c>
      <c r="AI9" s="25">
        <f t="shared" si="1"/>
        <v>0</v>
      </c>
      <c r="BB9">
        <v>2026</v>
      </c>
      <c r="BC9" t="s">
        <v>54</v>
      </c>
      <c r="BE9" t="s">
        <v>55</v>
      </c>
      <c r="BF9" s="1"/>
      <c r="BG9" s="1">
        <f>DATE(BF1,11,6)</f>
        <v>43775</v>
      </c>
    </row>
    <row r="10" spans="1:86" ht="15.75" customHeight="1" x14ac:dyDescent="0.25">
      <c r="A10" s="2"/>
      <c r="B10" s="23" t="s">
        <v>124</v>
      </c>
      <c r="C10" s="25" t="s">
        <v>156</v>
      </c>
      <c r="D10" s="36">
        <f>SUMPRODUCT((Tableau1[Nat]=Stat_Nuitée!C10)*($D$2&gt;=Tableau1[Date Arrivée])*($D$2&lt;Tableau1[Date Départ]))</f>
        <v>0</v>
      </c>
      <c r="E10" s="36">
        <f>SUMPRODUCT((Tableau1[Nat]=Stat_Nuitée!C10)*($E$2&gt;=Tableau1[Date Arrivée])*($E$2&lt;Tableau1[Date Départ]))</f>
        <v>0</v>
      </c>
      <c r="F10" s="36">
        <f>SUMPRODUCT((Tableau1[Nat]=Stat_Nuitée!C10)*($F$2&gt;=Tableau1[Date Arrivée])*($F$2&lt;Tableau1[Date Départ]))</f>
        <v>0</v>
      </c>
      <c r="G10" s="36">
        <f>SUMPRODUCT((Tableau1[Nat]=Stat_Nuitée!C10)*($G$2&gt;=Tableau1[Date Arrivée])*($G$2&lt;Tableau1[Date Départ]))</f>
        <v>0</v>
      </c>
      <c r="H10" s="36">
        <f>SUMPRODUCT((Tableau1[Nat]=Stat_Nuitée!C10)*($H$2&gt;=Tableau1[Date Arrivée])*($H$2&lt;Tableau1[Date Départ]))</f>
        <v>0</v>
      </c>
      <c r="I10" s="36">
        <f>SUMPRODUCT((Tableau1[Nat]=Stat_Nuitée!C10)*($I$2&gt;=Tableau1[Date Arrivée])*($I$2&lt;Tableau1[Date Départ]))</f>
        <v>0</v>
      </c>
      <c r="J10" s="36">
        <f>SUMPRODUCT((Tableau1[Nat]=Stat_Nuitée!C10)*($J$2&gt;=Tableau1[Date Arrivée])*($J$2&lt;Tableau1[Date Départ]))</f>
        <v>0</v>
      </c>
      <c r="K10" s="36">
        <f>SUMPRODUCT((Tableau1[Nat]=Stat_Nuitée!C10)*($K$2&gt;=Tableau1[Date Arrivée])*($K$2&lt;Tableau1[Date Départ]))</f>
        <v>0</v>
      </c>
      <c r="L10" s="36">
        <f>SUMPRODUCT((Tableau1[Nat]=Stat_Nuitée!C10)*($L$2&gt;=Tableau1[Date Arrivée])*($L$2&lt;Tableau1[Date Départ]))</f>
        <v>0</v>
      </c>
      <c r="M10" s="36">
        <f>SUMPRODUCT((Tableau1[Nat]=Stat_Nuitée!C10)*($M$2&gt;=Tableau1[Date Arrivée])*($M$2&lt;Tableau1[Date Départ]))</f>
        <v>0</v>
      </c>
      <c r="N10" s="36">
        <f>SUMPRODUCT((Tableau1[Nat]=Stat_Nuitée!C10)*($N$2&gt;=Tableau1[Date Arrivée])*($N$2&lt;Tableau1[Date Départ]))</f>
        <v>0</v>
      </c>
      <c r="O10" s="36">
        <f>SUMPRODUCT((Tableau1[Nat]=Stat_Nuitée!C10)*($O$2&gt;=Tableau1[Date Arrivée])*($O$2&lt;Tableau1[Date Départ]))</f>
        <v>0</v>
      </c>
      <c r="P10" s="36">
        <f>SUMPRODUCT((Tableau1[Nat]=Stat_Nuitée!C10)*($P$2&gt;=Tableau1[Date Arrivée])*($P$2&lt;Tableau1[Date Départ]))</f>
        <v>0</v>
      </c>
      <c r="Q10" s="36">
        <f>SUMPRODUCT((Tableau1[Nat]=Stat_Nuitée!C10)*($Q$2&gt;=Tableau1[Date Arrivée])*($Q$2&lt;Tableau1[Date Départ]))</f>
        <v>0</v>
      </c>
      <c r="R10" s="36">
        <f>SUMPRODUCT((Tableau1[Nat]=Stat_Nuitée!C10)*($R$2&gt;=Tableau1[Date Arrivée])*($R$2&lt;Tableau1[Date Départ]))</f>
        <v>0</v>
      </c>
      <c r="S10" s="36">
        <f>SUMPRODUCT((Tableau1[Nat]=Stat_Nuitée!C10)*($S$2&gt;=Tableau1[Date Arrivée])*($S$2&lt;Tableau1[Date Départ]))</f>
        <v>0</v>
      </c>
      <c r="T10" s="36">
        <f>SUMPRODUCT((Tableau1[Nat]=Stat_Nuitée!C10)*($T$2&gt;=Tableau1[Date Arrivée])*($T$2&lt;Tableau1[Date Départ]))</f>
        <v>0</v>
      </c>
      <c r="U10" s="36">
        <f>SUMPRODUCT((Tableau1[Nat]=Stat_Nuitée!C10)*($U$2&gt;=Tableau1[Date Arrivée])*($U$2&lt;Tableau1[Date Départ]))</f>
        <v>0</v>
      </c>
      <c r="V10" s="36">
        <f>SUMPRODUCT((Tableau1[Nat]=Stat_Nuitée!C10)*($V$2&gt;=Tableau1[Date Arrivée])*($V$2&lt;Tableau1[Date Départ]))</f>
        <v>0</v>
      </c>
      <c r="W10" s="36">
        <f>SUMPRODUCT((Tableau1[Nat]=Stat_Nuitée!C10)*($W$2&gt;=Tableau1[Date Arrivée])*($W$2&lt;Tableau1[Date Départ]))</f>
        <v>0</v>
      </c>
      <c r="X10" s="36">
        <f>SUMPRODUCT((Tableau1[Nat]=Stat_Nuitée!C10)*($X$2&gt;=Tableau1[Date Arrivée])*($X$2&lt;Tableau1[Date Départ]))</f>
        <v>0</v>
      </c>
      <c r="Y10" s="36">
        <f>SUMPRODUCT((Tableau1[Nat]=Stat_Nuitée!C10)*($Y$2&gt;=Tableau1[Date Arrivée])*($Y$2&lt;Tableau1[Date Départ]))</f>
        <v>0</v>
      </c>
      <c r="Z10" s="36">
        <f>SUMPRODUCT((Tableau1[Nat]=Stat_Nuitée!C10)*($Z$2&gt;=Tableau1[Date Arrivée])*($Z$2&lt;Tableau1[Date Départ]))</f>
        <v>0</v>
      </c>
      <c r="AA10" s="36">
        <f>SUMPRODUCT((Tableau1[Nat]=Stat_Nuitée!C10)*($AA$2&gt;=Tableau1[Date Arrivée])*($AA$2&lt;Tableau1[Date Départ]))</f>
        <v>0</v>
      </c>
      <c r="AB10" s="36">
        <f>SUMPRODUCT((Tableau1[Nat]=Stat_Nuitée!C10)*($AB$2&gt;=Tableau1[Date Arrivée])*($AB$2&lt;Tableau1[Date Départ]))</f>
        <v>0</v>
      </c>
      <c r="AC10" s="36">
        <f>SUMPRODUCT((Tableau1[Nat]=Stat_Nuitée!C10)*($AC$2&gt;=Tableau1[Date Arrivée])*($AC$2&lt;Tableau1[Date Départ]))</f>
        <v>0</v>
      </c>
      <c r="AD10" s="36">
        <f>SUMPRODUCT((Tableau1[Nat]=Stat_Nuitée!C10)*($AD$2&gt;=Tableau1[Date Arrivée])*($AD$2&lt;Tableau1[Date Départ]))</f>
        <v>0</v>
      </c>
      <c r="AE10" s="36">
        <f>SUMPRODUCT((Tableau1[Nat]=Stat_Nuitée!C10)*($AE$2&gt;=Tableau1[Date Arrivée])*($AE$2&lt;Tableau1[Date Départ]))</f>
        <v>0</v>
      </c>
      <c r="AF10" s="36">
        <f>SUMPRODUCT((Tableau1[Nat]=Stat_Nuitée!C10)*($AF$2&gt;=Tableau1[Date Arrivée])*($AF$2&lt;Tableau1[Date Départ]))</f>
        <v>0</v>
      </c>
      <c r="AG10" s="36">
        <f>SUMPRODUCT((Tableau1[Nat]=Stat_Nuitée!C10)*($AG$2&gt;=Tableau1[Date Arrivée])*($AG$2&lt;Tableau1[Date Départ]))</f>
        <v>0</v>
      </c>
      <c r="AH10" s="37">
        <f>SUMPRODUCT((Tableau1[Nat]=Stat_Nuitée!C10)*($AH$2&gt;=Tableau1[Date Arrivée])*($AH$2&lt;Tableau1[Date Départ]))</f>
        <v>0</v>
      </c>
      <c r="AI10" s="25">
        <f t="shared" si="1"/>
        <v>0</v>
      </c>
      <c r="BB10">
        <v>2027</v>
      </c>
      <c r="BC10" t="s">
        <v>56</v>
      </c>
      <c r="BE10" t="s">
        <v>57</v>
      </c>
      <c r="BF10" s="1"/>
      <c r="BG10" s="1">
        <f>DATE(BF1,11,18)</f>
        <v>43787</v>
      </c>
    </row>
    <row r="11" spans="1:86" ht="15.75" customHeight="1" x14ac:dyDescent="0.25">
      <c r="A11" s="2"/>
      <c r="B11" s="23" t="s">
        <v>126</v>
      </c>
      <c r="C11" s="25" t="s">
        <v>157</v>
      </c>
      <c r="D11" s="36">
        <f>SUMPRODUCT((Tableau1[Nat]=Stat_Nuitée!C11)*($D$2&gt;=Tableau1[Date Arrivée])*($D$2&lt;Tableau1[Date Départ]))</f>
        <v>0</v>
      </c>
      <c r="E11" s="36">
        <f>SUMPRODUCT((Tableau1[Nat]=Stat_Nuitée!C11)*($E$2&gt;=Tableau1[Date Arrivée])*($E$2&lt;Tableau1[Date Départ]))</f>
        <v>0</v>
      </c>
      <c r="F11" s="36">
        <f>SUMPRODUCT((Tableau1[Nat]=Stat_Nuitée!C11)*($F$2&gt;=Tableau1[Date Arrivée])*($F$2&lt;Tableau1[Date Départ]))</f>
        <v>0</v>
      </c>
      <c r="G11" s="36">
        <f>SUMPRODUCT((Tableau1[Nat]=Stat_Nuitée!C11)*($G$2&gt;=Tableau1[Date Arrivée])*($G$2&lt;Tableau1[Date Départ]))</f>
        <v>0</v>
      </c>
      <c r="H11" s="36">
        <f>SUMPRODUCT((Tableau1[Nat]=Stat_Nuitée!C11)*($H$2&gt;=Tableau1[Date Arrivée])*($H$2&lt;Tableau1[Date Départ]))</f>
        <v>0</v>
      </c>
      <c r="I11" s="36">
        <f>SUMPRODUCT((Tableau1[Nat]=Stat_Nuitée!C11)*($I$2&gt;=Tableau1[Date Arrivée])*($I$2&lt;Tableau1[Date Départ]))</f>
        <v>0</v>
      </c>
      <c r="J11" s="36">
        <f>SUMPRODUCT((Tableau1[Nat]=Stat_Nuitée!C11)*($J$2&gt;=Tableau1[Date Arrivée])*($J$2&lt;Tableau1[Date Départ]))</f>
        <v>0</v>
      </c>
      <c r="K11" s="36">
        <f>SUMPRODUCT((Tableau1[Nat]=Stat_Nuitée!C11)*($K$2&gt;=Tableau1[Date Arrivée])*($K$2&lt;Tableau1[Date Départ]))</f>
        <v>0</v>
      </c>
      <c r="L11" s="36">
        <f>SUMPRODUCT((Tableau1[Nat]=Stat_Nuitée!C11)*($L$2&gt;=Tableau1[Date Arrivée])*($L$2&lt;Tableau1[Date Départ]))</f>
        <v>0</v>
      </c>
      <c r="M11" s="36">
        <f>SUMPRODUCT((Tableau1[Nat]=Stat_Nuitée!C11)*($M$2&gt;=Tableau1[Date Arrivée])*($M$2&lt;Tableau1[Date Départ]))</f>
        <v>0</v>
      </c>
      <c r="N11" s="36">
        <f>SUMPRODUCT((Tableau1[Nat]=Stat_Nuitée!C11)*($N$2&gt;=Tableau1[Date Arrivée])*($N$2&lt;Tableau1[Date Départ]))</f>
        <v>0</v>
      </c>
      <c r="O11" s="36">
        <f>SUMPRODUCT((Tableau1[Nat]=Stat_Nuitée!C11)*($O$2&gt;=Tableau1[Date Arrivée])*($O$2&lt;Tableau1[Date Départ]))</f>
        <v>0</v>
      </c>
      <c r="P11" s="36">
        <f>SUMPRODUCT((Tableau1[Nat]=Stat_Nuitée!C11)*($P$2&gt;=Tableau1[Date Arrivée])*($P$2&lt;Tableau1[Date Départ]))</f>
        <v>0</v>
      </c>
      <c r="Q11" s="36">
        <f>SUMPRODUCT((Tableau1[Nat]=Stat_Nuitée!C11)*($Q$2&gt;=Tableau1[Date Arrivée])*($Q$2&lt;Tableau1[Date Départ]))</f>
        <v>0</v>
      </c>
      <c r="R11" s="36">
        <f>SUMPRODUCT((Tableau1[Nat]=Stat_Nuitée!C11)*($R$2&gt;=Tableau1[Date Arrivée])*($R$2&lt;Tableau1[Date Départ]))</f>
        <v>0</v>
      </c>
      <c r="S11" s="36">
        <f>SUMPRODUCT((Tableau1[Nat]=Stat_Nuitée!C11)*($S$2&gt;=Tableau1[Date Arrivée])*($S$2&lt;Tableau1[Date Départ]))</f>
        <v>0</v>
      </c>
      <c r="T11" s="36">
        <f>SUMPRODUCT((Tableau1[Nat]=Stat_Nuitée!C11)*($T$2&gt;=Tableau1[Date Arrivée])*($T$2&lt;Tableau1[Date Départ]))</f>
        <v>0</v>
      </c>
      <c r="U11" s="36">
        <f>SUMPRODUCT((Tableau1[Nat]=Stat_Nuitée!C11)*($U$2&gt;=Tableau1[Date Arrivée])*($U$2&lt;Tableau1[Date Départ]))</f>
        <v>0</v>
      </c>
      <c r="V11" s="36">
        <f>SUMPRODUCT((Tableau1[Nat]=Stat_Nuitée!C11)*($V$2&gt;=Tableau1[Date Arrivée])*($V$2&lt;Tableau1[Date Départ]))</f>
        <v>0</v>
      </c>
      <c r="W11" s="36">
        <f>SUMPRODUCT((Tableau1[Nat]=Stat_Nuitée!C11)*($W$2&gt;=Tableau1[Date Arrivée])*($W$2&lt;Tableau1[Date Départ]))</f>
        <v>0</v>
      </c>
      <c r="X11" s="36">
        <f>SUMPRODUCT((Tableau1[Nat]=Stat_Nuitée!C11)*($X$2&gt;=Tableau1[Date Arrivée])*($X$2&lt;Tableau1[Date Départ]))</f>
        <v>0</v>
      </c>
      <c r="Y11" s="36">
        <f>SUMPRODUCT((Tableau1[Nat]=Stat_Nuitée!C11)*($Y$2&gt;=Tableau1[Date Arrivée])*($Y$2&lt;Tableau1[Date Départ]))</f>
        <v>0</v>
      </c>
      <c r="Z11" s="36">
        <f>SUMPRODUCT((Tableau1[Nat]=Stat_Nuitée!C11)*($Z$2&gt;=Tableau1[Date Arrivée])*($Z$2&lt;Tableau1[Date Départ]))</f>
        <v>0</v>
      </c>
      <c r="AA11" s="36">
        <f>SUMPRODUCT((Tableau1[Nat]=Stat_Nuitée!C11)*($AA$2&gt;=Tableau1[Date Arrivée])*($AA$2&lt;Tableau1[Date Départ]))</f>
        <v>0</v>
      </c>
      <c r="AB11" s="36">
        <f>SUMPRODUCT((Tableau1[Nat]=Stat_Nuitée!C11)*($AB$2&gt;=Tableau1[Date Arrivée])*($AB$2&lt;Tableau1[Date Départ]))</f>
        <v>0</v>
      </c>
      <c r="AC11" s="36">
        <f>SUMPRODUCT((Tableau1[Nat]=Stat_Nuitée!C11)*($AC$2&gt;=Tableau1[Date Arrivée])*($AC$2&lt;Tableau1[Date Départ]))</f>
        <v>0</v>
      </c>
      <c r="AD11" s="36">
        <f>SUMPRODUCT((Tableau1[Nat]=Stat_Nuitée!C11)*($AD$2&gt;=Tableau1[Date Arrivée])*($AD$2&lt;Tableau1[Date Départ]))</f>
        <v>0</v>
      </c>
      <c r="AE11" s="36">
        <f>SUMPRODUCT((Tableau1[Nat]=Stat_Nuitée!C11)*($AE$2&gt;=Tableau1[Date Arrivée])*($AE$2&lt;Tableau1[Date Départ]))</f>
        <v>0</v>
      </c>
      <c r="AF11" s="36">
        <f>SUMPRODUCT((Tableau1[Nat]=Stat_Nuitée!C11)*($AF$2&gt;=Tableau1[Date Arrivée])*($AF$2&lt;Tableau1[Date Départ]))</f>
        <v>0</v>
      </c>
      <c r="AG11" s="36">
        <f>SUMPRODUCT((Tableau1[Nat]=Stat_Nuitée!C11)*($AG$2&gt;=Tableau1[Date Arrivée])*($AG$2&lt;Tableau1[Date Départ]))</f>
        <v>0</v>
      </c>
      <c r="AH11" s="37">
        <f>SUMPRODUCT((Tableau1[Nat]=Stat_Nuitée!C11)*($AH$2&gt;=Tableau1[Date Arrivée])*($AH$2&lt;Tableau1[Date Départ]))</f>
        <v>0</v>
      </c>
      <c r="AI11" s="25">
        <f t="shared" si="1"/>
        <v>0</v>
      </c>
      <c r="BB11">
        <v>2028</v>
      </c>
      <c r="BC11" t="s">
        <v>58</v>
      </c>
    </row>
    <row r="12" spans="1:86" ht="15.75" customHeight="1" x14ac:dyDescent="0.25">
      <c r="A12" s="2"/>
      <c r="B12" s="23" t="s">
        <v>125</v>
      </c>
      <c r="C12" s="25" t="s">
        <v>158</v>
      </c>
      <c r="D12" s="36">
        <f>SUMPRODUCT((Tableau1[Nat]=Stat_Nuitée!C12)*($D$2&gt;=Tableau1[Date Arrivée])*($D$2&lt;Tableau1[Date Départ]))</f>
        <v>0</v>
      </c>
      <c r="E12" s="36">
        <f>SUMPRODUCT((Tableau1[Nat]=Stat_Nuitée!C12)*($E$2&gt;=Tableau1[Date Arrivée])*($E$2&lt;Tableau1[Date Départ]))</f>
        <v>0</v>
      </c>
      <c r="F12" s="36">
        <f>SUMPRODUCT((Tableau1[Nat]=Stat_Nuitée!C12)*($F$2&gt;=Tableau1[Date Arrivée])*($F$2&lt;Tableau1[Date Départ]))</f>
        <v>0</v>
      </c>
      <c r="G12" s="36">
        <f>SUMPRODUCT((Tableau1[Nat]=Stat_Nuitée!C12)*($G$2&gt;=Tableau1[Date Arrivée])*($G$2&lt;Tableau1[Date Départ]))</f>
        <v>0</v>
      </c>
      <c r="H12" s="36">
        <f>SUMPRODUCT((Tableau1[Nat]=Stat_Nuitée!C12)*($H$2&gt;=Tableau1[Date Arrivée])*($H$2&lt;Tableau1[Date Départ]))</f>
        <v>0</v>
      </c>
      <c r="I12" s="36">
        <f>SUMPRODUCT((Tableau1[Nat]=Stat_Nuitée!C12)*($I$2&gt;=Tableau1[Date Arrivée])*($I$2&lt;Tableau1[Date Départ]))</f>
        <v>0</v>
      </c>
      <c r="J12" s="36">
        <f>SUMPRODUCT((Tableau1[Nat]=Stat_Nuitée!C12)*($J$2&gt;=Tableau1[Date Arrivée])*($J$2&lt;Tableau1[Date Départ]))</f>
        <v>0</v>
      </c>
      <c r="K12" s="36">
        <f>SUMPRODUCT((Tableau1[Nat]=Stat_Nuitée!C12)*($K$2&gt;=Tableau1[Date Arrivée])*($K$2&lt;Tableau1[Date Départ]))</f>
        <v>0</v>
      </c>
      <c r="L12" s="36">
        <f>SUMPRODUCT((Tableau1[Nat]=Stat_Nuitée!C12)*($L$2&gt;=Tableau1[Date Arrivée])*($L$2&lt;Tableau1[Date Départ]))</f>
        <v>0</v>
      </c>
      <c r="M12" s="36">
        <f>SUMPRODUCT((Tableau1[Nat]=Stat_Nuitée!C12)*($M$2&gt;=Tableau1[Date Arrivée])*($M$2&lt;Tableau1[Date Départ]))</f>
        <v>0</v>
      </c>
      <c r="N12" s="36">
        <f>SUMPRODUCT((Tableau1[Nat]=Stat_Nuitée!C12)*($N$2&gt;=Tableau1[Date Arrivée])*($N$2&lt;Tableau1[Date Départ]))</f>
        <v>0</v>
      </c>
      <c r="O12" s="36">
        <f>SUMPRODUCT((Tableau1[Nat]=Stat_Nuitée!C12)*($O$2&gt;=Tableau1[Date Arrivée])*($O$2&lt;Tableau1[Date Départ]))</f>
        <v>0</v>
      </c>
      <c r="P12" s="36">
        <f>SUMPRODUCT((Tableau1[Nat]=Stat_Nuitée!C12)*($P$2&gt;=Tableau1[Date Arrivée])*($P$2&lt;Tableau1[Date Départ]))</f>
        <v>0</v>
      </c>
      <c r="Q12" s="36">
        <f>SUMPRODUCT((Tableau1[Nat]=Stat_Nuitée!C12)*($Q$2&gt;=Tableau1[Date Arrivée])*($Q$2&lt;Tableau1[Date Départ]))</f>
        <v>0</v>
      </c>
      <c r="R12" s="36">
        <f>SUMPRODUCT((Tableau1[Nat]=Stat_Nuitée!C12)*($R$2&gt;=Tableau1[Date Arrivée])*($R$2&lt;Tableau1[Date Départ]))</f>
        <v>0</v>
      </c>
      <c r="S12" s="36">
        <f>SUMPRODUCT((Tableau1[Nat]=Stat_Nuitée!C12)*($S$2&gt;=Tableau1[Date Arrivée])*($S$2&lt;Tableau1[Date Départ]))</f>
        <v>0</v>
      </c>
      <c r="T12" s="36">
        <f>SUMPRODUCT((Tableau1[Nat]=Stat_Nuitée!C12)*($T$2&gt;=Tableau1[Date Arrivée])*($T$2&lt;Tableau1[Date Départ]))</f>
        <v>0</v>
      </c>
      <c r="U12" s="36">
        <f>SUMPRODUCT((Tableau1[Nat]=Stat_Nuitée!C12)*($U$2&gt;=Tableau1[Date Arrivée])*($U$2&lt;Tableau1[Date Départ]))</f>
        <v>0</v>
      </c>
      <c r="V12" s="36">
        <f>SUMPRODUCT((Tableau1[Nat]=Stat_Nuitée!C12)*($V$2&gt;=Tableau1[Date Arrivée])*($V$2&lt;Tableau1[Date Départ]))</f>
        <v>0</v>
      </c>
      <c r="W12" s="36">
        <f>SUMPRODUCT((Tableau1[Nat]=Stat_Nuitée!C12)*($W$2&gt;=Tableau1[Date Arrivée])*($W$2&lt;Tableau1[Date Départ]))</f>
        <v>0</v>
      </c>
      <c r="X12" s="36">
        <f>SUMPRODUCT((Tableau1[Nat]=Stat_Nuitée!C12)*($X$2&gt;=Tableau1[Date Arrivée])*($X$2&lt;Tableau1[Date Départ]))</f>
        <v>0</v>
      </c>
      <c r="Y12" s="36">
        <f>SUMPRODUCT((Tableau1[Nat]=Stat_Nuitée!C12)*($Y$2&gt;=Tableau1[Date Arrivée])*($Y$2&lt;Tableau1[Date Départ]))</f>
        <v>0</v>
      </c>
      <c r="Z12" s="36">
        <f>SUMPRODUCT((Tableau1[Nat]=Stat_Nuitée!C12)*($Z$2&gt;=Tableau1[Date Arrivée])*($Z$2&lt;Tableau1[Date Départ]))</f>
        <v>0</v>
      </c>
      <c r="AA12" s="36">
        <f>SUMPRODUCT((Tableau1[Nat]=Stat_Nuitée!C12)*($AA$2&gt;=Tableau1[Date Arrivée])*($AA$2&lt;Tableau1[Date Départ]))</f>
        <v>0</v>
      </c>
      <c r="AB12" s="36">
        <f>SUMPRODUCT((Tableau1[Nat]=Stat_Nuitée!C12)*($AB$2&gt;=Tableau1[Date Arrivée])*($AB$2&lt;Tableau1[Date Départ]))</f>
        <v>0</v>
      </c>
      <c r="AC12" s="36">
        <f>SUMPRODUCT((Tableau1[Nat]=Stat_Nuitée!C12)*($AC$2&gt;=Tableau1[Date Arrivée])*($AC$2&lt;Tableau1[Date Départ]))</f>
        <v>0</v>
      </c>
      <c r="AD12" s="36">
        <f>SUMPRODUCT((Tableau1[Nat]=Stat_Nuitée!C12)*($AD$2&gt;=Tableau1[Date Arrivée])*($AD$2&lt;Tableau1[Date Départ]))</f>
        <v>0</v>
      </c>
      <c r="AE12" s="36">
        <f>SUMPRODUCT((Tableau1[Nat]=Stat_Nuitée!C12)*($AE$2&gt;=Tableau1[Date Arrivée])*($AE$2&lt;Tableau1[Date Départ]))</f>
        <v>0</v>
      </c>
      <c r="AF12" s="36">
        <f>SUMPRODUCT((Tableau1[Nat]=Stat_Nuitée!C12)*($AF$2&gt;=Tableau1[Date Arrivée])*($AF$2&lt;Tableau1[Date Départ]))</f>
        <v>0</v>
      </c>
      <c r="AG12" s="36">
        <f>SUMPRODUCT((Tableau1[Nat]=Stat_Nuitée!C12)*($AG$2&gt;=Tableau1[Date Arrivée])*($AG$2&lt;Tableau1[Date Départ]))</f>
        <v>0</v>
      </c>
      <c r="AH12" s="37">
        <f>SUMPRODUCT((Tableau1[Nat]=Stat_Nuitée!C12)*($AH$2&gt;=Tableau1[Date Arrivée])*($AH$2&lt;Tableau1[Date Départ]))</f>
        <v>0</v>
      </c>
      <c r="AI12" s="25">
        <f t="shared" si="1"/>
        <v>0</v>
      </c>
      <c r="BB12">
        <v>2029</v>
      </c>
      <c r="BC12" t="s">
        <v>59</v>
      </c>
    </row>
    <row r="13" spans="1:86" ht="15.75" customHeight="1" x14ac:dyDescent="0.25">
      <c r="A13" s="2"/>
      <c r="B13" s="23" t="s">
        <v>98</v>
      </c>
      <c r="C13" s="25" t="s">
        <v>159</v>
      </c>
      <c r="D13" s="36">
        <f>SUMPRODUCT((Tableau1[Nat]=Stat_Nuitée!C13)*($D$2&gt;=Tableau1[Date Arrivée])*($D$2&lt;Tableau1[Date Départ]))</f>
        <v>0</v>
      </c>
      <c r="E13" s="36">
        <f>SUMPRODUCT((Tableau1[Nat]=Stat_Nuitée!C13)*($E$2&gt;=Tableau1[Date Arrivée])*($E$2&lt;Tableau1[Date Départ]))</f>
        <v>0</v>
      </c>
      <c r="F13" s="36">
        <f>SUMPRODUCT((Tableau1[Nat]=Stat_Nuitée!C13)*($F$2&gt;=Tableau1[Date Arrivée])*($F$2&lt;Tableau1[Date Départ]))</f>
        <v>0</v>
      </c>
      <c r="G13" s="36">
        <f>SUMPRODUCT((Tableau1[Nat]=Stat_Nuitée!C13)*($G$2&gt;=Tableau1[Date Arrivée])*($G$2&lt;Tableau1[Date Départ]))</f>
        <v>0</v>
      </c>
      <c r="H13" s="36">
        <f>SUMPRODUCT((Tableau1[Nat]=Stat_Nuitée!C13)*($H$2&gt;=Tableau1[Date Arrivée])*($H$2&lt;Tableau1[Date Départ]))</f>
        <v>0</v>
      </c>
      <c r="I13" s="36">
        <f>SUMPRODUCT((Tableau1[Nat]=Stat_Nuitée!C13)*($I$2&gt;=Tableau1[Date Arrivée])*($I$2&lt;Tableau1[Date Départ]))</f>
        <v>0</v>
      </c>
      <c r="J13" s="36">
        <f>SUMPRODUCT((Tableau1[Nat]=Stat_Nuitée!C13)*($J$2&gt;=Tableau1[Date Arrivée])*($J$2&lt;Tableau1[Date Départ]))</f>
        <v>0</v>
      </c>
      <c r="K13" s="36">
        <f>SUMPRODUCT((Tableau1[Nat]=Stat_Nuitée!C13)*($K$2&gt;=Tableau1[Date Arrivée])*($K$2&lt;Tableau1[Date Départ]))</f>
        <v>0</v>
      </c>
      <c r="L13" s="36">
        <f>SUMPRODUCT((Tableau1[Nat]=Stat_Nuitée!C13)*($L$2&gt;=Tableau1[Date Arrivée])*($L$2&lt;Tableau1[Date Départ]))</f>
        <v>0</v>
      </c>
      <c r="M13" s="36">
        <f>SUMPRODUCT((Tableau1[Nat]=Stat_Nuitée!C13)*($M$2&gt;=Tableau1[Date Arrivée])*($M$2&lt;Tableau1[Date Départ]))</f>
        <v>0</v>
      </c>
      <c r="N13" s="36">
        <f>SUMPRODUCT((Tableau1[Nat]=Stat_Nuitée!C13)*($N$2&gt;=Tableau1[Date Arrivée])*($N$2&lt;Tableau1[Date Départ]))</f>
        <v>0</v>
      </c>
      <c r="O13" s="36">
        <f>SUMPRODUCT((Tableau1[Nat]=Stat_Nuitée!C13)*($O$2&gt;=Tableau1[Date Arrivée])*($O$2&lt;Tableau1[Date Départ]))</f>
        <v>0</v>
      </c>
      <c r="P13" s="36">
        <f>SUMPRODUCT((Tableau1[Nat]=Stat_Nuitée!C13)*($P$2&gt;=Tableau1[Date Arrivée])*($P$2&lt;Tableau1[Date Départ]))</f>
        <v>0</v>
      </c>
      <c r="Q13" s="36">
        <f>SUMPRODUCT((Tableau1[Nat]=Stat_Nuitée!C13)*($Q$2&gt;=Tableau1[Date Arrivée])*($Q$2&lt;Tableau1[Date Départ]))</f>
        <v>0</v>
      </c>
      <c r="R13" s="36">
        <f>SUMPRODUCT((Tableau1[Nat]=Stat_Nuitée!C13)*($R$2&gt;=Tableau1[Date Arrivée])*($R$2&lt;Tableau1[Date Départ]))</f>
        <v>0</v>
      </c>
      <c r="S13" s="36">
        <f>SUMPRODUCT((Tableau1[Nat]=Stat_Nuitée!C13)*($S$2&gt;=Tableau1[Date Arrivée])*($S$2&lt;Tableau1[Date Départ]))</f>
        <v>0</v>
      </c>
      <c r="T13" s="36">
        <f>SUMPRODUCT((Tableau1[Nat]=Stat_Nuitée!C13)*($T$2&gt;=Tableau1[Date Arrivée])*($T$2&lt;Tableau1[Date Départ]))</f>
        <v>0</v>
      </c>
      <c r="U13" s="36">
        <f>SUMPRODUCT((Tableau1[Nat]=Stat_Nuitée!C13)*($U$2&gt;=Tableau1[Date Arrivée])*($U$2&lt;Tableau1[Date Départ]))</f>
        <v>0</v>
      </c>
      <c r="V13" s="36">
        <f>SUMPRODUCT((Tableau1[Nat]=Stat_Nuitée!C13)*($V$2&gt;=Tableau1[Date Arrivée])*($V$2&lt;Tableau1[Date Départ]))</f>
        <v>0</v>
      </c>
      <c r="W13" s="36">
        <f>SUMPRODUCT((Tableau1[Nat]=Stat_Nuitée!C13)*($W$2&gt;=Tableau1[Date Arrivée])*($W$2&lt;Tableau1[Date Départ]))</f>
        <v>0</v>
      </c>
      <c r="X13" s="36">
        <f>SUMPRODUCT((Tableau1[Nat]=Stat_Nuitée!C13)*($X$2&gt;=Tableau1[Date Arrivée])*($X$2&lt;Tableau1[Date Départ]))</f>
        <v>0</v>
      </c>
      <c r="Y13" s="36">
        <f>SUMPRODUCT((Tableau1[Nat]=Stat_Nuitée!C13)*($Y$2&gt;=Tableau1[Date Arrivée])*($Y$2&lt;Tableau1[Date Départ]))</f>
        <v>0</v>
      </c>
      <c r="Z13" s="36">
        <f>SUMPRODUCT((Tableau1[Nat]=Stat_Nuitée!C13)*($Z$2&gt;=Tableau1[Date Arrivée])*($Z$2&lt;Tableau1[Date Départ]))</f>
        <v>0</v>
      </c>
      <c r="AA13" s="36">
        <f>SUMPRODUCT((Tableau1[Nat]=Stat_Nuitée!C13)*($AA$2&gt;=Tableau1[Date Arrivée])*($AA$2&lt;Tableau1[Date Départ]))</f>
        <v>0</v>
      </c>
      <c r="AB13" s="36">
        <f>SUMPRODUCT((Tableau1[Nat]=Stat_Nuitée!C13)*($AB$2&gt;=Tableau1[Date Arrivée])*($AB$2&lt;Tableau1[Date Départ]))</f>
        <v>0</v>
      </c>
      <c r="AC13" s="36">
        <f>SUMPRODUCT((Tableau1[Nat]=Stat_Nuitée!C13)*($AC$2&gt;=Tableau1[Date Arrivée])*($AC$2&lt;Tableau1[Date Départ]))</f>
        <v>0</v>
      </c>
      <c r="AD13" s="36">
        <f>SUMPRODUCT((Tableau1[Nat]=Stat_Nuitée!C13)*($AD$2&gt;=Tableau1[Date Arrivée])*($AD$2&lt;Tableau1[Date Départ]))</f>
        <v>0</v>
      </c>
      <c r="AE13" s="36">
        <f>SUMPRODUCT((Tableau1[Nat]=Stat_Nuitée!C13)*($AE$2&gt;=Tableau1[Date Arrivée])*($AE$2&lt;Tableau1[Date Départ]))</f>
        <v>0</v>
      </c>
      <c r="AF13" s="36">
        <f>SUMPRODUCT((Tableau1[Nat]=Stat_Nuitée!C13)*($AF$2&gt;=Tableau1[Date Arrivée])*($AF$2&lt;Tableau1[Date Départ]))</f>
        <v>0</v>
      </c>
      <c r="AG13" s="36">
        <f>SUMPRODUCT((Tableau1[Nat]=Stat_Nuitée!C13)*($AG$2&gt;=Tableau1[Date Arrivée])*($AG$2&lt;Tableau1[Date Départ]))</f>
        <v>0</v>
      </c>
      <c r="AH13" s="37">
        <f>SUMPRODUCT((Tableau1[Nat]=Stat_Nuitée!C13)*($AH$2&gt;=Tableau1[Date Arrivée])*($AH$2&lt;Tableau1[Date Départ]))</f>
        <v>0</v>
      </c>
      <c r="AI13" s="25">
        <f t="shared" si="1"/>
        <v>0</v>
      </c>
      <c r="BB13">
        <v>2030</v>
      </c>
      <c r="BC13" t="s">
        <v>60</v>
      </c>
    </row>
    <row r="14" spans="1:86" ht="15.75" customHeight="1" x14ac:dyDescent="0.25">
      <c r="A14" s="2"/>
      <c r="B14" s="23" t="s">
        <v>127</v>
      </c>
      <c r="C14" s="25" t="s">
        <v>18</v>
      </c>
      <c r="D14" s="36">
        <f>SUMPRODUCT((Tableau1[Nat]=Stat_Nuitée!C14)*($D$2&gt;=Tableau1[Date Arrivée])*($D$2&lt;Tableau1[Date Départ]))</f>
        <v>0</v>
      </c>
      <c r="E14" s="36">
        <f>SUMPRODUCT((Tableau1[Nat]=Stat_Nuitée!C14)*($E$2&gt;=Tableau1[Date Arrivée])*($E$2&lt;Tableau1[Date Départ]))</f>
        <v>0</v>
      </c>
      <c r="F14" s="36">
        <f>SUMPRODUCT((Tableau1[Nat]=Stat_Nuitée!C14)*($F$2&gt;=Tableau1[Date Arrivée])*($F$2&lt;Tableau1[Date Départ]))</f>
        <v>0</v>
      </c>
      <c r="G14" s="36">
        <f>SUMPRODUCT((Tableau1[Nat]=Stat_Nuitée!C14)*($G$2&gt;=Tableau1[Date Arrivée])*($G$2&lt;Tableau1[Date Départ]))</f>
        <v>0</v>
      </c>
      <c r="H14" s="36">
        <f>SUMPRODUCT((Tableau1[Nat]=Stat_Nuitée!C14)*($H$2&gt;=Tableau1[Date Arrivée])*($H$2&lt;Tableau1[Date Départ]))</f>
        <v>0</v>
      </c>
      <c r="I14" s="36">
        <f>SUMPRODUCT((Tableau1[Nat]=Stat_Nuitée!C14)*($I$2&gt;=Tableau1[Date Arrivée])*($I$2&lt;Tableau1[Date Départ]))</f>
        <v>0</v>
      </c>
      <c r="J14" s="36">
        <f>SUMPRODUCT((Tableau1[Nat]=Stat_Nuitée!C14)*($J$2&gt;=Tableau1[Date Arrivée])*($J$2&lt;Tableau1[Date Départ]))</f>
        <v>0</v>
      </c>
      <c r="K14" s="36">
        <f>SUMPRODUCT((Tableau1[Nat]=Stat_Nuitée!C14)*($K$2&gt;=Tableau1[Date Arrivée])*($K$2&lt;Tableau1[Date Départ]))</f>
        <v>0</v>
      </c>
      <c r="L14" s="36">
        <f>SUMPRODUCT((Tableau1[Nat]=Stat_Nuitée!C14)*($L$2&gt;=Tableau1[Date Arrivée])*($L$2&lt;Tableau1[Date Départ]))</f>
        <v>0</v>
      </c>
      <c r="M14" s="36">
        <f>SUMPRODUCT((Tableau1[Nat]=Stat_Nuitée!C14)*($M$2&gt;=Tableau1[Date Arrivée])*($M$2&lt;Tableau1[Date Départ]))</f>
        <v>0</v>
      </c>
      <c r="N14" s="36">
        <f>SUMPRODUCT((Tableau1[Nat]=Stat_Nuitée!C14)*($N$2&gt;=Tableau1[Date Arrivée])*($N$2&lt;Tableau1[Date Départ]))</f>
        <v>0</v>
      </c>
      <c r="O14" s="36">
        <f>SUMPRODUCT((Tableau1[Nat]=Stat_Nuitée!C14)*($O$2&gt;=Tableau1[Date Arrivée])*($O$2&lt;Tableau1[Date Départ]))</f>
        <v>0</v>
      </c>
      <c r="P14" s="36">
        <f>SUMPRODUCT((Tableau1[Nat]=Stat_Nuitée!C14)*($P$2&gt;=Tableau1[Date Arrivée])*($P$2&lt;Tableau1[Date Départ]))</f>
        <v>0</v>
      </c>
      <c r="Q14" s="36">
        <f>SUMPRODUCT((Tableau1[Nat]=Stat_Nuitée!C14)*($Q$2&gt;=Tableau1[Date Arrivée])*($Q$2&lt;Tableau1[Date Départ]))</f>
        <v>0</v>
      </c>
      <c r="R14" s="36">
        <f>SUMPRODUCT((Tableau1[Nat]=Stat_Nuitée!C14)*($R$2&gt;=Tableau1[Date Arrivée])*($R$2&lt;Tableau1[Date Départ]))</f>
        <v>0</v>
      </c>
      <c r="S14" s="36">
        <f>SUMPRODUCT((Tableau1[Nat]=Stat_Nuitée!C14)*($S$2&gt;=Tableau1[Date Arrivée])*($S$2&lt;Tableau1[Date Départ]))</f>
        <v>0</v>
      </c>
      <c r="T14" s="36">
        <f>SUMPRODUCT((Tableau1[Nat]=Stat_Nuitée!C14)*($T$2&gt;=Tableau1[Date Arrivée])*($T$2&lt;Tableau1[Date Départ]))</f>
        <v>0</v>
      </c>
      <c r="U14" s="36">
        <f>SUMPRODUCT((Tableau1[Nat]=Stat_Nuitée!C14)*($U$2&gt;=Tableau1[Date Arrivée])*($U$2&lt;Tableau1[Date Départ]))</f>
        <v>0</v>
      </c>
      <c r="V14" s="36">
        <f>SUMPRODUCT((Tableau1[Nat]=Stat_Nuitée!C14)*($V$2&gt;=Tableau1[Date Arrivée])*($V$2&lt;Tableau1[Date Départ]))</f>
        <v>0</v>
      </c>
      <c r="W14" s="36">
        <f>SUMPRODUCT((Tableau1[Nat]=Stat_Nuitée!C14)*($W$2&gt;=Tableau1[Date Arrivée])*($W$2&lt;Tableau1[Date Départ]))</f>
        <v>0</v>
      </c>
      <c r="X14" s="36">
        <f>SUMPRODUCT((Tableau1[Nat]=Stat_Nuitée!C14)*($X$2&gt;=Tableau1[Date Arrivée])*($X$2&lt;Tableau1[Date Départ]))</f>
        <v>0</v>
      </c>
      <c r="Y14" s="36">
        <f>SUMPRODUCT((Tableau1[Nat]=Stat_Nuitée!C14)*($Y$2&gt;=Tableau1[Date Arrivée])*($Y$2&lt;Tableau1[Date Départ]))</f>
        <v>0</v>
      </c>
      <c r="Z14" s="36">
        <f>SUMPRODUCT((Tableau1[Nat]=Stat_Nuitée!C14)*($Z$2&gt;=Tableau1[Date Arrivée])*($Z$2&lt;Tableau1[Date Départ]))</f>
        <v>0</v>
      </c>
      <c r="AA14" s="36">
        <f>SUMPRODUCT((Tableau1[Nat]=Stat_Nuitée!C14)*($AA$2&gt;=Tableau1[Date Arrivée])*($AA$2&lt;Tableau1[Date Départ]))</f>
        <v>1</v>
      </c>
      <c r="AB14" s="36">
        <f>SUMPRODUCT((Tableau1[Nat]=Stat_Nuitée!C14)*($AB$2&gt;=Tableau1[Date Arrivée])*($AB$2&lt;Tableau1[Date Départ]))</f>
        <v>1</v>
      </c>
      <c r="AC14" s="36">
        <f>SUMPRODUCT((Tableau1[Nat]=Stat_Nuitée!C14)*($AC$2&gt;=Tableau1[Date Arrivée])*($AC$2&lt;Tableau1[Date Départ]))</f>
        <v>1</v>
      </c>
      <c r="AD14" s="36">
        <f>SUMPRODUCT((Tableau1[Nat]=Stat_Nuitée!C14)*($AD$2&gt;=Tableau1[Date Arrivée])*($AD$2&lt;Tableau1[Date Départ]))</f>
        <v>1</v>
      </c>
      <c r="AE14" s="36">
        <f>SUMPRODUCT((Tableau1[Nat]=Stat_Nuitée!C14)*($AE$2&gt;=Tableau1[Date Arrivée])*($AE$2&lt;Tableau1[Date Départ]))</f>
        <v>0</v>
      </c>
      <c r="AF14" s="36">
        <f>SUMPRODUCT((Tableau1[Nat]=Stat_Nuitée!C14)*($AF$2&gt;=Tableau1[Date Arrivée])*($AF$2&lt;Tableau1[Date Départ]))</f>
        <v>0</v>
      </c>
      <c r="AG14" s="36">
        <f>SUMPRODUCT((Tableau1[Nat]=Stat_Nuitée!C14)*($AG$2&gt;=Tableau1[Date Arrivée])*($AG$2&lt;Tableau1[Date Départ]))</f>
        <v>0</v>
      </c>
      <c r="AH14" s="37">
        <f>SUMPRODUCT((Tableau1[Nat]=Stat_Nuitée!C14)*($AH$2&gt;=Tableau1[Date Arrivée])*($AH$2&lt;Tableau1[Date Départ]))</f>
        <v>0</v>
      </c>
      <c r="AI14" s="25">
        <f t="shared" si="1"/>
        <v>4</v>
      </c>
    </row>
    <row r="15" spans="1:86" ht="15.75" customHeight="1" x14ac:dyDescent="0.25">
      <c r="A15" s="2"/>
      <c r="B15" s="23" t="s">
        <v>96</v>
      </c>
      <c r="C15" s="25" t="s">
        <v>16</v>
      </c>
      <c r="D15" s="36">
        <f>SUMPRODUCT((Tableau1[Nat]=Stat_Nuitée!C15)*($D$2&gt;=Tableau1[Date Arrivée])*($D$2&lt;Tableau1[Date Départ]))</f>
        <v>0</v>
      </c>
      <c r="E15" s="36">
        <f>SUMPRODUCT((Tableau1[Nat]=Stat_Nuitée!C15)*($E$2&gt;=Tableau1[Date Arrivée])*($E$2&lt;Tableau1[Date Départ]))</f>
        <v>0</v>
      </c>
      <c r="F15" s="36">
        <f>SUMPRODUCT((Tableau1[Nat]=Stat_Nuitée!C15)*($F$2&gt;=Tableau1[Date Arrivée])*($F$2&lt;Tableau1[Date Départ]))</f>
        <v>0</v>
      </c>
      <c r="G15" s="36">
        <f>SUMPRODUCT((Tableau1[Nat]=Stat_Nuitée!C15)*($G$2&gt;=Tableau1[Date Arrivée])*($G$2&lt;Tableau1[Date Départ]))</f>
        <v>0</v>
      </c>
      <c r="H15" s="36">
        <f>SUMPRODUCT((Tableau1[Nat]=Stat_Nuitée!C15)*($H$2&gt;=Tableau1[Date Arrivée])*($H$2&lt;Tableau1[Date Départ]))</f>
        <v>0</v>
      </c>
      <c r="I15" s="36">
        <f>SUMPRODUCT((Tableau1[Nat]=Stat_Nuitée!C15)*($I$2&gt;=Tableau1[Date Arrivée])*($I$2&lt;Tableau1[Date Départ]))</f>
        <v>0</v>
      </c>
      <c r="J15" s="36">
        <f>SUMPRODUCT((Tableau1[Nat]=Stat_Nuitée!C15)*($J$2&gt;=Tableau1[Date Arrivée])*($J$2&lt;Tableau1[Date Départ]))</f>
        <v>0</v>
      </c>
      <c r="K15" s="36">
        <f>SUMPRODUCT((Tableau1[Nat]=Stat_Nuitée!C15)*($K$2&gt;=Tableau1[Date Arrivée])*($K$2&lt;Tableau1[Date Départ]))</f>
        <v>0</v>
      </c>
      <c r="L15" s="36">
        <f>SUMPRODUCT((Tableau1[Nat]=Stat_Nuitée!C15)*($L$2&gt;=Tableau1[Date Arrivée])*($L$2&lt;Tableau1[Date Départ]))</f>
        <v>0</v>
      </c>
      <c r="M15" s="36">
        <f>SUMPRODUCT((Tableau1[Nat]=Stat_Nuitée!C15)*($M$2&gt;=Tableau1[Date Arrivée])*($M$2&lt;Tableau1[Date Départ]))</f>
        <v>0</v>
      </c>
      <c r="N15" s="36">
        <f>SUMPRODUCT((Tableau1[Nat]=Stat_Nuitée!C15)*($N$2&gt;=Tableau1[Date Arrivée])*($N$2&lt;Tableau1[Date Départ]))</f>
        <v>0</v>
      </c>
      <c r="O15" s="36">
        <f>SUMPRODUCT((Tableau1[Nat]=Stat_Nuitée!C15)*($O$2&gt;=Tableau1[Date Arrivée])*($O$2&lt;Tableau1[Date Départ]))</f>
        <v>0</v>
      </c>
      <c r="P15" s="36">
        <f>SUMPRODUCT((Tableau1[Nat]=Stat_Nuitée!C15)*($P$2&gt;=Tableau1[Date Arrivée])*($P$2&lt;Tableau1[Date Départ]))</f>
        <v>0</v>
      </c>
      <c r="Q15" s="36">
        <f>SUMPRODUCT((Tableau1[Nat]=Stat_Nuitée!C15)*($Q$2&gt;=Tableau1[Date Arrivée])*($Q$2&lt;Tableau1[Date Départ]))</f>
        <v>0</v>
      </c>
      <c r="R15" s="36">
        <f>SUMPRODUCT((Tableau1[Nat]=Stat_Nuitée!C15)*($R$2&gt;=Tableau1[Date Arrivée])*($R$2&lt;Tableau1[Date Départ]))</f>
        <v>0</v>
      </c>
      <c r="S15" s="36">
        <f>SUMPRODUCT((Tableau1[Nat]=Stat_Nuitée!C15)*($S$2&gt;=Tableau1[Date Arrivée])*($S$2&lt;Tableau1[Date Départ]))</f>
        <v>0</v>
      </c>
      <c r="T15" s="36">
        <f>SUMPRODUCT((Tableau1[Nat]=Stat_Nuitée!C15)*($T$2&gt;=Tableau1[Date Arrivée])*($T$2&lt;Tableau1[Date Départ]))</f>
        <v>0</v>
      </c>
      <c r="U15" s="36">
        <f>SUMPRODUCT((Tableau1[Nat]=Stat_Nuitée!C15)*($U$2&gt;=Tableau1[Date Arrivée])*($U$2&lt;Tableau1[Date Départ]))</f>
        <v>0</v>
      </c>
      <c r="V15" s="36">
        <f>SUMPRODUCT((Tableau1[Nat]=Stat_Nuitée!C15)*($V$2&gt;=Tableau1[Date Arrivée])*($V$2&lt;Tableau1[Date Départ]))</f>
        <v>0</v>
      </c>
      <c r="W15" s="36">
        <f>SUMPRODUCT((Tableau1[Nat]=Stat_Nuitée!C15)*($W$2&gt;=Tableau1[Date Arrivée])*($W$2&lt;Tableau1[Date Départ]))</f>
        <v>0</v>
      </c>
      <c r="X15" s="36">
        <f>SUMPRODUCT((Tableau1[Nat]=Stat_Nuitée!C15)*($X$2&gt;=Tableau1[Date Arrivée])*($X$2&lt;Tableau1[Date Départ]))</f>
        <v>0</v>
      </c>
      <c r="Y15" s="36">
        <f>SUMPRODUCT((Tableau1[Nat]=Stat_Nuitée!C15)*($Y$2&gt;=Tableau1[Date Arrivée])*($Y$2&lt;Tableau1[Date Départ]))</f>
        <v>0</v>
      </c>
      <c r="Z15" s="36">
        <f>SUMPRODUCT((Tableau1[Nat]=Stat_Nuitée!C15)*($Z$2&gt;=Tableau1[Date Arrivée])*($Z$2&lt;Tableau1[Date Départ]))</f>
        <v>0</v>
      </c>
      <c r="AA15" s="36">
        <f>SUMPRODUCT((Tableau1[Nat]=Stat_Nuitée!C15)*($AA$2&gt;=Tableau1[Date Arrivée])*($AA$2&lt;Tableau1[Date Départ]))</f>
        <v>0</v>
      </c>
      <c r="AB15" s="36">
        <f>SUMPRODUCT((Tableau1[Nat]=Stat_Nuitée!C15)*($AB$2&gt;=Tableau1[Date Arrivée])*($AB$2&lt;Tableau1[Date Départ]))</f>
        <v>0</v>
      </c>
      <c r="AC15" s="36">
        <f>SUMPRODUCT((Tableau1[Nat]=Stat_Nuitée!C15)*($AC$2&gt;=Tableau1[Date Arrivée])*($AC$2&lt;Tableau1[Date Départ]))</f>
        <v>0</v>
      </c>
      <c r="AD15" s="36">
        <f>SUMPRODUCT((Tableau1[Nat]=Stat_Nuitée!C15)*($AD$2&gt;=Tableau1[Date Arrivée])*($AD$2&lt;Tableau1[Date Départ]))</f>
        <v>0</v>
      </c>
      <c r="AE15" s="36">
        <f>SUMPRODUCT((Tableau1[Nat]=Stat_Nuitée!C15)*($AE$2&gt;=Tableau1[Date Arrivée])*($AE$2&lt;Tableau1[Date Départ]))</f>
        <v>0</v>
      </c>
      <c r="AF15" s="36">
        <f>SUMPRODUCT((Tableau1[Nat]=Stat_Nuitée!C15)*($AF$2&gt;=Tableau1[Date Arrivée])*($AF$2&lt;Tableau1[Date Départ]))</f>
        <v>0</v>
      </c>
      <c r="AG15" s="36">
        <f>SUMPRODUCT((Tableau1[Nat]=Stat_Nuitée!C15)*($AG$2&gt;=Tableau1[Date Arrivée])*($AG$2&lt;Tableau1[Date Départ]))</f>
        <v>0</v>
      </c>
      <c r="AH15" s="37">
        <f>SUMPRODUCT((Tableau1[Nat]=Stat_Nuitée!C15)*($AH$2&gt;=Tableau1[Date Arrivée])*($AH$2&lt;Tableau1[Date Départ]))</f>
        <v>0</v>
      </c>
      <c r="AI15" s="25">
        <f t="shared" si="1"/>
        <v>0</v>
      </c>
    </row>
    <row r="16" spans="1:86" ht="15.75" customHeight="1" x14ac:dyDescent="0.25">
      <c r="A16" s="2"/>
      <c r="B16" s="23" t="s">
        <v>128</v>
      </c>
      <c r="C16" s="25" t="s">
        <v>22</v>
      </c>
      <c r="D16" s="36">
        <f>SUMPRODUCT((Tableau1[Nat]=Stat_Nuitée!C16)*($D$2&gt;=Tableau1[Date Arrivée])*($D$2&lt;Tableau1[Date Départ]))</f>
        <v>0</v>
      </c>
      <c r="E16" s="36">
        <f>SUMPRODUCT((Tableau1[Nat]=Stat_Nuitée!C16)*($E$2&gt;=Tableau1[Date Arrivée])*($E$2&lt;Tableau1[Date Départ]))</f>
        <v>0</v>
      </c>
      <c r="F16" s="36">
        <f>SUMPRODUCT((Tableau1[Nat]=Stat_Nuitée!C16)*($F$2&gt;=Tableau1[Date Arrivée])*($F$2&lt;Tableau1[Date Départ]))</f>
        <v>0</v>
      </c>
      <c r="G16" s="36">
        <f>SUMPRODUCT((Tableau1[Nat]=Stat_Nuitée!C16)*($G$2&gt;=Tableau1[Date Arrivée])*($G$2&lt;Tableau1[Date Départ]))</f>
        <v>0</v>
      </c>
      <c r="H16" s="36">
        <f>SUMPRODUCT((Tableau1[Nat]=Stat_Nuitée!C16)*($H$2&gt;=Tableau1[Date Arrivée])*($H$2&lt;Tableau1[Date Départ]))</f>
        <v>0</v>
      </c>
      <c r="I16" s="36">
        <f>SUMPRODUCT((Tableau1[Nat]=Stat_Nuitée!C16)*($I$2&gt;=Tableau1[Date Arrivée])*($I$2&lt;Tableau1[Date Départ]))</f>
        <v>0</v>
      </c>
      <c r="J16" s="36">
        <f>SUMPRODUCT((Tableau1[Nat]=Stat_Nuitée!C16)*($J$2&gt;=Tableau1[Date Arrivée])*($J$2&lt;Tableau1[Date Départ]))</f>
        <v>0</v>
      </c>
      <c r="K16" s="36">
        <f>SUMPRODUCT((Tableau1[Nat]=Stat_Nuitée!C16)*($K$2&gt;=Tableau1[Date Arrivée])*($K$2&lt;Tableau1[Date Départ]))</f>
        <v>0</v>
      </c>
      <c r="L16" s="36">
        <f>SUMPRODUCT((Tableau1[Nat]=Stat_Nuitée!C16)*($L$2&gt;=Tableau1[Date Arrivée])*($L$2&lt;Tableau1[Date Départ]))</f>
        <v>0</v>
      </c>
      <c r="M16" s="36">
        <f>SUMPRODUCT((Tableau1[Nat]=Stat_Nuitée!C16)*($M$2&gt;=Tableau1[Date Arrivée])*($M$2&lt;Tableau1[Date Départ]))</f>
        <v>0</v>
      </c>
      <c r="N16" s="36">
        <f>SUMPRODUCT((Tableau1[Nat]=Stat_Nuitée!C16)*($N$2&gt;=Tableau1[Date Arrivée])*($N$2&lt;Tableau1[Date Départ]))</f>
        <v>0</v>
      </c>
      <c r="O16" s="36">
        <f>SUMPRODUCT((Tableau1[Nat]=Stat_Nuitée!C16)*($O$2&gt;=Tableau1[Date Arrivée])*($O$2&lt;Tableau1[Date Départ]))</f>
        <v>0</v>
      </c>
      <c r="P16" s="36">
        <f>SUMPRODUCT((Tableau1[Nat]=Stat_Nuitée!C16)*($P$2&gt;=Tableau1[Date Arrivée])*($P$2&lt;Tableau1[Date Départ]))</f>
        <v>0</v>
      </c>
      <c r="Q16" s="36">
        <f>SUMPRODUCT((Tableau1[Nat]=Stat_Nuitée!C16)*($Q$2&gt;=Tableau1[Date Arrivée])*($Q$2&lt;Tableau1[Date Départ]))</f>
        <v>0</v>
      </c>
      <c r="R16" s="36">
        <f>SUMPRODUCT((Tableau1[Nat]=Stat_Nuitée!C16)*($R$2&gt;=Tableau1[Date Arrivée])*($R$2&lt;Tableau1[Date Départ]))</f>
        <v>0</v>
      </c>
      <c r="S16" s="36">
        <f>SUMPRODUCT((Tableau1[Nat]=Stat_Nuitée!C16)*($S$2&gt;=Tableau1[Date Arrivée])*($S$2&lt;Tableau1[Date Départ]))</f>
        <v>0</v>
      </c>
      <c r="T16" s="36">
        <f>SUMPRODUCT((Tableau1[Nat]=Stat_Nuitée!C16)*($T$2&gt;=Tableau1[Date Arrivée])*($T$2&lt;Tableau1[Date Départ]))</f>
        <v>0</v>
      </c>
      <c r="U16" s="36">
        <f>SUMPRODUCT((Tableau1[Nat]=Stat_Nuitée!C16)*($U$2&gt;=Tableau1[Date Arrivée])*($U$2&lt;Tableau1[Date Départ]))</f>
        <v>0</v>
      </c>
      <c r="V16" s="36">
        <f>SUMPRODUCT((Tableau1[Nat]=Stat_Nuitée!C16)*($V$2&gt;=Tableau1[Date Arrivée])*($V$2&lt;Tableau1[Date Départ]))</f>
        <v>0</v>
      </c>
      <c r="W16" s="36">
        <f>SUMPRODUCT((Tableau1[Nat]=Stat_Nuitée!C16)*($W$2&gt;=Tableau1[Date Arrivée])*($W$2&lt;Tableau1[Date Départ]))</f>
        <v>0</v>
      </c>
      <c r="X16" s="36">
        <f>SUMPRODUCT((Tableau1[Nat]=Stat_Nuitée!C16)*($X$2&gt;=Tableau1[Date Arrivée])*($X$2&lt;Tableau1[Date Départ]))</f>
        <v>0</v>
      </c>
      <c r="Y16" s="36">
        <f>SUMPRODUCT((Tableau1[Nat]=Stat_Nuitée!C16)*($Y$2&gt;=Tableau1[Date Arrivée])*($Y$2&lt;Tableau1[Date Départ]))</f>
        <v>0</v>
      </c>
      <c r="Z16" s="36">
        <f>SUMPRODUCT((Tableau1[Nat]=Stat_Nuitée!C16)*($Z$2&gt;=Tableau1[Date Arrivée])*($Z$2&lt;Tableau1[Date Départ]))</f>
        <v>0</v>
      </c>
      <c r="AA16" s="36">
        <f>SUMPRODUCT((Tableau1[Nat]=Stat_Nuitée!C16)*($AA$2&gt;=Tableau1[Date Arrivée])*($AA$2&lt;Tableau1[Date Départ]))</f>
        <v>0</v>
      </c>
      <c r="AB16" s="36">
        <f>SUMPRODUCT((Tableau1[Nat]=Stat_Nuitée!C16)*($AB$2&gt;=Tableau1[Date Arrivée])*($AB$2&lt;Tableau1[Date Départ]))</f>
        <v>0</v>
      </c>
      <c r="AC16" s="36">
        <f>SUMPRODUCT((Tableau1[Nat]=Stat_Nuitée!C16)*($AC$2&gt;=Tableau1[Date Arrivée])*($AC$2&lt;Tableau1[Date Départ]))</f>
        <v>0</v>
      </c>
      <c r="AD16" s="36">
        <f>SUMPRODUCT((Tableau1[Nat]=Stat_Nuitée!C16)*($AD$2&gt;=Tableau1[Date Arrivée])*($AD$2&lt;Tableau1[Date Départ]))</f>
        <v>0</v>
      </c>
      <c r="AE16" s="36">
        <f>SUMPRODUCT((Tableau1[Nat]=Stat_Nuitée!C16)*($AE$2&gt;=Tableau1[Date Arrivée])*($AE$2&lt;Tableau1[Date Départ]))</f>
        <v>0</v>
      </c>
      <c r="AF16" s="36">
        <f>SUMPRODUCT((Tableau1[Nat]=Stat_Nuitée!C16)*($AF$2&gt;=Tableau1[Date Arrivée])*($AF$2&lt;Tableau1[Date Départ]))</f>
        <v>0</v>
      </c>
      <c r="AG16" s="36">
        <f>SUMPRODUCT((Tableau1[Nat]=Stat_Nuitée!C16)*($AG$2&gt;=Tableau1[Date Arrivée])*($AG$2&lt;Tableau1[Date Départ]))</f>
        <v>0</v>
      </c>
      <c r="AH16" s="37">
        <f>SUMPRODUCT((Tableau1[Nat]=Stat_Nuitée!C16)*($AH$2&gt;=Tableau1[Date Arrivée])*($AH$2&lt;Tableau1[Date Départ]))</f>
        <v>0</v>
      </c>
      <c r="AI16" s="25">
        <f t="shared" si="1"/>
        <v>0</v>
      </c>
    </row>
    <row r="17" spans="1:35" ht="15.75" customHeight="1" x14ac:dyDescent="0.25">
      <c r="A17" s="2"/>
      <c r="B17" s="23" t="s">
        <v>129</v>
      </c>
      <c r="C17" s="25" t="s">
        <v>160</v>
      </c>
      <c r="D17" s="36">
        <f>SUMPRODUCT((Tableau1[Nat]=Stat_Nuitée!C17)*($D$2&gt;=Tableau1[Date Arrivée])*($D$2&lt;Tableau1[Date Départ]))</f>
        <v>0</v>
      </c>
      <c r="E17" s="36">
        <f>SUMPRODUCT((Tableau1[Nat]=Stat_Nuitée!C17)*($E$2&gt;=Tableau1[Date Arrivée])*($E$2&lt;Tableau1[Date Départ]))</f>
        <v>0</v>
      </c>
      <c r="F17" s="36">
        <f>SUMPRODUCT((Tableau1[Nat]=Stat_Nuitée!C17)*($F$2&gt;=Tableau1[Date Arrivée])*($F$2&lt;Tableau1[Date Départ]))</f>
        <v>0</v>
      </c>
      <c r="G17" s="36">
        <f>SUMPRODUCT((Tableau1[Nat]=Stat_Nuitée!C17)*($G$2&gt;=Tableau1[Date Arrivée])*($G$2&lt;Tableau1[Date Départ]))</f>
        <v>0</v>
      </c>
      <c r="H17" s="36">
        <f>SUMPRODUCT((Tableau1[Nat]=Stat_Nuitée!C17)*($H$2&gt;=Tableau1[Date Arrivée])*($H$2&lt;Tableau1[Date Départ]))</f>
        <v>0</v>
      </c>
      <c r="I17" s="36">
        <f>SUMPRODUCT((Tableau1[Nat]=Stat_Nuitée!C17)*($I$2&gt;=Tableau1[Date Arrivée])*($I$2&lt;Tableau1[Date Départ]))</f>
        <v>0</v>
      </c>
      <c r="J17" s="36">
        <f>SUMPRODUCT((Tableau1[Nat]=Stat_Nuitée!C17)*($J$2&gt;=Tableau1[Date Arrivée])*($J$2&lt;Tableau1[Date Départ]))</f>
        <v>0</v>
      </c>
      <c r="K17" s="36">
        <f>SUMPRODUCT((Tableau1[Nat]=Stat_Nuitée!C17)*($K$2&gt;=Tableau1[Date Arrivée])*($K$2&lt;Tableau1[Date Départ]))</f>
        <v>0</v>
      </c>
      <c r="L17" s="36">
        <f>SUMPRODUCT((Tableau1[Nat]=Stat_Nuitée!C17)*($L$2&gt;=Tableau1[Date Arrivée])*($L$2&lt;Tableau1[Date Départ]))</f>
        <v>0</v>
      </c>
      <c r="M17" s="36">
        <f>SUMPRODUCT((Tableau1[Nat]=Stat_Nuitée!C17)*($M$2&gt;=Tableau1[Date Arrivée])*($M$2&lt;Tableau1[Date Départ]))</f>
        <v>0</v>
      </c>
      <c r="N17" s="36">
        <f>SUMPRODUCT((Tableau1[Nat]=Stat_Nuitée!C17)*($N$2&gt;=Tableau1[Date Arrivée])*($N$2&lt;Tableau1[Date Départ]))</f>
        <v>0</v>
      </c>
      <c r="O17" s="36">
        <f>SUMPRODUCT((Tableau1[Nat]=Stat_Nuitée!C17)*($O$2&gt;=Tableau1[Date Arrivée])*($O$2&lt;Tableau1[Date Départ]))</f>
        <v>0</v>
      </c>
      <c r="P17" s="36">
        <f>SUMPRODUCT((Tableau1[Nat]=Stat_Nuitée!C17)*($P$2&gt;=Tableau1[Date Arrivée])*($P$2&lt;Tableau1[Date Départ]))</f>
        <v>0</v>
      </c>
      <c r="Q17" s="36">
        <f>SUMPRODUCT((Tableau1[Nat]=Stat_Nuitée!C17)*($Q$2&gt;=Tableau1[Date Arrivée])*($Q$2&lt;Tableau1[Date Départ]))</f>
        <v>0</v>
      </c>
      <c r="R17" s="36">
        <f>SUMPRODUCT((Tableau1[Nat]=Stat_Nuitée!C17)*($R$2&gt;=Tableau1[Date Arrivée])*($R$2&lt;Tableau1[Date Départ]))</f>
        <v>0</v>
      </c>
      <c r="S17" s="36">
        <f>SUMPRODUCT((Tableau1[Nat]=Stat_Nuitée!C17)*($S$2&gt;=Tableau1[Date Arrivée])*($S$2&lt;Tableau1[Date Départ]))</f>
        <v>0</v>
      </c>
      <c r="T17" s="36">
        <f>SUMPRODUCT((Tableau1[Nat]=Stat_Nuitée!C17)*($T$2&gt;=Tableau1[Date Arrivée])*($T$2&lt;Tableau1[Date Départ]))</f>
        <v>0</v>
      </c>
      <c r="U17" s="36">
        <f>SUMPRODUCT((Tableau1[Nat]=Stat_Nuitée!C17)*($U$2&gt;=Tableau1[Date Arrivée])*($U$2&lt;Tableau1[Date Départ]))</f>
        <v>0</v>
      </c>
      <c r="V17" s="36">
        <f>SUMPRODUCT((Tableau1[Nat]=Stat_Nuitée!C17)*($V$2&gt;=Tableau1[Date Arrivée])*($V$2&lt;Tableau1[Date Départ]))</f>
        <v>0</v>
      </c>
      <c r="W17" s="36">
        <f>SUMPRODUCT((Tableau1[Nat]=Stat_Nuitée!C17)*($W$2&gt;=Tableau1[Date Arrivée])*($W$2&lt;Tableau1[Date Départ]))</f>
        <v>0</v>
      </c>
      <c r="X17" s="36">
        <f>SUMPRODUCT((Tableau1[Nat]=Stat_Nuitée!C17)*($X$2&gt;=Tableau1[Date Arrivée])*($X$2&lt;Tableau1[Date Départ]))</f>
        <v>0</v>
      </c>
      <c r="Y17" s="36">
        <f>SUMPRODUCT((Tableau1[Nat]=Stat_Nuitée!C17)*($Y$2&gt;=Tableau1[Date Arrivée])*($Y$2&lt;Tableau1[Date Départ]))</f>
        <v>0</v>
      </c>
      <c r="Z17" s="36">
        <f>SUMPRODUCT((Tableau1[Nat]=Stat_Nuitée!C17)*($Z$2&gt;=Tableau1[Date Arrivée])*($Z$2&lt;Tableau1[Date Départ]))</f>
        <v>0</v>
      </c>
      <c r="AA17" s="36">
        <f>SUMPRODUCT((Tableau1[Nat]=Stat_Nuitée!C17)*($AA$2&gt;=Tableau1[Date Arrivée])*($AA$2&lt;Tableau1[Date Départ]))</f>
        <v>0</v>
      </c>
      <c r="AB17" s="36">
        <f>SUMPRODUCT((Tableau1[Nat]=Stat_Nuitée!C17)*($AB$2&gt;=Tableau1[Date Arrivée])*($AB$2&lt;Tableau1[Date Départ]))</f>
        <v>0</v>
      </c>
      <c r="AC17" s="36">
        <f>SUMPRODUCT((Tableau1[Nat]=Stat_Nuitée!C17)*($AC$2&gt;=Tableau1[Date Arrivée])*($AC$2&lt;Tableau1[Date Départ]))</f>
        <v>0</v>
      </c>
      <c r="AD17" s="36">
        <f>SUMPRODUCT((Tableau1[Nat]=Stat_Nuitée!C17)*($AD$2&gt;=Tableau1[Date Arrivée])*($AD$2&lt;Tableau1[Date Départ]))</f>
        <v>0</v>
      </c>
      <c r="AE17" s="36">
        <f>SUMPRODUCT((Tableau1[Nat]=Stat_Nuitée!C17)*($AE$2&gt;=Tableau1[Date Arrivée])*($AE$2&lt;Tableau1[Date Départ]))</f>
        <v>0</v>
      </c>
      <c r="AF17" s="36">
        <f>SUMPRODUCT((Tableau1[Nat]=Stat_Nuitée!C17)*($AF$2&gt;=Tableau1[Date Arrivée])*($AF$2&lt;Tableau1[Date Départ]))</f>
        <v>0</v>
      </c>
      <c r="AG17" s="36">
        <f>SUMPRODUCT((Tableau1[Nat]=Stat_Nuitée!C17)*($AG$2&gt;=Tableau1[Date Arrivée])*($AG$2&lt;Tableau1[Date Départ]))</f>
        <v>0</v>
      </c>
      <c r="AH17" s="37">
        <f>SUMPRODUCT((Tableau1[Nat]=Stat_Nuitée!C17)*($AH$2&gt;=Tableau1[Date Arrivée])*($AH$2&lt;Tableau1[Date Départ]))</f>
        <v>0</v>
      </c>
      <c r="AI17" s="25">
        <f t="shared" si="1"/>
        <v>0</v>
      </c>
    </row>
    <row r="18" spans="1:35" ht="15.75" customHeight="1" x14ac:dyDescent="0.25">
      <c r="A18" s="2"/>
      <c r="B18" s="23" t="s">
        <v>130</v>
      </c>
      <c r="C18" s="25" t="s">
        <v>23</v>
      </c>
      <c r="D18" s="36">
        <f>SUMPRODUCT((Tableau1[Nat]=Stat_Nuitée!C18)*($D$2&gt;=Tableau1[Date Arrivée])*($D$2&lt;Tableau1[Date Départ]))</f>
        <v>0</v>
      </c>
      <c r="E18" s="36">
        <f>SUMPRODUCT((Tableau1[Nat]=Stat_Nuitée!C18)*($E$2&gt;=Tableau1[Date Arrivée])*($E$2&lt;Tableau1[Date Départ]))</f>
        <v>0</v>
      </c>
      <c r="F18" s="36">
        <f>SUMPRODUCT((Tableau1[Nat]=Stat_Nuitée!C18)*($F$2&gt;=Tableau1[Date Arrivée])*($F$2&lt;Tableau1[Date Départ]))</f>
        <v>0</v>
      </c>
      <c r="G18" s="36">
        <f>SUMPRODUCT((Tableau1[Nat]=Stat_Nuitée!C18)*($G$2&gt;=Tableau1[Date Arrivée])*($G$2&lt;Tableau1[Date Départ]))</f>
        <v>0</v>
      </c>
      <c r="H18" s="36">
        <f>SUMPRODUCT((Tableau1[Nat]=Stat_Nuitée!C18)*($H$2&gt;=Tableau1[Date Arrivée])*($H$2&lt;Tableau1[Date Départ]))</f>
        <v>0</v>
      </c>
      <c r="I18" s="36">
        <f>SUMPRODUCT((Tableau1[Nat]=Stat_Nuitée!C18)*($I$2&gt;=Tableau1[Date Arrivée])*($I$2&lt;Tableau1[Date Départ]))</f>
        <v>0</v>
      </c>
      <c r="J18" s="36">
        <f>SUMPRODUCT((Tableau1[Nat]=Stat_Nuitée!C18)*($J$2&gt;=Tableau1[Date Arrivée])*($J$2&lt;Tableau1[Date Départ]))</f>
        <v>0</v>
      </c>
      <c r="K18" s="36">
        <f>SUMPRODUCT((Tableau1[Nat]=Stat_Nuitée!C18)*($K$2&gt;=Tableau1[Date Arrivée])*($K$2&lt;Tableau1[Date Départ]))</f>
        <v>0</v>
      </c>
      <c r="L18" s="36">
        <f>SUMPRODUCT((Tableau1[Nat]=Stat_Nuitée!C18)*($L$2&gt;=Tableau1[Date Arrivée])*($L$2&lt;Tableau1[Date Départ]))</f>
        <v>0</v>
      </c>
      <c r="M18" s="36">
        <f>SUMPRODUCT((Tableau1[Nat]=Stat_Nuitée!C18)*($M$2&gt;=Tableau1[Date Arrivée])*($M$2&lt;Tableau1[Date Départ]))</f>
        <v>0</v>
      </c>
      <c r="N18" s="36">
        <f>SUMPRODUCT((Tableau1[Nat]=Stat_Nuitée!C18)*($N$2&gt;=Tableau1[Date Arrivée])*($N$2&lt;Tableau1[Date Départ]))</f>
        <v>0</v>
      </c>
      <c r="O18" s="36">
        <f>SUMPRODUCT((Tableau1[Nat]=Stat_Nuitée!C18)*($O$2&gt;=Tableau1[Date Arrivée])*($O$2&lt;Tableau1[Date Départ]))</f>
        <v>0</v>
      </c>
      <c r="P18" s="36">
        <f>SUMPRODUCT((Tableau1[Nat]=Stat_Nuitée!C18)*($P$2&gt;=Tableau1[Date Arrivée])*($P$2&lt;Tableau1[Date Départ]))</f>
        <v>0</v>
      </c>
      <c r="Q18" s="36">
        <f>SUMPRODUCT((Tableau1[Nat]=Stat_Nuitée!C18)*($Q$2&gt;=Tableau1[Date Arrivée])*($Q$2&lt;Tableau1[Date Départ]))</f>
        <v>0</v>
      </c>
      <c r="R18" s="36">
        <f>SUMPRODUCT((Tableau1[Nat]=Stat_Nuitée!C18)*($R$2&gt;=Tableau1[Date Arrivée])*($R$2&lt;Tableau1[Date Départ]))</f>
        <v>0</v>
      </c>
      <c r="S18" s="36">
        <f>SUMPRODUCT((Tableau1[Nat]=Stat_Nuitée!C18)*($S$2&gt;=Tableau1[Date Arrivée])*($S$2&lt;Tableau1[Date Départ]))</f>
        <v>0</v>
      </c>
      <c r="T18" s="36">
        <f>SUMPRODUCT((Tableau1[Nat]=Stat_Nuitée!C18)*($T$2&gt;=Tableau1[Date Arrivée])*($T$2&lt;Tableau1[Date Départ]))</f>
        <v>0</v>
      </c>
      <c r="U18" s="36">
        <f>SUMPRODUCT((Tableau1[Nat]=Stat_Nuitée!C18)*($U$2&gt;=Tableau1[Date Arrivée])*($U$2&lt;Tableau1[Date Départ]))</f>
        <v>0</v>
      </c>
      <c r="V18" s="36">
        <f>SUMPRODUCT((Tableau1[Nat]=Stat_Nuitée!C18)*($V$2&gt;=Tableau1[Date Arrivée])*($V$2&lt;Tableau1[Date Départ]))</f>
        <v>0</v>
      </c>
      <c r="W18" s="36">
        <f>SUMPRODUCT((Tableau1[Nat]=Stat_Nuitée!C18)*($W$2&gt;=Tableau1[Date Arrivée])*($W$2&lt;Tableau1[Date Départ]))</f>
        <v>0</v>
      </c>
      <c r="X18" s="36">
        <f>SUMPRODUCT((Tableau1[Nat]=Stat_Nuitée!C18)*($X$2&gt;=Tableau1[Date Arrivée])*($X$2&lt;Tableau1[Date Départ]))</f>
        <v>0</v>
      </c>
      <c r="Y18" s="36">
        <f>SUMPRODUCT((Tableau1[Nat]=Stat_Nuitée!C18)*($Y$2&gt;=Tableau1[Date Arrivée])*($Y$2&lt;Tableau1[Date Départ]))</f>
        <v>0</v>
      </c>
      <c r="Z18" s="36">
        <f>SUMPRODUCT((Tableau1[Nat]=Stat_Nuitée!C18)*($Z$2&gt;=Tableau1[Date Arrivée])*($Z$2&lt;Tableau1[Date Départ]))</f>
        <v>0</v>
      </c>
      <c r="AA18" s="36">
        <f>SUMPRODUCT((Tableau1[Nat]=Stat_Nuitée!C18)*($AA$2&gt;=Tableau1[Date Arrivée])*($AA$2&lt;Tableau1[Date Départ]))</f>
        <v>0</v>
      </c>
      <c r="AB18" s="36">
        <f>SUMPRODUCT((Tableau1[Nat]=Stat_Nuitée!C18)*($AB$2&gt;=Tableau1[Date Arrivée])*($AB$2&lt;Tableau1[Date Départ]))</f>
        <v>0</v>
      </c>
      <c r="AC18" s="36">
        <f>SUMPRODUCT((Tableau1[Nat]=Stat_Nuitée!C18)*($AC$2&gt;=Tableau1[Date Arrivée])*($AC$2&lt;Tableau1[Date Départ]))</f>
        <v>0</v>
      </c>
      <c r="AD18" s="36">
        <f>SUMPRODUCT((Tableau1[Nat]=Stat_Nuitée!C18)*($AD$2&gt;=Tableau1[Date Arrivée])*($AD$2&lt;Tableau1[Date Départ]))</f>
        <v>0</v>
      </c>
      <c r="AE18" s="36">
        <f>SUMPRODUCT((Tableau1[Nat]=Stat_Nuitée!C18)*($AE$2&gt;=Tableau1[Date Arrivée])*($AE$2&lt;Tableau1[Date Départ]))</f>
        <v>0</v>
      </c>
      <c r="AF18" s="36">
        <f>SUMPRODUCT((Tableau1[Nat]=Stat_Nuitée!C18)*($AF$2&gt;=Tableau1[Date Arrivée])*($AF$2&lt;Tableau1[Date Départ]))</f>
        <v>0</v>
      </c>
      <c r="AG18" s="36">
        <f>SUMPRODUCT((Tableau1[Nat]=Stat_Nuitée!C18)*($AG$2&gt;=Tableau1[Date Arrivée])*($AG$2&lt;Tableau1[Date Départ]))</f>
        <v>0</v>
      </c>
      <c r="AH18" s="37">
        <f>SUMPRODUCT((Tableau1[Nat]=Stat_Nuitée!C18)*($AH$2&gt;=Tableau1[Date Arrivée])*($AH$2&lt;Tableau1[Date Départ]))</f>
        <v>0</v>
      </c>
      <c r="AI18" s="25">
        <f t="shared" si="1"/>
        <v>0</v>
      </c>
    </row>
    <row r="19" spans="1:35" ht="15.75" customHeight="1" x14ac:dyDescent="0.25">
      <c r="A19" s="2"/>
      <c r="B19" s="23" t="s">
        <v>131</v>
      </c>
      <c r="C19" s="25" t="s">
        <v>161</v>
      </c>
      <c r="D19" s="36">
        <f>SUMPRODUCT((Tableau1[Nat]=Stat_Nuitée!C19)*($D$2&gt;=Tableau1[Date Arrivée])*($D$2&lt;Tableau1[Date Départ]))</f>
        <v>0</v>
      </c>
      <c r="E19" s="36">
        <f>SUMPRODUCT((Tableau1[Nat]=Stat_Nuitée!C19)*($E$2&gt;=Tableau1[Date Arrivée])*($E$2&lt;Tableau1[Date Départ]))</f>
        <v>0</v>
      </c>
      <c r="F19" s="36">
        <f>SUMPRODUCT((Tableau1[Nat]=Stat_Nuitée!C19)*($F$2&gt;=Tableau1[Date Arrivée])*($F$2&lt;Tableau1[Date Départ]))</f>
        <v>0</v>
      </c>
      <c r="G19" s="36">
        <f>SUMPRODUCT((Tableau1[Nat]=Stat_Nuitée!C19)*($G$2&gt;=Tableau1[Date Arrivée])*($G$2&lt;Tableau1[Date Départ]))</f>
        <v>0</v>
      </c>
      <c r="H19" s="36">
        <f>SUMPRODUCT((Tableau1[Nat]=Stat_Nuitée!C19)*($H$2&gt;=Tableau1[Date Arrivée])*($H$2&lt;Tableau1[Date Départ]))</f>
        <v>0</v>
      </c>
      <c r="I19" s="36">
        <f>SUMPRODUCT((Tableau1[Nat]=Stat_Nuitée!C19)*($I$2&gt;=Tableau1[Date Arrivée])*($I$2&lt;Tableau1[Date Départ]))</f>
        <v>0</v>
      </c>
      <c r="J19" s="36">
        <f>SUMPRODUCT((Tableau1[Nat]=Stat_Nuitée!C19)*($J$2&gt;=Tableau1[Date Arrivée])*($J$2&lt;Tableau1[Date Départ]))</f>
        <v>0</v>
      </c>
      <c r="K19" s="36">
        <f>SUMPRODUCT((Tableau1[Nat]=Stat_Nuitée!C19)*($K$2&gt;=Tableau1[Date Arrivée])*($K$2&lt;Tableau1[Date Départ]))</f>
        <v>0</v>
      </c>
      <c r="L19" s="36">
        <f>SUMPRODUCT((Tableau1[Nat]=Stat_Nuitée!C19)*($L$2&gt;=Tableau1[Date Arrivée])*($L$2&lt;Tableau1[Date Départ]))</f>
        <v>0</v>
      </c>
      <c r="M19" s="36">
        <f>SUMPRODUCT((Tableau1[Nat]=Stat_Nuitée!C19)*($M$2&gt;=Tableau1[Date Arrivée])*($M$2&lt;Tableau1[Date Départ]))</f>
        <v>0</v>
      </c>
      <c r="N19" s="36">
        <f>SUMPRODUCT((Tableau1[Nat]=Stat_Nuitée!C19)*($N$2&gt;=Tableau1[Date Arrivée])*($N$2&lt;Tableau1[Date Départ]))</f>
        <v>0</v>
      </c>
      <c r="O19" s="36">
        <f>SUMPRODUCT((Tableau1[Nat]=Stat_Nuitée!C19)*($O$2&gt;=Tableau1[Date Arrivée])*($O$2&lt;Tableau1[Date Départ]))</f>
        <v>0</v>
      </c>
      <c r="P19" s="36">
        <f>SUMPRODUCT((Tableau1[Nat]=Stat_Nuitée!C19)*($P$2&gt;=Tableau1[Date Arrivée])*($P$2&lt;Tableau1[Date Départ]))</f>
        <v>0</v>
      </c>
      <c r="Q19" s="36">
        <f>SUMPRODUCT((Tableau1[Nat]=Stat_Nuitée!C19)*($Q$2&gt;=Tableau1[Date Arrivée])*($Q$2&lt;Tableau1[Date Départ]))</f>
        <v>0</v>
      </c>
      <c r="R19" s="36">
        <f>SUMPRODUCT((Tableau1[Nat]=Stat_Nuitée!C19)*($R$2&gt;=Tableau1[Date Arrivée])*($R$2&lt;Tableau1[Date Départ]))</f>
        <v>0</v>
      </c>
      <c r="S19" s="36">
        <f>SUMPRODUCT((Tableau1[Nat]=Stat_Nuitée!C19)*($S$2&gt;=Tableau1[Date Arrivée])*($S$2&lt;Tableau1[Date Départ]))</f>
        <v>0</v>
      </c>
      <c r="T19" s="36">
        <f>SUMPRODUCT((Tableau1[Nat]=Stat_Nuitée!C19)*($T$2&gt;=Tableau1[Date Arrivée])*($T$2&lt;Tableau1[Date Départ]))</f>
        <v>0</v>
      </c>
      <c r="U19" s="36">
        <f>SUMPRODUCT((Tableau1[Nat]=Stat_Nuitée!C19)*($U$2&gt;=Tableau1[Date Arrivée])*($U$2&lt;Tableau1[Date Départ]))</f>
        <v>0</v>
      </c>
      <c r="V19" s="36">
        <f>SUMPRODUCT((Tableau1[Nat]=Stat_Nuitée!C19)*($V$2&gt;=Tableau1[Date Arrivée])*($V$2&lt;Tableau1[Date Départ]))</f>
        <v>0</v>
      </c>
      <c r="W19" s="36">
        <f>SUMPRODUCT((Tableau1[Nat]=Stat_Nuitée!C19)*($W$2&gt;=Tableau1[Date Arrivée])*($W$2&lt;Tableau1[Date Départ]))</f>
        <v>0</v>
      </c>
      <c r="X19" s="36">
        <f>SUMPRODUCT((Tableau1[Nat]=Stat_Nuitée!C19)*($X$2&gt;=Tableau1[Date Arrivée])*($X$2&lt;Tableau1[Date Départ]))</f>
        <v>0</v>
      </c>
      <c r="Y19" s="36">
        <f>SUMPRODUCT((Tableau1[Nat]=Stat_Nuitée!C19)*($Y$2&gt;=Tableau1[Date Arrivée])*($Y$2&lt;Tableau1[Date Départ]))</f>
        <v>0</v>
      </c>
      <c r="Z19" s="36">
        <f>SUMPRODUCT((Tableau1[Nat]=Stat_Nuitée!C19)*($Z$2&gt;=Tableau1[Date Arrivée])*($Z$2&lt;Tableau1[Date Départ]))</f>
        <v>0</v>
      </c>
      <c r="AA19" s="36">
        <f>SUMPRODUCT((Tableau1[Nat]=Stat_Nuitée!C19)*($AA$2&gt;=Tableau1[Date Arrivée])*($AA$2&lt;Tableau1[Date Départ]))</f>
        <v>0</v>
      </c>
      <c r="AB19" s="36">
        <f>SUMPRODUCT((Tableau1[Nat]=Stat_Nuitée!C19)*($AB$2&gt;=Tableau1[Date Arrivée])*($AB$2&lt;Tableau1[Date Départ]))</f>
        <v>0</v>
      </c>
      <c r="AC19" s="36">
        <f>SUMPRODUCT((Tableau1[Nat]=Stat_Nuitée!C19)*($AC$2&gt;=Tableau1[Date Arrivée])*($AC$2&lt;Tableau1[Date Départ]))</f>
        <v>0</v>
      </c>
      <c r="AD19" s="36">
        <f>SUMPRODUCT((Tableau1[Nat]=Stat_Nuitée!C19)*($AD$2&gt;=Tableau1[Date Arrivée])*($AD$2&lt;Tableau1[Date Départ]))</f>
        <v>0</v>
      </c>
      <c r="AE19" s="36">
        <f>SUMPRODUCT((Tableau1[Nat]=Stat_Nuitée!C19)*($AE$2&gt;=Tableau1[Date Arrivée])*($AE$2&lt;Tableau1[Date Départ]))</f>
        <v>0</v>
      </c>
      <c r="AF19" s="36">
        <f>SUMPRODUCT((Tableau1[Nat]=Stat_Nuitée!C19)*($AF$2&gt;=Tableau1[Date Arrivée])*($AF$2&lt;Tableau1[Date Départ]))</f>
        <v>0</v>
      </c>
      <c r="AG19" s="36">
        <f>SUMPRODUCT((Tableau1[Nat]=Stat_Nuitée!C19)*($AG$2&gt;=Tableau1[Date Arrivée])*($AG$2&lt;Tableau1[Date Départ]))</f>
        <v>0</v>
      </c>
      <c r="AH19" s="37">
        <f>SUMPRODUCT((Tableau1[Nat]=Stat_Nuitée!C19)*($AH$2&gt;=Tableau1[Date Arrivée])*($AH$2&lt;Tableau1[Date Départ]))</f>
        <v>0</v>
      </c>
      <c r="AI19" s="25">
        <f t="shared" si="1"/>
        <v>0</v>
      </c>
    </row>
    <row r="20" spans="1:35" ht="15.75" customHeight="1" x14ac:dyDescent="0.25">
      <c r="A20" s="2"/>
      <c r="B20" s="23" t="s">
        <v>151</v>
      </c>
      <c r="C20" s="25" t="s">
        <v>162</v>
      </c>
      <c r="D20" s="36">
        <f>SUMPRODUCT((Tableau1[Nat]=Stat_Nuitée!C20)*($D$2&gt;=Tableau1[Date Arrivée])*($D$2&lt;Tableau1[Date Départ]))</f>
        <v>0</v>
      </c>
      <c r="E20" s="36">
        <f>SUMPRODUCT((Tableau1[Nat]=Stat_Nuitée!C20)*($E$2&gt;=Tableau1[Date Arrivée])*($E$2&lt;Tableau1[Date Départ]))</f>
        <v>0</v>
      </c>
      <c r="F20" s="36">
        <f>SUMPRODUCT((Tableau1[Nat]=Stat_Nuitée!C20)*($F$2&gt;=Tableau1[Date Arrivée])*($F$2&lt;Tableau1[Date Départ]))</f>
        <v>0</v>
      </c>
      <c r="G20" s="36">
        <f>SUMPRODUCT((Tableau1[Nat]=Stat_Nuitée!C20)*($G$2&gt;=Tableau1[Date Arrivée])*($G$2&lt;Tableau1[Date Départ]))</f>
        <v>0</v>
      </c>
      <c r="H20" s="36">
        <f>SUMPRODUCT((Tableau1[Nat]=Stat_Nuitée!C20)*($H$2&gt;=Tableau1[Date Arrivée])*($H$2&lt;Tableau1[Date Départ]))</f>
        <v>0</v>
      </c>
      <c r="I20" s="36">
        <f>SUMPRODUCT((Tableau1[Nat]=Stat_Nuitée!C20)*($I$2&gt;=Tableau1[Date Arrivée])*($I$2&lt;Tableau1[Date Départ]))</f>
        <v>0</v>
      </c>
      <c r="J20" s="36">
        <f>SUMPRODUCT((Tableau1[Nat]=Stat_Nuitée!C20)*($J$2&gt;=Tableau1[Date Arrivée])*($J$2&lt;Tableau1[Date Départ]))</f>
        <v>0</v>
      </c>
      <c r="K20" s="36">
        <f>SUMPRODUCT((Tableau1[Nat]=Stat_Nuitée!C20)*($K$2&gt;=Tableau1[Date Arrivée])*($K$2&lt;Tableau1[Date Départ]))</f>
        <v>0</v>
      </c>
      <c r="L20" s="36">
        <f>SUMPRODUCT((Tableau1[Nat]=Stat_Nuitée!C20)*($L$2&gt;=Tableau1[Date Arrivée])*($L$2&lt;Tableau1[Date Départ]))</f>
        <v>0</v>
      </c>
      <c r="M20" s="36">
        <f>SUMPRODUCT((Tableau1[Nat]=Stat_Nuitée!C20)*($M$2&gt;=Tableau1[Date Arrivée])*($M$2&lt;Tableau1[Date Départ]))</f>
        <v>0</v>
      </c>
      <c r="N20" s="36">
        <f>SUMPRODUCT((Tableau1[Nat]=Stat_Nuitée!C20)*($N$2&gt;=Tableau1[Date Arrivée])*($N$2&lt;Tableau1[Date Départ]))</f>
        <v>0</v>
      </c>
      <c r="O20" s="36">
        <f>SUMPRODUCT((Tableau1[Nat]=Stat_Nuitée!C20)*($O$2&gt;=Tableau1[Date Arrivée])*($O$2&lt;Tableau1[Date Départ]))</f>
        <v>0</v>
      </c>
      <c r="P20" s="36">
        <f>SUMPRODUCT((Tableau1[Nat]=Stat_Nuitée!C20)*($P$2&gt;=Tableau1[Date Arrivée])*($P$2&lt;Tableau1[Date Départ]))</f>
        <v>0</v>
      </c>
      <c r="Q20" s="36">
        <f>SUMPRODUCT((Tableau1[Nat]=Stat_Nuitée!C20)*($Q$2&gt;=Tableau1[Date Arrivée])*($Q$2&lt;Tableau1[Date Départ]))</f>
        <v>0</v>
      </c>
      <c r="R20" s="36">
        <f>SUMPRODUCT((Tableau1[Nat]=Stat_Nuitée!C20)*($R$2&gt;=Tableau1[Date Arrivée])*($R$2&lt;Tableau1[Date Départ]))</f>
        <v>0</v>
      </c>
      <c r="S20" s="36">
        <f>SUMPRODUCT((Tableau1[Nat]=Stat_Nuitée!C20)*($S$2&gt;=Tableau1[Date Arrivée])*($S$2&lt;Tableau1[Date Départ]))</f>
        <v>0</v>
      </c>
      <c r="T20" s="36">
        <f>SUMPRODUCT((Tableau1[Nat]=Stat_Nuitée!C20)*($T$2&gt;=Tableau1[Date Arrivée])*($T$2&lt;Tableau1[Date Départ]))</f>
        <v>0</v>
      </c>
      <c r="U20" s="36">
        <f>SUMPRODUCT((Tableau1[Nat]=Stat_Nuitée!C20)*($U$2&gt;=Tableau1[Date Arrivée])*($U$2&lt;Tableau1[Date Départ]))</f>
        <v>0</v>
      </c>
      <c r="V20" s="36">
        <f>SUMPRODUCT((Tableau1[Nat]=Stat_Nuitée!C20)*($V$2&gt;=Tableau1[Date Arrivée])*($V$2&lt;Tableau1[Date Départ]))</f>
        <v>0</v>
      </c>
      <c r="W20" s="36">
        <f>SUMPRODUCT((Tableau1[Nat]=Stat_Nuitée!C20)*($W$2&gt;=Tableau1[Date Arrivée])*($W$2&lt;Tableau1[Date Départ]))</f>
        <v>0</v>
      </c>
      <c r="X20" s="36">
        <f>SUMPRODUCT((Tableau1[Nat]=Stat_Nuitée!C20)*($X$2&gt;=Tableau1[Date Arrivée])*($X$2&lt;Tableau1[Date Départ]))</f>
        <v>0</v>
      </c>
      <c r="Y20" s="36">
        <f>SUMPRODUCT((Tableau1[Nat]=Stat_Nuitée!C20)*($Y$2&gt;=Tableau1[Date Arrivée])*($Y$2&lt;Tableau1[Date Départ]))</f>
        <v>0</v>
      </c>
      <c r="Z20" s="36">
        <f>SUMPRODUCT((Tableau1[Nat]=Stat_Nuitée!C20)*($Z$2&gt;=Tableau1[Date Arrivée])*($Z$2&lt;Tableau1[Date Départ]))</f>
        <v>0</v>
      </c>
      <c r="AA20" s="36">
        <f>SUMPRODUCT((Tableau1[Nat]=Stat_Nuitée!C20)*($AA$2&gt;=Tableau1[Date Arrivée])*($AA$2&lt;Tableau1[Date Départ]))</f>
        <v>0</v>
      </c>
      <c r="AB20" s="36">
        <f>SUMPRODUCT((Tableau1[Nat]=Stat_Nuitée!C20)*($AB$2&gt;=Tableau1[Date Arrivée])*($AB$2&lt;Tableau1[Date Départ]))</f>
        <v>0</v>
      </c>
      <c r="AC20" s="36">
        <f>SUMPRODUCT((Tableau1[Nat]=Stat_Nuitée!C20)*($AC$2&gt;=Tableau1[Date Arrivée])*($AC$2&lt;Tableau1[Date Départ]))</f>
        <v>0</v>
      </c>
      <c r="AD20" s="36">
        <f>SUMPRODUCT((Tableau1[Nat]=Stat_Nuitée!C20)*($AD$2&gt;=Tableau1[Date Arrivée])*($AD$2&lt;Tableau1[Date Départ]))</f>
        <v>0</v>
      </c>
      <c r="AE20" s="36">
        <f>SUMPRODUCT((Tableau1[Nat]=Stat_Nuitée!C20)*($AE$2&gt;=Tableau1[Date Arrivée])*($AE$2&lt;Tableau1[Date Départ]))</f>
        <v>0</v>
      </c>
      <c r="AF20" s="36">
        <f>SUMPRODUCT((Tableau1[Nat]=Stat_Nuitée!C20)*($AF$2&gt;=Tableau1[Date Arrivée])*($AF$2&lt;Tableau1[Date Départ]))</f>
        <v>0</v>
      </c>
      <c r="AG20" s="36">
        <f>SUMPRODUCT((Tableau1[Nat]=Stat_Nuitée!C20)*($AG$2&gt;=Tableau1[Date Arrivée])*($AG$2&lt;Tableau1[Date Départ]))</f>
        <v>0</v>
      </c>
      <c r="AH20" s="37">
        <f>SUMPRODUCT((Tableau1[Nat]=Stat_Nuitée!C20)*($AH$2&gt;=Tableau1[Date Arrivée])*($AH$2&lt;Tableau1[Date Départ]))</f>
        <v>0</v>
      </c>
      <c r="AI20" s="25">
        <f t="shared" si="1"/>
        <v>0</v>
      </c>
    </row>
    <row r="21" spans="1:35" ht="15.75" customHeight="1" x14ac:dyDescent="0.25">
      <c r="A21" s="2"/>
      <c r="B21" s="23" t="s">
        <v>132</v>
      </c>
      <c r="C21" s="25" t="s">
        <v>26</v>
      </c>
      <c r="D21" s="36">
        <f>SUMPRODUCT((Tableau1[Nat]=Stat_Nuitée!C21)*($D$2&gt;=Tableau1[Date Arrivée])*($D$2&lt;Tableau1[Date Départ]))</f>
        <v>0</v>
      </c>
      <c r="E21" s="36">
        <f>SUMPRODUCT((Tableau1[Nat]=Stat_Nuitée!C21)*($E$2&gt;=Tableau1[Date Arrivée])*($E$2&lt;Tableau1[Date Départ]))</f>
        <v>0</v>
      </c>
      <c r="F21" s="36">
        <f>SUMPRODUCT((Tableau1[Nat]=Stat_Nuitée!C21)*($F$2&gt;=Tableau1[Date Arrivée])*($F$2&lt;Tableau1[Date Départ]))</f>
        <v>1</v>
      </c>
      <c r="G21" s="36">
        <f>SUMPRODUCT((Tableau1[Nat]=Stat_Nuitée!C21)*($G$2&gt;=Tableau1[Date Arrivée])*($G$2&lt;Tableau1[Date Départ]))</f>
        <v>1</v>
      </c>
      <c r="H21" s="36">
        <f>SUMPRODUCT((Tableau1[Nat]=Stat_Nuitée!C21)*($H$2&gt;=Tableau1[Date Arrivée])*($H$2&lt;Tableau1[Date Départ]))</f>
        <v>1</v>
      </c>
      <c r="I21" s="36">
        <f>SUMPRODUCT((Tableau1[Nat]=Stat_Nuitée!C21)*($I$2&gt;=Tableau1[Date Arrivée])*($I$2&lt;Tableau1[Date Départ]))</f>
        <v>1</v>
      </c>
      <c r="J21" s="36">
        <f>SUMPRODUCT((Tableau1[Nat]=Stat_Nuitée!C21)*($J$2&gt;=Tableau1[Date Arrivée])*($J$2&lt;Tableau1[Date Départ]))</f>
        <v>1</v>
      </c>
      <c r="K21" s="36">
        <f>SUMPRODUCT((Tableau1[Nat]=Stat_Nuitée!C21)*($K$2&gt;=Tableau1[Date Arrivée])*($K$2&lt;Tableau1[Date Départ]))</f>
        <v>0</v>
      </c>
      <c r="L21" s="36">
        <f>SUMPRODUCT((Tableau1[Nat]=Stat_Nuitée!C21)*($L$2&gt;=Tableau1[Date Arrivée])*($L$2&lt;Tableau1[Date Départ]))</f>
        <v>0</v>
      </c>
      <c r="M21" s="36">
        <f>SUMPRODUCT((Tableau1[Nat]=Stat_Nuitée!C21)*($M$2&gt;=Tableau1[Date Arrivée])*($M$2&lt;Tableau1[Date Départ]))</f>
        <v>0</v>
      </c>
      <c r="N21" s="36">
        <f>SUMPRODUCT((Tableau1[Nat]=Stat_Nuitée!C21)*($N$2&gt;=Tableau1[Date Arrivée])*($N$2&lt;Tableau1[Date Départ]))</f>
        <v>0</v>
      </c>
      <c r="O21" s="36">
        <f>SUMPRODUCT((Tableau1[Nat]=Stat_Nuitée!C21)*($O$2&gt;=Tableau1[Date Arrivée])*($O$2&lt;Tableau1[Date Départ]))</f>
        <v>0</v>
      </c>
      <c r="P21" s="36">
        <f>SUMPRODUCT((Tableau1[Nat]=Stat_Nuitée!C21)*($P$2&gt;=Tableau1[Date Arrivée])*($P$2&lt;Tableau1[Date Départ]))</f>
        <v>0</v>
      </c>
      <c r="Q21" s="36">
        <f>SUMPRODUCT((Tableau1[Nat]=Stat_Nuitée!C21)*($Q$2&gt;=Tableau1[Date Arrivée])*($Q$2&lt;Tableau1[Date Départ]))</f>
        <v>0</v>
      </c>
      <c r="R21" s="36">
        <f>SUMPRODUCT((Tableau1[Nat]=Stat_Nuitée!C21)*($R$2&gt;=Tableau1[Date Arrivée])*($R$2&lt;Tableau1[Date Départ]))</f>
        <v>0</v>
      </c>
      <c r="S21" s="36">
        <f>SUMPRODUCT((Tableau1[Nat]=Stat_Nuitée!C21)*($S$2&gt;=Tableau1[Date Arrivée])*($S$2&lt;Tableau1[Date Départ]))</f>
        <v>0</v>
      </c>
      <c r="T21" s="36">
        <f>SUMPRODUCT((Tableau1[Nat]=Stat_Nuitée!C21)*($T$2&gt;=Tableau1[Date Arrivée])*($T$2&lt;Tableau1[Date Départ]))</f>
        <v>0</v>
      </c>
      <c r="U21" s="36">
        <f>SUMPRODUCT((Tableau1[Nat]=Stat_Nuitée!C21)*($U$2&gt;=Tableau1[Date Arrivée])*($U$2&lt;Tableau1[Date Départ]))</f>
        <v>0</v>
      </c>
      <c r="V21" s="36">
        <f>SUMPRODUCT((Tableau1[Nat]=Stat_Nuitée!C21)*($V$2&gt;=Tableau1[Date Arrivée])*($V$2&lt;Tableau1[Date Départ]))</f>
        <v>0</v>
      </c>
      <c r="W21" s="36">
        <f>SUMPRODUCT((Tableau1[Nat]=Stat_Nuitée!C21)*($W$2&gt;=Tableau1[Date Arrivée])*($W$2&lt;Tableau1[Date Départ]))</f>
        <v>0</v>
      </c>
      <c r="X21" s="36">
        <f>SUMPRODUCT((Tableau1[Nat]=Stat_Nuitée!C21)*($X$2&gt;=Tableau1[Date Arrivée])*($X$2&lt;Tableau1[Date Départ]))</f>
        <v>0</v>
      </c>
      <c r="Y21" s="36">
        <f>SUMPRODUCT((Tableau1[Nat]=Stat_Nuitée!C21)*($Y$2&gt;=Tableau1[Date Arrivée])*($Y$2&lt;Tableau1[Date Départ]))</f>
        <v>0</v>
      </c>
      <c r="Z21" s="36">
        <f>SUMPRODUCT((Tableau1[Nat]=Stat_Nuitée!C21)*($Z$2&gt;=Tableau1[Date Arrivée])*($Z$2&lt;Tableau1[Date Départ]))</f>
        <v>0</v>
      </c>
      <c r="AA21" s="36">
        <f>SUMPRODUCT((Tableau1[Nat]=Stat_Nuitée!C21)*($AA$2&gt;=Tableau1[Date Arrivée])*($AA$2&lt;Tableau1[Date Départ]))</f>
        <v>0</v>
      </c>
      <c r="AB21" s="36">
        <f>SUMPRODUCT((Tableau1[Nat]=Stat_Nuitée!C21)*($AB$2&gt;=Tableau1[Date Arrivée])*($AB$2&lt;Tableau1[Date Départ]))</f>
        <v>0</v>
      </c>
      <c r="AC21" s="36">
        <f>SUMPRODUCT((Tableau1[Nat]=Stat_Nuitée!C21)*($AC$2&gt;=Tableau1[Date Arrivée])*($AC$2&lt;Tableau1[Date Départ]))</f>
        <v>0</v>
      </c>
      <c r="AD21" s="36">
        <f>SUMPRODUCT((Tableau1[Nat]=Stat_Nuitée!C21)*($AD$2&gt;=Tableau1[Date Arrivée])*($AD$2&lt;Tableau1[Date Départ]))</f>
        <v>0</v>
      </c>
      <c r="AE21" s="36">
        <f>SUMPRODUCT((Tableau1[Nat]=Stat_Nuitée!C21)*($AE$2&gt;=Tableau1[Date Arrivée])*($AE$2&lt;Tableau1[Date Départ]))</f>
        <v>0</v>
      </c>
      <c r="AF21" s="36">
        <f>SUMPRODUCT((Tableau1[Nat]=Stat_Nuitée!C21)*($AF$2&gt;=Tableau1[Date Arrivée])*($AF$2&lt;Tableau1[Date Départ]))</f>
        <v>0</v>
      </c>
      <c r="AG21" s="36">
        <f>SUMPRODUCT((Tableau1[Nat]=Stat_Nuitée!C21)*($AG$2&gt;=Tableau1[Date Arrivée])*($AG$2&lt;Tableau1[Date Départ]))</f>
        <v>0</v>
      </c>
      <c r="AH21" s="37">
        <f>SUMPRODUCT((Tableau1[Nat]=Stat_Nuitée!C21)*($AH$2&gt;=Tableau1[Date Arrivée])*($AH$2&lt;Tableau1[Date Départ]))</f>
        <v>0</v>
      </c>
      <c r="AI21" s="25">
        <f t="shared" si="1"/>
        <v>5</v>
      </c>
    </row>
    <row r="22" spans="1:35" ht="15.75" customHeight="1" x14ac:dyDescent="0.25">
      <c r="A22" s="2"/>
      <c r="B22" s="23" t="s">
        <v>133</v>
      </c>
      <c r="C22" s="25" t="s">
        <v>39</v>
      </c>
      <c r="D22" s="36">
        <f>SUMPRODUCT((Tableau1[Nat]=Stat_Nuitée!C22)*($D$2&gt;=Tableau1[Date Arrivée])*($D$2&lt;Tableau1[Date Départ]))</f>
        <v>0</v>
      </c>
      <c r="E22" s="36">
        <f>SUMPRODUCT((Tableau1[Nat]=Stat_Nuitée!C22)*($E$2&gt;=Tableau1[Date Arrivée])*($E$2&lt;Tableau1[Date Départ]))</f>
        <v>0</v>
      </c>
      <c r="F22" s="36">
        <f>SUMPRODUCT((Tableau1[Nat]=Stat_Nuitée!C22)*($F$2&gt;=Tableau1[Date Arrivée])*($F$2&lt;Tableau1[Date Départ]))</f>
        <v>0</v>
      </c>
      <c r="G22" s="36">
        <f>SUMPRODUCT((Tableau1[Nat]=Stat_Nuitée!C22)*($G$2&gt;=Tableau1[Date Arrivée])*($G$2&lt;Tableau1[Date Départ]))</f>
        <v>0</v>
      </c>
      <c r="H22" s="36">
        <f>SUMPRODUCT((Tableau1[Nat]=Stat_Nuitée!C22)*($H$2&gt;=Tableau1[Date Arrivée])*($H$2&lt;Tableau1[Date Départ]))</f>
        <v>0</v>
      </c>
      <c r="I22" s="36">
        <f>SUMPRODUCT((Tableau1[Nat]=Stat_Nuitée!C22)*($I$2&gt;=Tableau1[Date Arrivée])*($I$2&lt;Tableau1[Date Départ]))</f>
        <v>0</v>
      </c>
      <c r="J22" s="36">
        <f>SUMPRODUCT((Tableau1[Nat]=Stat_Nuitée!C22)*($J$2&gt;=Tableau1[Date Arrivée])*($J$2&lt;Tableau1[Date Départ]))</f>
        <v>0</v>
      </c>
      <c r="K22" s="36">
        <f>SUMPRODUCT((Tableau1[Nat]=Stat_Nuitée!C22)*($K$2&gt;=Tableau1[Date Arrivée])*($K$2&lt;Tableau1[Date Départ]))</f>
        <v>0</v>
      </c>
      <c r="L22" s="36">
        <f>SUMPRODUCT((Tableau1[Nat]=Stat_Nuitée!C22)*($L$2&gt;=Tableau1[Date Arrivée])*($L$2&lt;Tableau1[Date Départ]))</f>
        <v>0</v>
      </c>
      <c r="M22" s="36">
        <f>SUMPRODUCT((Tableau1[Nat]=Stat_Nuitée!C22)*($M$2&gt;=Tableau1[Date Arrivée])*($M$2&lt;Tableau1[Date Départ]))</f>
        <v>0</v>
      </c>
      <c r="N22" s="36">
        <f>SUMPRODUCT((Tableau1[Nat]=Stat_Nuitée!C22)*($N$2&gt;=Tableau1[Date Arrivée])*($N$2&lt;Tableau1[Date Départ]))</f>
        <v>0</v>
      </c>
      <c r="O22" s="36">
        <f>SUMPRODUCT((Tableau1[Nat]=Stat_Nuitée!C22)*($O$2&gt;=Tableau1[Date Arrivée])*($O$2&lt;Tableau1[Date Départ]))</f>
        <v>0</v>
      </c>
      <c r="P22" s="36">
        <f>SUMPRODUCT((Tableau1[Nat]=Stat_Nuitée!C22)*($P$2&gt;=Tableau1[Date Arrivée])*($P$2&lt;Tableau1[Date Départ]))</f>
        <v>0</v>
      </c>
      <c r="Q22" s="36">
        <f>SUMPRODUCT((Tableau1[Nat]=Stat_Nuitée!C22)*($Q$2&gt;=Tableau1[Date Arrivée])*($Q$2&lt;Tableau1[Date Départ]))</f>
        <v>0</v>
      </c>
      <c r="R22" s="36">
        <f>SUMPRODUCT((Tableau1[Nat]=Stat_Nuitée!C22)*($R$2&gt;=Tableau1[Date Arrivée])*($R$2&lt;Tableau1[Date Départ]))</f>
        <v>0</v>
      </c>
      <c r="S22" s="36">
        <f>SUMPRODUCT((Tableau1[Nat]=Stat_Nuitée!C22)*($S$2&gt;=Tableau1[Date Arrivée])*($S$2&lt;Tableau1[Date Départ]))</f>
        <v>0</v>
      </c>
      <c r="T22" s="36">
        <f>SUMPRODUCT((Tableau1[Nat]=Stat_Nuitée!C22)*($T$2&gt;=Tableau1[Date Arrivée])*($T$2&lt;Tableau1[Date Départ]))</f>
        <v>0</v>
      </c>
      <c r="U22" s="36">
        <f>SUMPRODUCT((Tableau1[Nat]=Stat_Nuitée!C22)*($U$2&gt;=Tableau1[Date Arrivée])*($U$2&lt;Tableau1[Date Départ]))</f>
        <v>0</v>
      </c>
      <c r="V22" s="36">
        <f>SUMPRODUCT((Tableau1[Nat]=Stat_Nuitée!C22)*($V$2&gt;=Tableau1[Date Arrivée])*($V$2&lt;Tableau1[Date Départ]))</f>
        <v>0</v>
      </c>
      <c r="W22" s="36">
        <f>SUMPRODUCT((Tableau1[Nat]=Stat_Nuitée!C22)*($W$2&gt;=Tableau1[Date Arrivée])*($W$2&lt;Tableau1[Date Départ]))</f>
        <v>0</v>
      </c>
      <c r="X22" s="36">
        <f>SUMPRODUCT((Tableau1[Nat]=Stat_Nuitée!C22)*($X$2&gt;=Tableau1[Date Arrivée])*($X$2&lt;Tableau1[Date Départ]))</f>
        <v>0</v>
      </c>
      <c r="Y22" s="36">
        <f>SUMPRODUCT((Tableau1[Nat]=Stat_Nuitée!C22)*($Y$2&gt;=Tableau1[Date Arrivée])*($Y$2&lt;Tableau1[Date Départ]))</f>
        <v>0</v>
      </c>
      <c r="Z22" s="36">
        <f>SUMPRODUCT((Tableau1[Nat]=Stat_Nuitée!C22)*($Z$2&gt;=Tableau1[Date Arrivée])*($Z$2&lt;Tableau1[Date Départ]))</f>
        <v>0</v>
      </c>
      <c r="AA22" s="36">
        <f>SUMPRODUCT((Tableau1[Nat]=Stat_Nuitée!C22)*($AA$2&gt;=Tableau1[Date Arrivée])*($AA$2&lt;Tableau1[Date Départ]))</f>
        <v>0</v>
      </c>
      <c r="AB22" s="36">
        <f>SUMPRODUCT((Tableau1[Nat]=Stat_Nuitée!C22)*($AB$2&gt;=Tableau1[Date Arrivée])*($AB$2&lt;Tableau1[Date Départ]))</f>
        <v>0</v>
      </c>
      <c r="AC22" s="36">
        <f>SUMPRODUCT((Tableau1[Nat]=Stat_Nuitée!C22)*($AC$2&gt;=Tableau1[Date Arrivée])*($AC$2&lt;Tableau1[Date Départ]))</f>
        <v>0</v>
      </c>
      <c r="AD22" s="36">
        <f>SUMPRODUCT((Tableau1[Nat]=Stat_Nuitée!C22)*($AD$2&gt;=Tableau1[Date Arrivée])*($AD$2&lt;Tableau1[Date Départ]))</f>
        <v>0</v>
      </c>
      <c r="AE22" s="36">
        <f>SUMPRODUCT((Tableau1[Nat]=Stat_Nuitée!C22)*($AE$2&gt;=Tableau1[Date Arrivée])*($AE$2&lt;Tableau1[Date Départ]))</f>
        <v>0</v>
      </c>
      <c r="AF22" s="36">
        <f>SUMPRODUCT((Tableau1[Nat]=Stat_Nuitée!C22)*($AF$2&gt;=Tableau1[Date Arrivée])*($AF$2&lt;Tableau1[Date Départ]))</f>
        <v>0</v>
      </c>
      <c r="AG22" s="36">
        <f>SUMPRODUCT((Tableau1[Nat]=Stat_Nuitée!C22)*($AG$2&gt;=Tableau1[Date Arrivée])*($AG$2&lt;Tableau1[Date Départ]))</f>
        <v>0</v>
      </c>
      <c r="AH22" s="37">
        <f>SUMPRODUCT((Tableau1[Nat]=Stat_Nuitée!C22)*($AH$2&gt;=Tableau1[Date Arrivée])*($AH$2&lt;Tableau1[Date Départ]))</f>
        <v>0</v>
      </c>
      <c r="AI22" s="25">
        <f t="shared" si="1"/>
        <v>0</v>
      </c>
    </row>
    <row r="23" spans="1:35" ht="15.75" customHeight="1" x14ac:dyDescent="0.25">
      <c r="A23" s="2"/>
      <c r="B23" s="23" t="s">
        <v>134</v>
      </c>
      <c r="C23" s="25" t="s">
        <v>34</v>
      </c>
      <c r="D23" s="36">
        <f>SUMPRODUCT((Tableau1[Nat]=Stat_Nuitée!C23)*($D$2&gt;=Tableau1[Date Arrivée])*($D$2&lt;Tableau1[Date Départ]))</f>
        <v>0</v>
      </c>
      <c r="E23" s="36">
        <f>SUMPRODUCT((Tableau1[Nat]=Stat_Nuitée!C23)*($E$2&gt;=Tableau1[Date Arrivée])*($E$2&lt;Tableau1[Date Départ]))</f>
        <v>0</v>
      </c>
      <c r="F23" s="36">
        <f>SUMPRODUCT((Tableau1[Nat]=Stat_Nuitée!C23)*($F$2&gt;=Tableau1[Date Arrivée])*($F$2&lt;Tableau1[Date Départ]))</f>
        <v>0</v>
      </c>
      <c r="G23" s="36">
        <f>SUMPRODUCT((Tableau1[Nat]=Stat_Nuitée!C23)*($G$2&gt;=Tableau1[Date Arrivée])*($G$2&lt;Tableau1[Date Départ]))</f>
        <v>0</v>
      </c>
      <c r="H23" s="36">
        <f>SUMPRODUCT((Tableau1[Nat]=Stat_Nuitée!C23)*($H$2&gt;=Tableau1[Date Arrivée])*($H$2&lt;Tableau1[Date Départ]))</f>
        <v>0</v>
      </c>
      <c r="I23" s="36">
        <f>SUMPRODUCT((Tableau1[Nat]=Stat_Nuitée!C23)*($I$2&gt;=Tableau1[Date Arrivée])*($I$2&lt;Tableau1[Date Départ]))</f>
        <v>0</v>
      </c>
      <c r="J23" s="36">
        <f>SUMPRODUCT((Tableau1[Nat]=Stat_Nuitée!C23)*($J$2&gt;=Tableau1[Date Arrivée])*($J$2&lt;Tableau1[Date Départ]))</f>
        <v>0</v>
      </c>
      <c r="K23" s="36">
        <f>SUMPRODUCT((Tableau1[Nat]=Stat_Nuitée!C23)*($K$2&gt;=Tableau1[Date Arrivée])*($K$2&lt;Tableau1[Date Départ]))</f>
        <v>0</v>
      </c>
      <c r="L23" s="36">
        <f>SUMPRODUCT((Tableau1[Nat]=Stat_Nuitée!C23)*($L$2&gt;=Tableau1[Date Arrivée])*($L$2&lt;Tableau1[Date Départ]))</f>
        <v>0</v>
      </c>
      <c r="M23" s="36">
        <f>SUMPRODUCT((Tableau1[Nat]=Stat_Nuitée!C23)*($M$2&gt;=Tableau1[Date Arrivée])*($M$2&lt;Tableau1[Date Départ]))</f>
        <v>0</v>
      </c>
      <c r="N23" s="36">
        <f>SUMPRODUCT((Tableau1[Nat]=Stat_Nuitée!C23)*($N$2&gt;=Tableau1[Date Arrivée])*($N$2&lt;Tableau1[Date Départ]))</f>
        <v>0</v>
      </c>
      <c r="O23" s="36">
        <f>SUMPRODUCT((Tableau1[Nat]=Stat_Nuitée!C23)*($O$2&gt;=Tableau1[Date Arrivée])*($O$2&lt;Tableau1[Date Départ]))</f>
        <v>0</v>
      </c>
      <c r="P23" s="36">
        <f>SUMPRODUCT((Tableau1[Nat]=Stat_Nuitée!C23)*($P$2&gt;=Tableau1[Date Arrivée])*($P$2&lt;Tableau1[Date Départ]))</f>
        <v>0</v>
      </c>
      <c r="Q23" s="36">
        <f>SUMPRODUCT((Tableau1[Nat]=Stat_Nuitée!C23)*($Q$2&gt;=Tableau1[Date Arrivée])*($Q$2&lt;Tableau1[Date Départ]))</f>
        <v>0</v>
      </c>
      <c r="R23" s="36">
        <f>SUMPRODUCT((Tableau1[Nat]=Stat_Nuitée!C23)*($R$2&gt;=Tableau1[Date Arrivée])*($R$2&lt;Tableau1[Date Départ]))</f>
        <v>0</v>
      </c>
      <c r="S23" s="36">
        <f>SUMPRODUCT((Tableau1[Nat]=Stat_Nuitée!C23)*($S$2&gt;=Tableau1[Date Arrivée])*($S$2&lt;Tableau1[Date Départ]))</f>
        <v>0</v>
      </c>
      <c r="T23" s="36">
        <f>SUMPRODUCT((Tableau1[Nat]=Stat_Nuitée!C23)*($T$2&gt;=Tableau1[Date Arrivée])*($T$2&lt;Tableau1[Date Départ]))</f>
        <v>0</v>
      </c>
      <c r="U23" s="36">
        <f>SUMPRODUCT((Tableau1[Nat]=Stat_Nuitée!C23)*($U$2&gt;=Tableau1[Date Arrivée])*($U$2&lt;Tableau1[Date Départ]))</f>
        <v>0</v>
      </c>
      <c r="V23" s="36">
        <f>SUMPRODUCT((Tableau1[Nat]=Stat_Nuitée!C23)*($V$2&gt;=Tableau1[Date Arrivée])*($V$2&lt;Tableau1[Date Départ]))</f>
        <v>0</v>
      </c>
      <c r="W23" s="36">
        <f>SUMPRODUCT((Tableau1[Nat]=Stat_Nuitée!C23)*($W$2&gt;=Tableau1[Date Arrivée])*($W$2&lt;Tableau1[Date Départ]))</f>
        <v>0</v>
      </c>
      <c r="X23" s="36">
        <f>SUMPRODUCT((Tableau1[Nat]=Stat_Nuitée!C23)*($X$2&gt;=Tableau1[Date Arrivée])*($X$2&lt;Tableau1[Date Départ]))</f>
        <v>0</v>
      </c>
      <c r="Y23" s="36">
        <f>SUMPRODUCT((Tableau1[Nat]=Stat_Nuitée!C23)*($Y$2&gt;=Tableau1[Date Arrivée])*($Y$2&lt;Tableau1[Date Départ]))</f>
        <v>0</v>
      </c>
      <c r="Z23" s="36">
        <f>SUMPRODUCT((Tableau1[Nat]=Stat_Nuitée!C23)*($Z$2&gt;=Tableau1[Date Arrivée])*($Z$2&lt;Tableau1[Date Départ]))</f>
        <v>0</v>
      </c>
      <c r="AA23" s="36">
        <f>SUMPRODUCT((Tableau1[Nat]=Stat_Nuitée!C23)*($AA$2&gt;=Tableau1[Date Arrivée])*($AA$2&lt;Tableau1[Date Départ]))</f>
        <v>0</v>
      </c>
      <c r="AB23" s="36">
        <f>SUMPRODUCT((Tableau1[Nat]=Stat_Nuitée!C23)*($AB$2&gt;=Tableau1[Date Arrivée])*($AB$2&lt;Tableau1[Date Départ]))</f>
        <v>0</v>
      </c>
      <c r="AC23" s="36">
        <f>SUMPRODUCT((Tableau1[Nat]=Stat_Nuitée!C23)*($AC$2&gt;=Tableau1[Date Arrivée])*($AC$2&lt;Tableau1[Date Départ]))</f>
        <v>0</v>
      </c>
      <c r="AD23" s="36">
        <f>SUMPRODUCT((Tableau1[Nat]=Stat_Nuitée!C23)*($AD$2&gt;=Tableau1[Date Arrivée])*($AD$2&lt;Tableau1[Date Départ]))</f>
        <v>0</v>
      </c>
      <c r="AE23" s="36">
        <f>SUMPRODUCT((Tableau1[Nat]=Stat_Nuitée!C23)*($AE$2&gt;=Tableau1[Date Arrivée])*($AE$2&lt;Tableau1[Date Départ]))</f>
        <v>0</v>
      </c>
      <c r="AF23" s="36">
        <f>SUMPRODUCT((Tableau1[Nat]=Stat_Nuitée!C23)*($AF$2&gt;=Tableau1[Date Arrivée])*($AF$2&lt;Tableau1[Date Départ]))</f>
        <v>0</v>
      </c>
      <c r="AG23" s="36">
        <f>SUMPRODUCT((Tableau1[Nat]=Stat_Nuitée!C23)*($AG$2&gt;=Tableau1[Date Arrivée])*($AG$2&lt;Tableau1[Date Départ]))</f>
        <v>0</v>
      </c>
      <c r="AH23" s="37">
        <f>SUMPRODUCT((Tableau1[Nat]=Stat_Nuitée!C23)*($AH$2&gt;=Tableau1[Date Arrivée])*($AH$2&lt;Tableau1[Date Départ]))</f>
        <v>0</v>
      </c>
      <c r="AI23" s="25">
        <f t="shared" si="1"/>
        <v>0</v>
      </c>
    </row>
    <row r="24" spans="1:35" ht="15.75" customHeight="1" x14ac:dyDescent="0.25">
      <c r="A24" s="2"/>
      <c r="B24" s="23" t="s">
        <v>135</v>
      </c>
      <c r="C24" s="25" t="s">
        <v>27</v>
      </c>
      <c r="D24" s="36">
        <f>SUMPRODUCT((Tableau1[Nat]=Stat_Nuitée!C24)*($D$2&gt;=Tableau1[Date Arrivée])*($D$2&lt;Tableau1[Date Départ]))</f>
        <v>0</v>
      </c>
      <c r="E24" s="36">
        <f>SUMPRODUCT((Tableau1[Nat]=Stat_Nuitée!C24)*($E$2&gt;=Tableau1[Date Arrivée])*($E$2&lt;Tableau1[Date Départ]))</f>
        <v>0</v>
      </c>
      <c r="F24" s="36">
        <f>SUMPRODUCT((Tableau1[Nat]=Stat_Nuitée!C24)*($F$2&gt;=Tableau1[Date Arrivée])*($F$2&lt;Tableau1[Date Départ]))</f>
        <v>0</v>
      </c>
      <c r="G24" s="36">
        <f>SUMPRODUCT((Tableau1[Nat]=Stat_Nuitée!C24)*($G$2&gt;=Tableau1[Date Arrivée])*($G$2&lt;Tableau1[Date Départ]))</f>
        <v>0</v>
      </c>
      <c r="H24" s="36">
        <f>SUMPRODUCT((Tableau1[Nat]=Stat_Nuitée!C24)*($H$2&gt;=Tableau1[Date Arrivée])*($H$2&lt;Tableau1[Date Départ]))</f>
        <v>0</v>
      </c>
      <c r="I24" s="36">
        <f>SUMPRODUCT((Tableau1[Nat]=Stat_Nuitée!C24)*($I$2&gt;=Tableau1[Date Arrivée])*($I$2&lt;Tableau1[Date Départ]))</f>
        <v>0</v>
      </c>
      <c r="J24" s="36">
        <f>SUMPRODUCT((Tableau1[Nat]=Stat_Nuitée!C24)*($J$2&gt;=Tableau1[Date Arrivée])*($J$2&lt;Tableau1[Date Départ]))</f>
        <v>0</v>
      </c>
      <c r="K24" s="36">
        <f>SUMPRODUCT((Tableau1[Nat]=Stat_Nuitée!C24)*($K$2&gt;=Tableau1[Date Arrivée])*($K$2&lt;Tableau1[Date Départ]))</f>
        <v>0</v>
      </c>
      <c r="L24" s="36">
        <f>SUMPRODUCT((Tableau1[Nat]=Stat_Nuitée!C24)*($L$2&gt;=Tableau1[Date Arrivée])*($L$2&lt;Tableau1[Date Départ]))</f>
        <v>0</v>
      </c>
      <c r="M24" s="36">
        <f>SUMPRODUCT((Tableau1[Nat]=Stat_Nuitée!C24)*($M$2&gt;=Tableau1[Date Arrivée])*($M$2&lt;Tableau1[Date Départ]))</f>
        <v>0</v>
      </c>
      <c r="N24" s="36">
        <f>SUMPRODUCT((Tableau1[Nat]=Stat_Nuitée!C24)*($N$2&gt;=Tableau1[Date Arrivée])*($N$2&lt;Tableau1[Date Départ]))</f>
        <v>0</v>
      </c>
      <c r="O24" s="36">
        <f>SUMPRODUCT((Tableau1[Nat]=Stat_Nuitée!C24)*($O$2&gt;=Tableau1[Date Arrivée])*($O$2&lt;Tableau1[Date Départ]))</f>
        <v>0</v>
      </c>
      <c r="P24" s="36">
        <f>SUMPRODUCT((Tableau1[Nat]=Stat_Nuitée!C24)*($P$2&gt;=Tableau1[Date Arrivée])*($P$2&lt;Tableau1[Date Départ]))</f>
        <v>0</v>
      </c>
      <c r="Q24" s="36">
        <f>SUMPRODUCT((Tableau1[Nat]=Stat_Nuitée!C24)*($Q$2&gt;=Tableau1[Date Arrivée])*($Q$2&lt;Tableau1[Date Départ]))</f>
        <v>0</v>
      </c>
      <c r="R24" s="36">
        <f>SUMPRODUCT((Tableau1[Nat]=Stat_Nuitée!C24)*($R$2&gt;=Tableau1[Date Arrivée])*($R$2&lt;Tableau1[Date Départ]))</f>
        <v>0</v>
      </c>
      <c r="S24" s="36">
        <f>SUMPRODUCT((Tableau1[Nat]=Stat_Nuitée!C24)*($S$2&gt;=Tableau1[Date Arrivée])*($S$2&lt;Tableau1[Date Départ]))</f>
        <v>0</v>
      </c>
      <c r="T24" s="36">
        <f>SUMPRODUCT((Tableau1[Nat]=Stat_Nuitée!C24)*($T$2&gt;=Tableau1[Date Arrivée])*($T$2&lt;Tableau1[Date Départ]))</f>
        <v>0</v>
      </c>
      <c r="U24" s="36">
        <f>SUMPRODUCT((Tableau1[Nat]=Stat_Nuitée!C24)*($U$2&gt;=Tableau1[Date Arrivée])*($U$2&lt;Tableau1[Date Départ]))</f>
        <v>0</v>
      </c>
      <c r="V24" s="36">
        <f>SUMPRODUCT((Tableau1[Nat]=Stat_Nuitée!C24)*($V$2&gt;=Tableau1[Date Arrivée])*($V$2&lt;Tableau1[Date Départ]))</f>
        <v>0</v>
      </c>
      <c r="W24" s="36">
        <f>SUMPRODUCT((Tableau1[Nat]=Stat_Nuitée!C24)*($W$2&gt;=Tableau1[Date Arrivée])*($W$2&lt;Tableau1[Date Départ]))</f>
        <v>0</v>
      </c>
      <c r="X24" s="36">
        <f>SUMPRODUCT((Tableau1[Nat]=Stat_Nuitée!C24)*($X$2&gt;=Tableau1[Date Arrivée])*($X$2&lt;Tableau1[Date Départ]))</f>
        <v>0</v>
      </c>
      <c r="Y24" s="36">
        <f>SUMPRODUCT((Tableau1[Nat]=Stat_Nuitée!C24)*($Y$2&gt;=Tableau1[Date Arrivée])*($Y$2&lt;Tableau1[Date Départ]))</f>
        <v>0</v>
      </c>
      <c r="Z24" s="36">
        <f>SUMPRODUCT((Tableau1[Nat]=Stat_Nuitée!C24)*($Z$2&gt;=Tableau1[Date Arrivée])*($Z$2&lt;Tableau1[Date Départ]))</f>
        <v>0</v>
      </c>
      <c r="AA24" s="36">
        <f>SUMPRODUCT((Tableau1[Nat]=Stat_Nuitée!C24)*($AA$2&gt;=Tableau1[Date Arrivée])*($AA$2&lt;Tableau1[Date Départ]))</f>
        <v>0</v>
      </c>
      <c r="AB24" s="36">
        <f>SUMPRODUCT((Tableau1[Nat]=Stat_Nuitée!C24)*($AB$2&gt;=Tableau1[Date Arrivée])*($AB$2&lt;Tableau1[Date Départ]))</f>
        <v>0</v>
      </c>
      <c r="AC24" s="36">
        <f>SUMPRODUCT((Tableau1[Nat]=Stat_Nuitée!C24)*($AC$2&gt;=Tableau1[Date Arrivée])*($AC$2&lt;Tableau1[Date Départ]))</f>
        <v>0</v>
      </c>
      <c r="AD24" s="36">
        <f>SUMPRODUCT((Tableau1[Nat]=Stat_Nuitée!C24)*($AD$2&gt;=Tableau1[Date Arrivée])*($AD$2&lt;Tableau1[Date Départ]))</f>
        <v>0</v>
      </c>
      <c r="AE24" s="36">
        <f>SUMPRODUCT((Tableau1[Nat]=Stat_Nuitée!C24)*($AE$2&gt;=Tableau1[Date Arrivée])*($AE$2&lt;Tableau1[Date Départ]))</f>
        <v>0</v>
      </c>
      <c r="AF24" s="36">
        <f>SUMPRODUCT((Tableau1[Nat]=Stat_Nuitée!C24)*($AF$2&gt;=Tableau1[Date Arrivée])*($AF$2&lt;Tableau1[Date Départ]))</f>
        <v>0</v>
      </c>
      <c r="AG24" s="36">
        <f>SUMPRODUCT((Tableau1[Nat]=Stat_Nuitée!C24)*($AG$2&gt;=Tableau1[Date Arrivée])*($AG$2&lt;Tableau1[Date Départ]))</f>
        <v>0</v>
      </c>
      <c r="AH24" s="37">
        <f>SUMPRODUCT((Tableau1[Nat]=Stat_Nuitée!C24)*($AH$2&gt;=Tableau1[Date Arrivée])*($AH$2&lt;Tableau1[Date Départ]))</f>
        <v>0</v>
      </c>
      <c r="AI24" s="25">
        <f t="shared" si="1"/>
        <v>0</v>
      </c>
    </row>
    <row r="25" spans="1:35" ht="15.75" customHeight="1" x14ac:dyDescent="0.25">
      <c r="A25" s="2"/>
      <c r="B25" s="23" t="s">
        <v>149</v>
      </c>
      <c r="C25" s="25" t="s">
        <v>150</v>
      </c>
      <c r="D25" s="36">
        <f>SUMPRODUCT((Tableau1[Nat]=Stat_Nuitée!C25)*($D$2&gt;=Tableau1[Date Arrivée])*($D$2&lt;Tableau1[Date Départ]))</f>
        <v>0</v>
      </c>
      <c r="E25" s="36">
        <f>SUMPRODUCT((Tableau1[Nat]=Stat_Nuitée!C25)*($E$2&gt;=Tableau1[Date Arrivée])*($E$2&lt;Tableau1[Date Départ]))</f>
        <v>0</v>
      </c>
      <c r="F25" s="36">
        <f>SUMPRODUCT((Tableau1[Nat]=Stat_Nuitée!C25)*($F$2&gt;=Tableau1[Date Arrivée])*($F$2&lt;Tableau1[Date Départ]))</f>
        <v>0</v>
      </c>
      <c r="G25" s="36">
        <f>SUMPRODUCT((Tableau1[Nat]=Stat_Nuitée!C25)*($G$2&gt;=Tableau1[Date Arrivée])*($G$2&lt;Tableau1[Date Départ]))</f>
        <v>0</v>
      </c>
      <c r="H25" s="36">
        <f>SUMPRODUCT((Tableau1[Nat]=Stat_Nuitée!C25)*($H$2&gt;=Tableau1[Date Arrivée])*($H$2&lt;Tableau1[Date Départ]))</f>
        <v>0</v>
      </c>
      <c r="I25" s="36">
        <f>SUMPRODUCT((Tableau1[Nat]=Stat_Nuitée!C25)*($I$2&gt;=Tableau1[Date Arrivée])*($I$2&lt;Tableau1[Date Départ]))</f>
        <v>0</v>
      </c>
      <c r="J25" s="36">
        <f>SUMPRODUCT((Tableau1[Nat]=Stat_Nuitée!C25)*($J$2&gt;=Tableau1[Date Arrivée])*($J$2&lt;Tableau1[Date Départ]))</f>
        <v>0</v>
      </c>
      <c r="K25" s="36">
        <f>SUMPRODUCT((Tableau1[Nat]=Stat_Nuitée!C25)*($K$2&gt;=Tableau1[Date Arrivée])*($K$2&lt;Tableau1[Date Départ]))</f>
        <v>0</v>
      </c>
      <c r="L25" s="36">
        <f>SUMPRODUCT((Tableau1[Nat]=Stat_Nuitée!C25)*($L$2&gt;=Tableau1[Date Arrivée])*($L$2&lt;Tableau1[Date Départ]))</f>
        <v>0</v>
      </c>
      <c r="M25" s="36">
        <f>SUMPRODUCT((Tableau1[Nat]=Stat_Nuitée!C25)*($M$2&gt;=Tableau1[Date Arrivée])*($M$2&lt;Tableau1[Date Départ]))</f>
        <v>0</v>
      </c>
      <c r="N25" s="36">
        <f>SUMPRODUCT((Tableau1[Nat]=Stat_Nuitée!C25)*($N$2&gt;=Tableau1[Date Arrivée])*($N$2&lt;Tableau1[Date Départ]))</f>
        <v>0</v>
      </c>
      <c r="O25" s="36">
        <f>SUMPRODUCT((Tableau1[Nat]=Stat_Nuitée!C25)*($O$2&gt;=Tableau1[Date Arrivée])*($O$2&lt;Tableau1[Date Départ]))</f>
        <v>0</v>
      </c>
      <c r="P25" s="36">
        <f>SUMPRODUCT((Tableau1[Nat]=Stat_Nuitée!C25)*($P$2&gt;=Tableau1[Date Arrivée])*($P$2&lt;Tableau1[Date Départ]))</f>
        <v>0</v>
      </c>
      <c r="Q25" s="36">
        <f>SUMPRODUCT((Tableau1[Nat]=Stat_Nuitée!C25)*($Q$2&gt;=Tableau1[Date Arrivée])*($Q$2&lt;Tableau1[Date Départ]))</f>
        <v>0</v>
      </c>
      <c r="R25" s="36">
        <f>SUMPRODUCT((Tableau1[Nat]=Stat_Nuitée!C25)*($R$2&gt;=Tableau1[Date Arrivée])*($R$2&lt;Tableau1[Date Départ]))</f>
        <v>0</v>
      </c>
      <c r="S25" s="36">
        <f>SUMPRODUCT((Tableau1[Nat]=Stat_Nuitée!C25)*($S$2&gt;=Tableau1[Date Arrivée])*($S$2&lt;Tableau1[Date Départ]))</f>
        <v>0</v>
      </c>
      <c r="T25" s="36">
        <f>SUMPRODUCT((Tableau1[Nat]=Stat_Nuitée!C25)*($T$2&gt;=Tableau1[Date Arrivée])*($T$2&lt;Tableau1[Date Départ]))</f>
        <v>0</v>
      </c>
      <c r="U25" s="36">
        <f>SUMPRODUCT((Tableau1[Nat]=Stat_Nuitée!C25)*($U$2&gt;=Tableau1[Date Arrivée])*($U$2&lt;Tableau1[Date Départ]))</f>
        <v>0</v>
      </c>
      <c r="V25" s="36">
        <f>SUMPRODUCT((Tableau1[Nat]=Stat_Nuitée!C25)*($V$2&gt;=Tableau1[Date Arrivée])*($V$2&lt;Tableau1[Date Départ]))</f>
        <v>0</v>
      </c>
      <c r="W25" s="36">
        <f>SUMPRODUCT((Tableau1[Nat]=Stat_Nuitée!C25)*($W$2&gt;=Tableau1[Date Arrivée])*($W$2&lt;Tableau1[Date Départ]))</f>
        <v>0</v>
      </c>
      <c r="X25" s="36">
        <f>SUMPRODUCT((Tableau1[Nat]=Stat_Nuitée!C25)*($X$2&gt;=Tableau1[Date Arrivée])*($X$2&lt;Tableau1[Date Départ]))</f>
        <v>0</v>
      </c>
      <c r="Y25" s="36">
        <f>SUMPRODUCT((Tableau1[Nat]=Stat_Nuitée!C25)*($Y$2&gt;=Tableau1[Date Arrivée])*($Y$2&lt;Tableau1[Date Départ]))</f>
        <v>0</v>
      </c>
      <c r="Z25" s="36">
        <f>SUMPRODUCT((Tableau1[Nat]=Stat_Nuitée!C25)*($Z$2&gt;=Tableau1[Date Arrivée])*($Z$2&lt;Tableau1[Date Départ]))</f>
        <v>0</v>
      </c>
      <c r="AA25" s="36">
        <f>SUMPRODUCT((Tableau1[Nat]=Stat_Nuitée!C25)*($AA$2&gt;=Tableau1[Date Arrivée])*($AA$2&lt;Tableau1[Date Départ]))</f>
        <v>0</v>
      </c>
      <c r="AB25" s="36">
        <f>SUMPRODUCT((Tableau1[Nat]=Stat_Nuitée!C25)*($AB$2&gt;=Tableau1[Date Arrivée])*($AB$2&lt;Tableau1[Date Départ]))</f>
        <v>0</v>
      </c>
      <c r="AC25" s="36">
        <f>SUMPRODUCT((Tableau1[Nat]=Stat_Nuitée!C25)*($AC$2&gt;=Tableau1[Date Arrivée])*($AC$2&lt;Tableau1[Date Départ]))</f>
        <v>0</v>
      </c>
      <c r="AD25" s="36">
        <f>SUMPRODUCT((Tableau1[Nat]=Stat_Nuitée!C25)*($AD$2&gt;=Tableau1[Date Arrivée])*($AD$2&lt;Tableau1[Date Départ]))</f>
        <v>0</v>
      </c>
      <c r="AE25" s="36">
        <f>SUMPRODUCT((Tableau1[Nat]=Stat_Nuitée!C25)*($AE$2&gt;=Tableau1[Date Arrivée])*($AE$2&lt;Tableau1[Date Départ]))</f>
        <v>0</v>
      </c>
      <c r="AF25" s="36">
        <f>SUMPRODUCT((Tableau1[Nat]=Stat_Nuitée!C25)*($AF$2&gt;=Tableau1[Date Arrivée])*($AF$2&lt;Tableau1[Date Départ]))</f>
        <v>0</v>
      </c>
      <c r="AG25" s="36">
        <f>SUMPRODUCT((Tableau1[Nat]=Stat_Nuitée!C25)*($AG$2&gt;=Tableau1[Date Arrivée])*($AG$2&lt;Tableau1[Date Départ]))</f>
        <v>0</v>
      </c>
      <c r="AH25" s="37">
        <f>SUMPRODUCT((Tableau1[Nat]=Stat_Nuitée!C25)*($AH$2&gt;=Tableau1[Date Arrivée])*($AH$2&lt;Tableau1[Date Départ]))</f>
        <v>0</v>
      </c>
      <c r="AI25" s="25">
        <f t="shared" si="1"/>
        <v>0</v>
      </c>
    </row>
    <row r="26" spans="1:35" ht="15.75" customHeight="1" x14ac:dyDescent="0.25">
      <c r="A26" s="2"/>
      <c r="B26" s="23" t="s">
        <v>176</v>
      </c>
      <c r="C26" s="25" t="s">
        <v>10</v>
      </c>
      <c r="D26" s="36">
        <f>SUMPRODUCT((Tableau1[Nat]=Stat_Nuitée!C26)*($D$2&gt;=Tableau1[Date Arrivée])*($D$2&lt;Tableau1[Date Départ]))</f>
        <v>0</v>
      </c>
      <c r="E26" s="36">
        <f>SUMPRODUCT((Tableau1[Nat]=Stat_Nuitée!C26)*($E$2&gt;=Tableau1[Date Arrivée])*($E$2&lt;Tableau1[Date Départ]))</f>
        <v>0</v>
      </c>
      <c r="F26" s="36">
        <f>SUMPRODUCT((Tableau1[Nat]=Stat_Nuitée!C26)*($F$2&gt;=Tableau1[Date Arrivée])*($F$2&lt;Tableau1[Date Départ]))</f>
        <v>1</v>
      </c>
      <c r="G26" s="36">
        <f>SUMPRODUCT((Tableau1[Nat]=Stat_Nuitée!C26)*($G$2&gt;=Tableau1[Date Arrivée])*($G$2&lt;Tableau1[Date Départ]))</f>
        <v>1</v>
      </c>
      <c r="H26" s="36">
        <f>SUMPRODUCT((Tableau1[Nat]=Stat_Nuitée!C26)*($H$2&gt;=Tableau1[Date Arrivée])*($H$2&lt;Tableau1[Date Départ]))</f>
        <v>1</v>
      </c>
      <c r="I26" s="36">
        <f>SUMPRODUCT((Tableau1[Nat]=Stat_Nuitée!C26)*($I$2&gt;=Tableau1[Date Arrivée])*($I$2&lt;Tableau1[Date Départ]))</f>
        <v>1</v>
      </c>
      <c r="J26" s="36">
        <f>SUMPRODUCT((Tableau1[Nat]=Stat_Nuitée!C26)*($J$2&gt;=Tableau1[Date Arrivée])*($J$2&lt;Tableau1[Date Départ]))</f>
        <v>1</v>
      </c>
      <c r="K26" s="36">
        <f>SUMPRODUCT((Tableau1[Nat]=Stat_Nuitée!C26)*($K$2&gt;=Tableau1[Date Arrivée])*($K$2&lt;Tableau1[Date Départ]))</f>
        <v>1</v>
      </c>
      <c r="L26" s="36">
        <f>SUMPRODUCT((Tableau1[Nat]=Stat_Nuitée!C26)*($L$2&gt;=Tableau1[Date Arrivée])*($L$2&lt;Tableau1[Date Départ]))</f>
        <v>1</v>
      </c>
      <c r="M26" s="36">
        <f>SUMPRODUCT((Tableau1[Nat]=Stat_Nuitée!C26)*($M$2&gt;=Tableau1[Date Arrivée])*($M$2&lt;Tableau1[Date Départ]))</f>
        <v>1</v>
      </c>
      <c r="N26" s="36">
        <f>SUMPRODUCT((Tableau1[Nat]=Stat_Nuitée!C26)*($N$2&gt;=Tableau1[Date Arrivée])*($N$2&lt;Tableau1[Date Départ]))</f>
        <v>2</v>
      </c>
      <c r="O26" s="36">
        <f>SUMPRODUCT((Tableau1[Nat]=Stat_Nuitée!C26)*($O$2&gt;=Tableau1[Date Arrivée])*($O$2&lt;Tableau1[Date Départ]))</f>
        <v>2</v>
      </c>
      <c r="P26" s="36">
        <f>SUMPRODUCT((Tableau1[Nat]=Stat_Nuitée!C26)*($P$2&gt;=Tableau1[Date Arrivée])*($P$2&lt;Tableau1[Date Départ]))</f>
        <v>2</v>
      </c>
      <c r="Q26" s="36">
        <f>SUMPRODUCT((Tableau1[Nat]=Stat_Nuitée!C26)*($Q$2&gt;=Tableau1[Date Arrivée])*($Q$2&lt;Tableau1[Date Départ]))</f>
        <v>1</v>
      </c>
      <c r="R26" s="36">
        <f>SUMPRODUCT((Tableau1[Nat]=Stat_Nuitée!C26)*($R$2&gt;=Tableau1[Date Arrivée])*($R$2&lt;Tableau1[Date Départ]))</f>
        <v>1</v>
      </c>
      <c r="S26" s="36">
        <f>SUMPRODUCT((Tableau1[Nat]=Stat_Nuitée!C26)*($S$2&gt;=Tableau1[Date Arrivée])*($S$2&lt;Tableau1[Date Départ]))</f>
        <v>1</v>
      </c>
      <c r="T26" s="36">
        <f>SUMPRODUCT((Tableau1[Nat]=Stat_Nuitée!C26)*($T$2&gt;=Tableau1[Date Arrivée])*($T$2&lt;Tableau1[Date Départ]))</f>
        <v>1</v>
      </c>
      <c r="U26" s="36">
        <f>SUMPRODUCT((Tableau1[Nat]=Stat_Nuitée!C26)*($U$2&gt;=Tableau1[Date Arrivée])*($U$2&lt;Tableau1[Date Départ]))</f>
        <v>1</v>
      </c>
      <c r="V26" s="36">
        <f>SUMPRODUCT((Tableau1[Nat]=Stat_Nuitée!C26)*($V$2&gt;=Tableau1[Date Arrivée])*($V$2&lt;Tableau1[Date Départ]))</f>
        <v>0</v>
      </c>
      <c r="W26" s="36">
        <f>SUMPRODUCT((Tableau1[Nat]=Stat_Nuitée!C26)*($W$2&gt;=Tableau1[Date Arrivée])*($W$2&lt;Tableau1[Date Départ]))</f>
        <v>0</v>
      </c>
      <c r="X26" s="36">
        <f>SUMPRODUCT((Tableau1[Nat]=Stat_Nuitée!C26)*($X$2&gt;=Tableau1[Date Arrivée])*($X$2&lt;Tableau1[Date Départ]))</f>
        <v>0</v>
      </c>
      <c r="Y26" s="36">
        <f>SUMPRODUCT((Tableau1[Nat]=Stat_Nuitée!C26)*($Y$2&gt;=Tableau1[Date Arrivée])*($Y$2&lt;Tableau1[Date Départ]))</f>
        <v>0</v>
      </c>
      <c r="Z26" s="36">
        <f>SUMPRODUCT((Tableau1[Nat]=Stat_Nuitée!C26)*($Z$2&gt;=Tableau1[Date Arrivée])*($Z$2&lt;Tableau1[Date Départ]))</f>
        <v>0</v>
      </c>
      <c r="AA26" s="36">
        <f>SUMPRODUCT((Tableau1[Nat]=Stat_Nuitée!C26)*($AA$2&gt;=Tableau1[Date Arrivée])*($AA$2&lt;Tableau1[Date Départ]))</f>
        <v>0</v>
      </c>
      <c r="AB26" s="36">
        <f>SUMPRODUCT((Tableau1[Nat]=Stat_Nuitée!C26)*($AB$2&gt;=Tableau1[Date Arrivée])*($AB$2&lt;Tableau1[Date Départ]))</f>
        <v>0</v>
      </c>
      <c r="AC26" s="36">
        <f>SUMPRODUCT((Tableau1[Nat]=Stat_Nuitée!C26)*($AC$2&gt;=Tableau1[Date Arrivée])*($AC$2&lt;Tableau1[Date Départ]))</f>
        <v>0</v>
      </c>
      <c r="AD26" s="36">
        <f>SUMPRODUCT((Tableau1[Nat]=Stat_Nuitée!C26)*($AD$2&gt;=Tableau1[Date Arrivée])*($AD$2&lt;Tableau1[Date Départ]))</f>
        <v>0</v>
      </c>
      <c r="AE26" s="36">
        <f>SUMPRODUCT((Tableau1[Nat]=Stat_Nuitée!C26)*($AE$2&gt;=Tableau1[Date Arrivée])*($AE$2&lt;Tableau1[Date Départ]))</f>
        <v>0</v>
      </c>
      <c r="AF26" s="36">
        <f>SUMPRODUCT((Tableau1[Nat]=Stat_Nuitée!C26)*($AF$2&gt;=Tableau1[Date Arrivée])*($AF$2&lt;Tableau1[Date Départ]))</f>
        <v>0</v>
      </c>
      <c r="AG26" s="36">
        <f>SUMPRODUCT((Tableau1[Nat]=Stat_Nuitée!C26)*($AG$2&gt;=Tableau1[Date Arrivée])*($AG$2&lt;Tableau1[Date Départ]))</f>
        <v>0</v>
      </c>
      <c r="AH26" s="37">
        <f>SUMPRODUCT((Tableau1[Nat]=Stat_Nuitée!C26)*($AH$2&gt;=Tableau1[Date Arrivée])*($AH$2&lt;Tableau1[Date Départ]))</f>
        <v>0</v>
      </c>
      <c r="AI26" s="25">
        <f t="shared" si="1"/>
        <v>19</v>
      </c>
    </row>
    <row r="27" spans="1:35" ht="15.75" customHeight="1" x14ac:dyDescent="0.25">
      <c r="A27" s="2"/>
      <c r="B27" s="23" t="s">
        <v>136</v>
      </c>
      <c r="C27" s="25" t="s">
        <v>11</v>
      </c>
      <c r="D27" s="36">
        <f>SUMPRODUCT((Tableau1[Nat]=Stat_Nuitée!C27)*($D$2&gt;=Tableau1[Date Arrivée])*($D$2&lt;Tableau1[Date Départ]))</f>
        <v>0</v>
      </c>
      <c r="E27" s="36">
        <f>SUMPRODUCT((Tableau1[Nat]=Stat_Nuitée!C27)*($E$2&gt;=Tableau1[Date Arrivée])*($E$2&lt;Tableau1[Date Départ]))</f>
        <v>0</v>
      </c>
      <c r="F27" s="36">
        <f>SUMPRODUCT((Tableau1[Nat]=Stat_Nuitée!C27)*($F$2&gt;=Tableau1[Date Arrivée])*($F$2&lt;Tableau1[Date Départ]))</f>
        <v>0</v>
      </c>
      <c r="G27" s="36">
        <f>SUMPRODUCT((Tableau1[Nat]=Stat_Nuitée!C27)*($G$2&gt;=Tableau1[Date Arrivée])*($G$2&lt;Tableau1[Date Départ]))</f>
        <v>0</v>
      </c>
      <c r="H27" s="36">
        <f>SUMPRODUCT((Tableau1[Nat]=Stat_Nuitée!C27)*($H$2&gt;=Tableau1[Date Arrivée])*($H$2&lt;Tableau1[Date Départ]))</f>
        <v>0</v>
      </c>
      <c r="I27" s="36">
        <f>SUMPRODUCT((Tableau1[Nat]=Stat_Nuitée!C27)*($I$2&gt;=Tableau1[Date Arrivée])*($I$2&lt;Tableau1[Date Départ]))</f>
        <v>0</v>
      </c>
      <c r="J27" s="36">
        <f>SUMPRODUCT((Tableau1[Nat]=Stat_Nuitée!C27)*($J$2&gt;=Tableau1[Date Arrivée])*($J$2&lt;Tableau1[Date Départ]))</f>
        <v>0</v>
      </c>
      <c r="K27" s="36">
        <f>SUMPRODUCT((Tableau1[Nat]=Stat_Nuitée!C27)*($K$2&gt;=Tableau1[Date Arrivée])*($K$2&lt;Tableau1[Date Départ]))</f>
        <v>0</v>
      </c>
      <c r="L27" s="36">
        <f>SUMPRODUCT((Tableau1[Nat]=Stat_Nuitée!C27)*($L$2&gt;=Tableau1[Date Arrivée])*($L$2&lt;Tableau1[Date Départ]))</f>
        <v>0</v>
      </c>
      <c r="M27" s="36">
        <f>SUMPRODUCT((Tableau1[Nat]=Stat_Nuitée!C27)*($M$2&gt;=Tableau1[Date Arrivée])*($M$2&lt;Tableau1[Date Départ]))</f>
        <v>0</v>
      </c>
      <c r="N27" s="36">
        <f>SUMPRODUCT((Tableau1[Nat]=Stat_Nuitée!C27)*($N$2&gt;=Tableau1[Date Arrivée])*($N$2&lt;Tableau1[Date Départ]))</f>
        <v>0</v>
      </c>
      <c r="O27" s="36">
        <f>SUMPRODUCT((Tableau1[Nat]=Stat_Nuitée!C27)*($O$2&gt;=Tableau1[Date Arrivée])*($O$2&lt;Tableau1[Date Départ]))</f>
        <v>0</v>
      </c>
      <c r="P27" s="36">
        <f>SUMPRODUCT((Tableau1[Nat]=Stat_Nuitée!C27)*($P$2&gt;=Tableau1[Date Arrivée])*($P$2&lt;Tableau1[Date Départ]))</f>
        <v>0</v>
      </c>
      <c r="Q27" s="36">
        <f>SUMPRODUCT((Tableau1[Nat]=Stat_Nuitée!C27)*($Q$2&gt;=Tableau1[Date Arrivée])*($Q$2&lt;Tableau1[Date Départ]))</f>
        <v>0</v>
      </c>
      <c r="R27" s="36">
        <f>SUMPRODUCT((Tableau1[Nat]=Stat_Nuitée!C27)*($R$2&gt;=Tableau1[Date Arrivée])*($R$2&lt;Tableau1[Date Départ]))</f>
        <v>0</v>
      </c>
      <c r="S27" s="36">
        <f>SUMPRODUCT((Tableau1[Nat]=Stat_Nuitée!C27)*($S$2&gt;=Tableau1[Date Arrivée])*($S$2&lt;Tableau1[Date Départ]))</f>
        <v>0</v>
      </c>
      <c r="T27" s="36">
        <f>SUMPRODUCT((Tableau1[Nat]=Stat_Nuitée!C27)*($T$2&gt;=Tableau1[Date Arrivée])*($T$2&lt;Tableau1[Date Départ]))</f>
        <v>0</v>
      </c>
      <c r="U27" s="36">
        <f>SUMPRODUCT((Tableau1[Nat]=Stat_Nuitée!C27)*($U$2&gt;=Tableau1[Date Arrivée])*($U$2&lt;Tableau1[Date Départ]))</f>
        <v>0</v>
      </c>
      <c r="V27" s="36">
        <f>SUMPRODUCT((Tableau1[Nat]=Stat_Nuitée!C27)*($V$2&gt;=Tableau1[Date Arrivée])*($V$2&lt;Tableau1[Date Départ]))</f>
        <v>0</v>
      </c>
      <c r="W27" s="36">
        <f>SUMPRODUCT((Tableau1[Nat]=Stat_Nuitée!C27)*($W$2&gt;=Tableau1[Date Arrivée])*($W$2&lt;Tableau1[Date Départ]))</f>
        <v>0</v>
      </c>
      <c r="X27" s="36">
        <f>SUMPRODUCT((Tableau1[Nat]=Stat_Nuitée!C27)*($X$2&gt;=Tableau1[Date Arrivée])*($X$2&lt;Tableau1[Date Départ]))</f>
        <v>0</v>
      </c>
      <c r="Y27" s="36">
        <f>SUMPRODUCT((Tableau1[Nat]=Stat_Nuitée!C27)*($Y$2&gt;=Tableau1[Date Arrivée])*($Y$2&lt;Tableau1[Date Départ]))</f>
        <v>0</v>
      </c>
      <c r="Z27" s="36">
        <f>SUMPRODUCT((Tableau1[Nat]=Stat_Nuitée!C27)*($Z$2&gt;=Tableau1[Date Arrivée])*($Z$2&lt;Tableau1[Date Départ]))</f>
        <v>0</v>
      </c>
      <c r="AA27" s="36">
        <f>SUMPRODUCT((Tableau1[Nat]=Stat_Nuitée!C27)*($AA$2&gt;=Tableau1[Date Arrivée])*($AA$2&lt;Tableau1[Date Départ]))</f>
        <v>0</v>
      </c>
      <c r="AB27" s="36">
        <f>SUMPRODUCT((Tableau1[Nat]=Stat_Nuitée!C27)*($AB$2&gt;=Tableau1[Date Arrivée])*($AB$2&lt;Tableau1[Date Départ]))</f>
        <v>0</v>
      </c>
      <c r="AC27" s="36">
        <f>SUMPRODUCT((Tableau1[Nat]=Stat_Nuitée!C27)*($AC$2&gt;=Tableau1[Date Arrivée])*($AC$2&lt;Tableau1[Date Départ]))</f>
        <v>0</v>
      </c>
      <c r="AD27" s="36">
        <f>SUMPRODUCT((Tableau1[Nat]=Stat_Nuitée!C27)*($AD$2&gt;=Tableau1[Date Arrivée])*($AD$2&lt;Tableau1[Date Départ]))</f>
        <v>0</v>
      </c>
      <c r="AE27" s="36">
        <f>SUMPRODUCT((Tableau1[Nat]=Stat_Nuitée!C27)*($AE$2&gt;=Tableau1[Date Arrivée])*($AE$2&lt;Tableau1[Date Départ]))</f>
        <v>0</v>
      </c>
      <c r="AF27" s="36">
        <f>SUMPRODUCT((Tableau1[Nat]=Stat_Nuitée!C27)*($AF$2&gt;=Tableau1[Date Arrivée])*($AF$2&lt;Tableau1[Date Départ]))</f>
        <v>0</v>
      </c>
      <c r="AG27" s="36">
        <f>SUMPRODUCT((Tableau1[Nat]=Stat_Nuitée!C27)*($AG$2&gt;=Tableau1[Date Arrivée])*($AG$2&lt;Tableau1[Date Départ]))</f>
        <v>0</v>
      </c>
      <c r="AH27" s="37">
        <f>SUMPRODUCT((Tableau1[Nat]=Stat_Nuitée!C27)*($AH$2&gt;=Tableau1[Date Arrivée])*($AH$2&lt;Tableau1[Date Départ]))</f>
        <v>0</v>
      </c>
      <c r="AI27" s="25">
        <f t="shared" si="1"/>
        <v>0</v>
      </c>
    </row>
    <row r="28" spans="1:35" ht="15.75" customHeight="1" x14ac:dyDescent="0.25">
      <c r="A28" s="2"/>
      <c r="B28" s="23" t="s">
        <v>137</v>
      </c>
      <c r="C28" s="25" t="s">
        <v>38</v>
      </c>
      <c r="D28" s="36">
        <f>SUMPRODUCT((Tableau1[Nat]=Stat_Nuitée!C28)*($D$2&gt;=Tableau1[Date Arrivée])*($D$2&lt;Tableau1[Date Départ]))</f>
        <v>1</v>
      </c>
      <c r="E28" s="36">
        <f>SUMPRODUCT((Tableau1[Nat]=Stat_Nuitée!C28)*($E$2&gt;=Tableau1[Date Arrivée])*($E$2&lt;Tableau1[Date Départ]))</f>
        <v>1</v>
      </c>
      <c r="F28" s="36">
        <f>SUMPRODUCT((Tableau1[Nat]=Stat_Nuitée!C28)*($F$2&gt;=Tableau1[Date Arrivée])*($F$2&lt;Tableau1[Date Départ]))</f>
        <v>1</v>
      </c>
      <c r="G28" s="36">
        <f>SUMPRODUCT((Tableau1[Nat]=Stat_Nuitée!C28)*($G$2&gt;=Tableau1[Date Arrivée])*($G$2&lt;Tableau1[Date Départ]))</f>
        <v>1</v>
      </c>
      <c r="H28" s="36">
        <f>SUMPRODUCT((Tableau1[Nat]=Stat_Nuitée!C28)*($H$2&gt;=Tableau1[Date Arrivée])*($H$2&lt;Tableau1[Date Départ]))</f>
        <v>1</v>
      </c>
      <c r="I28" s="36">
        <f>SUMPRODUCT((Tableau1[Nat]=Stat_Nuitée!C28)*($I$2&gt;=Tableau1[Date Arrivée])*($I$2&lt;Tableau1[Date Départ]))</f>
        <v>1</v>
      </c>
      <c r="J28" s="36">
        <f>SUMPRODUCT((Tableau1[Nat]=Stat_Nuitée!C28)*($J$2&gt;=Tableau1[Date Arrivée])*($J$2&lt;Tableau1[Date Départ]))</f>
        <v>1</v>
      </c>
      <c r="K28" s="36">
        <f>SUMPRODUCT((Tableau1[Nat]=Stat_Nuitée!C28)*($K$2&gt;=Tableau1[Date Arrivée])*($K$2&lt;Tableau1[Date Départ]))</f>
        <v>1</v>
      </c>
      <c r="L28" s="36">
        <f>SUMPRODUCT((Tableau1[Nat]=Stat_Nuitée!C28)*($L$2&gt;=Tableau1[Date Arrivée])*($L$2&lt;Tableau1[Date Départ]))</f>
        <v>1</v>
      </c>
      <c r="M28" s="36">
        <f>SUMPRODUCT((Tableau1[Nat]=Stat_Nuitée!C28)*($M$2&gt;=Tableau1[Date Arrivée])*($M$2&lt;Tableau1[Date Départ]))</f>
        <v>1</v>
      </c>
      <c r="N28" s="36">
        <f>SUMPRODUCT((Tableau1[Nat]=Stat_Nuitée!C28)*($N$2&gt;=Tableau1[Date Arrivée])*($N$2&lt;Tableau1[Date Départ]))</f>
        <v>1</v>
      </c>
      <c r="O28" s="36">
        <f>SUMPRODUCT((Tableau1[Nat]=Stat_Nuitée!C28)*($O$2&gt;=Tableau1[Date Arrivée])*($O$2&lt;Tableau1[Date Départ]))</f>
        <v>1</v>
      </c>
      <c r="P28" s="36">
        <f>SUMPRODUCT((Tableau1[Nat]=Stat_Nuitée!C28)*($P$2&gt;=Tableau1[Date Arrivée])*($P$2&lt;Tableau1[Date Départ]))</f>
        <v>1</v>
      </c>
      <c r="Q28" s="36">
        <f>SUMPRODUCT((Tableau1[Nat]=Stat_Nuitée!C28)*($Q$2&gt;=Tableau1[Date Arrivée])*($Q$2&lt;Tableau1[Date Départ]))</f>
        <v>1</v>
      </c>
      <c r="R28" s="36">
        <f>SUMPRODUCT((Tableau1[Nat]=Stat_Nuitée!C28)*($R$2&gt;=Tableau1[Date Arrivée])*($R$2&lt;Tableau1[Date Départ]))</f>
        <v>0</v>
      </c>
      <c r="S28" s="36">
        <f>SUMPRODUCT((Tableau1[Nat]=Stat_Nuitée!C28)*($S$2&gt;=Tableau1[Date Arrivée])*($S$2&lt;Tableau1[Date Départ]))</f>
        <v>0</v>
      </c>
      <c r="T28" s="36">
        <f>SUMPRODUCT((Tableau1[Nat]=Stat_Nuitée!C28)*($T$2&gt;=Tableau1[Date Arrivée])*($T$2&lt;Tableau1[Date Départ]))</f>
        <v>0</v>
      </c>
      <c r="U28" s="36">
        <f>SUMPRODUCT((Tableau1[Nat]=Stat_Nuitée!C28)*($U$2&gt;=Tableau1[Date Arrivée])*($U$2&lt;Tableau1[Date Départ]))</f>
        <v>0</v>
      </c>
      <c r="V28" s="36">
        <f>SUMPRODUCT((Tableau1[Nat]=Stat_Nuitée!C28)*($V$2&gt;=Tableau1[Date Arrivée])*($V$2&lt;Tableau1[Date Départ]))</f>
        <v>0</v>
      </c>
      <c r="W28" s="36">
        <f>SUMPRODUCT((Tableau1[Nat]=Stat_Nuitée!C28)*($W$2&gt;=Tableau1[Date Arrivée])*($W$2&lt;Tableau1[Date Départ]))</f>
        <v>0</v>
      </c>
      <c r="X28" s="36">
        <f>SUMPRODUCT((Tableau1[Nat]=Stat_Nuitée!C28)*($X$2&gt;=Tableau1[Date Arrivée])*($X$2&lt;Tableau1[Date Départ]))</f>
        <v>0</v>
      </c>
      <c r="Y28" s="36">
        <f>SUMPRODUCT((Tableau1[Nat]=Stat_Nuitée!C28)*($Y$2&gt;=Tableau1[Date Arrivée])*($Y$2&lt;Tableau1[Date Départ]))</f>
        <v>0</v>
      </c>
      <c r="Z28" s="36">
        <f>SUMPRODUCT((Tableau1[Nat]=Stat_Nuitée!C28)*($Z$2&gt;=Tableau1[Date Arrivée])*($Z$2&lt;Tableau1[Date Départ]))</f>
        <v>0</v>
      </c>
      <c r="AA28" s="36">
        <f>SUMPRODUCT((Tableau1[Nat]=Stat_Nuitée!C28)*($AA$2&gt;=Tableau1[Date Arrivée])*($AA$2&lt;Tableau1[Date Départ]))</f>
        <v>0</v>
      </c>
      <c r="AB28" s="36">
        <f>SUMPRODUCT((Tableau1[Nat]=Stat_Nuitée!C28)*($AB$2&gt;=Tableau1[Date Arrivée])*($AB$2&lt;Tableau1[Date Départ]))</f>
        <v>0</v>
      </c>
      <c r="AC28" s="36">
        <f>SUMPRODUCT((Tableau1[Nat]=Stat_Nuitée!C28)*($AC$2&gt;=Tableau1[Date Arrivée])*($AC$2&lt;Tableau1[Date Départ]))</f>
        <v>0</v>
      </c>
      <c r="AD28" s="36">
        <f>SUMPRODUCT((Tableau1[Nat]=Stat_Nuitée!C28)*($AD$2&gt;=Tableau1[Date Arrivée])*($AD$2&lt;Tableau1[Date Départ]))</f>
        <v>0</v>
      </c>
      <c r="AE28" s="36">
        <f>SUMPRODUCT((Tableau1[Nat]=Stat_Nuitée!C28)*($AE$2&gt;=Tableau1[Date Arrivée])*($AE$2&lt;Tableau1[Date Départ]))</f>
        <v>0</v>
      </c>
      <c r="AF28" s="36">
        <f>SUMPRODUCT((Tableau1[Nat]=Stat_Nuitée!C28)*($AF$2&gt;=Tableau1[Date Arrivée])*($AF$2&lt;Tableau1[Date Départ]))</f>
        <v>0</v>
      </c>
      <c r="AG28" s="36">
        <f>SUMPRODUCT((Tableau1[Nat]=Stat_Nuitée!C28)*($AG$2&gt;=Tableau1[Date Arrivée])*($AG$2&lt;Tableau1[Date Départ]))</f>
        <v>0</v>
      </c>
      <c r="AH28" s="37">
        <f>SUMPRODUCT((Tableau1[Nat]=Stat_Nuitée!C28)*($AH$2&gt;=Tableau1[Date Arrivée])*($AH$2&lt;Tableau1[Date Départ]))</f>
        <v>0</v>
      </c>
      <c r="AI28" s="25">
        <f t="shared" si="1"/>
        <v>14</v>
      </c>
    </row>
    <row r="29" spans="1:35" ht="15.75" customHeight="1" x14ac:dyDescent="0.25">
      <c r="A29" s="2"/>
      <c r="B29" s="23" t="s">
        <v>138</v>
      </c>
      <c r="C29" s="25" t="s">
        <v>30</v>
      </c>
      <c r="D29" s="36">
        <f>SUMPRODUCT((Tableau1[Nat]=Stat_Nuitée!C29)*($D$2&gt;=Tableau1[Date Arrivée])*($D$2&lt;Tableau1[Date Départ]))</f>
        <v>0</v>
      </c>
      <c r="E29" s="36">
        <f>SUMPRODUCT((Tableau1[Nat]=Stat_Nuitée!C29)*($E$2&gt;=Tableau1[Date Arrivée])*($E$2&lt;Tableau1[Date Départ]))</f>
        <v>0</v>
      </c>
      <c r="F29" s="36">
        <f>SUMPRODUCT((Tableau1[Nat]=Stat_Nuitée!C29)*($F$2&gt;=Tableau1[Date Arrivée])*($F$2&lt;Tableau1[Date Départ]))</f>
        <v>0</v>
      </c>
      <c r="G29" s="36">
        <f>SUMPRODUCT((Tableau1[Nat]=Stat_Nuitée!C29)*($G$2&gt;=Tableau1[Date Arrivée])*($G$2&lt;Tableau1[Date Départ]))</f>
        <v>0</v>
      </c>
      <c r="H29" s="36">
        <f>SUMPRODUCT((Tableau1[Nat]=Stat_Nuitée!C29)*($H$2&gt;=Tableau1[Date Arrivée])*($H$2&lt;Tableau1[Date Départ]))</f>
        <v>0</v>
      </c>
      <c r="I29" s="36">
        <f>SUMPRODUCT((Tableau1[Nat]=Stat_Nuitée!C29)*($I$2&gt;=Tableau1[Date Arrivée])*($I$2&lt;Tableau1[Date Départ]))</f>
        <v>0</v>
      </c>
      <c r="J29" s="36">
        <f>SUMPRODUCT((Tableau1[Nat]=Stat_Nuitée!C29)*($J$2&gt;=Tableau1[Date Arrivée])*($J$2&lt;Tableau1[Date Départ]))</f>
        <v>0</v>
      </c>
      <c r="K29" s="36">
        <f>SUMPRODUCT((Tableau1[Nat]=Stat_Nuitée!C29)*($K$2&gt;=Tableau1[Date Arrivée])*($K$2&lt;Tableau1[Date Départ]))</f>
        <v>0</v>
      </c>
      <c r="L29" s="36">
        <f>SUMPRODUCT((Tableau1[Nat]=Stat_Nuitée!C29)*($L$2&gt;=Tableau1[Date Arrivée])*($L$2&lt;Tableau1[Date Départ]))</f>
        <v>0</v>
      </c>
      <c r="M29" s="36">
        <f>SUMPRODUCT((Tableau1[Nat]=Stat_Nuitée!C29)*($M$2&gt;=Tableau1[Date Arrivée])*($M$2&lt;Tableau1[Date Départ]))</f>
        <v>0</v>
      </c>
      <c r="N29" s="36">
        <f>SUMPRODUCT((Tableau1[Nat]=Stat_Nuitée!C29)*($N$2&gt;=Tableau1[Date Arrivée])*($N$2&lt;Tableau1[Date Départ]))</f>
        <v>0</v>
      </c>
      <c r="O29" s="36">
        <f>SUMPRODUCT((Tableau1[Nat]=Stat_Nuitée!C29)*($O$2&gt;=Tableau1[Date Arrivée])*($O$2&lt;Tableau1[Date Départ]))</f>
        <v>0</v>
      </c>
      <c r="P29" s="36">
        <f>SUMPRODUCT((Tableau1[Nat]=Stat_Nuitée!C29)*($P$2&gt;=Tableau1[Date Arrivée])*($P$2&lt;Tableau1[Date Départ]))</f>
        <v>0</v>
      </c>
      <c r="Q29" s="36">
        <f>SUMPRODUCT((Tableau1[Nat]=Stat_Nuitée!C29)*($Q$2&gt;=Tableau1[Date Arrivée])*($Q$2&lt;Tableau1[Date Départ]))</f>
        <v>0</v>
      </c>
      <c r="R29" s="36">
        <f>SUMPRODUCT((Tableau1[Nat]=Stat_Nuitée!C29)*($R$2&gt;=Tableau1[Date Arrivée])*($R$2&lt;Tableau1[Date Départ]))</f>
        <v>0</v>
      </c>
      <c r="S29" s="36">
        <f>SUMPRODUCT((Tableau1[Nat]=Stat_Nuitée!C29)*($S$2&gt;=Tableau1[Date Arrivée])*($S$2&lt;Tableau1[Date Départ]))</f>
        <v>0</v>
      </c>
      <c r="T29" s="36">
        <f>SUMPRODUCT((Tableau1[Nat]=Stat_Nuitée!C29)*($T$2&gt;=Tableau1[Date Arrivée])*($T$2&lt;Tableau1[Date Départ]))</f>
        <v>0</v>
      </c>
      <c r="U29" s="36">
        <f>SUMPRODUCT((Tableau1[Nat]=Stat_Nuitée!C29)*($U$2&gt;=Tableau1[Date Arrivée])*($U$2&lt;Tableau1[Date Départ]))</f>
        <v>0</v>
      </c>
      <c r="V29" s="36">
        <f>SUMPRODUCT((Tableau1[Nat]=Stat_Nuitée!C29)*($V$2&gt;=Tableau1[Date Arrivée])*($V$2&lt;Tableau1[Date Départ]))</f>
        <v>0</v>
      </c>
      <c r="W29" s="36">
        <f>SUMPRODUCT((Tableau1[Nat]=Stat_Nuitée!C29)*($W$2&gt;=Tableau1[Date Arrivée])*($W$2&lt;Tableau1[Date Départ]))</f>
        <v>0</v>
      </c>
      <c r="X29" s="36">
        <f>SUMPRODUCT((Tableau1[Nat]=Stat_Nuitée!C29)*($X$2&gt;=Tableau1[Date Arrivée])*($X$2&lt;Tableau1[Date Départ]))</f>
        <v>0</v>
      </c>
      <c r="Y29" s="36">
        <f>SUMPRODUCT((Tableau1[Nat]=Stat_Nuitée!C29)*($Y$2&gt;=Tableau1[Date Arrivée])*($Y$2&lt;Tableau1[Date Départ]))</f>
        <v>0</v>
      </c>
      <c r="Z29" s="36">
        <f>SUMPRODUCT((Tableau1[Nat]=Stat_Nuitée!C29)*($Z$2&gt;=Tableau1[Date Arrivée])*($Z$2&lt;Tableau1[Date Départ]))</f>
        <v>0</v>
      </c>
      <c r="AA29" s="36">
        <f>SUMPRODUCT((Tableau1[Nat]=Stat_Nuitée!C29)*($AA$2&gt;=Tableau1[Date Arrivée])*($AA$2&lt;Tableau1[Date Départ]))</f>
        <v>0</v>
      </c>
      <c r="AB29" s="36">
        <f>SUMPRODUCT((Tableau1[Nat]=Stat_Nuitée!C29)*($AB$2&gt;=Tableau1[Date Arrivée])*($AB$2&lt;Tableau1[Date Départ]))</f>
        <v>0</v>
      </c>
      <c r="AC29" s="36">
        <f>SUMPRODUCT((Tableau1[Nat]=Stat_Nuitée!C29)*($AC$2&gt;=Tableau1[Date Arrivée])*($AC$2&lt;Tableau1[Date Départ]))</f>
        <v>0</v>
      </c>
      <c r="AD29" s="36">
        <f>SUMPRODUCT((Tableau1[Nat]=Stat_Nuitée!C29)*($AD$2&gt;=Tableau1[Date Arrivée])*($AD$2&lt;Tableau1[Date Départ]))</f>
        <v>0</v>
      </c>
      <c r="AE29" s="36">
        <f>SUMPRODUCT((Tableau1[Nat]=Stat_Nuitée!C29)*($AE$2&gt;=Tableau1[Date Arrivée])*($AE$2&lt;Tableau1[Date Départ]))</f>
        <v>0</v>
      </c>
      <c r="AF29" s="36">
        <f>SUMPRODUCT((Tableau1[Nat]=Stat_Nuitée!C29)*($AF$2&gt;=Tableau1[Date Arrivée])*($AF$2&lt;Tableau1[Date Départ]))</f>
        <v>0</v>
      </c>
      <c r="AG29" s="36">
        <f>SUMPRODUCT((Tableau1[Nat]=Stat_Nuitée!C29)*($AG$2&gt;=Tableau1[Date Arrivée])*($AG$2&lt;Tableau1[Date Départ]))</f>
        <v>0</v>
      </c>
      <c r="AH29" s="37">
        <f>SUMPRODUCT((Tableau1[Nat]=Stat_Nuitée!C29)*($AH$2&gt;=Tableau1[Date Arrivée])*($AH$2&lt;Tableau1[Date Départ]))</f>
        <v>0</v>
      </c>
      <c r="AI29" s="25">
        <f t="shared" si="1"/>
        <v>0</v>
      </c>
    </row>
    <row r="30" spans="1:35" ht="15.75" customHeight="1" x14ac:dyDescent="0.25">
      <c r="A30" s="2"/>
      <c r="B30" s="23" t="s">
        <v>139</v>
      </c>
      <c r="C30" s="25" t="s">
        <v>163</v>
      </c>
      <c r="D30" s="36">
        <f>SUMPRODUCT((Tableau1[Nat]=Stat_Nuitée!C30)*($D$2&gt;=Tableau1[Date Arrivée])*($D$2&lt;Tableau1[Date Départ]))</f>
        <v>0</v>
      </c>
      <c r="E30" s="36">
        <f>SUMPRODUCT((Tableau1[Nat]=Stat_Nuitée!C30)*($E$2&gt;=Tableau1[Date Arrivée])*($E$2&lt;Tableau1[Date Départ]))</f>
        <v>0</v>
      </c>
      <c r="F30" s="36">
        <f>SUMPRODUCT((Tableau1[Nat]=Stat_Nuitée!C30)*($F$2&gt;=Tableau1[Date Arrivée])*($F$2&lt;Tableau1[Date Départ]))</f>
        <v>0</v>
      </c>
      <c r="G30" s="36">
        <f>SUMPRODUCT((Tableau1[Nat]=Stat_Nuitée!C30)*($G$2&gt;=Tableau1[Date Arrivée])*($G$2&lt;Tableau1[Date Départ]))</f>
        <v>0</v>
      </c>
      <c r="H30" s="36">
        <f>SUMPRODUCT((Tableau1[Nat]=Stat_Nuitée!C30)*($H$2&gt;=Tableau1[Date Arrivée])*($H$2&lt;Tableau1[Date Départ]))</f>
        <v>0</v>
      </c>
      <c r="I30" s="36">
        <f>SUMPRODUCT((Tableau1[Nat]=Stat_Nuitée!C30)*($I$2&gt;=Tableau1[Date Arrivée])*($I$2&lt;Tableau1[Date Départ]))</f>
        <v>0</v>
      </c>
      <c r="J30" s="36">
        <f>SUMPRODUCT((Tableau1[Nat]=Stat_Nuitée!C30)*($J$2&gt;=Tableau1[Date Arrivée])*($J$2&lt;Tableau1[Date Départ]))</f>
        <v>0</v>
      </c>
      <c r="K30" s="36">
        <f>SUMPRODUCT((Tableau1[Nat]=Stat_Nuitée!C30)*($K$2&gt;=Tableau1[Date Arrivée])*($K$2&lt;Tableau1[Date Départ]))</f>
        <v>0</v>
      </c>
      <c r="L30" s="36">
        <f>SUMPRODUCT((Tableau1[Nat]=Stat_Nuitée!C30)*($L$2&gt;=Tableau1[Date Arrivée])*($L$2&lt;Tableau1[Date Départ]))</f>
        <v>0</v>
      </c>
      <c r="M30" s="36">
        <f>SUMPRODUCT((Tableau1[Nat]=Stat_Nuitée!C30)*($M$2&gt;=Tableau1[Date Arrivée])*($M$2&lt;Tableau1[Date Départ]))</f>
        <v>0</v>
      </c>
      <c r="N30" s="36">
        <f>SUMPRODUCT((Tableau1[Nat]=Stat_Nuitée!C30)*($N$2&gt;=Tableau1[Date Arrivée])*($N$2&lt;Tableau1[Date Départ]))</f>
        <v>0</v>
      </c>
      <c r="O30" s="36">
        <f>SUMPRODUCT((Tableau1[Nat]=Stat_Nuitée!C30)*($O$2&gt;=Tableau1[Date Arrivée])*($O$2&lt;Tableau1[Date Départ]))</f>
        <v>0</v>
      </c>
      <c r="P30" s="36">
        <f>SUMPRODUCT((Tableau1[Nat]=Stat_Nuitée!C30)*($P$2&gt;=Tableau1[Date Arrivée])*($P$2&lt;Tableau1[Date Départ]))</f>
        <v>0</v>
      </c>
      <c r="Q30" s="36">
        <f>SUMPRODUCT((Tableau1[Nat]=Stat_Nuitée!C30)*($Q$2&gt;=Tableau1[Date Arrivée])*($Q$2&lt;Tableau1[Date Départ]))</f>
        <v>0</v>
      </c>
      <c r="R30" s="36">
        <f>SUMPRODUCT((Tableau1[Nat]=Stat_Nuitée!C30)*($R$2&gt;=Tableau1[Date Arrivée])*($R$2&lt;Tableau1[Date Départ]))</f>
        <v>0</v>
      </c>
      <c r="S30" s="36">
        <f>SUMPRODUCT((Tableau1[Nat]=Stat_Nuitée!C30)*($S$2&gt;=Tableau1[Date Arrivée])*($S$2&lt;Tableau1[Date Départ]))</f>
        <v>0</v>
      </c>
      <c r="T30" s="36">
        <f>SUMPRODUCT((Tableau1[Nat]=Stat_Nuitée!C30)*($T$2&gt;=Tableau1[Date Arrivée])*($T$2&lt;Tableau1[Date Départ]))</f>
        <v>0</v>
      </c>
      <c r="U30" s="36">
        <f>SUMPRODUCT((Tableau1[Nat]=Stat_Nuitée!C30)*($U$2&gt;=Tableau1[Date Arrivée])*($U$2&lt;Tableau1[Date Départ]))</f>
        <v>0</v>
      </c>
      <c r="V30" s="36">
        <f>SUMPRODUCT((Tableau1[Nat]=Stat_Nuitée!C30)*($V$2&gt;=Tableau1[Date Arrivée])*($V$2&lt;Tableau1[Date Départ]))</f>
        <v>0</v>
      </c>
      <c r="W30" s="36">
        <f>SUMPRODUCT((Tableau1[Nat]=Stat_Nuitée!C30)*($W$2&gt;=Tableau1[Date Arrivée])*($W$2&lt;Tableau1[Date Départ]))</f>
        <v>0</v>
      </c>
      <c r="X30" s="36">
        <f>SUMPRODUCT((Tableau1[Nat]=Stat_Nuitée!C30)*($X$2&gt;=Tableau1[Date Arrivée])*($X$2&lt;Tableau1[Date Départ]))</f>
        <v>0</v>
      </c>
      <c r="Y30" s="36">
        <f>SUMPRODUCT((Tableau1[Nat]=Stat_Nuitée!C30)*($Y$2&gt;=Tableau1[Date Arrivée])*($Y$2&lt;Tableau1[Date Départ]))</f>
        <v>0</v>
      </c>
      <c r="Z30" s="36">
        <f>SUMPRODUCT((Tableau1[Nat]=Stat_Nuitée!C30)*($Z$2&gt;=Tableau1[Date Arrivée])*($Z$2&lt;Tableau1[Date Départ]))</f>
        <v>0</v>
      </c>
      <c r="AA30" s="36">
        <f>SUMPRODUCT((Tableau1[Nat]=Stat_Nuitée!C30)*($AA$2&gt;=Tableau1[Date Arrivée])*($AA$2&lt;Tableau1[Date Départ]))</f>
        <v>0</v>
      </c>
      <c r="AB30" s="36">
        <f>SUMPRODUCT((Tableau1[Nat]=Stat_Nuitée!C30)*($AB$2&gt;=Tableau1[Date Arrivée])*($AB$2&lt;Tableau1[Date Départ]))</f>
        <v>0</v>
      </c>
      <c r="AC30" s="36">
        <f>SUMPRODUCT((Tableau1[Nat]=Stat_Nuitée!C30)*($AC$2&gt;=Tableau1[Date Arrivée])*($AC$2&lt;Tableau1[Date Départ]))</f>
        <v>0</v>
      </c>
      <c r="AD30" s="36">
        <f>SUMPRODUCT((Tableau1[Nat]=Stat_Nuitée!C30)*($AD$2&gt;=Tableau1[Date Arrivée])*($AD$2&lt;Tableau1[Date Départ]))</f>
        <v>0</v>
      </c>
      <c r="AE30" s="36">
        <f>SUMPRODUCT((Tableau1[Nat]=Stat_Nuitée!C30)*($AE$2&gt;=Tableau1[Date Arrivée])*($AE$2&lt;Tableau1[Date Départ]))</f>
        <v>0</v>
      </c>
      <c r="AF30" s="36">
        <f>SUMPRODUCT((Tableau1[Nat]=Stat_Nuitée!C30)*($AF$2&gt;=Tableau1[Date Arrivée])*($AF$2&lt;Tableau1[Date Départ]))</f>
        <v>0</v>
      </c>
      <c r="AG30" s="36">
        <f>SUMPRODUCT((Tableau1[Nat]=Stat_Nuitée!C30)*($AG$2&gt;=Tableau1[Date Arrivée])*($AG$2&lt;Tableau1[Date Départ]))</f>
        <v>0</v>
      </c>
      <c r="AH30" s="37">
        <f>SUMPRODUCT((Tableau1[Nat]=Stat_Nuitée!C30)*($AH$2&gt;=Tableau1[Date Arrivée])*($AH$2&lt;Tableau1[Date Départ]))</f>
        <v>0</v>
      </c>
      <c r="AI30" s="25">
        <f t="shared" si="1"/>
        <v>0</v>
      </c>
    </row>
    <row r="31" spans="1:35" ht="15.75" customHeight="1" x14ac:dyDescent="0.25">
      <c r="A31" s="2"/>
      <c r="B31" s="23" t="s">
        <v>195</v>
      </c>
      <c r="C31" s="25" t="s">
        <v>192</v>
      </c>
      <c r="D31" s="36">
        <f>SUMPRODUCT((Tableau1[Nat]=Stat_Nuitée!C31)*($D$2&gt;=Tableau1[Date Arrivée])*($D$2&lt;Tableau1[Date Départ]))</f>
        <v>0</v>
      </c>
      <c r="E31" s="36">
        <f>SUMPRODUCT((Tableau1[Nat]=Stat_Nuitée!C31)*($E$2&gt;=Tableau1[Date Arrivée])*($E$2&lt;Tableau1[Date Départ]))</f>
        <v>0</v>
      </c>
      <c r="F31" s="36">
        <f>SUMPRODUCT((Tableau1[Nat]=Stat_Nuitée!C31)*($F$2&gt;=Tableau1[Date Arrivée])*($F$2&lt;Tableau1[Date Départ]))</f>
        <v>0</v>
      </c>
      <c r="G31" s="36">
        <f>SUMPRODUCT((Tableau1[Nat]=Stat_Nuitée!C31)*($G$2&gt;=Tableau1[Date Arrivée])*($G$2&lt;Tableau1[Date Départ]))</f>
        <v>0</v>
      </c>
      <c r="H31" s="58">
        <f>SUMPRODUCT((Tableau1[Nat]=Stat_Nuitée!C31)*($H$2&gt;=Tableau1[Date Arrivée])*($H$2&lt;Tableau1[Date Départ]))</f>
        <v>0</v>
      </c>
      <c r="I31" s="58">
        <f>SUMPRODUCT((Tableau1[Nat]=Stat_Nuitée!C31)*($I$2&gt;=Tableau1[Date Arrivée])*($I$2&lt;Tableau1[Date Départ]))</f>
        <v>0</v>
      </c>
      <c r="J31" s="58">
        <f>SUMPRODUCT((Tableau1[Nat]=Stat_Nuitée!C31)*($J$2&gt;=Tableau1[Date Arrivée])*($J$2&lt;Tableau1[Date Départ]))</f>
        <v>0</v>
      </c>
      <c r="K31" s="58">
        <f>SUMPRODUCT((Tableau1[Nat]=Stat_Nuitée!C31)*($K$2&gt;=Tableau1[Date Arrivée])*($K$2&lt;Tableau1[Date Départ]))</f>
        <v>0</v>
      </c>
      <c r="L31" s="58">
        <f>SUMPRODUCT((Tableau1[Nat]=Stat_Nuitée!C31)*($L$2&gt;=Tableau1[Date Arrivée])*($L$2&lt;Tableau1[Date Départ]))</f>
        <v>0</v>
      </c>
      <c r="M31" s="58">
        <f>SUMPRODUCT((Tableau1[Nat]=Stat_Nuitée!C31)*($M$2&gt;=Tableau1[Date Arrivée])*($M$2&lt;Tableau1[Date Départ]))</f>
        <v>0</v>
      </c>
      <c r="N31" s="58">
        <f>SUMPRODUCT((Tableau1[Nat]=Stat_Nuitée!C31)*($N$2&gt;=Tableau1[Date Arrivée])*($N$2&lt;Tableau1[Date Départ]))</f>
        <v>0</v>
      </c>
      <c r="O31" s="58">
        <f>SUMPRODUCT((Tableau1[Nat]=Stat_Nuitée!C31)*($O$2&gt;=Tableau1[Date Arrivée])*($O$2&lt;Tableau1[Date Départ]))</f>
        <v>0</v>
      </c>
      <c r="P31" s="58">
        <f>SUMPRODUCT((Tableau1[Nat]=Stat_Nuitée!C31)*($P$2&gt;=Tableau1[Date Arrivée])*($P$2&lt;Tableau1[Date Départ]))</f>
        <v>0</v>
      </c>
      <c r="Q31" s="58">
        <f>SUMPRODUCT((Tableau1[Nat]=Stat_Nuitée!C31)*($Q$2&gt;=Tableau1[Date Arrivée])*($Q$2&lt;Tableau1[Date Départ]))</f>
        <v>0</v>
      </c>
      <c r="R31" s="58">
        <f>SUMPRODUCT((Tableau1[Nat]=Stat_Nuitée!C31)*($R$2&gt;=Tableau1[Date Arrivée])*($R$2&lt;Tableau1[Date Départ]))</f>
        <v>0</v>
      </c>
      <c r="S31" s="58">
        <f>SUMPRODUCT((Tableau1[Nat]=Stat_Nuitée!C31)*($S$2&gt;=Tableau1[Date Arrivée])*($S$2&lt;Tableau1[Date Départ]))</f>
        <v>0</v>
      </c>
      <c r="T31" s="58">
        <f>SUMPRODUCT((Tableau1[Nat]=Stat_Nuitée!C31)*($T$2&gt;=Tableau1[Date Arrivée])*($T$2&lt;Tableau1[Date Départ]))</f>
        <v>0</v>
      </c>
      <c r="U31" s="58">
        <f>SUMPRODUCT((Tableau1[Nat]=Stat_Nuitée!C31)*($U$2&gt;=Tableau1[Date Arrivée])*($U$2&lt;Tableau1[Date Départ]))</f>
        <v>0</v>
      </c>
      <c r="V31" s="58">
        <f>SUMPRODUCT((Tableau1[Nat]=Stat_Nuitée!C31)*($V$2&gt;=Tableau1[Date Arrivée])*($V$2&lt;Tableau1[Date Départ]))</f>
        <v>0</v>
      </c>
      <c r="W31" s="58">
        <f>SUMPRODUCT((Tableau1[Nat]=Stat_Nuitée!C31)*($W$2&gt;=Tableau1[Date Arrivée])*($W$2&lt;Tableau1[Date Départ]))</f>
        <v>0</v>
      </c>
      <c r="X31" s="58">
        <f>SUMPRODUCT((Tableau1[Nat]=Stat_Nuitée!C31)*($X$2&gt;=Tableau1[Date Arrivée])*($X$2&lt;Tableau1[Date Départ]))</f>
        <v>0</v>
      </c>
      <c r="Y31" s="58">
        <f>SUMPRODUCT((Tableau1[Nat]=Stat_Nuitée!C31)*($Y$2&gt;=Tableau1[Date Arrivée])*($Y$2&lt;Tableau1[Date Départ]))</f>
        <v>0</v>
      </c>
      <c r="Z31" s="58">
        <f>SUMPRODUCT((Tableau1[Nat]=Stat_Nuitée!C31)*($Z$2&gt;=Tableau1[Date Arrivée])*($Z$2&lt;Tableau1[Date Départ]))</f>
        <v>0</v>
      </c>
      <c r="AA31" s="58">
        <f>SUMPRODUCT((Tableau1[Nat]=Stat_Nuitée!C31)*($AA$2&gt;=Tableau1[Date Arrivée])*($AA$2&lt;Tableau1[Date Départ]))</f>
        <v>0</v>
      </c>
      <c r="AB31" s="36">
        <f>SUMPRODUCT((Tableau1[Nat]=Stat_Nuitée!C31)*($AB$2&gt;=Tableau1[Date Arrivée])*($AB$2&lt;Tableau1[Date Départ]))</f>
        <v>0</v>
      </c>
      <c r="AC31" s="36">
        <f>SUMPRODUCT((Tableau1[Nat]=Stat_Nuitée!C31)*($AC$2&gt;=Tableau1[Date Arrivée])*($AC$2&lt;Tableau1[Date Départ]))</f>
        <v>0</v>
      </c>
      <c r="AD31" s="36">
        <f>SUMPRODUCT((Tableau1[Nat]=Stat_Nuitée!C31)*($AD$2&gt;=Tableau1[Date Arrivée])*($AD$2&lt;Tableau1[Date Départ]))</f>
        <v>0</v>
      </c>
      <c r="AE31" s="36">
        <f>SUMPRODUCT((Tableau1[Nat]=Stat_Nuitée!C31)*($AE$2&gt;=Tableau1[Date Arrivée])*($AE$2&lt;Tableau1[Date Départ]))</f>
        <v>0</v>
      </c>
      <c r="AF31" s="36">
        <f>SUMPRODUCT((Tableau1[Nat]=Stat_Nuitée!C31)*($AF$2&gt;=Tableau1[Date Arrivée])*($AF$2&lt;Tableau1[Date Départ]))</f>
        <v>0</v>
      </c>
      <c r="AG31" s="36">
        <f>SUMPRODUCT((Tableau1[Nat]=Stat_Nuitée!C31)*($AG$2&gt;=Tableau1[Date Arrivée])*($AG$2&lt;Tableau1[Date Départ]))</f>
        <v>0</v>
      </c>
      <c r="AH31" s="37">
        <f>SUMPRODUCT((Tableau1[Nat]=Stat_Nuitée!C31)*($AH$2&gt;=Tableau1[Date Arrivée])*($AH$2&lt;Tableau1[Date Départ]))</f>
        <v>0</v>
      </c>
      <c r="AI31" s="25">
        <f t="shared" ref="AI31" si="2">SUM(D31:AH31)</f>
        <v>0</v>
      </c>
    </row>
    <row r="32" spans="1:35" ht="15.75" customHeight="1" x14ac:dyDescent="0.25">
      <c r="A32" s="2"/>
      <c r="B32" s="23" t="s">
        <v>140</v>
      </c>
      <c r="C32" s="25" t="s">
        <v>164</v>
      </c>
      <c r="D32" s="36">
        <f>SUMPRODUCT((Tableau1[Nat]=Stat_Nuitée!C32)*($D$2&gt;=Tableau1[Date Arrivée])*($D$2&lt;Tableau1[Date Départ]))</f>
        <v>0</v>
      </c>
      <c r="E32" s="36">
        <f>SUMPRODUCT((Tableau1[Nat]=Stat_Nuitée!C32)*($E$2&gt;=Tableau1[Date Arrivée])*($E$2&lt;Tableau1[Date Départ]))</f>
        <v>0</v>
      </c>
      <c r="F32" s="36">
        <f>SUMPRODUCT((Tableau1[Nat]=Stat_Nuitée!C32)*($F$2&gt;=Tableau1[Date Arrivée])*($F$2&lt;Tableau1[Date Départ]))</f>
        <v>0</v>
      </c>
      <c r="G32" s="36">
        <f>SUMPRODUCT((Tableau1[Nat]=Stat_Nuitée!C32)*($G$2&gt;=Tableau1[Date Arrivée])*($G$2&lt;Tableau1[Date Départ]))</f>
        <v>0</v>
      </c>
      <c r="H32" s="36">
        <f>SUMPRODUCT((Tableau1[Nat]=Stat_Nuitée!C32)*($H$2&gt;=Tableau1[Date Arrivée])*($H$2&lt;Tableau1[Date Départ]))</f>
        <v>0</v>
      </c>
      <c r="I32" s="36">
        <f>SUMPRODUCT((Tableau1[Nat]=Stat_Nuitée!C32)*($I$2&gt;=Tableau1[Date Arrivée])*($I$2&lt;Tableau1[Date Départ]))</f>
        <v>0</v>
      </c>
      <c r="J32" s="36">
        <f>SUMPRODUCT((Tableau1[Nat]=Stat_Nuitée!C32)*($J$2&gt;=Tableau1[Date Arrivée])*($J$2&lt;Tableau1[Date Départ]))</f>
        <v>0</v>
      </c>
      <c r="K32" s="36">
        <f>SUMPRODUCT((Tableau1[Nat]=Stat_Nuitée!C32)*($K$2&gt;=Tableau1[Date Arrivée])*($K$2&lt;Tableau1[Date Départ]))</f>
        <v>0</v>
      </c>
      <c r="L32" s="36">
        <f>SUMPRODUCT((Tableau1[Nat]=Stat_Nuitée!C32)*($L$2&gt;=Tableau1[Date Arrivée])*($L$2&lt;Tableau1[Date Départ]))</f>
        <v>0</v>
      </c>
      <c r="M32" s="36">
        <f>SUMPRODUCT((Tableau1[Nat]=Stat_Nuitée!C32)*($M$2&gt;=Tableau1[Date Arrivée])*($M$2&lt;Tableau1[Date Départ]))</f>
        <v>0</v>
      </c>
      <c r="N32" s="36">
        <f>SUMPRODUCT((Tableau1[Nat]=Stat_Nuitée!C32)*($N$2&gt;=Tableau1[Date Arrivée])*($N$2&lt;Tableau1[Date Départ]))</f>
        <v>0</v>
      </c>
      <c r="O32" s="36">
        <f>SUMPRODUCT((Tableau1[Nat]=Stat_Nuitée!C32)*($O$2&gt;=Tableau1[Date Arrivée])*($O$2&lt;Tableau1[Date Départ]))</f>
        <v>0</v>
      </c>
      <c r="P32" s="36">
        <f>SUMPRODUCT((Tableau1[Nat]=Stat_Nuitée!C32)*($P$2&gt;=Tableau1[Date Arrivée])*($P$2&lt;Tableau1[Date Départ]))</f>
        <v>0</v>
      </c>
      <c r="Q32" s="36">
        <f>SUMPRODUCT((Tableau1[Nat]=Stat_Nuitée!C32)*($Q$2&gt;=Tableau1[Date Arrivée])*($Q$2&lt;Tableau1[Date Départ]))</f>
        <v>0</v>
      </c>
      <c r="R32" s="36">
        <f>SUMPRODUCT((Tableau1[Nat]=Stat_Nuitée!C32)*($R$2&gt;=Tableau1[Date Arrivée])*($R$2&lt;Tableau1[Date Départ]))</f>
        <v>0</v>
      </c>
      <c r="S32" s="36">
        <f>SUMPRODUCT((Tableau1[Nat]=Stat_Nuitée!C32)*($S$2&gt;=Tableau1[Date Arrivée])*($S$2&lt;Tableau1[Date Départ]))</f>
        <v>0</v>
      </c>
      <c r="T32" s="36">
        <f>SUMPRODUCT((Tableau1[Nat]=Stat_Nuitée!C32)*($T$2&gt;=Tableau1[Date Arrivée])*($T$2&lt;Tableau1[Date Départ]))</f>
        <v>0</v>
      </c>
      <c r="U32" s="36">
        <f>SUMPRODUCT((Tableau1[Nat]=Stat_Nuitée!C32)*($U$2&gt;=Tableau1[Date Arrivée])*($U$2&lt;Tableau1[Date Départ]))</f>
        <v>0</v>
      </c>
      <c r="V32" s="36">
        <f>SUMPRODUCT((Tableau1[Nat]=Stat_Nuitée!C32)*($V$2&gt;=Tableau1[Date Arrivée])*($V$2&lt;Tableau1[Date Départ]))</f>
        <v>0</v>
      </c>
      <c r="W32" s="36">
        <f>SUMPRODUCT((Tableau1[Nat]=Stat_Nuitée!C32)*($W$2&gt;=Tableau1[Date Arrivée])*($W$2&lt;Tableau1[Date Départ]))</f>
        <v>0</v>
      </c>
      <c r="X32" s="36">
        <f>SUMPRODUCT((Tableau1[Nat]=Stat_Nuitée!C32)*($X$2&gt;=Tableau1[Date Arrivée])*($X$2&lt;Tableau1[Date Départ]))</f>
        <v>0</v>
      </c>
      <c r="Y32" s="36">
        <f>SUMPRODUCT((Tableau1[Nat]=Stat_Nuitée!C32)*($Y$2&gt;=Tableau1[Date Arrivée])*($Y$2&lt;Tableau1[Date Départ]))</f>
        <v>0</v>
      </c>
      <c r="Z32" s="36">
        <f>SUMPRODUCT((Tableau1[Nat]=Stat_Nuitée!C32)*($Z$2&gt;=Tableau1[Date Arrivée])*($Z$2&lt;Tableau1[Date Départ]))</f>
        <v>0</v>
      </c>
      <c r="AA32" s="36">
        <f>SUMPRODUCT((Tableau1[Nat]=Stat_Nuitée!C32)*($AA$2&gt;=Tableau1[Date Arrivée])*($AA$2&lt;Tableau1[Date Départ]))</f>
        <v>0</v>
      </c>
      <c r="AB32" s="36">
        <f>SUMPRODUCT((Tableau1[Nat]=Stat_Nuitée!C32)*($AB$2&gt;=Tableau1[Date Arrivée])*($AB$2&lt;Tableau1[Date Départ]))</f>
        <v>0</v>
      </c>
      <c r="AC32" s="36">
        <f>SUMPRODUCT((Tableau1[Nat]=Stat_Nuitée!C32)*($AC$2&gt;=Tableau1[Date Arrivée])*($AC$2&lt;Tableau1[Date Départ]))</f>
        <v>0</v>
      </c>
      <c r="AD32" s="36">
        <f>SUMPRODUCT((Tableau1[Nat]=Stat_Nuitée!C32)*($AD$2&gt;=Tableau1[Date Arrivée])*($AD$2&lt;Tableau1[Date Départ]))</f>
        <v>0</v>
      </c>
      <c r="AE32" s="36">
        <f>SUMPRODUCT((Tableau1[Nat]=Stat_Nuitée!C32)*($AE$2&gt;=Tableau1[Date Arrivée])*($AE$2&lt;Tableau1[Date Départ]))</f>
        <v>0</v>
      </c>
      <c r="AF32" s="36">
        <f>SUMPRODUCT((Tableau1[Nat]=Stat_Nuitée!C32)*($AF$2&gt;=Tableau1[Date Arrivée])*($AF$2&lt;Tableau1[Date Départ]))</f>
        <v>0</v>
      </c>
      <c r="AG32" s="36">
        <f>SUMPRODUCT((Tableau1[Nat]=Stat_Nuitée!C32)*($AG$2&gt;=Tableau1[Date Arrivée])*($AG$2&lt;Tableau1[Date Départ]))</f>
        <v>0</v>
      </c>
      <c r="AH32" s="37">
        <f>SUMPRODUCT((Tableau1[Nat]=Stat_Nuitée!C32)*($AH$2&gt;=Tableau1[Date Arrivée])*($AH$2&lt;Tableau1[Date Départ]))</f>
        <v>0</v>
      </c>
      <c r="AI32" s="25">
        <f t="shared" si="1"/>
        <v>0</v>
      </c>
    </row>
    <row r="33" spans="1:37" ht="15.75" customHeight="1" x14ac:dyDescent="0.25">
      <c r="A33" s="2"/>
      <c r="B33" s="23" t="s">
        <v>141</v>
      </c>
      <c r="C33" s="25" t="s">
        <v>31</v>
      </c>
      <c r="D33" s="36">
        <f>SUMPRODUCT((Tableau1[Nat]=Stat_Nuitée!C33)*($D$2&gt;=Tableau1[Date Arrivée])*($D$2&lt;Tableau1[Date Départ]))</f>
        <v>0</v>
      </c>
      <c r="E33" s="36">
        <f>SUMPRODUCT((Tableau1[Nat]=Stat_Nuitée!C33)*($E$2&gt;=Tableau1[Date Arrivée])*($E$2&lt;Tableau1[Date Départ]))</f>
        <v>0</v>
      </c>
      <c r="F33" s="36">
        <f>SUMPRODUCT((Tableau1[Nat]=Stat_Nuitée!C33)*($F$2&gt;=Tableau1[Date Arrivée])*($F$2&lt;Tableau1[Date Départ]))</f>
        <v>1</v>
      </c>
      <c r="G33" s="36">
        <f>SUMPRODUCT((Tableau1[Nat]=Stat_Nuitée!C33)*($G$2&gt;=Tableau1[Date Arrivée])*($G$2&lt;Tableau1[Date Départ]))</f>
        <v>1</v>
      </c>
      <c r="H33" s="36">
        <f>SUMPRODUCT((Tableau1[Nat]=Stat_Nuitée!C33)*($H$2&gt;=Tableau1[Date Arrivée])*($H$2&lt;Tableau1[Date Départ]))</f>
        <v>1</v>
      </c>
      <c r="I33" s="36">
        <f>SUMPRODUCT((Tableau1[Nat]=Stat_Nuitée!C33)*($I$2&gt;=Tableau1[Date Arrivée])*($I$2&lt;Tableau1[Date Départ]))</f>
        <v>1</v>
      </c>
      <c r="J33" s="36">
        <f>SUMPRODUCT((Tableau1[Nat]=Stat_Nuitée!C33)*($J$2&gt;=Tableau1[Date Arrivée])*($J$2&lt;Tableau1[Date Départ]))</f>
        <v>1</v>
      </c>
      <c r="K33" s="36">
        <f>SUMPRODUCT((Tableau1[Nat]=Stat_Nuitée!C33)*($K$2&gt;=Tableau1[Date Arrivée])*($K$2&lt;Tableau1[Date Départ]))</f>
        <v>0</v>
      </c>
      <c r="L33" s="36">
        <f>SUMPRODUCT((Tableau1[Nat]=Stat_Nuitée!C33)*($L$2&gt;=Tableau1[Date Arrivée])*($L$2&lt;Tableau1[Date Départ]))</f>
        <v>0</v>
      </c>
      <c r="M33" s="36">
        <f>SUMPRODUCT((Tableau1[Nat]=Stat_Nuitée!C33)*($M$2&gt;=Tableau1[Date Arrivée])*($M$2&lt;Tableau1[Date Départ]))</f>
        <v>0</v>
      </c>
      <c r="N33" s="36">
        <f>SUMPRODUCT((Tableau1[Nat]=Stat_Nuitée!C33)*($N$2&gt;=Tableau1[Date Arrivée])*($N$2&lt;Tableau1[Date Départ]))</f>
        <v>0</v>
      </c>
      <c r="O33" s="36">
        <f>SUMPRODUCT((Tableau1[Nat]=Stat_Nuitée!C33)*($O$2&gt;=Tableau1[Date Arrivée])*($O$2&lt;Tableau1[Date Départ]))</f>
        <v>0</v>
      </c>
      <c r="P33" s="36">
        <f>SUMPRODUCT((Tableau1[Nat]=Stat_Nuitée!C33)*($P$2&gt;=Tableau1[Date Arrivée])*($P$2&lt;Tableau1[Date Départ]))</f>
        <v>0</v>
      </c>
      <c r="Q33" s="36">
        <f>SUMPRODUCT((Tableau1[Nat]=Stat_Nuitée!C33)*($Q$2&gt;=Tableau1[Date Arrivée])*($Q$2&lt;Tableau1[Date Départ]))</f>
        <v>0</v>
      </c>
      <c r="R33" s="36">
        <f>SUMPRODUCT((Tableau1[Nat]=Stat_Nuitée!C33)*($R$2&gt;=Tableau1[Date Arrivée])*($R$2&lt;Tableau1[Date Départ]))</f>
        <v>0</v>
      </c>
      <c r="S33" s="36">
        <f>SUMPRODUCT((Tableau1[Nat]=Stat_Nuitée!C33)*($S$2&gt;=Tableau1[Date Arrivée])*($S$2&lt;Tableau1[Date Départ]))</f>
        <v>0</v>
      </c>
      <c r="T33" s="36">
        <f>SUMPRODUCT((Tableau1[Nat]=Stat_Nuitée!C33)*($T$2&gt;=Tableau1[Date Arrivée])*($T$2&lt;Tableau1[Date Départ]))</f>
        <v>0</v>
      </c>
      <c r="U33" s="36">
        <f>SUMPRODUCT((Tableau1[Nat]=Stat_Nuitée!C33)*($U$2&gt;=Tableau1[Date Arrivée])*($U$2&lt;Tableau1[Date Départ]))</f>
        <v>0</v>
      </c>
      <c r="V33" s="36">
        <f>SUMPRODUCT((Tableau1[Nat]=Stat_Nuitée!C33)*($V$2&gt;=Tableau1[Date Arrivée])*($V$2&lt;Tableau1[Date Départ]))</f>
        <v>0</v>
      </c>
      <c r="W33" s="36">
        <f>SUMPRODUCT((Tableau1[Nat]=Stat_Nuitée!C33)*($W$2&gt;=Tableau1[Date Arrivée])*($W$2&lt;Tableau1[Date Départ]))</f>
        <v>0</v>
      </c>
      <c r="X33" s="36">
        <f>SUMPRODUCT((Tableau1[Nat]=Stat_Nuitée!C33)*($X$2&gt;=Tableau1[Date Arrivée])*($X$2&lt;Tableau1[Date Départ]))</f>
        <v>0</v>
      </c>
      <c r="Y33" s="36">
        <f>SUMPRODUCT((Tableau1[Nat]=Stat_Nuitée!C33)*($Y$2&gt;=Tableau1[Date Arrivée])*($Y$2&lt;Tableau1[Date Départ]))</f>
        <v>0</v>
      </c>
      <c r="Z33" s="36">
        <f>SUMPRODUCT((Tableau1[Nat]=Stat_Nuitée!C33)*($Z$2&gt;=Tableau1[Date Arrivée])*($Z$2&lt;Tableau1[Date Départ]))</f>
        <v>0</v>
      </c>
      <c r="AA33" s="36">
        <f>SUMPRODUCT((Tableau1[Nat]=Stat_Nuitée!C33)*($AA$2&gt;=Tableau1[Date Arrivée])*($AA$2&lt;Tableau1[Date Départ]))</f>
        <v>0</v>
      </c>
      <c r="AB33" s="36">
        <f>SUMPRODUCT((Tableau1[Nat]=Stat_Nuitée!C33)*($AB$2&gt;=Tableau1[Date Arrivée])*($AB$2&lt;Tableau1[Date Départ]))</f>
        <v>0</v>
      </c>
      <c r="AC33" s="36">
        <f>SUMPRODUCT((Tableau1[Nat]=Stat_Nuitée!C33)*($AC$2&gt;=Tableau1[Date Arrivée])*($AC$2&lt;Tableau1[Date Départ]))</f>
        <v>0</v>
      </c>
      <c r="AD33" s="36">
        <f>SUMPRODUCT((Tableau1[Nat]=Stat_Nuitée!C33)*($AD$2&gt;=Tableau1[Date Arrivée])*($AD$2&lt;Tableau1[Date Départ]))</f>
        <v>0</v>
      </c>
      <c r="AE33" s="36">
        <f>SUMPRODUCT((Tableau1[Nat]=Stat_Nuitée!C33)*($AE$2&gt;=Tableau1[Date Arrivée])*($AE$2&lt;Tableau1[Date Départ]))</f>
        <v>0</v>
      </c>
      <c r="AF33" s="36">
        <f>SUMPRODUCT((Tableau1[Nat]=Stat_Nuitée!C33)*($AF$2&gt;=Tableau1[Date Arrivée])*($AF$2&lt;Tableau1[Date Départ]))</f>
        <v>0</v>
      </c>
      <c r="AG33" s="36">
        <f>SUMPRODUCT((Tableau1[Nat]=Stat_Nuitée!C33)*($AG$2&gt;=Tableau1[Date Arrivée])*($AG$2&lt;Tableau1[Date Départ]))</f>
        <v>0</v>
      </c>
      <c r="AH33" s="37">
        <f>SUMPRODUCT((Tableau1[Nat]=Stat_Nuitée!C33)*($AH$2&gt;=Tableau1[Date Arrivée])*($AH$2&lt;Tableau1[Date Départ]))</f>
        <v>0</v>
      </c>
      <c r="AI33" s="25">
        <f t="shared" si="1"/>
        <v>5</v>
      </c>
    </row>
    <row r="34" spans="1:37" ht="15.75" customHeight="1" x14ac:dyDescent="0.25">
      <c r="A34" s="2"/>
      <c r="B34" s="23" t="s">
        <v>142</v>
      </c>
      <c r="C34" s="25" t="s">
        <v>144</v>
      </c>
      <c r="D34" s="36">
        <f>SUMPRODUCT((Tableau1[Nat]=Stat_Nuitée!C34)*($D$2&gt;=Tableau1[Date Arrivée])*($D$2&lt;Tableau1[Date Départ]))</f>
        <v>0</v>
      </c>
      <c r="E34" s="36">
        <f>SUMPRODUCT((Tableau1[Nat]=Stat_Nuitée!C34)*($E$2&gt;=Tableau1[Date Arrivée])*($E$2&lt;Tableau1[Date Départ]))</f>
        <v>0</v>
      </c>
      <c r="F34" s="36">
        <f>SUMPRODUCT((Tableau1[Nat]=Stat_Nuitée!C34)*($F$2&gt;=Tableau1[Date Arrivée])*($F$2&lt;Tableau1[Date Départ]))</f>
        <v>0</v>
      </c>
      <c r="G34" s="36">
        <f>SUMPRODUCT((Tableau1[Nat]=Stat_Nuitée!C34)*($G$2&gt;=Tableau1[Date Arrivée])*($G$2&lt;Tableau1[Date Départ]))</f>
        <v>0</v>
      </c>
      <c r="H34" s="36">
        <f>SUMPRODUCT((Tableau1[Nat]=Stat_Nuitée!C34)*($H$2&gt;=Tableau1[Date Arrivée])*($H$2&lt;Tableau1[Date Départ]))</f>
        <v>0</v>
      </c>
      <c r="I34" s="36">
        <f>SUMPRODUCT((Tableau1[Nat]=Stat_Nuitée!C34)*($I$2&gt;=Tableau1[Date Arrivée])*($I$2&lt;Tableau1[Date Départ]))</f>
        <v>0</v>
      </c>
      <c r="J34" s="36">
        <f>SUMPRODUCT((Tableau1[Nat]=Stat_Nuitée!C34)*($J$2&gt;=Tableau1[Date Arrivée])*($J$2&lt;Tableau1[Date Départ]))</f>
        <v>0</v>
      </c>
      <c r="K34" s="36">
        <f>SUMPRODUCT((Tableau1[Nat]=Stat_Nuitée!C34)*($K$2&gt;=Tableau1[Date Arrivée])*($K$2&lt;Tableau1[Date Départ]))</f>
        <v>0</v>
      </c>
      <c r="L34" s="36">
        <f>SUMPRODUCT((Tableau1[Nat]=Stat_Nuitée!C34)*($L$2&gt;=Tableau1[Date Arrivée])*($L$2&lt;Tableau1[Date Départ]))</f>
        <v>0</v>
      </c>
      <c r="M34" s="36">
        <f>SUMPRODUCT((Tableau1[Nat]=Stat_Nuitée!C34)*($M$2&gt;=Tableau1[Date Arrivée])*($M$2&lt;Tableau1[Date Départ]))</f>
        <v>0</v>
      </c>
      <c r="N34" s="36">
        <f>SUMPRODUCT((Tableau1[Nat]=Stat_Nuitée!C34)*($N$2&gt;=Tableau1[Date Arrivée])*($N$2&lt;Tableau1[Date Départ]))</f>
        <v>0</v>
      </c>
      <c r="O34" s="36">
        <f>SUMPRODUCT((Tableau1[Nat]=Stat_Nuitée!C34)*($O$2&gt;=Tableau1[Date Arrivée])*($O$2&lt;Tableau1[Date Départ]))</f>
        <v>0</v>
      </c>
      <c r="P34" s="36">
        <f>SUMPRODUCT((Tableau1[Nat]=Stat_Nuitée!C34)*($P$2&gt;=Tableau1[Date Arrivée])*($P$2&lt;Tableau1[Date Départ]))</f>
        <v>0</v>
      </c>
      <c r="Q34" s="36">
        <f>SUMPRODUCT((Tableau1[Nat]=Stat_Nuitée!C34)*($Q$2&gt;=Tableau1[Date Arrivée])*($Q$2&lt;Tableau1[Date Départ]))</f>
        <v>0</v>
      </c>
      <c r="R34" s="36">
        <f>SUMPRODUCT((Tableau1[Nat]=Stat_Nuitée!C34)*($R$2&gt;=Tableau1[Date Arrivée])*($R$2&lt;Tableau1[Date Départ]))</f>
        <v>0</v>
      </c>
      <c r="S34" s="36">
        <f>SUMPRODUCT((Tableau1[Nat]=Stat_Nuitée!C34)*($S$2&gt;=Tableau1[Date Arrivée])*($S$2&lt;Tableau1[Date Départ]))</f>
        <v>0</v>
      </c>
      <c r="T34" s="36">
        <f>SUMPRODUCT((Tableau1[Nat]=Stat_Nuitée!C34)*($T$2&gt;=Tableau1[Date Arrivée])*($T$2&lt;Tableau1[Date Départ]))</f>
        <v>0</v>
      </c>
      <c r="U34" s="36">
        <f>SUMPRODUCT((Tableau1[Nat]=Stat_Nuitée!C34)*($U$2&gt;=Tableau1[Date Arrivée])*($U$2&lt;Tableau1[Date Départ]))</f>
        <v>0</v>
      </c>
      <c r="V34" s="36">
        <f>SUMPRODUCT((Tableau1[Nat]=Stat_Nuitée!C34)*($V$2&gt;=Tableau1[Date Arrivée])*($V$2&lt;Tableau1[Date Départ]))</f>
        <v>0</v>
      </c>
      <c r="W34" s="36">
        <f>SUMPRODUCT((Tableau1[Nat]=Stat_Nuitée!C34)*($W$2&gt;=Tableau1[Date Arrivée])*($W$2&lt;Tableau1[Date Départ]))</f>
        <v>0</v>
      </c>
      <c r="X34" s="36">
        <f>SUMPRODUCT((Tableau1[Nat]=Stat_Nuitée!C34)*($X$2&gt;=Tableau1[Date Arrivée])*($X$2&lt;Tableau1[Date Départ]))</f>
        <v>0</v>
      </c>
      <c r="Y34" s="36">
        <f>SUMPRODUCT((Tableau1[Nat]=Stat_Nuitée!C34)*($Y$2&gt;=Tableau1[Date Arrivée])*($Y$2&lt;Tableau1[Date Départ]))</f>
        <v>0</v>
      </c>
      <c r="Z34" s="36">
        <f>SUMPRODUCT((Tableau1[Nat]=Stat_Nuitée!C34)*($Z$2&gt;=Tableau1[Date Arrivée])*($Z$2&lt;Tableau1[Date Départ]))</f>
        <v>0</v>
      </c>
      <c r="AA34" s="36">
        <f>SUMPRODUCT((Tableau1[Nat]=Stat_Nuitée!C34)*($AA$2&gt;=Tableau1[Date Arrivée])*($AA$2&lt;Tableau1[Date Départ]))</f>
        <v>0</v>
      </c>
      <c r="AB34" s="36">
        <f>SUMPRODUCT((Tableau1[Nat]=Stat_Nuitée!C34)*($AB$2&gt;=Tableau1[Date Arrivée])*($AB$2&lt;Tableau1[Date Départ]))</f>
        <v>0</v>
      </c>
      <c r="AC34" s="36">
        <f>SUMPRODUCT((Tableau1[Nat]=Stat_Nuitée!C34)*($AC$2&gt;=Tableau1[Date Arrivée])*($AC$2&lt;Tableau1[Date Départ]))</f>
        <v>0</v>
      </c>
      <c r="AD34" s="36">
        <f>SUMPRODUCT((Tableau1[Nat]=Stat_Nuitée!C34)*($AD$2&gt;=Tableau1[Date Arrivée])*($AD$2&lt;Tableau1[Date Départ]))</f>
        <v>0</v>
      </c>
      <c r="AE34" s="36">
        <f>SUMPRODUCT((Tableau1[Nat]=Stat_Nuitée!C34)*($AE$2&gt;=Tableau1[Date Arrivée])*($AE$2&lt;Tableau1[Date Départ]))</f>
        <v>0</v>
      </c>
      <c r="AF34" s="36">
        <f>SUMPRODUCT((Tableau1[Nat]=Stat_Nuitée!C34)*($AF$2&gt;=Tableau1[Date Arrivée])*($AF$2&lt;Tableau1[Date Départ]))</f>
        <v>0</v>
      </c>
      <c r="AG34" s="36">
        <f>SUMPRODUCT((Tableau1[Nat]=Stat_Nuitée!C34)*($AG$2&gt;=Tableau1[Date Arrivée])*($AG$2&lt;Tableau1[Date Départ]))</f>
        <v>0</v>
      </c>
      <c r="AH34" s="37">
        <f>SUMPRODUCT((Tableau1[Nat]=Stat_Nuitée!C34)*($AH$2&gt;=Tableau1[Date Arrivée])*($AH$2&lt;Tableau1[Date Départ]))</f>
        <v>0</v>
      </c>
      <c r="AI34" s="25">
        <f t="shared" si="1"/>
        <v>0</v>
      </c>
    </row>
    <row r="35" spans="1:37" ht="15.75" customHeight="1" x14ac:dyDescent="0.25">
      <c r="A35" s="2"/>
      <c r="B35" s="23" t="s">
        <v>146</v>
      </c>
      <c r="C35" s="25" t="s">
        <v>145</v>
      </c>
      <c r="D35" s="36">
        <f>SUMPRODUCT((Tableau1[Nat]=Stat_Nuitée!C35)*($D$2&gt;=Tableau1[Date Arrivée])*($D$2&lt;Tableau1[Date Départ]))</f>
        <v>0</v>
      </c>
      <c r="E35" s="36">
        <f>SUMPRODUCT((Tableau1[Nat]=Stat_Nuitée!C35)*($E$2&gt;=Tableau1[Date Arrivée])*($E$2&lt;Tableau1[Date Départ]))</f>
        <v>0</v>
      </c>
      <c r="F35" s="36">
        <f>SUMPRODUCT((Tableau1[Nat]=Stat_Nuitée!C35)*($F$2&gt;=Tableau1[Date Arrivée])*($F$2&lt;Tableau1[Date Départ]))</f>
        <v>0</v>
      </c>
      <c r="G35" s="36">
        <f>SUMPRODUCT((Tableau1[Nat]=Stat_Nuitée!C35)*($G$2&gt;=Tableau1[Date Arrivée])*($G$2&lt;Tableau1[Date Départ]))</f>
        <v>0</v>
      </c>
      <c r="H35" s="36">
        <f>SUMPRODUCT((Tableau1[Nat]=Stat_Nuitée!C35)*($H$2&gt;=Tableau1[Date Arrivée])*($H$2&lt;Tableau1[Date Départ]))</f>
        <v>0</v>
      </c>
      <c r="I35" s="36">
        <f>SUMPRODUCT((Tableau1[Nat]=Stat_Nuitée!C35)*($I$2&gt;=Tableau1[Date Arrivée])*($I$2&lt;Tableau1[Date Départ]))</f>
        <v>0</v>
      </c>
      <c r="J35" s="36">
        <f>SUMPRODUCT((Tableau1[Nat]=Stat_Nuitée!C35)*($J$2&gt;=Tableau1[Date Arrivée])*($J$2&lt;Tableau1[Date Départ]))</f>
        <v>0</v>
      </c>
      <c r="K35" s="36">
        <f>SUMPRODUCT((Tableau1[Nat]=Stat_Nuitée!C35)*($K$2&gt;=Tableau1[Date Arrivée])*($K$2&lt;Tableau1[Date Départ]))</f>
        <v>0</v>
      </c>
      <c r="L35" s="36">
        <f>SUMPRODUCT((Tableau1[Nat]=Stat_Nuitée!C35)*($L$2&gt;=Tableau1[Date Arrivée])*($L$2&lt;Tableau1[Date Départ]))</f>
        <v>0</v>
      </c>
      <c r="M35" s="36">
        <f>SUMPRODUCT((Tableau1[Nat]=Stat_Nuitée!C35)*($M$2&gt;=Tableau1[Date Arrivée])*($M$2&lt;Tableau1[Date Départ]))</f>
        <v>0</v>
      </c>
      <c r="N35" s="36">
        <f>SUMPRODUCT((Tableau1[Nat]=Stat_Nuitée!C35)*($N$2&gt;=Tableau1[Date Arrivée])*($N$2&lt;Tableau1[Date Départ]))</f>
        <v>0</v>
      </c>
      <c r="O35" s="36">
        <f>SUMPRODUCT((Tableau1[Nat]=Stat_Nuitée!C35)*($O$2&gt;=Tableau1[Date Arrivée])*($O$2&lt;Tableau1[Date Départ]))</f>
        <v>0</v>
      </c>
      <c r="P35" s="36">
        <f>SUMPRODUCT((Tableau1[Nat]=Stat_Nuitée!C35)*($P$2&gt;=Tableau1[Date Arrivée])*($P$2&lt;Tableau1[Date Départ]))</f>
        <v>0</v>
      </c>
      <c r="Q35" s="36">
        <f>SUMPRODUCT((Tableau1[Nat]=Stat_Nuitée!C35)*($Q$2&gt;=Tableau1[Date Arrivée])*($Q$2&lt;Tableau1[Date Départ]))</f>
        <v>0</v>
      </c>
      <c r="R35" s="36">
        <f>SUMPRODUCT((Tableau1[Nat]=Stat_Nuitée!C35)*($R$2&gt;=Tableau1[Date Arrivée])*($R$2&lt;Tableau1[Date Départ]))</f>
        <v>0</v>
      </c>
      <c r="S35" s="36">
        <f>SUMPRODUCT((Tableau1[Nat]=Stat_Nuitée!C35)*($S$2&gt;=Tableau1[Date Arrivée])*($S$2&lt;Tableau1[Date Départ]))</f>
        <v>0</v>
      </c>
      <c r="T35" s="36">
        <f>SUMPRODUCT((Tableau1[Nat]=Stat_Nuitée!C35)*($T$2&gt;=Tableau1[Date Arrivée])*($T$2&lt;Tableau1[Date Départ]))</f>
        <v>0</v>
      </c>
      <c r="U35" s="36">
        <f>SUMPRODUCT((Tableau1[Nat]=Stat_Nuitée!C35)*($U$2&gt;=Tableau1[Date Arrivée])*($U$2&lt;Tableau1[Date Départ]))</f>
        <v>0</v>
      </c>
      <c r="V35" s="36">
        <f>SUMPRODUCT((Tableau1[Nat]=Stat_Nuitée!C35)*($V$2&gt;=Tableau1[Date Arrivée])*($V$2&lt;Tableau1[Date Départ]))</f>
        <v>0</v>
      </c>
      <c r="W35" s="36">
        <f>SUMPRODUCT((Tableau1[Nat]=Stat_Nuitée!C35)*($W$2&gt;=Tableau1[Date Arrivée])*($W$2&lt;Tableau1[Date Départ]))</f>
        <v>0</v>
      </c>
      <c r="X35" s="36">
        <f>SUMPRODUCT((Tableau1[Nat]=Stat_Nuitée!C35)*($X$2&gt;=Tableau1[Date Arrivée])*($X$2&lt;Tableau1[Date Départ]))</f>
        <v>0</v>
      </c>
      <c r="Y35" s="36">
        <f>SUMPRODUCT((Tableau1[Nat]=Stat_Nuitée!C35)*($Y$2&gt;=Tableau1[Date Arrivée])*($Y$2&lt;Tableau1[Date Départ]))</f>
        <v>0</v>
      </c>
      <c r="Z35" s="36">
        <f>SUMPRODUCT((Tableau1[Nat]=Stat_Nuitée!C35)*($Z$2&gt;=Tableau1[Date Arrivée])*($Z$2&lt;Tableau1[Date Départ]))</f>
        <v>0</v>
      </c>
      <c r="AA35" s="36">
        <f>SUMPRODUCT((Tableau1[Nat]=Stat_Nuitée!C35)*($AA$2&gt;=Tableau1[Date Arrivée])*($AA$2&lt;Tableau1[Date Départ]))</f>
        <v>0</v>
      </c>
      <c r="AB35" s="36">
        <f>SUMPRODUCT((Tableau1[Nat]=Stat_Nuitée!C35)*($AB$2&gt;=Tableau1[Date Arrivée])*($AB$2&lt;Tableau1[Date Départ]))</f>
        <v>0</v>
      </c>
      <c r="AC35" s="36">
        <f>SUMPRODUCT((Tableau1[Nat]=Stat_Nuitée!C35)*($AC$2&gt;=Tableau1[Date Arrivée])*($AC$2&lt;Tableau1[Date Départ]))</f>
        <v>0</v>
      </c>
      <c r="AD35" s="36">
        <f>SUMPRODUCT((Tableau1[Nat]=Stat_Nuitée!C35)*($AD$2&gt;=Tableau1[Date Arrivée])*($AD$2&lt;Tableau1[Date Départ]))</f>
        <v>0</v>
      </c>
      <c r="AE35" s="36">
        <f>SUMPRODUCT((Tableau1[Nat]=Stat_Nuitée!C35)*($AE$2&gt;=Tableau1[Date Arrivée])*($AE$2&lt;Tableau1[Date Départ]))</f>
        <v>0</v>
      </c>
      <c r="AF35" s="36">
        <f>SUMPRODUCT((Tableau1[Nat]=Stat_Nuitée!C35)*($AF$2&gt;=Tableau1[Date Arrivée])*($AF$2&lt;Tableau1[Date Départ]))</f>
        <v>0</v>
      </c>
      <c r="AG35" s="36">
        <f>SUMPRODUCT((Tableau1[Nat]=Stat_Nuitée!C35)*($AG$2&gt;=Tableau1[Date Arrivée])*($AG$2&lt;Tableau1[Date Départ]))</f>
        <v>0</v>
      </c>
      <c r="AH35" s="37">
        <f>SUMPRODUCT((Tableau1[Nat]=Stat_Nuitée!C35)*($AH$2&gt;=Tableau1[Date Arrivée])*($AH$2&lt;Tableau1[Date Départ]))</f>
        <v>0</v>
      </c>
      <c r="AI35" s="25">
        <f t="shared" si="1"/>
        <v>0</v>
      </c>
    </row>
    <row r="36" spans="1:37" ht="15.75" customHeight="1" x14ac:dyDescent="0.25">
      <c r="A36" s="2"/>
      <c r="B36" s="23" t="s">
        <v>147</v>
      </c>
      <c r="C36" s="25" t="s">
        <v>148</v>
      </c>
      <c r="D36" s="36">
        <f>SUMPRODUCT((Tableau1[Nat]=Stat_Nuitée!C36)*($D$2&gt;=Tableau1[Date Arrivée])*($D$2&lt;Tableau1[Date Départ]))</f>
        <v>0</v>
      </c>
      <c r="E36" s="36">
        <f>SUMPRODUCT((Tableau1[Nat]=Stat_Nuitée!C36)*($E$2&gt;=Tableau1[Date Arrivée])*($E$2&lt;Tableau1[Date Départ]))</f>
        <v>0</v>
      </c>
      <c r="F36" s="36">
        <f>SUMPRODUCT((Tableau1[Nat]=Stat_Nuitée!C36)*($F$2&gt;=Tableau1[Date Arrivée])*($F$2&lt;Tableau1[Date Départ]))</f>
        <v>0</v>
      </c>
      <c r="G36" s="36">
        <f>SUMPRODUCT((Tableau1[Nat]=Stat_Nuitée!C36)*($G$2&gt;=Tableau1[Date Arrivée])*($G$2&lt;Tableau1[Date Départ]))</f>
        <v>0</v>
      </c>
      <c r="H36" s="36">
        <f>SUMPRODUCT((Tableau1[Nat]=Stat_Nuitée!C36)*($H$2&gt;=Tableau1[Date Arrivée])*($H$2&lt;Tableau1[Date Départ]))</f>
        <v>0</v>
      </c>
      <c r="I36" s="36">
        <f>SUMPRODUCT((Tableau1[Nat]=Stat_Nuitée!C36)*($I$2&gt;=Tableau1[Date Arrivée])*($I$2&lt;Tableau1[Date Départ]))</f>
        <v>0</v>
      </c>
      <c r="J36" s="36">
        <f>SUMPRODUCT((Tableau1[Nat]=Stat_Nuitée!C36)*($J$2&gt;=Tableau1[Date Arrivée])*($J$2&lt;Tableau1[Date Départ]))</f>
        <v>0</v>
      </c>
      <c r="K36" s="36">
        <f>SUMPRODUCT((Tableau1[Nat]=Stat_Nuitée!C36)*($K$2&gt;=Tableau1[Date Arrivée])*($K$2&lt;Tableau1[Date Départ]))</f>
        <v>0</v>
      </c>
      <c r="L36" s="36">
        <f>SUMPRODUCT((Tableau1[Nat]=Stat_Nuitée!C36)*($L$2&gt;=Tableau1[Date Arrivée])*($L$2&lt;Tableau1[Date Départ]))</f>
        <v>0</v>
      </c>
      <c r="M36" s="36">
        <f>SUMPRODUCT((Tableau1[Nat]=Stat_Nuitée!C36)*($M$2&gt;=Tableau1[Date Arrivée])*($M$2&lt;Tableau1[Date Départ]))</f>
        <v>0</v>
      </c>
      <c r="N36" s="36">
        <f>SUMPRODUCT((Tableau1[Nat]=Stat_Nuitée!C36)*($N$2&gt;=Tableau1[Date Arrivée])*($N$2&lt;Tableau1[Date Départ]))</f>
        <v>0</v>
      </c>
      <c r="O36" s="36">
        <f>SUMPRODUCT((Tableau1[Nat]=Stat_Nuitée!C36)*($O$2&gt;=Tableau1[Date Arrivée])*($O$2&lt;Tableau1[Date Départ]))</f>
        <v>0</v>
      </c>
      <c r="P36" s="36">
        <f>SUMPRODUCT((Tableau1[Nat]=Stat_Nuitée!C36)*($P$2&gt;=Tableau1[Date Arrivée])*($P$2&lt;Tableau1[Date Départ]))</f>
        <v>0</v>
      </c>
      <c r="Q36" s="36">
        <f>SUMPRODUCT((Tableau1[Nat]=Stat_Nuitée!C36)*($Q$2&gt;=Tableau1[Date Arrivée])*($Q$2&lt;Tableau1[Date Départ]))</f>
        <v>0</v>
      </c>
      <c r="R36" s="36">
        <f>SUMPRODUCT((Tableau1[Nat]=Stat_Nuitée!C36)*($R$2&gt;=Tableau1[Date Arrivée])*($R$2&lt;Tableau1[Date Départ]))</f>
        <v>0</v>
      </c>
      <c r="S36" s="36">
        <f>SUMPRODUCT((Tableau1[Nat]=Stat_Nuitée!C36)*($S$2&gt;=Tableau1[Date Arrivée])*($S$2&lt;Tableau1[Date Départ]))</f>
        <v>0</v>
      </c>
      <c r="T36" s="36">
        <f>SUMPRODUCT((Tableau1[Nat]=Stat_Nuitée!C36)*($T$2&gt;=Tableau1[Date Arrivée])*($T$2&lt;Tableau1[Date Départ]))</f>
        <v>0</v>
      </c>
      <c r="U36" s="36">
        <f>SUMPRODUCT((Tableau1[Nat]=Stat_Nuitée!C36)*($U$2&gt;=Tableau1[Date Arrivée])*($U$2&lt;Tableau1[Date Départ]))</f>
        <v>0</v>
      </c>
      <c r="V36" s="36">
        <f>SUMPRODUCT((Tableau1[Nat]=Stat_Nuitée!C36)*($V$2&gt;=Tableau1[Date Arrivée])*($V$2&lt;Tableau1[Date Départ]))</f>
        <v>0</v>
      </c>
      <c r="W36" s="36">
        <f>SUMPRODUCT((Tableau1[Nat]=Stat_Nuitée!C36)*($W$2&gt;=Tableau1[Date Arrivée])*($W$2&lt;Tableau1[Date Départ]))</f>
        <v>0</v>
      </c>
      <c r="X36" s="36">
        <f>SUMPRODUCT((Tableau1[Nat]=Stat_Nuitée!C36)*($X$2&gt;=Tableau1[Date Arrivée])*($X$2&lt;Tableau1[Date Départ]))</f>
        <v>0</v>
      </c>
      <c r="Y36" s="36">
        <f>SUMPRODUCT((Tableau1[Nat]=Stat_Nuitée!C36)*($Y$2&gt;=Tableau1[Date Arrivée])*($Y$2&lt;Tableau1[Date Départ]))</f>
        <v>0</v>
      </c>
      <c r="Z36" s="36">
        <f>SUMPRODUCT((Tableau1[Nat]=Stat_Nuitée!C36)*($Z$2&gt;=Tableau1[Date Arrivée])*($Z$2&lt;Tableau1[Date Départ]))</f>
        <v>0</v>
      </c>
      <c r="AA36" s="36">
        <f>SUMPRODUCT((Tableau1[Nat]=Stat_Nuitée!C36)*($AA$2&gt;=Tableau1[Date Arrivée])*($AA$2&lt;Tableau1[Date Départ]))</f>
        <v>0</v>
      </c>
      <c r="AB36" s="36">
        <f>SUMPRODUCT((Tableau1[Nat]=Stat_Nuitée!C36)*($AB$2&gt;=Tableau1[Date Arrivée])*($AB$2&lt;Tableau1[Date Départ]))</f>
        <v>0</v>
      </c>
      <c r="AC36" s="36">
        <f>SUMPRODUCT((Tableau1[Nat]=Stat_Nuitée!C36)*($AC$2&gt;=Tableau1[Date Arrivée])*($AC$2&lt;Tableau1[Date Départ]))</f>
        <v>0</v>
      </c>
      <c r="AD36" s="36">
        <f>SUMPRODUCT((Tableau1[Nat]=Stat_Nuitée!C36)*($AD$2&gt;=Tableau1[Date Arrivée])*($AD$2&lt;Tableau1[Date Départ]))</f>
        <v>0</v>
      </c>
      <c r="AE36" s="36">
        <f>SUMPRODUCT((Tableau1[Nat]=Stat_Nuitée!C36)*($AE$2&gt;=Tableau1[Date Arrivée])*($AE$2&lt;Tableau1[Date Départ]))</f>
        <v>0</v>
      </c>
      <c r="AF36" s="36">
        <f>SUMPRODUCT((Tableau1[Nat]=Stat_Nuitée!C36)*($AF$2&gt;=Tableau1[Date Arrivée])*($AF$2&lt;Tableau1[Date Départ]))</f>
        <v>0</v>
      </c>
      <c r="AG36" s="36">
        <f>SUMPRODUCT((Tableau1[Nat]=Stat_Nuitée!C36)*($AG$2&gt;=Tableau1[Date Arrivée])*($AG$2&lt;Tableau1[Date Départ]))</f>
        <v>0</v>
      </c>
      <c r="AH36" s="37">
        <f>SUMPRODUCT((Tableau1[Nat]=Stat_Nuitée!C36)*($AH$2&gt;=Tableau1[Date Arrivée])*($AH$2&lt;Tableau1[Date Départ]))</f>
        <v>0</v>
      </c>
      <c r="AI36" s="25">
        <f t="shared" si="1"/>
        <v>0</v>
      </c>
    </row>
    <row r="37" spans="1:37" ht="15.75" customHeight="1" x14ac:dyDescent="0.25">
      <c r="A37" s="2"/>
      <c r="B37" s="23" t="s">
        <v>167</v>
      </c>
      <c r="C37" s="25" t="s">
        <v>168</v>
      </c>
      <c r="D37" s="36">
        <f>SUMPRODUCT((Tableau1[Nat]=Stat_Nuitée!C37)*($D$2&gt;=Tableau1[Date Arrivée])*($D$2&lt;Tableau1[Date Départ]))</f>
        <v>0</v>
      </c>
      <c r="E37" s="36">
        <f>SUMPRODUCT((Tableau1[Nat]=Stat_Nuitée!C37)*($E$2&gt;=Tableau1[Date Arrivée])*($E$2&lt;Tableau1[Date Départ]))</f>
        <v>0</v>
      </c>
      <c r="F37" s="36">
        <f>SUMPRODUCT((Tableau1[Nat]=Stat_Nuitée!C37)*($F$2&gt;=Tableau1[Date Arrivée])*($F$2&lt;Tableau1[Date Départ]))</f>
        <v>0</v>
      </c>
      <c r="G37" s="36">
        <f>SUMPRODUCT((Tableau1[Nat]=Stat_Nuitée!C37)*($G$2&gt;=Tableau1[Date Arrivée])*($G$2&lt;Tableau1[Date Départ]))</f>
        <v>0</v>
      </c>
      <c r="H37" s="36">
        <f>SUMPRODUCT((Tableau1[Nat]=Stat_Nuitée!C37)*($H$2&gt;=Tableau1[Date Arrivée])*($H$2&lt;Tableau1[Date Départ]))</f>
        <v>0</v>
      </c>
      <c r="I37" s="36">
        <f>SUMPRODUCT((Tableau1[Nat]=Stat_Nuitée!C37)*($I$2&gt;=Tableau1[Date Arrivée])*($I$2&lt;Tableau1[Date Départ]))</f>
        <v>0</v>
      </c>
      <c r="J37" s="36">
        <f>SUMPRODUCT((Tableau1[Nat]=Stat_Nuitée!C37)*($J$2&gt;=Tableau1[Date Arrivée])*($J$2&lt;Tableau1[Date Départ]))</f>
        <v>0</v>
      </c>
      <c r="K37" s="36">
        <f>SUMPRODUCT((Tableau1[Nat]=Stat_Nuitée!C37)*($K$2&gt;=Tableau1[Date Arrivée])*($K$2&lt;Tableau1[Date Départ]))</f>
        <v>0</v>
      </c>
      <c r="L37" s="36">
        <f>SUMPRODUCT((Tableau1[Nat]=Stat_Nuitée!C37)*($L$2&gt;=Tableau1[Date Arrivée])*($L$2&lt;Tableau1[Date Départ]))</f>
        <v>0</v>
      </c>
      <c r="M37" s="36">
        <f>SUMPRODUCT((Tableau1[Nat]=Stat_Nuitée!C37)*($M$2&gt;=Tableau1[Date Arrivée])*($M$2&lt;Tableau1[Date Départ]))</f>
        <v>0</v>
      </c>
      <c r="N37" s="36">
        <f>SUMPRODUCT((Tableau1[Nat]=Stat_Nuitée!C37)*($N$2&gt;=Tableau1[Date Arrivée])*($N$2&lt;Tableau1[Date Départ]))</f>
        <v>0</v>
      </c>
      <c r="O37" s="36">
        <f>SUMPRODUCT((Tableau1[Nat]=Stat_Nuitée!C37)*($O$2&gt;=Tableau1[Date Arrivée])*($O$2&lt;Tableau1[Date Départ]))</f>
        <v>0</v>
      </c>
      <c r="P37" s="36">
        <f>SUMPRODUCT((Tableau1[Nat]=Stat_Nuitée!C37)*($P$2&gt;=Tableau1[Date Arrivée])*($P$2&lt;Tableau1[Date Départ]))</f>
        <v>0</v>
      </c>
      <c r="Q37" s="36">
        <f>SUMPRODUCT((Tableau1[Nat]=Stat_Nuitée!C37)*($Q$2&gt;=Tableau1[Date Arrivée])*($Q$2&lt;Tableau1[Date Départ]))</f>
        <v>0</v>
      </c>
      <c r="R37" s="36">
        <f>SUMPRODUCT((Tableau1[Nat]=Stat_Nuitée!C37)*($R$2&gt;=Tableau1[Date Arrivée])*($R$2&lt;Tableau1[Date Départ]))</f>
        <v>0</v>
      </c>
      <c r="S37" s="36">
        <f>SUMPRODUCT((Tableau1[Nat]=Stat_Nuitée!C37)*($S$2&gt;=Tableau1[Date Arrivée])*($S$2&lt;Tableau1[Date Départ]))</f>
        <v>0</v>
      </c>
      <c r="T37" s="36">
        <f>SUMPRODUCT((Tableau1[Nat]=Stat_Nuitée!C37)*($T$2&gt;=Tableau1[Date Arrivée])*($T$2&lt;Tableau1[Date Départ]))</f>
        <v>0</v>
      </c>
      <c r="U37" s="36">
        <f>SUMPRODUCT((Tableau1[Nat]=Stat_Nuitée!C37)*($U$2&gt;=Tableau1[Date Arrivée])*($U$2&lt;Tableau1[Date Départ]))</f>
        <v>0</v>
      </c>
      <c r="V37" s="36">
        <f>SUMPRODUCT((Tableau1[Nat]=Stat_Nuitée!C37)*($V$2&gt;=Tableau1[Date Arrivée])*($V$2&lt;Tableau1[Date Départ]))</f>
        <v>0</v>
      </c>
      <c r="W37" s="36">
        <f>SUMPRODUCT((Tableau1[Nat]=Stat_Nuitée!C37)*($W$2&gt;=Tableau1[Date Arrivée])*($W$2&lt;Tableau1[Date Départ]))</f>
        <v>0</v>
      </c>
      <c r="X37" s="36">
        <f>SUMPRODUCT((Tableau1[Nat]=Stat_Nuitée!C37)*($X$2&gt;=Tableau1[Date Arrivée])*($X$2&lt;Tableau1[Date Départ]))</f>
        <v>0</v>
      </c>
      <c r="Y37" s="36">
        <f>SUMPRODUCT((Tableau1[Nat]=Stat_Nuitée!C37)*($Y$2&gt;=Tableau1[Date Arrivée])*($Y$2&lt;Tableau1[Date Départ]))</f>
        <v>0</v>
      </c>
      <c r="Z37" s="36">
        <f>SUMPRODUCT((Tableau1[Nat]=Stat_Nuitée!C37)*($Z$2&gt;=Tableau1[Date Arrivée])*($Z$2&lt;Tableau1[Date Départ]))</f>
        <v>0</v>
      </c>
      <c r="AA37" s="36">
        <f>SUMPRODUCT((Tableau1[Nat]=Stat_Nuitée!C37)*($AA$2&gt;=Tableau1[Date Arrivée])*($AA$2&lt;Tableau1[Date Départ]))</f>
        <v>0</v>
      </c>
      <c r="AB37" s="36">
        <f>SUMPRODUCT((Tableau1[Nat]=Stat_Nuitée!C37)*($AB$2&gt;=Tableau1[Date Arrivée])*($AB$2&lt;Tableau1[Date Départ]))</f>
        <v>0</v>
      </c>
      <c r="AC37" s="36">
        <f>SUMPRODUCT((Tableau1[Nat]=Stat_Nuitée!C37)*($AC$2&gt;=Tableau1[Date Arrivée])*($AC$2&lt;Tableau1[Date Départ]))</f>
        <v>0</v>
      </c>
      <c r="AD37" s="36">
        <f>SUMPRODUCT((Tableau1[Nat]=Stat_Nuitée!C37)*($AD$2&gt;=Tableau1[Date Arrivée])*($AD$2&lt;Tableau1[Date Départ]))</f>
        <v>0</v>
      </c>
      <c r="AE37" s="36">
        <f>SUMPRODUCT((Tableau1[Nat]=Stat_Nuitée!C37)*($AE$2&gt;=Tableau1[Date Arrivée])*($AE$2&lt;Tableau1[Date Départ]))</f>
        <v>0</v>
      </c>
      <c r="AF37" s="36">
        <f>SUMPRODUCT((Tableau1[Nat]=Stat_Nuitée!C37)*($AF$2&gt;=Tableau1[Date Arrivée])*($AF$2&lt;Tableau1[Date Départ]))</f>
        <v>0</v>
      </c>
      <c r="AG37" s="36">
        <f>SUMPRODUCT((Tableau1[Nat]=Stat_Nuitée!C37)*($AG$2&gt;=Tableau1[Date Arrivée])*($AG$2&lt;Tableau1[Date Départ]))</f>
        <v>0</v>
      </c>
      <c r="AH37" s="37">
        <f>SUMPRODUCT((Tableau1[Nat]=Stat_Nuitée!C37)*($AH$2&gt;=Tableau1[Date Arrivée])*($AH$2&lt;Tableau1[Date Départ]))</f>
        <v>0</v>
      </c>
      <c r="AI37" s="25">
        <f t="shared" si="1"/>
        <v>0</v>
      </c>
    </row>
    <row r="38" spans="1:37" ht="15.75" customHeight="1" x14ac:dyDescent="0.25">
      <c r="A38" s="2"/>
      <c r="B38" s="23" t="s">
        <v>152</v>
      </c>
      <c r="C38" s="25" t="s">
        <v>153</v>
      </c>
      <c r="D38" s="36">
        <f>SUMPRODUCT((Tableau1[Nat]=Stat_Nuitée!C38)*($D$2&gt;=Tableau1[Date Arrivée])*($D$2&lt;Tableau1[Date Départ]))</f>
        <v>0</v>
      </c>
      <c r="E38" s="36">
        <f>SUMPRODUCT((Tableau1[Nat]=Stat_Nuitée!C38)*($E$2&gt;=Tableau1[Date Arrivée])*($E$2&lt;Tableau1[Date Départ]))</f>
        <v>0</v>
      </c>
      <c r="F38" s="36">
        <f>SUMPRODUCT((Tableau1[Nat]=Stat_Nuitée!C38)*($F$2&gt;=Tableau1[Date Arrivée])*($F$2&lt;Tableau1[Date Départ]))</f>
        <v>0</v>
      </c>
      <c r="G38" s="36">
        <f>SUMPRODUCT((Tableau1[Nat]=Stat_Nuitée!C38)*($G$2&gt;=Tableau1[Date Arrivée])*($G$2&lt;Tableau1[Date Départ]))</f>
        <v>0</v>
      </c>
      <c r="H38" s="36">
        <f>SUMPRODUCT((Tableau1[Nat]=Stat_Nuitée!C38)*($H$2&gt;=Tableau1[Date Arrivée])*($H$2&lt;Tableau1[Date Départ]))</f>
        <v>0</v>
      </c>
      <c r="I38" s="36">
        <f>SUMPRODUCT((Tableau1[Nat]=Stat_Nuitée!C38)*($I$2&gt;=Tableau1[Date Arrivée])*($I$2&lt;Tableau1[Date Départ]))</f>
        <v>0</v>
      </c>
      <c r="J38" s="36">
        <f>SUMPRODUCT((Tableau1[Nat]=Stat_Nuitée!C38)*($J$2&gt;=Tableau1[Date Arrivée])*($J$2&lt;Tableau1[Date Départ]))</f>
        <v>0</v>
      </c>
      <c r="K38" s="36">
        <f>SUMPRODUCT((Tableau1[Nat]=Stat_Nuitée!C38)*($K$2&gt;=Tableau1[Date Arrivée])*($K$2&lt;Tableau1[Date Départ]))</f>
        <v>0</v>
      </c>
      <c r="L38" s="36">
        <f>SUMPRODUCT((Tableau1[Nat]=Stat_Nuitée!C38)*($L$2&gt;=Tableau1[Date Arrivée])*($L$2&lt;Tableau1[Date Départ]))</f>
        <v>0</v>
      </c>
      <c r="M38" s="36">
        <f>SUMPRODUCT((Tableau1[Nat]=Stat_Nuitée!C38)*($M$2&gt;=Tableau1[Date Arrivée])*($M$2&lt;Tableau1[Date Départ]))</f>
        <v>0</v>
      </c>
      <c r="N38" s="36">
        <f>SUMPRODUCT((Tableau1[Nat]=Stat_Nuitée!C38)*($N$2&gt;=Tableau1[Date Arrivée])*($N$2&lt;Tableau1[Date Départ]))</f>
        <v>0</v>
      </c>
      <c r="O38" s="36">
        <f>SUMPRODUCT((Tableau1[Nat]=Stat_Nuitée!C38)*($O$2&gt;=Tableau1[Date Arrivée])*($O$2&lt;Tableau1[Date Départ]))</f>
        <v>0</v>
      </c>
      <c r="P38" s="36">
        <f>SUMPRODUCT((Tableau1[Nat]=Stat_Nuitée!C38)*($P$2&gt;=Tableau1[Date Arrivée])*($P$2&lt;Tableau1[Date Départ]))</f>
        <v>0</v>
      </c>
      <c r="Q38" s="36">
        <f>SUMPRODUCT((Tableau1[Nat]=Stat_Nuitée!C38)*($Q$2&gt;=Tableau1[Date Arrivée])*($Q$2&lt;Tableau1[Date Départ]))</f>
        <v>0</v>
      </c>
      <c r="R38" s="36">
        <f>SUMPRODUCT((Tableau1[Nat]=Stat_Nuitée!C38)*($R$2&gt;=Tableau1[Date Arrivée])*($R$2&lt;Tableau1[Date Départ]))</f>
        <v>0</v>
      </c>
      <c r="S38" s="36">
        <f>SUMPRODUCT((Tableau1[Nat]=Stat_Nuitée!C38)*($S$2&gt;=Tableau1[Date Arrivée])*($S$2&lt;Tableau1[Date Départ]))</f>
        <v>0</v>
      </c>
      <c r="T38" s="36">
        <f>SUMPRODUCT((Tableau1[Nat]=Stat_Nuitée!C38)*($T$2&gt;=Tableau1[Date Arrivée])*($T$2&lt;Tableau1[Date Départ]))</f>
        <v>0</v>
      </c>
      <c r="U38" s="36">
        <f>SUMPRODUCT((Tableau1[Nat]=Stat_Nuitée!C38)*($U$2&gt;=Tableau1[Date Arrivée])*($U$2&lt;Tableau1[Date Départ]))</f>
        <v>0</v>
      </c>
      <c r="V38" s="36">
        <f>SUMPRODUCT((Tableau1[Nat]=Stat_Nuitée!C38)*($V$2&gt;=Tableau1[Date Arrivée])*($V$2&lt;Tableau1[Date Départ]))</f>
        <v>0</v>
      </c>
      <c r="W38" s="36">
        <f>SUMPRODUCT((Tableau1[Nat]=Stat_Nuitée!C38)*($W$2&gt;=Tableau1[Date Arrivée])*($W$2&lt;Tableau1[Date Départ]))</f>
        <v>0</v>
      </c>
      <c r="X38" s="36">
        <f>SUMPRODUCT((Tableau1[Nat]=Stat_Nuitée!C38)*($X$2&gt;=Tableau1[Date Arrivée])*($X$2&lt;Tableau1[Date Départ]))</f>
        <v>0</v>
      </c>
      <c r="Y38" s="36">
        <f>SUMPRODUCT((Tableau1[Nat]=Stat_Nuitée!C38)*($Y$2&gt;=Tableau1[Date Arrivée])*($Y$2&lt;Tableau1[Date Départ]))</f>
        <v>0</v>
      </c>
      <c r="Z38" s="36">
        <f>SUMPRODUCT((Tableau1[Nat]=Stat_Nuitée!C38)*($Z$2&gt;=Tableau1[Date Arrivée])*($Z$2&lt;Tableau1[Date Départ]))</f>
        <v>0</v>
      </c>
      <c r="AA38" s="36">
        <f>SUMPRODUCT((Tableau1[Nat]=Stat_Nuitée!C38)*($AA$2&gt;=Tableau1[Date Arrivée])*($AA$2&lt;Tableau1[Date Départ]))</f>
        <v>0</v>
      </c>
      <c r="AB38" s="36">
        <f>SUMPRODUCT((Tableau1[Nat]=Stat_Nuitée!C38)*($AB$2&gt;=Tableau1[Date Arrivée])*($AB$2&lt;Tableau1[Date Départ]))</f>
        <v>0</v>
      </c>
      <c r="AC38" s="36">
        <f>SUMPRODUCT((Tableau1[Nat]=Stat_Nuitée!C38)*($AC$2&gt;=Tableau1[Date Arrivée])*($AC$2&lt;Tableau1[Date Départ]))</f>
        <v>0</v>
      </c>
      <c r="AD38" s="36">
        <f>SUMPRODUCT((Tableau1[Nat]=Stat_Nuitée!C38)*($AD$2&gt;=Tableau1[Date Arrivée])*($AD$2&lt;Tableau1[Date Départ]))</f>
        <v>0</v>
      </c>
      <c r="AE38" s="36">
        <f>SUMPRODUCT((Tableau1[Nat]=Stat_Nuitée!C38)*($AE$2&gt;=Tableau1[Date Arrivée])*($AE$2&lt;Tableau1[Date Départ]))</f>
        <v>0</v>
      </c>
      <c r="AF38" s="36">
        <f>SUMPRODUCT((Tableau1[Nat]=Stat_Nuitée!C38)*($AF$2&gt;=Tableau1[Date Arrivée])*($AF$2&lt;Tableau1[Date Départ]))</f>
        <v>0</v>
      </c>
      <c r="AG38" s="36">
        <f>SUMPRODUCT((Tableau1[Nat]=Stat_Nuitée!C38)*($AG$2&gt;=Tableau1[Date Arrivée])*($AG$2&lt;Tableau1[Date Départ]))</f>
        <v>0</v>
      </c>
      <c r="AH38" s="37">
        <f>SUMPRODUCT((Tableau1[Nat]=Stat_Nuitée!C38)*($AH$2&gt;=Tableau1[Date Arrivée])*($AH$2&lt;Tableau1[Date Départ]))</f>
        <v>0</v>
      </c>
      <c r="AI38" s="25">
        <f t="shared" si="1"/>
        <v>0</v>
      </c>
    </row>
    <row r="39" spans="1:37" ht="15.75" customHeight="1" x14ac:dyDescent="0.25">
      <c r="A39" s="2"/>
      <c r="B39" s="23" t="s">
        <v>154</v>
      </c>
      <c r="C39" s="25" t="s">
        <v>155</v>
      </c>
      <c r="D39" s="36">
        <f>SUMPRODUCT((Tableau1[Nat]=Stat_Nuitée!C39)*($D$2&gt;=Tableau1[Date Arrivée])*($D$2&lt;Tableau1[Date Départ]))</f>
        <v>0</v>
      </c>
      <c r="E39" s="36">
        <f>SUMPRODUCT((Tableau1[Nat]=Stat_Nuitée!C39)*($E$2&gt;=Tableau1[Date Arrivée])*($E$2&lt;Tableau1[Date Départ]))</f>
        <v>0</v>
      </c>
      <c r="F39" s="36">
        <f>SUMPRODUCT((Tableau1[Nat]=Stat_Nuitée!C39)*($F$2&gt;=Tableau1[Date Arrivée])*($F$2&lt;Tableau1[Date Départ]))</f>
        <v>0</v>
      </c>
      <c r="G39" s="36">
        <f>SUMPRODUCT((Tableau1[Nat]=Stat_Nuitée!C39)*($G$2&gt;=Tableau1[Date Arrivée])*($G$2&lt;Tableau1[Date Départ]))</f>
        <v>0</v>
      </c>
      <c r="H39" s="36">
        <f>SUMPRODUCT((Tableau1[Nat]=Stat_Nuitée!C39)*($H$2&gt;=Tableau1[Date Arrivée])*($H$2&lt;Tableau1[Date Départ]))</f>
        <v>0</v>
      </c>
      <c r="I39" s="36">
        <f>SUMPRODUCT((Tableau1[Nat]=Stat_Nuitée!C39)*($I$2&gt;=Tableau1[Date Arrivée])*($I$2&lt;Tableau1[Date Départ]))</f>
        <v>0</v>
      </c>
      <c r="J39" s="36">
        <f>SUMPRODUCT((Tableau1[Nat]=Stat_Nuitée!C39)*($J$2&gt;=Tableau1[Date Arrivée])*($J$2&lt;Tableau1[Date Départ]))</f>
        <v>0</v>
      </c>
      <c r="K39" s="36">
        <f>SUMPRODUCT((Tableau1[Nat]=Stat_Nuitée!C39)*($K$2&gt;=Tableau1[Date Arrivée])*($K$2&lt;Tableau1[Date Départ]))</f>
        <v>0</v>
      </c>
      <c r="L39" s="36">
        <f>SUMPRODUCT((Tableau1[Nat]=Stat_Nuitée!C39)*($L$2&gt;=Tableau1[Date Arrivée])*($L$2&lt;Tableau1[Date Départ]))</f>
        <v>0</v>
      </c>
      <c r="M39" s="36">
        <f>SUMPRODUCT((Tableau1[Nat]=Stat_Nuitée!C39)*($M$2&gt;=Tableau1[Date Arrivée])*($M$2&lt;Tableau1[Date Départ]))</f>
        <v>0</v>
      </c>
      <c r="N39" s="36">
        <f>SUMPRODUCT((Tableau1[Nat]=Stat_Nuitée!C39)*($N$2&gt;=Tableau1[Date Arrivée])*($N$2&lt;Tableau1[Date Départ]))</f>
        <v>0</v>
      </c>
      <c r="O39" s="36">
        <f>SUMPRODUCT((Tableau1[Nat]=Stat_Nuitée!C39)*($O$2&gt;=Tableau1[Date Arrivée])*($O$2&lt;Tableau1[Date Départ]))</f>
        <v>0</v>
      </c>
      <c r="P39" s="36">
        <f>SUMPRODUCT((Tableau1[Nat]=Stat_Nuitée!C39)*($P$2&gt;=Tableau1[Date Arrivée])*($P$2&lt;Tableau1[Date Départ]))</f>
        <v>0</v>
      </c>
      <c r="Q39" s="36">
        <f>SUMPRODUCT((Tableau1[Nat]=Stat_Nuitée!C39)*($Q$2&gt;=Tableau1[Date Arrivée])*($Q$2&lt;Tableau1[Date Départ]))</f>
        <v>0</v>
      </c>
      <c r="R39" s="36">
        <f>SUMPRODUCT((Tableau1[Nat]=Stat_Nuitée!C39)*($R$2&gt;=Tableau1[Date Arrivée])*($R$2&lt;Tableau1[Date Départ]))</f>
        <v>0</v>
      </c>
      <c r="S39" s="36">
        <f>SUMPRODUCT((Tableau1[Nat]=Stat_Nuitée!C39)*($S$2&gt;=Tableau1[Date Arrivée])*($S$2&lt;Tableau1[Date Départ]))</f>
        <v>0</v>
      </c>
      <c r="T39" s="36">
        <f>SUMPRODUCT((Tableau1[Nat]=Stat_Nuitée!C39)*($T$2&gt;=Tableau1[Date Arrivée])*($T$2&lt;Tableau1[Date Départ]))</f>
        <v>0</v>
      </c>
      <c r="U39" s="36">
        <f>SUMPRODUCT((Tableau1[Nat]=Stat_Nuitée!C39)*($U$2&gt;=Tableau1[Date Arrivée])*($U$2&lt;Tableau1[Date Départ]))</f>
        <v>0</v>
      </c>
      <c r="V39" s="36">
        <f>SUMPRODUCT((Tableau1[Nat]=Stat_Nuitée!C39)*($V$2&gt;=Tableau1[Date Arrivée])*($V$2&lt;Tableau1[Date Départ]))</f>
        <v>0</v>
      </c>
      <c r="W39" s="36">
        <f>SUMPRODUCT((Tableau1[Nat]=Stat_Nuitée!C39)*($W$2&gt;=Tableau1[Date Arrivée])*($W$2&lt;Tableau1[Date Départ]))</f>
        <v>0</v>
      </c>
      <c r="X39" s="36">
        <f>SUMPRODUCT((Tableau1[Nat]=Stat_Nuitée!C39)*($X$2&gt;=Tableau1[Date Arrivée])*($X$2&lt;Tableau1[Date Départ]))</f>
        <v>0</v>
      </c>
      <c r="Y39" s="36">
        <f>SUMPRODUCT((Tableau1[Nat]=Stat_Nuitée!C39)*($Y$2&gt;=Tableau1[Date Arrivée])*($Y$2&lt;Tableau1[Date Départ]))</f>
        <v>0</v>
      </c>
      <c r="Z39" s="36">
        <f>SUMPRODUCT((Tableau1[Nat]=Stat_Nuitée!C39)*($Z$2&gt;=Tableau1[Date Arrivée])*($Z$2&lt;Tableau1[Date Départ]))</f>
        <v>0</v>
      </c>
      <c r="AA39" s="36">
        <f>SUMPRODUCT((Tableau1[Nat]=Stat_Nuitée!C39)*($AA$2&gt;=Tableau1[Date Arrivée])*($AA$2&lt;Tableau1[Date Départ]))</f>
        <v>0</v>
      </c>
      <c r="AB39" s="36">
        <f>SUMPRODUCT((Tableau1[Nat]=Stat_Nuitée!C39)*($AB$2&gt;=Tableau1[Date Arrivée])*($AB$2&lt;Tableau1[Date Départ]))</f>
        <v>0</v>
      </c>
      <c r="AC39" s="36">
        <f>SUMPRODUCT((Tableau1[Nat]=Stat_Nuitée!C39)*($AC$2&gt;=Tableau1[Date Arrivée])*($AC$2&lt;Tableau1[Date Départ]))</f>
        <v>0</v>
      </c>
      <c r="AD39" s="36">
        <f>SUMPRODUCT((Tableau1[Nat]=Stat_Nuitée!C39)*($AD$2&gt;=Tableau1[Date Arrivée])*($AD$2&lt;Tableau1[Date Départ]))</f>
        <v>0</v>
      </c>
      <c r="AE39" s="36">
        <f>SUMPRODUCT((Tableau1[Nat]=Stat_Nuitée!C39)*($AE$2&gt;=Tableau1[Date Arrivée])*($AE$2&lt;Tableau1[Date Départ]))</f>
        <v>0</v>
      </c>
      <c r="AF39" s="36">
        <f>SUMPRODUCT((Tableau1[Nat]=Stat_Nuitée!C39)*($AF$2&gt;=Tableau1[Date Arrivée])*($AF$2&lt;Tableau1[Date Départ]))</f>
        <v>0</v>
      </c>
      <c r="AG39" s="36">
        <f>SUMPRODUCT((Tableau1[Nat]=Stat_Nuitée!C39)*($AG$2&gt;=Tableau1[Date Arrivée])*($AG$2&lt;Tableau1[Date Départ]))</f>
        <v>0</v>
      </c>
      <c r="AH39" s="37">
        <f>SUMPRODUCT((Tableau1[Nat]=Stat_Nuitée!C39)*($AH$2&gt;=Tableau1[Date Arrivée])*($AH$2&lt;Tableau1[Date Départ]))</f>
        <v>0</v>
      </c>
      <c r="AI39" s="25">
        <f t="shared" si="1"/>
        <v>0</v>
      </c>
    </row>
    <row r="40" spans="1:37" ht="15.75" customHeight="1" x14ac:dyDescent="0.25">
      <c r="A40" s="2"/>
      <c r="B40" s="23" t="s">
        <v>166</v>
      </c>
      <c r="C40" s="25" t="s">
        <v>165</v>
      </c>
      <c r="D40" s="36">
        <f>SUMPRODUCT((Tableau1[Nat]=Stat_Nuitée!C40)*($D$2&gt;=Tableau1[Date Arrivée])*($D$2&lt;Tableau1[Date Départ]))</f>
        <v>0</v>
      </c>
      <c r="E40" s="36">
        <f>SUMPRODUCT((Tableau1[Nat]=Stat_Nuitée!C40)*($E$2&gt;=Tableau1[Date Arrivée])*($E$2&lt;Tableau1[Date Départ]))</f>
        <v>0</v>
      </c>
      <c r="F40" s="36">
        <f>SUMPRODUCT((Tableau1[Nat]=Stat_Nuitée!C40)*($F$2&gt;=Tableau1[Date Arrivée])*($F$2&lt;Tableau1[Date Départ]))</f>
        <v>0</v>
      </c>
      <c r="G40" s="36">
        <f>SUMPRODUCT((Tableau1[Nat]=Stat_Nuitée!C40)*($G$2&gt;=Tableau1[Date Arrivée])*($G$2&lt;Tableau1[Date Départ]))</f>
        <v>0</v>
      </c>
      <c r="H40" s="36">
        <f>SUMPRODUCT((Tableau1[Nat]=Stat_Nuitée!C40)*($H$2&gt;=Tableau1[Date Arrivée])*($H$2&lt;Tableau1[Date Départ]))</f>
        <v>0</v>
      </c>
      <c r="I40" s="36">
        <f>SUMPRODUCT((Tableau1[Nat]=Stat_Nuitée!C40)*($I$2&gt;=Tableau1[Date Arrivée])*($I$2&lt;Tableau1[Date Départ]))</f>
        <v>1</v>
      </c>
      <c r="J40" s="36">
        <f>SUMPRODUCT((Tableau1[Nat]=Stat_Nuitée!C40)*($J$2&gt;=Tableau1[Date Arrivée])*($J$2&lt;Tableau1[Date Départ]))</f>
        <v>1</v>
      </c>
      <c r="K40" s="36">
        <f>SUMPRODUCT((Tableau1[Nat]=Stat_Nuitée!C40)*($K$2&gt;=Tableau1[Date Arrivée])*($K$2&lt;Tableau1[Date Départ]))</f>
        <v>1</v>
      </c>
      <c r="L40" s="36">
        <f>SUMPRODUCT((Tableau1[Nat]=Stat_Nuitée!C40)*($L$2&gt;=Tableau1[Date Arrivée])*($L$2&lt;Tableau1[Date Départ]))</f>
        <v>1</v>
      </c>
      <c r="M40" s="36">
        <f>SUMPRODUCT((Tableau1[Nat]=Stat_Nuitée!C40)*($M$2&gt;=Tableau1[Date Arrivée])*($M$2&lt;Tableau1[Date Départ]))</f>
        <v>1</v>
      </c>
      <c r="N40" s="36">
        <f>SUMPRODUCT((Tableau1[Nat]=Stat_Nuitée!C40)*($N$2&gt;=Tableau1[Date Arrivée])*($N$2&lt;Tableau1[Date Départ]))</f>
        <v>1</v>
      </c>
      <c r="O40" s="36">
        <f>SUMPRODUCT((Tableau1[Nat]=Stat_Nuitée!C40)*($O$2&gt;=Tableau1[Date Arrivée])*($O$2&lt;Tableau1[Date Départ]))</f>
        <v>1</v>
      </c>
      <c r="P40" s="36">
        <f>SUMPRODUCT((Tableau1[Nat]=Stat_Nuitée!C40)*($P$2&gt;=Tableau1[Date Arrivée])*($P$2&lt;Tableau1[Date Départ]))</f>
        <v>1</v>
      </c>
      <c r="Q40" s="36">
        <f>SUMPRODUCT((Tableau1[Nat]=Stat_Nuitée!C40)*($Q$2&gt;=Tableau1[Date Arrivée])*($Q$2&lt;Tableau1[Date Départ]))</f>
        <v>1</v>
      </c>
      <c r="R40" s="36">
        <f>SUMPRODUCT((Tableau1[Nat]=Stat_Nuitée!C40)*($R$2&gt;=Tableau1[Date Arrivée])*($R$2&lt;Tableau1[Date Départ]))</f>
        <v>1</v>
      </c>
      <c r="S40" s="36">
        <f>SUMPRODUCT((Tableau1[Nat]=Stat_Nuitée!C40)*($S$2&gt;=Tableau1[Date Arrivée])*($S$2&lt;Tableau1[Date Départ]))</f>
        <v>1</v>
      </c>
      <c r="T40" s="36">
        <f>SUMPRODUCT((Tableau1[Nat]=Stat_Nuitée!C40)*($T$2&gt;=Tableau1[Date Arrivée])*($T$2&lt;Tableau1[Date Départ]))</f>
        <v>1</v>
      </c>
      <c r="U40" s="36">
        <f>SUMPRODUCT((Tableau1[Nat]=Stat_Nuitée!C40)*($U$2&gt;=Tableau1[Date Arrivée])*($U$2&lt;Tableau1[Date Départ]))</f>
        <v>1</v>
      </c>
      <c r="V40" s="36">
        <f>SUMPRODUCT((Tableau1[Nat]=Stat_Nuitée!C40)*($V$2&gt;=Tableau1[Date Arrivée])*($V$2&lt;Tableau1[Date Départ]))</f>
        <v>1</v>
      </c>
      <c r="W40" s="36">
        <f>SUMPRODUCT((Tableau1[Nat]=Stat_Nuitée!C40)*($W$2&gt;=Tableau1[Date Arrivée])*($W$2&lt;Tableau1[Date Départ]))</f>
        <v>1</v>
      </c>
      <c r="X40" s="36">
        <f>SUMPRODUCT((Tableau1[Nat]=Stat_Nuitée!C40)*($X$2&gt;=Tableau1[Date Arrivée])*($X$2&lt;Tableau1[Date Départ]))</f>
        <v>1</v>
      </c>
      <c r="Y40" s="36">
        <f>SUMPRODUCT((Tableau1[Nat]=Stat_Nuitée!C40)*($Y$2&gt;=Tableau1[Date Arrivée])*($Y$2&lt;Tableau1[Date Départ]))</f>
        <v>1</v>
      </c>
      <c r="Z40" s="36">
        <f>SUMPRODUCT((Tableau1[Nat]=Stat_Nuitée!C40)*($Z$2&gt;=Tableau1[Date Arrivée])*($Z$2&lt;Tableau1[Date Départ]))</f>
        <v>1</v>
      </c>
      <c r="AA40" s="36">
        <f>SUMPRODUCT((Tableau1[Nat]=Stat_Nuitée!C40)*($AA$2&gt;=Tableau1[Date Arrivée])*($AA$2&lt;Tableau1[Date Départ]))</f>
        <v>1</v>
      </c>
      <c r="AB40" s="36">
        <f>SUMPRODUCT((Tableau1[Nat]=Stat_Nuitée!C40)*($AB$2&gt;=Tableau1[Date Arrivée])*($AB$2&lt;Tableau1[Date Départ]))</f>
        <v>0</v>
      </c>
      <c r="AC40" s="36">
        <f>SUMPRODUCT((Tableau1[Nat]=Stat_Nuitée!C40)*($AC$2&gt;=Tableau1[Date Arrivée])*($AC$2&lt;Tableau1[Date Départ]))</f>
        <v>0</v>
      </c>
      <c r="AD40" s="36">
        <f>SUMPRODUCT((Tableau1[Nat]=Stat_Nuitée!C40)*($AD$2&gt;=Tableau1[Date Arrivée])*($AD$2&lt;Tableau1[Date Départ]))</f>
        <v>0</v>
      </c>
      <c r="AE40" s="36">
        <f>SUMPRODUCT((Tableau1[Nat]=Stat_Nuitée!C40)*($AE$2&gt;=Tableau1[Date Arrivée])*($AE$2&lt;Tableau1[Date Départ]))</f>
        <v>0</v>
      </c>
      <c r="AF40" s="36">
        <f>SUMPRODUCT((Tableau1[Nat]=Stat_Nuitée!C40)*($AF$2&gt;=Tableau1[Date Arrivée])*($AF$2&lt;Tableau1[Date Départ]))</f>
        <v>0</v>
      </c>
      <c r="AG40" s="36">
        <f>SUMPRODUCT((Tableau1[Nat]=Stat_Nuitée!C40)*($AG$2&gt;=Tableau1[Date Arrivée])*($AG$2&lt;Tableau1[Date Départ]))</f>
        <v>0</v>
      </c>
      <c r="AH40" s="37">
        <f>SUMPRODUCT((Tableau1[Nat]=Stat_Nuitée!C40)*($AH$2&gt;=Tableau1[Date Arrivée])*($AH$2&lt;Tableau1[Date Départ]))</f>
        <v>0</v>
      </c>
      <c r="AI40" s="25">
        <f t="shared" si="1"/>
        <v>19</v>
      </c>
    </row>
    <row r="41" spans="1:37" ht="15.75" customHeight="1" x14ac:dyDescent="0.25">
      <c r="A41" s="2"/>
      <c r="B41" s="23" t="s">
        <v>143</v>
      </c>
      <c r="C41" s="25" t="s">
        <v>35</v>
      </c>
      <c r="D41" s="36">
        <f>SUMPRODUCT((Tableau1[Nat]=Stat_Nuitée!C41)*($D$2&gt;=Tableau1[Date Arrivée])*($D$2&lt;Tableau1[Date Départ]))</f>
        <v>0</v>
      </c>
      <c r="E41" s="36">
        <f>SUMPRODUCT((Tableau1[Nat]=Stat_Nuitée!C41)*($E$2&gt;=Tableau1[Date Arrivée])*($E$2&lt;Tableau1[Date Départ]))</f>
        <v>0</v>
      </c>
      <c r="F41" s="36">
        <f>SUMPRODUCT((Tableau1[Nat]=Stat_Nuitée!C41)*($F$2&gt;=Tableau1[Date Arrivée])*($F$2&lt;Tableau1[Date Départ]))</f>
        <v>0</v>
      </c>
      <c r="G41" s="36">
        <f>SUMPRODUCT((Tableau1[Nat]=Stat_Nuitée!C41)*($G$2&gt;=Tableau1[Date Arrivée])*($G$2&lt;Tableau1[Date Départ]))</f>
        <v>0</v>
      </c>
      <c r="H41" s="36">
        <f>SUMPRODUCT((Tableau1[Nat]=Stat_Nuitée!C41)*($H$2&gt;=Tableau1[Date Arrivée])*($H$2&lt;Tableau1[Date Départ]))</f>
        <v>0</v>
      </c>
      <c r="I41" s="36">
        <f>SUMPRODUCT((Tableau1[Nat]=Stat_Nuitée!C41)*($I$2&gt;=Tableau1[Date Arrivée])*($I$2&lt;Tableau1[Date Départ]))</f>
        <v>0</v>
      </c>
      <c r="J41" s="36">
        <f>SUMPRODUCT((Tableau1[Nat]=Stat_Nuitée!C41)*($J$2&gt;=Tableau1[Date Arrivée])*($J$2&lt;Tableau1[Date Départ]))</f>
        <v>0</v>
      </c>
      <c r="K41" s="36">
        <f>SUMPRODUCT((Tableau1[Nat]=Stat_Nuitée!C41)*($K$2&gt;=Tableau1[Date Arrivée])*($K$2&lt;Tableau1[Date Départ]))</f>
        <v>0</v>
      </c>
      <c r="L41" s="36">
        <f>SUMPRODUCT((Tableau1[Nat]=Stat_Nuitée!C41)*($L$2&gt;=Tableau1[Date Arrivée])*($L$2&lt;Tableau1[Date Départ]))</f>
        <v>0</v>
      </c>
      <c r="M41" s="36">
        <f>SUMPRODUCT((Tableau1[Nat]=Stat_Nuitée!C41)*($M$2&gt;=Tableau1[Date Arrivée])*($M$2&lt;Tableau1[Date Départ]))</f>
        <v>0</v>
      </c>
      <c r="N41" s="36">
        <f>SUMPRODUCT((Tableau1[Nat]=Stat_Nuitée!C41)*($N$2&gt;=Tableau1[Date Arrivée])*($N$2&lt;Tableau1[Date Départ]))</f>
        <v>0</v>
      </c>
      <c r="O41" s="36">
        <f>SUMPRODUCT((Tableau1[Nat]=Stat_Nuitée!C41)*($O$2&gt;=Tableau1[Date Arrivée])*($O$2&lt;Tableau1[Date Départ]))</f>
        <v>0</v>
      </c>
      <c r="P41" s="36">
        <f>SUMPRODUCT((Tableau1[Nat]=Stat_Nuitée!C41)*($P$2&gt;=Tableau1[Date Arrivée])*($P$2&lt;Tableau1[Date Départ]))</f>
        <v>0</v>
      </c>
      <c r="Q41" s="36">
        <f>SUMPRODUCT((Tableau1[Nat]=Stat_Nuitée!C41)*($Q$2&gt;=Tableau1[Date Arrivée])*($Q$2&lt;Tableau1[Date Départ]))</f>
        <v>0</v>
      </c>
      <c r="R41" s="36">
        <f>SUMPRODUCT((Tableau1[Nat]=Stat_Nuitée!C41)*($R$2&gt;=Tableau1[Date Arrivée])*($R$2&lt;Tableau1[Date Départ]))</f>
        <v>0</v>
      </c>
      <c r="S41" s="36">
        <f>SUMPRODUCT((Tableau1[Nat]=Stat_Nuitée!C41)*($S$2&gt;=Tableau1[Date Arrivée])*($S$2&lt;Tableau1[Date Départ]))</f>
        <v>0</v>
      </c>
      <c r="T41" s="36">
        <f>SUMPRODUCT((Tableau1[Nat]=Stat_Nuitée!C41)*($T$2&gt;=Tableau1[Date Arrivée])*($T$2&lt;Tableau1[Date Départ]))</f>
        <v>0</v>
      </c>
      <c r="U41" s="36">
        <f>SUMPRODUCT((Tableau1[Nat]=Stat_Nuitée!C41)*($U$2&gt;=Tableau1[Date Arrivée])*($U$2&lt;Tableau1[Date Départ]))</f>
        <v>0</v>
      </c>
      <c r="V41" s="36">
        <f>SUMPRODUCT((Tableau1[Nat]=Stat_Nuitée!C41)*($V$2&gt;=Tableau1[Date Arrivée])*($V$2&lt;Tableau1[Date Départ]))</f>
        <v>0</v>
      </c>
      <c r="W41" s="36">
        <f>SUMPRODUCT((Tableau1[Nat]=Stat_Nuitée!C41)*($W$2&gt;=Tableau1[Date Arrivée])*($W$2&lt;Tableau1[Date Départ]))</f>
        <v>0</v>
      </c>
      <c r="X41" s="36">
        <f>SUMPRODUCT((Tableau1[Nat]=Stat_Nuitée!C41)*($X$2&gt;=Tableau1[Date Arrivée])*($X$2&lt;Tableau1[Date Départ]))</f>
        <v>0</v>
      </c>
      <c r="Y41" s="36">
        <f>SUMPRODUCT((Tableau1[Nat]=Stat_Nuitée!C41)*($Y$2&gt;=Tableau1[Date Arrivée])*($Y$2&lt;Tableau1[Date Départ]))</f>
        <v>0</v>
      </c>
      <c r="Z41" s="36">
        <f>SUMPRODUCT((Tableau1[Nat]=Stat_Nuitée!C41)*($Z$2&gt;=Tableau1[Date Arrivée])*($Z$2&lt;Tableau1[Date Départ]))</f>
        <v>0</v>
      </c>
      <c r="AA41" s="36">
        <f>SUMPRODUCT((Tableau1[Nat]=Stat_Nuitée!C41)*($AA$2&gt;=Tableau1[Date Arrivée])*($AA$2&lt;Tableau1[Date Départ]))</f>
        <v>0</v>
      </c>
      <c r="AB41" s="36">
        <f>SUMPRODUCT((Tableau1[Nat]=Stat_Nuitée!C41)*($AB$2&gt;=Tableau1[Date Arrivée])*($AB$2&lt;Tableau1[Date Départ]))</f>
        <v>0</v>
      </c>
      <c r="AC41" s="36">
        <f>SUMPRODUCT((Tableau1[Nat]=Stat_Nuitée!C41)*($AC$2&gt;=Tableau1[Date Arrivée])*($AC$2&lt;Tableau1[Date Départ]))</f>
        <v>0</v>
      </c>
      <c r="AD41" s="36">
        <f>SUMPRODUCT((Tableau1[Nat]=Stat_Nuitée!C41)*($AD$2&gt;=Tableau1[Date Arrivée])*($AD$2&lt;Tableau1[Date Départ]))</f>
        <v>0</v>
      </c>
      <c r="AE41" s="36">
        <f>SUMPRODUCT((Tableau1[Nat]=Stat_Nuitée!C41)*($AE$2&gt;=Tableau1[Date Arrivée])*($AE$2&lt;Tableau1[Date Départ]))</f>
        <v>0</v>
      </c>
      <c r="AF41" s="36">
        <f>SUMPRODUCT((Tableau1[Nat]=Stat_Nuitée!C41)*($AF$2&gt;=Tableau1[Date Arrivée])*($AF$2&lt;Tableau1[Date Départ]))</f>
        <v>0</v>
      </c>
      <c r="AG41" s="36">
        <f>SUMPRODUCT((Tableau1[Nat]=Stat_Nuitée!C41)*($AG$2&gt;=Tableau1[Date Arrivée])*($AG$2&lt;Tableau1[Date Départ]))</f>
        <v>0</v>
      </c>
      <c r="AH41" s="37">
        <f>SUMPRODUCT((Tableau1[Nat]=Stat_Nuitée!C41)*($AH$2&gt;=Tableau1[Date Arrivée])*($AH$2&lt;Tableau1[Date Départ]))</f>
        <v>0</v>
      </c>
      <c r="AI41" s="25">
        <f t="shared" si="1"/>
        <v>0</v>
      </c>
    </row>
    <row r="42" spans="1:37" ht="15.75" customHeight="1" thickBot="1" x14ac:dyDescent="0.3">
      <c r="A42" s="2"/>
      <c r="B42" s="23" t="s">
        <v>170</v>
      </c>
      <c r="C42" s="26" t="s">
        <v>36</v>
      </c>
      <c r="D42" s="36">
        <f>SUMPRODUCT((Tableau1[Nat]=Stat_Nuitée!C42)*($D$2&gt;=Tableau1[Date Arrivée])*($D$2&lt;Tableau1[Date Départ]))</f>
        <v>0</v>
      </c>
      <c r="E42" s="36">
        <f>SUMPRODUCT((Tableau1[Nat]=Stat_Nuitée!C42)*($E$2&gt;=Tableau1[Date Arrivée])*($E$2&lt;Tableau1[Date Départ]))</f>
        <v>0</v>
      </c>
      <c r="F42" s="36">
        <f>SUMPRODUCT((Tableau1[Nat]=Stat_Nuitée!C42)*($F$2&gt;=Tableau1[Date Arrivée])*($F$2&lt;Tableau1[Date Départ]))</f>
        <v>1</v>
      </c>
      <c r="G42" s="36">
        <f>SUMPRODUCT((Tableau1[Nat]=Stat_Nuitée!C42)*($G$2&gt;=Tableau1[Date Arrivée])*($G$2&lt;Tableau1[Date Départ]))</f>
        <v>1</v>
      </c>
      <c r="H42" s="36">
        <f>SUMPRODUCT((Tableau1[Nat]=Stat_Nuitée!C42)*($H$2&gt;=Tableau1[Date Arrivée])*($H$2&lt;Tableau1[Date Départ]))</f>
        <v>1</v>
      </c>
      <c r="I42" s="36">
        <f>SUMPRODUCT((Tableau1[Nat]=Stat_Nuitée!C42)*($I$2&gt;=Tableau1[Date Arrivée])*($I$2&lt;Tableau1[Date Départ]))</f>
        <v>1</v>
      </c>
      <c r="J42" s="36">
        <f>SUMPRODUCT((Tableau1[Nat]=Stat_Nuitée!C42)*($J$2&gt;=Tableau1[Date Arrivée])*($J$2&lt;Tableau1[Date Départ]))</f>
        <v>1</v>
      </c>
      <c r="K42" s="36">
        <f>SUMPRODUCT((Tableau1[Nat]=Stat_Nuitée!C42)*($K$2&gt;=Tableau1[Date Arrivée])*($K$2&lt;Tableau1[Date Départ]))</f>
        <v>1</v>
      </c>
      <c r="L42" s="36">
        <f>SUMPRODUCT((Tableau1[Nat]=Stat_Nuitée!C42)*($L$2&gt;=Tableau1[Date Arrivée])*($L$2&lt;Tableau1[Date Départ]))</f>
        <v>1</v>
      </c>
      <c r="M42" s="36">
        <f>SUMPRODUCT((Tableau1[Nat]=Stat_Nuitée!C42)*($M$2&gt;=Tableau1[Date Arrivée])*($M$2&lt;Tableau1[Date Départ]))</f>
        <v>0</v>
      </c>
      <c r="N42" s="36">
        <f>SUMPRODUCT((Tableau1[Nat]=Stat_Nuitée!C42)*($N$2&gt;=Tableau1[Date Arrivée])*($N$2&lt;Tableau1[Date Départ]))</f>
        <v>0</v>
      </c>
      <c r="O42" s="36">
        <f>SUMPRODUCT((Tableau1[Nat]=Stat_Nuitée!C42)*($O$2&gt;=Tableau1[Date Arrivée])*($O$2&lt;Tableau1[Date Départ]))</f>
        <v>0</v>
      </c>
      <c r="P42" s="36">
        <f>SUMPRODUCT((Tableau1[Nat]=Stat_Nuitée!C42)*($P$2&gt;=Tableau1[Date Arrivée])*($P$2&lt;Tableau1[Date Départ]))</f>
        <v>0</v>
      </c>
      <c r="Q42" s="36">
        <f>SUMPRODUCT((Tableau1[Nat]=Stat_Nuitée!C42)*($Q$2&gt;=Tableau1[Date Arrivée])*($Q$2&lt;Tableau1[Date Départ]))</f>
        <v>0</v>
      </c>
      <c r="R42" s="36">
        <f>SUMPRODUCT((Tableau1[Nat]=Stat_Nuitée!C42)*($R$2&gt;=Tableau1[Date Arrivée])*($R$2&lt;Tableau1[Date Départ]))</f>
        <v>0</v>
      </c>
      <c r="S42" s="36">
        <f>SUMPRODUCT((Tableau1[Nat]=Stat_Nuitée!C42)*($S$2&gt;=Tableau1[Date Arrivée])*($S$2&lt;Tableau1[Date Départ]))</f>
        <v>0</v>
      </c>
      <c r="T42" s="36">
        <f>SUMPRODUCT((Tableau1[Nat]=Stat_Nuitée!C42)*($T$2&gt;=Tableau1[Date Arrivée])*($T$2&lt;Tableau1[Date Départ]))</f>
        <v>0</v>
      </c>
      <c r="U42" s="36">
        <f>SUMPRODUCT((Tableau1[Nat]=Stat_Nuitée!C42)*($U$2&gt;=Tableau1[Date Arrivée])*($U$2&lt;Tableau1[Date Départ]))</f>
        <v>0</v>
      </c>
      <c r="V42" s="36">
        <f>SUMPRODUCT((Tableau1[Nat]=Stat_Nuitée!C42)*($V$2&gt;=Tableau1[Date Arrivée])*($V$2&lt;Tableau1[Date Départ]))</f>
        <v>0</v>
      </c>
      <c r="W42" s="36">
        <f>SUMPRODUCT((Tableau1[Nat]=Stat_Nuitée!C42)*($W$2&gt;=Tableau1[Date Arrivée])*($W$2&lt;Tableau1[Date Départ]))</f>
        <v>0</v>
      </c>
      <c r="X42" s="36">
        <f>SUMPRODUCT((Tableau1[Nat]=Stat_Nuitée!C42)*($X$2&gt;=Tableau1[Date Arrivée])*($X$2&lt;Tableau1[Date Départ]))</f>
        <v>0</v>
      </c>
      <c r="Y42" s="36">
        <f>SUMPRODUCT((Tableau1[Nat]=Stat_Nuitée!C42)*($Y$2&gt;=Tableau1[Date Arrivée])*($Y$2&lt;Tableau1[Date Départ]))</f>
        <v>0</v>
      </c>
      <c r="Z42" s="36">
        <f>SUMPRODUCT((Tableau1[Nat]=Stat_Nuitée!C42)*($Z$2&gt;=Tableau1[Date Arrivée])*($Z$2&lt;Tableau1[Date Départ]))</f>
        <v>0</v>
      </c>
      <c r="AA42" s="36">
        <f>SUMPRODUCT((Tableau1[Nat]=Stat_Nuitée!C42)*($AA$2&gt;=Tableau1[Date Arrivée])*($AA$2&lt;Tableau1[Date Départ]))</f>
        <v>0</v>
      </c>
      <c r="AB42" s="36">
        <f>SUMPRODUCT((Tableau1[Nat]=Stat_Nuitée!C42)*($AB$2&gt;=Tableau1[Date Arrivée])*($AB$2&lt;Tableau1[Date Départ]))</f>
        <v>0</v>
      </c>
      <c r="AC42" s="36">
        <f>SUMPRODUCT((Tableau1[Nat]=Stat_Nuitée!C42)*($AC$2&gt;=Tableau1[Date Arrivée])*($AC$2&lt;Tableau1[Date Départ]))</f>
        <v>0</v>
      </c>
      <c r="AD42" s="36">
        <f>SUMPRODUCT((Tableau1[Nat]=Stat_Nuitée!C42)*($AD$2&gt;=Tableau1[Date Arrivée])*($AD$2&lt;Tableau1[Date Départ]))</f>
        <v>0</v>
      </c>
      <c r="AE42" s="36">
        <f>SUMPRODUCT((Tableau1[Nat]=Stat_Nuitée!C42)*($AE$2&gt;=Tableau1[Date Arrivée])*($AE$2&lt;Tableau1[Date Départ]))</f>
        <v>0</v>
      </c>
      <c r="AF42" s="36">
        <f>SUMPRODUCT((Tableau1[Nat]=Stat_Nuitée!C42)*($AF$2&gt;=Tableau1[Date Arrivée])*($AF$2&lt;Tableau1[Date Départ]))</f>
        <v>0</v>
      </c>
      <c r="AG42" s="36">
        <f>SUMPRODUCT((Tableau1[Nat]=Stat_Nuitée!C42)*($AG$2&gt;=Tableau1[Date Arrivée])*($AG$2&lt;Tableau1[Date Départ]))</f>
        <v>0</v>
      </c>
      <c r="AH42" s="37">
        <f>SUMPRODUCT((Tableau1[Nat]=Stat_Nuitée!C42)*($AH$2&gt;=Tableau1[Date Arrivée])*($AH$2&lt;Tableau1[Date Départ]))</f>
        <v>0</v>
      </c>
      <c r="AI42" s="34">
        <f t="shared" si="1"/>
        <v>7</v>
      </c>
    </row>
    <row r="43" spans="1:37" ht="19.5" thickBot="1" x14ac:dyDescent="0.35">
      <c r="B43" s="54" t="s">
        <v>169</v>
      </c>
      <c r="C43" s="55"/>
      <c r="D43" s="50">
        <f>IFERROR(SUM(D3:D42),"")</f>
        <v>1</v>
      </c>
      <c r="E43" s="51">
        <f>IFERROR(SUM(E3:E42),"")</f>
        <v>3</v>
      </c>
      <c r="F43" s="51">
        <f t="shared" ref="F43:AH43" si="3">IFERROR(SUM(F3:F42),"")</f>
        <v>7</v>
      </c>
      <c r="G43" s="51">
        <f t="shared" si="3"/>
        <v>6</v>
      </c>
      <c r="H43" s="51">
        <f t="shared" si="3"/>
        <v>7</v>
      </c>
      <c r="I43" s="51">
        <f t="shared" si="3"/>
        <v>8</v>
      </c>
      <c r="J43" s="51">
        <f t="shared" si="3"/>
        <v>8</v>
      </c>
      <c r="K43" s="51">
        <f t="shared" si="3"/>
        <v>6</v>
      </c>
      <c r="L43" s="51">
        <f t="shared" si="3"/>
        <v>6</v>
      </c>
      <c r="M43" s="51">
        <f t="shared" si="3"/>
        <v>5</v>
      </c>
      <c r="N43" s="51">
        <f t="shared" si="3"/>
        <v>5</v>
      </c>
      <c r="O43" s="51">
        <f t="shared" si="3"/>
        <v>5</v>
      </c>
      <c r="P43" s="51">
        <f t="shared" si="3"/>
        <v>5</v>
      </c>
      <c r="Q43" s="51">
        <f t="shared" si="3"/>
        <v>4</v>
      </c>
      <c r="R43" s="51">
        <f t="shared" si="3"/>
        <v>3</v>
      </c>
      <c r="S43" s="51">
        <f t="shared" si="3"/>
        <v>4</v>
      </c>
      <c r="T43" s="51">
        <f t="shared" si="3"/>
        <v>4</v>
      </c>
      <c r="U43" s="51">
        <f t="shared" si="3"/>
        <v>4</v>
      </c>
      <c r="V43" s="51">
        <f t="shared" si="3"/>
        <v>3</v>
      </c>
      <c r="W43" s="51">
        <f t="shared" si="3"/>
        <v>3</v>
      </c>
      <c r="X43" s="51">
        <f t="shared" si="3"/>
        <v>3</v>
      </c>
      <c r="Y43" s="51">
        <f t="shared" si="3"/>
        <v>3</v>
      </c>
      <c r="Z43" s="51">
        <f t="shared" si="3"/>
        <v>3</v>
      </c>
      <c r="AA43" s="51">
        <f t="shared" si="3"/>
        <v>4</v>
      </c>
      <c r="AB43" s="51">
        <f t="shared" si="3"/>
        <v>3</v>
      </c>
      <c r="AC43" s="51">
        <f t="shared" si="3"/>
        <v>3</v>
      </c>
      <c r="AD43" s="51">
        <f t="shared" si="3"/>
        <v>3</v>
      </c>
      <c r="AE43" s="51">
        <f t="shared" si="3"/>
        <v>2</v>
      </c>
      <c r="AF43" s="51">
        <f t="shared" si="3"/>
        <v>2</v>
      </c>
      <c r="AG43" s="51">
        <f t="shared" si="3"/>
        <v>2</v>
      </c>
      <c r="AH43" s="52">
        <f t="shared" si="3"/>
        <v>1</v>
      </c>
      <c r="AI43" s="40">
        <f>SUM(AI3:AI42)</f>
        <v>126</v>
      </c>
      <c r="AJ43" s="21"/>
      <c r="AK43" s="20"/>
    </row>
    <row r="44" spans="1:37" ht="23.25" customHeight="1" thickBot="1" x14ac:dyDescent="0.35">
      <c r="B44" s="54" t="s">
        <v>171</v>
      </c>
      <c r="C44" s="55"/>
      <c r="D44" s="60" t="s">
        <v>207</v>
      </c>
      <c r="E44" s="61" t="s">
        <v>207</v>
      </c>
      <c r="F44" s="61" t="s">
        <v>207</v>
      </c>
      <c r="G44" s="61" t="s">
        <v>207</v>
      </c>
      <c r="H44" s="61" t="s">
        <v>207</v>
      </c>
      <c r="I44" s="61" t="s">
        <v>207</v>
      </c>
      <c r="J44" s="61" t="s">
        <v>207</v>
      </c>
      <c r="K44" s="61" t="s">
        <v>207</v>
      </c>
      <c r="L44" s="61" t="s">
        <v>207</v>
      </c>
      <c r="M44" s="61" t="s">
        <v>207</v>
      </c>
      <c r="N44" s="60" t="s">
        <v>207</v>
      </c>
      <c r="O44" s="61" t="s">
        <v>207</v>
      </c>
      <c r="P44" s="61" t="s">
        <v>207</v>
      </c>
      <c r="Q44" s="61" t="s">
        <v>207</v>
      </c>
      <c r="R44" s="61" t="s">
        <v>207</v>
      </c>
      <c r="S44" s="61" t="s">
        <v>207</v>
      </c>
      <c r="T44" s="61" t="s">
        <v>207</v>
      </c>
      <c r="U44" s="61" t="s">
        <v>207</v>
      </c>
      <c r="V44" s="61" t="s">
        <v>207</v>
      </c>
      <c r="W44" s="61" t="s">
        <v>207</v>
      </c>
      <c r="X44" s="60" t="s">
        <v>207</v>
      </c>
      <c r="Y44" s="61" t="s">
        <v>207</v>
      </c>
      <c r="Z44" s="61" t="s">
        <v>207</v>
      </c>
      <c r="AA44" s="61" t="s">
        <v>207</v>
      </c>
      <c r="AB44" s="61" t="s">
        <v>207</v>
      </c>
      <c r="AC44" s="61" t="s">
        <v>207</v>
      </c>
      <c r="AD44" s="61" t="s">
        <v>207</v>
      </c>
      <c r="AE44" s="61" t="s">
        <v>207</v>
      </c>
      <c r="AF44" s="61" t="s">
        <v>207</v>
      </c>
      <c r="AG44" s="61" t="s">
        <v>207</v>
      </c>
      <c r="AH44" s="61" t="s">
        <v>207</v>
      </c>
      <c r="AI44" s="35"/>
    </row>
    <row r="48" spans="1:37" x14ac:dyDescent="0.25">
      <c r="B48" t="s">
        <v>208</v>
      </c>
    </row>
  </sheetData>
  <mergeCells count="3">
    <mergeCell ref="L1:V1"/>
    <mergeCell ref="B43:C43"/>
    <mergeCell ref="B44:C44"/>
  </mergeCells>
  <conditionalFormatting sqref="D2:AH42">
    <cfRule type="expression" dxfId="0" priority="1">
      <formula>WEEKDAY(D$2,2)&gt;6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504825</xdr:colOff>
                    <xdr:row>1</xdr:row>
                    <xdr:rowOff>352425</xdr:rowOff>
                  </from>
                  <to>
                    <xdr:col>1</xdr:col>
                    <xdr:colOff>1695450</xdr:colOff>
                    <xdr:row>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</xdr:col>
                    <xdr:colOff>752475</xdr:colOff>
                    <xdr:row>1</xdr:row>
                    <xdr:rowOff>85725</xdr:rowOff>
                  </from>
                  <to>
                    <xdr:col>1</xdr:col>
                    <xdr:colOff>1400175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38</vt:i4>
      </vt:variant>
    </vt:vector>
  </HeadingPairs>
  <TitlesOfParts>
    <vt:vector size="42" baseType="lpstr">
      <vt:lpstr>Config</vt:lpstr>
      <vt:lpstr>Fiche_Client</vt:lpstr>
      <vt:lpstr>Statistique</vt:lpstr>
      <vt:lpstr>Stat_Nuitée</vt:lpstr>
      <vt:lpstr>AFRIQUE</vt:lpstr>
      <vt:lpstr>ALGERIE</vt:lpstr>
      <vt:lpstr>Allemagne</vt:lpstr>
      <vt:lpstr>Arabie_Emirate</vt:lpstr>
      <vt:lpstr>Arabie_Saoudite</vt:lpstr>
      <vt:lpstr>Belgique</vt:lpstr>
      <vt:lpstr>BRESIL</vt:lpstr>
      <vt:lpstr>CANADA</vt:lpstr>
      <vt:lpstr>CHINE</vt:lpstr>
      <vt:lpstr>Côte_d_Ivoire</vt:lpstr>
      <vt:lpstr>Côte_Ivoire</vt:lpstr>
      <vt:lpstr>DANEMARK</vt:lpstr>
      <vt:lpstr>EGYPTE</vt:lpstr>
      <vt:lpstr>Espagne</vt:lpstr>
      <vt:lpstr>Etats_Unis</vt:lpstr>
      <vt:lpstr>Stat_Nuitée!Feries</vt:lpstr>
      <vt:lpstr>Feries</vt:lpstr>
      <vt:lpstr>France</vt:lpstr>
      <vt:lpstr>Grande_Bretagne</vt:lpstr>
      <vt:lpstr>Holland</vt:lpstr>
      <vt:lpstr>Italie</vt:lpstr>
      <vt:lpstr>JAPON</vt:lpstr>
      <vt:lpstr>jordanie</vt:lpstr>
      <vt:lpstr>LYBIE</vt:lpstr>
      <vt:lpstr>Fiche_Client!MA</vt:lpstr>
      <vt:lpstr>MAROC</vt:lpstr>
      <vt:lpstr>MEXIQUE</vt:lpstr>
      <vt:lpstr>Nationalité</vt:lpstr>
      <vt:lpstr>NIGER</vt:lpstr>
      <vt:lpstr>NORVEGE</vt:lpstr>
      <vt:lpstr>Pays</vt:lpstr>
      <vt:lpstr>POLOGNE</vt:lpstr>
      <vt:lpstr>Portugal</vt:lpstr>
      <vt:lpstr>RUSSIE</vt:lpstr>
      <vt:lpstr>SUEDE</vt:lpstr>
      <vt:lpstr>SUISSE</vt:lpstr>
      <vt:lpstr>TUNISIE</vt:lpstr>
      <vt:lpstr>TURQUIE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belbachir</dc:creator>
  <cp:lastModifiedBy>belbachir</cp:lastModifiedBy>
  <dcterms:created xsi:type="dcterms:W3CDTF">2019-03-25T17:17:51Z</dcterms:created>
  <dcterms:modified xsi:type="dcterms:W3CDTF">2019-05-18T02:14:45Z</dcterms:modified>
</cp:coreProperties>
</file>