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/>
  <mc:AlternateContent xmlns:mc="http://schemas.openxmlformats.org/markup-compatibility/2006">
    <mc:Choice Requires="x15">
      <x15ac:absPath xmlns:x15ac="http://schemas.microsoft.com/office/spreadsheetml/2010/11/ac" url="C:\Users\eric_\Downloads\"/>
    </mc:Choice>
  </mc:AlternateContent>
  <xr:revisionPtr revIDLastSave="0" documentId="13_ncr:1_{688B056B-23CC-4C08-9396-8E6058AD8934}" xr6:coauthVersionLast="43" xr6:coauthVersionMax="43" xr10:uidLastSave="{00000000-0000-0000-0000-000000000000}"/>
  <bookViews>
    <workbookView xWindow="-28920" yWindow="5385" windowWidth="29040" windowHeight="15840" xr2:uid="{00000000-000D-0000-FFFF-FFFF00000000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6" i="1" l="1"/>
  <c r="C7" i="1"/>
  <c r="C8" i="1"/>
  <c r="C9" i="1"/>
  <c r="C10" i="1"/>
  <c r="C11" i="1"/>
  <c r="C12" i="1"/>
  <c r="C13" i="1"/>
  <c r="C14" i="1"/>
  <c r="C15" i="1"/>
  <c r="C16" i="1"/>
  <c r="C5" i="1"/>
  <c r="N2" i="1" l="1"/>
  <c r="H6" i="1" l="1"/>
  <c r="R6" i="1" l="1"/>
  <c r="S6" i="1"/>
  <c r="Q6" i="1"/>
  <c r="P6" i="1"/>
  <c r="N6" i="1"/>
  <c r="E6" i="1"/>
  <c r="E7" i="1"/>
  <c r="E8" i="1"/>
  <c r="E9" i="1"/>
  <c r="E10" i="1"/>
  <c r="E11" i="1"/>
  <c r="E12" i="1"/>
  <c r="E13" i="1"/>
  <c r="E14" i="1"/>
  <c r="E15" i="1"/>
  <c r="E16" i="1"/>
  <c r="H7" i="1"/>
  <c r="H8" i="1"/>
  <c r="H9" i="1"/>
  <c r="H10" i="1"/>
  <c r="H11" i="1"/>
  <c r="H12" i="1"/>
  <c r="H13" i="1"/>
  <c r="H14" i="1"/>
  <c r="H15" i="1"/>
  <c r="H16" i="1"/>
  <c r="P9" i="1" l="1"/>
  <c r="Q9" i="1"/>
  <c r="S9" i="1"/>
  <c r="R9" i="1"/>
  <c r="N9" i="1"/>
  <c r="P16" i="1"/>
  <c r="S16" i="1"/>
  <c r="Q16" i="1"/>
  <c r="N16" i="1"/>
  <c r="R16" i="1"/>
  <c r="P12" i="1"/>
  <c r="S12" i="1"/>
  <c r="Q12" i="1"/>
  <c r="N12" i="1"/>
  <c r="R12" i="1"/>
  <c r="P8" i="1"/>
  <c r="S8" i="1"/>
  <c r="Q8" i="1"/>
  <c r="N8" i="1"/>
  <c r="R8" i="1"/>
  <c r="P13" i="1"/>
  <c r="Q13" i="1"/>
  <c r="R13" i="1"/>
  <c r="N13" i="1"/>
  <c r="S13" i="1"/>
  <c r="P15" i="1"/>
  <c r="N15" i="1"/>
  <c r="Q15" i="1"/>
  <c r="R15" i="1"/>
  <c r="S15" i="1"/>
  <c r="P11" i="1"/>
  <c r="N11" i="1"/>
  <c r="S11" i="1"/>
  <c r="Q11" i="1"/>
  <c r="R11" i="1"/>
  <c r="P7" i="1"/>
  <c r="N7" i="1"/>
  <c r="Q7" i="1"/>
  <c r="R7" i="1"/>
  <c r="S7" i="1"/>
  <c r="P14" i="1"/>
  <c r="S14" i="1"/>
  <c r="Q14" i="1"/>
  <c r="N14" i="1"/>
  <c r="R14" i="1"/>
  <c r="P10" i="1"/>
  <c r="Q10" i="1"/>
  <c r="R10" i="1"/>
  <c r="S10" i="1"/>
  <c r="N10" i="1"/>
  <c r="I6" i="1"/>
  <c r="K6" i="1" s="1"/>
  <c r="O6" i="1"/>
  <c r="O10" i="1" l="1"/>
  <c r="I10" i="1"/>
  <c r="O11" i="1"/>
  <c r="I11" i="1"/>
  <c r="I8" i="1"/>
  <c r="O8" i="1"/>
  <c r="I16" i="1"/>
  <c r="O16" i="1"/>
  <c r="I9" i="1"/>
  <c r="O9" i="1"/>
  <c r="O14" i="1"/>
  <c r="I14" i="1"/>
  <c r="O7" i="1"/>
  <c r="I7" i="1"/>
  <c r="O15" i="1"/>
  <c r="I15" i="1"/>
  <c r="I13" i="1"/>
  <c r="O13" i="1"/>
  <c r="I12" i="1"/>
  <c r="O12" i="1"/>
  <c r="L6" i="1"/>
  <c r="E5" i="1"/>
  <c r="H5" i="1"/>
  <c r="R5" i="1" s="1"/>
  <c r="K11" i="1" l="1"/>
  <c r="L11" i="1"/>
  <c r="K12" i="1"/>
  <c r="L12" i="1"/>
  <c r="K16" i="1"/>
  <c r="L16" i="1"/>
  <c r="K14" i="1"/>
  <c r="L14" i="1"/>
  <c r="K7" i="1"/>
  <c r="L7" i="1"/>
  <c r="K10" i="1"/>
  <c r="L10" i="1"/>
  <c r="K15" i="1"/>
  <c r="L15" i="1"/>
  <c r="K13" i="1"/>
  <c r="L13" i="1"/>
  <c r="K9" i="1"/>
  <c r="L9" i="1"/>
  <c r="K8" i="1"/>
  <c r="L8" i="1"/>
  <c r="P5" i="1"/>
  <c r="S5" i="1"/>
  <c r="N5" i="1"/>
  <c r="Q5" i="1"/>
  <c r="O5" i="1" l="1"/>
  <c r="I5" i="1"/>
  <c r="L5" i="1" l="1"/>
  <c r="K5" i="1"/>
</calcChain>
</file>

<file path=xl/sharedStrings.xml><?xml version="1.0" encoding="utf-8"?>
<sst xmlns="http://schemas.openxmlformats.org/spreadsheetml/2006/main" count="59" uniqueCount="45">
  <si>
    <t>impots restant</t>
  </si>
  <si>
    <t>mois</t>
  </si>
  <si>
    <t>anticipé</t>
  </si>
  <si>
    <t>Janvier</t>
  </si>
  <si>
    <t>Février</t>
  </si>
  <si>
    <t>Mars</t>
  </si>
  <si>
    <t>Avril</t>
  </si>
  <si>
    <t>Mai</t>
  </si>
  <si>
    <t>Juin</t>
  </si>
  <si>
    <t>Juillet</t>
  </si>
  <si>
    <t>Aout</t>
  </si>
  <si>
    <t>Septembre</t>
  </si>
  <si>
    <t>Octobre</t>
  </si>
  <si>
    <t>Novembre</t>
  </si>
  <si>
    <t>Décembre</t>
  </si>
  <si>
    <t xml:space="preserve">impots indépendants </t>
  </si>
  <si>
    <t>du barème a 10860€ 25%</t>
  </si>
  <si>
    <t>de 10860 a 12470 30%</t>
  </si>
  <si>
    <t>de 12470 a 20780 a 40%</t>
  </si>
  <si>
    <t>nombre d'enfants</t>
  </si>
  <si>
    <t>de 20780 a 38080 a 45%</t>
  </si>
  <si>
    <t>de 38080 a infini a 50%</t>
  </si>
  <si>
    <t>puis:</t>
  </si>
  <si>
    <t>enfants</t>
  </si>
  <si>
    <t>5 - infini</t>
  </si>
  <si>
    <t>côtisation restant</t>
  </si>
  <si>
    <t>base imposable</t>
  </si>
  <si>
    <t>cotisation</t>
  </si>
  <si>
    <t>revenu brut</t>
  </si>
  <si>
    <t xml:space="preserve">cotisations indépendants </t>
  </si>
  <si>
    <t>revenu net</t>
  </si>
  <si>
    <t>précompte</t>
  </si>
  <si>
    <t>impots</t>
  </si>
  <si>
    <t>de 0€ a 56.182,45€ taxé a 21%</t>
  </si>
  <si>
    <t>de 56.182,45€ a 82.795,16€ taxé a 14,5%</t>
  </si>
  <si>
    <t>82.795,16€ jusque infini taxé a 0%</t>
  </si>
  <si>
    <t>total annuel</t>
  </si>
  <si>
    <t>cotisations: (par apport a la collone B)</t>
  </si>
  <si>
    <t>si revenu plus de 26.510 alors de 0€ à 7130€ = 0% impots + nombre d'enfants(H20)</t>
  </si>
  <si>
    <t>si revenu moins de 26.510 alors de 0€ à 7420€ = 0% impots + nombre d'enfants(H20)</t>
  </si>
  <si>
    <t>x à 10860</t>
  </si>
  <si>
    <t>10860 à 12470</t>
  </si>
  <si>
    <t>12470 à 20780</t>
  </si>
  <si>
    <t>20780 à 38080</t>
  </si>
  <si>
    <t>38080 et 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</si>
</sst>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€-40C]_-;\-* #,##0.00\ [$€-40C]_-;_-* &quot;-&quot;??\ [$€-40C]_-;_-@_-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double">
        <color auto="1"/>
      </right>
      <top style="medium">
        <color auto="1"/>
      </top>
      <bottom/>
      <diagonal/>
    </border>
    <border>
      <left style="medium">
        <color auto="1"/>
      </left>
      <right style="double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1" xfId="0" applyFont="1" applyBorder="1" applyAlignment="1">
      <alignment horizontal="right" vertical="center"/>
    </xf>
    <xf numFmtId="0" fontId="4" fillId="0" borderId="10" xfId="0" applyFont="1" applyFill="1" applyBorder="1" applyAlignment="1">
      <alignment horizontal="left" vertical="center"/>
    </xf>
    <xf numFmtId="0" fontId="3" fillId="2" borderId="0" xfId="0" applyFont="1" applyFill="1"/>
    <xf numFmtId="0" fontId="0" fillId="2" borderId="0" xfId="0" applyFill="1"/>
    <xf numFmtId="0" fontId="0" fillId="3" borderId="0" xfId="0" applyFill="1"/>
    <xf numFmtId="0" fontId="0" fillId="4" borderId="0" xfId="0" applyFill="1" applyAlignment="1">
      <alignment horizontal="right"/>
    </xf>
    <xf numFmtId="0" fontId="0" fillId="4" borderId="0" xfId="0" applyFill="1"/>
    <xf numFmtId="0" fontId="0" fillId="4" borderId="1" xfId="0" applyFill="1" applyBorder="1" applyAlignment="1">
      <alignment horizontal="right"/>
    </xf>
    <xf numFmtId="0" fontId="0" fillId="5" borderId="0" xfId="0" applyFill="1"/>
    <xf numFmtId="164" fontId="0" fillId="3" borderId="1" xfId="0" applyNumberFormat="1" applyFill="1" applyBorder="1" applyAlignment="1">
      <alignment horizontal="right" vertical="center"/>
    </xf>
    <xf numFmtId="164" fontId="0" fillId="0" borderId="1" xfId="0" applyNumberFormat="1" applyBorder="1" applyAlignment="1">
      <alignment horizontal="right" vertical="center"/>
    </xf>
    <xf numFmtId="164" fontId="0" fillId="2" borderId="1" xfId="0" applyNumberFormat="1" applyFill="1" applyBorder="1" applyAlignment="1">
      <alignment horizontal="right" vertical="center"/>
    </xf>
    <xf numFmtId="164" fontId="0" fillId="0" borderId="0" xfId="0" applyNumberFormat="1"/>
    <xf numFmtId="0" fontId="0" fillId="0" borderId="0" xfId="0" applyFont="1"/>
    <xf numFmtId="0" fontId="0" fillId="0" borderId="0" xfId="0" applyFont="1" applyFill="1" applyBorder="1" applyAlignment="1">
      <alignment horizontal="right" vertical="center"/>
    </xf>
    <xf numFmtId="164" fontId="0" fillId="0" borderId="0" xfId="0" applyNumberFormat="1" applyFont="1"/>
    <xf numFmtId="0" fontId="0" fillId="0" borderId="3" xfId="0" applyBorder="1" applyAlignment="1">
      <alignment vertical="center"/>
    </xf>
    <xf numFmtId="0" fontId="0" fillId="0" borderId="2" xfId="0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9"/>
  <sheetViews>
    <sheetView showGridLines="0" tabSelected="1" zoomScaleNormal="100" workbookViewId="0">
      <selection activeCell="B10" sqref="B10"/>
    </sheetView>
  </sheetViews>
  <sheetFormatPr baseColWidth="10" defaultRowHeight="14.25" x14ac:dyDescent="0.45"/>
  <cols>
    <col min="1" max="1" width="11.3984375" customWidth="1"/>
    <col min="2" max="2" width="11.3984375" bestFit="1" customWidth="1"/>
    <col min="3" max="3" width="11.59765625" customWidth="1"/>
    <col min="4" max="4" width="12" customWidth="1"/>
    <col min="5" max="5" width="16.59765625" bestFit="1" customWidth="1"/>
    <col min="6" max="6" width="2.86328125" customWidth="1"/>
    <col min="8" max="8" width="13.73046875" bestFit="1" customWidth="1"/>
    <col min="9" max="9" width="17.3984375" customWidth="1"/>
    <col min="11" max="11" width="14" customWidth="1"/>
    <col min="12" max="12" width="12.59765625" bestFit="1" customWidth="1"/>
    <col min="14" max="14" width="14.6640625" hidden="1" customWidth="1"/>
    <col min="15" max="19" width="12.53125" style="14" hidden="1" customWidth="1"/>
  </cols>
  <sheetData>
    <row r="1" spans="1:19" ht="14.65" thickBot="1" x14ac:dyDescent="0.5"/>
    <row r="2" spans="1:19" ht="15" customHeight="1" x14ac:dyDescent="0.45">
      <c r="A2" s="19" t="s">
        <v>29</v>
      </c>
      <c r="B2" s="20"/>
      <c r="C2" s="20"/>
      <c r="D2" s="20"/>
      <c r="E2" s="21"/>
      <c r="G2" s="19" t="s">
        <v>15</v>
      </c>
      <c r="H2" s="20"/>
      <c r="I2" s="20"/>
      <c r="J2" s="20"/>
      <c r="K2" s="20"/>
      <c r="L2" s="21"/>
      <c r="N2">
        <f>IF(H20=1,1520,IF(H20=2,3900,IF(H20=3,8740,IF(H20=4,14140,IF(H20=5,19540,IF(H20&gt;5,19400+((H20-5)*5400),0))))))</f>
        <v>0</v>
      </c>
    </row>
    <row r="3" spans="1:19" ht="15.75" customHeight="1" thickBot="1" x14ac:dyDescent="0.5">
      <c r="A3" s="22"/>
      <c r="B3" s="23"/>
      <c r="C3" s="23"/>
      <c r="D3" s="23"/>
      <c r="E3" s="24"/>
      <c r="G3" s="22"/>
      <c r="H3" s="23"/>
      <c r="I3" s="23"/>
      <c r="J3" s="23"/>
      <c r="K3" s="23"/>
      <c r="L3" s="24"/>
    </row>
    <row r="4" spans="1:19" ht="14.65" thickBot="1" x14ac:dyDescent="0.5">
      <c r="A4" s="1" t="s">
        <v>1</v>
      </c>
      <c r="B4" s="1" t="s">
        <v>28</v>
      </c>
      <c r="C4" s="1" t="s">
        <v>27</v>
      </c>
      <c r="D4" s="1" t="s">
        <v>2</v>
      </c>
      <c r="E4" s="1" t="s">
        <v>25</v>
      </c>
      <c r="G4" s="1" t="s">
        <v>1</v>
      </c>
      <c r="H4" s="1" t="s">
        <v>26</v>
      </c>
      <c r="I4" s="1" t="s">
        <v>32</v>
      </c>
      <c r="J4" s="1" t="s">
        <v>31</v>
      </c>
      <c r="K4" s="1" t="s">
        <v>0</v>
      </c>
      <c r="L4" s="1" t="s">
        <v>30</v>
      </c>
      <c r="O4" s="15" t="s">
        <v>40</v>
      </c>
      <c r="P4" s="15" t="s">
        <v>41</v>
      </c>
      <c r="Q4" s="15" t="s">
        <v>42</v>
      </c>
      <c r="R4" s="15" t="s">
        <v>43</v>
      </c>
      <c r="S4" s="14" t="s">
        <v>44</v>
      </c>
    </row>
    <row r="5" spans="1:19" ht="14.65" thickBot="1" x14ac:dyDescent="0.5">
      <c r="A5" s="1" t="s">
        <v>3</v>
      </c>
      <c r="B5" s="11">
        <v>55000</v>
      </c>
      <c r="C5" s="10">
        <f>IF(B5=0,0,IF(B5=0,0,IF(B5&lt;56182.46,(B5*21%),IF(B5&gt;56182.45,(56182.45*21%))))+IF(AND(B5&gt;56184.45,B5&lt;82795.17),(B5-56184.45)*14.5%,IF(B5&gt;56182.45,((82795.16-56182.45)*14.5%),0)))</f>
        <v>11550</v>
      </c>
      <c r="D5" s="11">
        <v>0</v>
      </c>
      <c r="E5" s="11">
        <f t="shared" ref="E5:E16" si="0">C5-D5</f>
        <v>11550</v>
      </c>
      <c r="G5" s="1" t="s">
        <v>3</v>
      </c>
      <c r="H5" s="11">
        <f>B5-C5</f>
        <v>43450</v>
      </c>
      <c r="I5" s="12">
        <f>IF(N5=0,0,IF(H5&lt;10861,(H5-(7420+$N$2)*25%),(10860-(7420+$N$2)))*25%)+IF(H5&gt;10860,IF(AND(H5&gt;10860,H5&lt;12471),(H5-10860)*30%,(12470-10860)*30%),0)+IF(H5&gt;12470,IF(AND(H5&gt;12470,H5&lt;20781),(H5-12470)*40%,(20780-12470)*40%),0)+IF(H5&gt;20780,IF(AND(H5&gt;20780,H5&lt;38081),(H5-20780)*45%,(38080-20780)*45%),0)+IF(H5&gt;38080,(H5-38080)*50%,0)</f>
        <v>15137</v>
      </c>
      <c r="J5" s="11">
        <v>0</v>
      </c>
      <c r="K5" s="11">
        <f>I5-J5</f>
        <v>15137</v>
      </c>
      <c r="L5" s="11">
        <f>H5-I5</f>
        <v>28313</v>
      </c>
      <c r="N5" s="13">
        <f>IF(H5=0,0,IF(H5&lt;26510,(H5-7420-$N$2),(H5-7130-$N$2)))</f>
        <v>36320</v>
      </c>
      <c r="O5" s="16">
        <f>IF(N5=0,0,IF(H5&lt;10861,(H5-(7420+$N$2)*25%),(10860-(7420+$N$2)))*25%)</f>
        <v>860</v>
      </c>
      <c r="P5" s="16">
        <f>IF(H5&gt;10860,IF(AND(H5&gt;10860,H5&lt;12471),(H5-10860)*30%,(12470-10860)*30%),0)</f>
        <v>483</v>
      </c>
      <c r="Q5" s="16">
        <f>IF(H5&gt;12470,IF(AND(H5&gt;12470,H5&lt;20781),(H5-12470)*40%,(20780-12470)*40%),0)</f>
        <v>3324</v>
      </c>
      <c r="R5" s="16">
        <f>IF(H5&gt;20780,IF(AND(H5&gt;20780,H5&lt;38081),(H5-20780)*45%,(38080-20780)*45%),0)</f>
        <v>7785</v>
      </c>
      <c r="S5" s="16">
        <f>IF(H5&gt;38080,(H5-38080)*50%,0)</f>
        <v>2685</v>
      </c>
    </row>
    <row r="6" spans="1:19" ht="14.65" thickBot="1" x14ac:dyDescent="0.5">
      <c r="A6" s="1" t="s">
        <v>4</v>
      </c>
      <c r="B6" s="11">
        <v>60000</v>
      </c>
      <c r="C6" s="10">
        <f t="shared" ref="C6:C16" si="1">IF(B6=0,0,IF(B6=0,0,IF(B6&lt;56182.46,(B6*21%),IF(B6&gt;56182.45,(56182.45*21%))))+IF(AND(B6&gt;56184.45,B6&lt;82795.17),(B6-56184.45)*14.5%,IF(B6&gt;56182.45,((82795.16-56182.45)*14.5%),0)))</f>
        <v>12351.569249999999</v>
      </c>
      <c r="D6" s="11">
        <v>0</v>
      </c>
      <c r="E6" s="11">
        <f t="shared" si="0"/>
        <v>12351.569249999999</v>
      </c>
      <c r="G6" s="1" t="s">
        <v>4</v>
      </c>
      <c r="H6" s="11">
        <f>B6-C6</f>
        <v>47648.43075</v>
      </c>
      <c r="I6" s="12">
        <f t="shared" ref="I6:I16" si="2">IF(N6=0,0,IF(H6&lt;10861,(H6-(7420+$N$2)*25%),(10860-(7420+$N$2)))*25%)+IF(H6&gt;10860,IF(AND(H6&gt;10860,H6&lt;12471),(H6-10860)*30%,(12470-10860)*30%),0)+IF(H6&gt;12470,IF(AND(H6&gt;12470,H6&lt;20781),(H6-12470)*40%,(20780-12470)*40%),0)+IF(H6&gt;20780,IF(AND(H6&gt;20780,H6&lt;38081),(H6-20780)*45%,(38080-20780)*45%),0)+IF(H6&gt;38080,(H6-38080)*50%,0)</f>
        <v>17236.215375</v>
      </c>
      <c r="J6" s="11">
        <v>0</v>
      </c>
      <c r="K6" s="11">
        <f t="shared" ref="K6:K16" si="3">I6-J6</f>
        <v>17236.215375</v>
      </c>
      <c r="L6" s="11">
        <f t="shared" ref="L6:L16" si="4">H6-I6</f>
        <v>30412.215375</v>
      </c>
      <c r="N6" s="13">
        <f>IF(H6=0,0,IF(H6&lt;26510,(H6-7420-$N$2),(H6-7130-$N$2)))</f>
        <v>40518.43075</v>
      </c>
      <c r="O6" s="16">
        <f t="shared" ref="O6:O16" si="5">IF(N6=0,0,IF(H6&lt;10861,(H6-(7420+$N$2)*25%),(10860-(7420+$N$2)))*25%)</f>
        <v>860</v>
      </c>
      <c r="P6" s="16">
        <f t="shared" ref="P6:P16" si="6">IF(H6&gt;10860,IF(AND(H6&gt;10860,H6&lt;12471),(H6-10860)*30%,(12470-10860)*30%),0)</f>
        <v>483</v>
      </c>
      <c r="Q6" s="16">
        <f t="shared" ref="Q6:Q16" si="7">IF(H6&gt;12470,IF(AND(H6&gt;12470,H6&lt;20781),(H6-12470)*40%,(20780-12470)*40%),0)</f>
        <v>3324</v>
      </c>
      <c r="R6" s="16">
        <f t="shared" ref="R6:R16" si="8">IF(H6&gt;20780,IF(AND(H6&gt;20780,H6&lt;38081),(H6-20780)*45%,(38080-20780)*45%),0)</f>
        <v>7785</v>
      </c>
      <c r="S6" s="16">
        <f t="shared" ref="S6:S16" si="9">IF(H6&gt;38080,(H6-38080)*50%,0)</f>
        <v>4784.2153749999998</v>
      </c>
    </row>
    <row r="7" spans="1:19" ht="14.65" thickBot="1" x14ac:dyDescent="0.5">
      <c r="A7" s="1" t="s">
        <v>5</v>
      </c>
      <c r="B7" s="11">
        <v>82795.16</v>
      </c>
      <c r="C7" s="10">
        <f t="shared" si="1"/>
        <v>15656.86745</v>
      </c>
      <c r="D7" s="11">
        <v>0</v>
      </c>
      <c r="E7" s="11">
        <f t="shared" si="0"/>
        <v>15656.86745</v>
      </c>
      <c r="G7" s="1" t="s">
        <v>5</v>
      </c>
      <c r="H7" s="11">
        <f t="shared" ref="H7:H16" si="10">B7-C7</f>
        <v>67138.292549999998</v>
      </c>
      <c r="I7" s="12">
        <f t="shared" si="2"/>
        <v>26981.146274999999</v>
      </c>
      <c r="J7" s="11">
        <v>0</v>
      </c>
      <c r="K7" s="11">
        <f t="shared" si="3"/>
        <v>26981.146274999999</v>
      </c>
      <c r="L7" s="11">
        <f t="shared" si="4"/>
        <v>40157.146274999999</v>
      </c>
      <c r="N7" s="13">
        <f t="shared" ref="N7:N16" si="11">IF(H7=0,0,IF(H7&lt;26510,(H7-7420-$N$2),(H7-7130-$N$2)))</f>
        <v>60008.292549999998</v>
      </c>
      <c r="O7" s="16">
        <f t="shared" si="5"/>
        <v>860</v>
      </c>
      <c r="P7" s="16">
        <f t="shared" si="6"/>
        <v>483</v>
      </c>
      <c r="Q7" s="16">
        <f t="shared" si="7"/>
        <v>3324</v>
      </c>
      <c r="R7" s="16">
        <f t="shared" si="8"/>
        <v>7785</v>
      </c>
      <c r="S7" s="16">
        <f t="shared" si="9"/>
        <v>14529.146274999999</v>
      </c>
    </row>
    <row r="8" spans="1:19" ht="14.65" thickBot="1" x14ac:dyDescent="0.5">
      <c r="A8" s="1" t="s">
        <v>6</v>
      </c>
      <c r="B8" s="11">
        <v>90000</v>
      </c>
      <c r="C8" s="10">
        <f t="shared" si="1"/>
        <v>15657.157449999999</v>
      </c>
      <c r="D8" s="11">
        <v>0</v>
      </c>
      <c r="E8" s="11">
        <f t="shared" si="0"/>
        <v>15657.157449999999</v>
      </c>
      <c r="G8" s="1" t="s">
        <v>6</v>
      </c>
      <c r="H8" s="11">
        <f t="shared" si="10"/>
        <v>74342.842550000001</v>
      </c>
      <c r="I8" s="12">
        <f t="shared" si="2"/>
        <v>30583.421275000001</v>
      </c>
      <c r="J8" s="11">
        <v>0</v>
      </c>
      <c r="K8" s="11">
        <f t="shared" si="3"/>
        <v>30583.421275000001</v>
      </c>
      <c r="L8" s="11">
        <f t="shared" si="4"/>
        <v>43759.421275000001</v>
      </c>
      <c r="N8" s="13">
        <f t="shared" si="11"/>
        <v>67212.842550000001</v>
      </c>
      <c r="O8" s="16">
        <f t="shared" si="5"/>
        <v>860</v>
      </c>
      <c r="P8" s="16">
        <f t="shared" si="6"/>
        <v>483</v>
      </c>
      <c r="Q8" s="16">
        <f t="shared" si="7"/>
        <v>3324</v>
      </c>
      <c r="R8" s="16">
        <f t="shared" si="8"/>
        <v>7785</v>
      </c>
      <c r="S8" s="16">
        <f t="shared" si="9"/>
        <v>18131.421275000001</v>
      </c>
    </row>
    <row r="9" spans="1:19" ht="14.65" thickBot="1" x14ac:dyDescent="0.5">
      <c r="A9" s="1" t="s">
        <v>7</v>
      </c>
      <c r="B9" s="11">
        <v>72800</v>
      </c>
      <c r="C9" s="10">
        <f t="shared" si="1"/>
        <v>14207.569249999999</v>
      </c>
      <c r="D9" s="11">
        <v>0</v>
      </c>
      <c r="E9" s="11">
        <f t="shared" si="0"/>
        <v>14207.569249999999</v>
      </c>
      <c r="G9" s="1" t="s">
        <v>7</v>
      </c>
      <c r="H9" s="11">
        <f t="shared" si="10"/>
        <v>58592.43075</v>
      </c>
      <c r="I9" s="12">
        <f t="shared" si="2"/>
        <v>22708.215375</v>
      </c>
      <c r="J9" s="11">
        <v>0</v>
      </c>
      <c r="K9" s="11">
        <f t="shared" si="3"/>
        <v>22708.215375</v>
      </c>
      <c r="L9" s="11">
        <f t="shared" si="4"/>
        <v>35884.215375</v>
      </c>
      <c r="N9" s="13">
        <f t="shared" si="11"/>
        <v>51462.43075</v>
      </c>
      <c r="O9" s="16">
        <f t="shared" si="5"/>
        <v>860</v>
      </c>
      <c r="P9" s="16">
        <f t="shared" si="6"/>
        <v>483</v>
      </c>
      <c r="Q9" s="16">
        <f t="shared" si="7"/>
        <v>3324</v>
      </c>
      <c r="R9" s="16">
        <f t="shared" si="8"/>
        <v>7785</v>
      </c>
      <c r="S9" s="16">
        <f t="shared" si="9"/>
        <v>10256.215375</v>
      </c>
    </row>
    <row r="10" spans="1:19" ht="14.65" thickBot="1" x14ac:dyDescent="0.5">
      <c r="A10" s="1" t="s">
        <v>8</v>
      </c>
      <c r="B10" s="11"/>
      <c r="C10" s="10">
        <f t="shared" si="1"/>
        <v>0</v>
      </c>
      <c r="D10" s="11">
        <v>0</v>
      </c>
      <c r="E10" s="11">
        <f t="shared" si="0"/>
        <v>0</v>
      </c>
      <c r="G10" s="1" t="s">
        <v>8</v>
      </c>
      <c r="H10" s="11">
        <f t="shared" si="10"/>
        <v>0</v>
      </c>
      <c r="I10" s="12">
        <f t="shared" si="2"/>
        <v>0</v>
      </c>
      <c r="J10" s="11">
        <v>0</v>
      </c>
      <c r="K10" s="11">
        <f t="shared" si="3"/>
        <v>0</v>
      </c>
      <c r="L10" s="11">
        <f t="shared" si="4"/>
        <v>0</v>
      </c>
      <c r="N10" s="13">
        <f t="shared" si="11"/>
        <v>0</v>
      </c>
      <c r="O10" s="16">
        <f t="shared" si="5"/>
        <v>0</v>
      </c>
      <c r="P10" s="16">
        <f t="shared" si="6"/>
        <v>0</v>
      </c>
      <c r="Q10" s="16">
        <f t="shared" si="7"/>
        <v>0</v>
      </c>
      <c r="R10" s="16">
        <f t="shared" si="8"/>
        <v>0</v>
      </c>
      <c r="S10" s="16">
        <f t="shared" si="9"/>
        <v>0</v>
      </c>
    </row>
    <row r="11" spans="1:19" ht="14.65" thickBot="1" x14ac:dyDescent="0.5">
      <c r="A11" s="1" t="s">
        <v>9</v>
      </c>
      <c r="B11" s="11"/>
      <c r="C11" s="10">
        <f t="shared" si="1"/>
        <v>0</v>
      </c>
      <c r="D11" s="11">
        <v>0</v>
      </c>
      <c r="E11" s="11">
        <f t="shared" si="0"/>
        <v>0</v>
      </c>
      <c r="G11" s="1" t="s">
        <v>9</v>
      </c>
      <c r="H11" s="11">
        <f t="shared" si="10"/>
        <v>0</v>
      </c>
      <c r="I11" s="12">
        <f t="shared" si="2"/>
        <v>0</v>
      </c>
      <c r="J11" s="11">
        <v>0</v>
      </c>
      <c r="K11" s="11">
        <f t="shared" si="3"/>
        <v>0</v>
      </c>
      <c r="L11" s="11">
        <f t="shared" si="4"/>
        <v>0</v>
      </c>
      <c r="N11" s="13">
        <f t="shared" si="11"/>
        <v>0</v>
      </c>
      <c r="O11" s="16">
        <f t="shared" si="5"/>
        <v>0</v>
      </c>
      <c r="P11" s="16">
        <f t="shared" si="6"/>
        <v>0</v>
      </c>
      <c r="Q11" s="16">
        <f t="shared" si="7"/>
        <v>0</v>
      </c>
      <c r="R11" s="16">
        <f t="shared" si="8"/>
        <v>0</v>
      </c>
      <c r="S11" s="16">
        <f t="shared" si="9"/>
        <v>0</v>
      </c>
    </row>
    <row r="12" spans="1:19" ht="14.65" thickBot="1" x14ac:dyDescent="0.5">
      <c r="A12" s="1" t="s">
        <v>10</v>
      </c>
      <c r="B12" s="11"/>
      <c r="C12" s="10">
        <f t="shared" si="1"/>
        <v>0</v>
      </c>
      <c r="D12" s="11">
        <v>0</v>
      </c>
      <c r="E12" s="11">
        <f t="shared" si="0"/>
        <v>0</v>
      </c>
      <c r="G12" s="1" t="s">
        <v>10</v>
      </c>
      <c r="H12" s="11">
        <f t="shared" si="10"/>
        <v>0</v>
      </c>
      <c r="I12" s="12">
        <f t="shared" si="2"/>
        <v>0</v>
      </c>
      <c r="J12" s="11">
        <v>0</v>
      </c>
      <c r="K12" s="11">
        <f t="shared" si="3"/>
        <v>0</v>
      </c>
      <c r="L12" s="11">
        <f t="shared" si="4"/>
        <v>0</v>
      </c>
      <c r="N12" s="13">
        <f t="shared" si="11"/>
        <v>0</v>
      </c>
      <c r="O12" s="16">
        <f t="shared" si="5"/>
        <v>0</v>
      </c>
      <c r="P12" s="16">
        <f t="shared" si="6"/>
        <v>0</v>
      </c>
      <c r="Q12" s="16">
        <f t="shared" si="7"/>
        <v>0</v>
      </c>
      <c r="R12" s="16">
        <f t="shared" si="8"/>
        <v>0</v>
      </c>
      <c r="S12" s="16">
        <f t="shared" si="9"/>
        <v>0</v>
      </c>
    </row>
    <row r="13" spans="1:19" ht="14.65" thickBot="1" x14ac:dyDescent="0.5">
      <c r="A13" s="1" t="s">
        <v>11</v>
      </c>
      <c r="B13" s="11"/>
      <c r="C13" s="10">
        <f t="shared" si="1"/>
        <v>0</v>
      </c>
      <c r="D13" s="11">
        <v>0</v>
      </c>
      <c r="E13" s="11">
        <f t="shared" si="0"/>
        <v>0</v>
      </c>
      <c r="G13" s="1" t="s">
        <v>11</v>
      </c>
      <c r="H13" s="11">
        <f t="shared" si="10"/>
        <v>0</v>
      </c>
      <c r="I13" s="12">
        <f t="shared" si="2"/>
        <v>0</v>
      </c>
      <c r="J13" s="11">
        <v>0</v>
      </c>
      <c r="K13" s="11">
        <f t="shared" si="3"/>
        <v>0</v>
      </c>
      <c r="L13" s="11">
        <f t="shared" si="4"/>
        <v>0</v>
      </c>
      <c r="N13" s="13">
        <f t="shared" si="11"/>
        <v>0</v>
      </c>
      <c r="O13" s="16">
        <f t="shared" si="5"/>
        <v>0</v>
      </c>
      <c r="P13" s="16">
        <f t="shared" si="6"/>
        <v>0</v>
      </c>
      <c r="Q13" s="16">
        <f t="shared" si="7"/>
        <v>0</v>
      </c>
      <c r="R13" s="16">
        <f t="shared" si="8"/>
        <v>0</v>
      </c>
      <c r="S13" s="16">
        <f t="shared" si="9"/>
        <v>0</v>
      </c>
    </row>
    <row r="14" spans="1:19" ht="14.65" thickBot="1" x14ac:dyDescent="0.5">
      <c r="A14" s="1" t="s">
        <v>12</v>
      </c>
      <c r="B14" s="11"/>
      <c r="C14" s="10">
        <f t="shared" si="1"/>
        <v>0</v>
      </c>
      <c r="D14" s="11">
        <v>0</v>
      </c>
      <c r="E14" s="11">
        <f t="shared" si="0"/>
        <v>0</v>
      </c>
      <c r="G14" s="1" t="s">
        <v>12</v>
      </c>
      <c r="H14" s="11">
        <f t="shared" si="10"/>
        <v>0</v>
      </c>
      <c r="I14" s="12">
        <f t="shared" si="2"/>
        <v>0</v>
      </c>
      <c r="J14" s="11">
        <v>0</v>
      </c>
      <c r="K14" s="11">
        <f t="shared" si="3"/>
        <v>0</v>
      </c>
      <c r="L14" s="11">
        <f t="shared" si="4"/>
        <v>0</v>
      </c>
      <c r="N14" s="13">
        <f t="shared" si="11"/>
        <v>0</v>
      </c>
      <c r="O14" s="16">
        <f t="shared" si="5"/>
        <v>0</v>
      </c>
      <c r="P14" s="16">
        <f t="shared" si="6"/>
        <v>0</v>
      </c>
      <c r="Q14" s="16">
        <f t="shared" si="7"/>
        <v>0</v>
      </c>
      <c r="R14" s="16">
        <f t="shared" si="8"/>
        <v>0</v>
      </c>
      <c r="S14" s="16">
        <f t="shared" si="9"/>
        <v>0</v>
      </c>
    </row>
    <row r="15" spans="1:19" ht="14.65" thickBot="1" x14ac:dyDescent="0.5">
      <c r="A15" s="1" t="s">
        <v>13</v>
      </c>
      <c r="B15" s="11"/>
      <c r="C15" s="10">
        <f t="shared" si="1"/>
        <v>0</v>
      </c>
      <c r="D15" s="11">
        <v>0</v>
      </c>
      <c r="E15" s="11">
        <f t="shared" si="0"/>
        <v>0</v>
      </c>
      <c r="G15" s="1" t="s">
        <v>13</v>
      </c>
      <c r="H15" s="11">
        <f t="shared" si="10"/>
        <v>0</v>
      </c>
      <c r="I15" s="12">
        <f t="shared" si="2"/>
        <v>0</v>
      </c>
      <c r="J15" s="11">
        <v>0</v>
      </c>
      <c r="K15" s="11">
        <f t="shared" si="3"/>
        <v>0</v>
      </c>
      <c r="L15" s="11">
        <f t="shared" si="4"/>
        <v>0</v>
      </c>
      <c r="N15" s="13">
        <f t="shared" si="11"/>
        <v>0</v>
      </c>
      <c r="O15" s="16">
        <f t="shared" si="5"/>
        <v>0</v>
      </c>
      <c r="P15" s="16">
        <f t="shared" si="6"/>
        <v>0</v>
      </c>
      <c r="Q15" s="16">
        <f t="shared" si="7"/>
        <v>0</v>
      </c>
      <c r="R15" s="16">
        <f t="shared" si="8"/>
        <v>0</v>
      </c>
      <c r="S15" s="16">
        <f t="shared" si="9"/>
        <v>0</v>
      </c>
    </row>
    <row r="16" spans="1:19" ht="14.65" thickBot="1" x14ac:dyDescent="0.5">
      <c r="A16" s="1" t="s">
        <v>14</v>
      </c>
      <c r="B16" s="11"/>
      <c r="C16" s="10">
        <f t="shared" si="1"/>
        <v>0</v>
      </c>
      <c r="D16" s="11">
        <v>0</v>
      </c>
      <c r="E16" s="11">
        <f t="shared" si="0"/>
        <v>0</v>
      </c>
      <c r="G16" s="1" t="s">
        <v>14</v>
      </c>
      <c r="H16" s="11">
        <f t="shared" si="10"/>
        <v>0</v>
      </c>
      <c r="I16" s="12">
        <f t="shared" si="2"/>
        <v>0</v>
      </c>
      <c r="J16" s="11">
        <v>0</v>
      </c>
      <c r="K16" s="11">
        <f t="shared" si="3"/>
        <v>0</v>
      </c>
      <c r="L16" s="11">
        <f t="shared" si="4"/>
        <v>0</v>
      </c>
      <c r="N16" s="13">
        <f t="shared" si="11"/>
        <v>0</v>
      </c>
      <c r="O16" s="16">
        <f t="shared" si="5"/>
        <v>0</v>
      </c>
      <c r="P16" s="16">
        <f t="shared" si="6"/>
        <v>0</v>
      </c>
      <c r="Q16" s="16">
        <f t="shared" si="7"/>
        <v>0</v>
      </c>
      <c r="R16" s="16">
        <f t="shared" si="8"/>
        <v>0</v>
      </c>
      <c r="S16" s="16">
        <f t="shared" si="9"/>
        <v>0</v>
      </c>
    </row>
    <row r="17" spans="1:12" ht="14.65" thickTop="1" x14ac:dyDescent="0.45">
      <c r="A17" s="25" t="s">
        <v>36</v>
      </c>
      <c r="B17" s="17"/>
      <c r="C17" s="17"/>
      <c r="D17" s="17"/>
      <c r="E17" s="17"/>
      <c r="G17" s="25" t="s">
        <v>36</v>
      </c>
      <c r="H17" s="17"/>
      <c r="I17" s="17"/>
      <c r="J17" s="17"/>
      <c r="K17" s="17"/>
      <c r="L17" s="17"/>
    </row>
    <row r="18" spans="1:12" ht="14.65" thickBot="1" x14ac:dyDescent="0.5">
      <c r="A18" s="26"/>
      <c r="B18" s="18"/>
      <c r="C18" s="18"/>
      <c r="D18" s="18"/>
      <c r="E18" s="18"/>
      <c r="G18" s="26"/>
      <c r="H18" s="18"/>
      <c r="I18" s="18"/>
      <c r="J18" s="18"/>
      <c r="K18" s="18"/>
      <c r="L18" s="18"/>
    </row>
    <row r="19" spans="1:12" ht="14.65" thickBot="1" x14ac:dyDescent="0.5"/>
    <row r="20" spans="1:12" ht="14.65" thickBot="1" x14ac:dyDescent="0.5">
      <c r="G20" s="2" t="s">
        <v>19</v>
      </c>
      <c r="H20" s="8">
        <v>0</v>
      </c>
    </row>
    <row r="22" spans="1:12" x14ac:dyDescent="0.45">
      <c r="A22" s="3" t="s">
        <v>38</v>
      </c>
      <c r="B22" s="4"/>
      <c r="C22" s="4"/>
      <c r="D22" s="4"/>
      <c r="E22" s="4"/>
      <c r="F22" s="9"/>
      <c r="G22" s="9"/>
    </row>
    <row r="23" spans="1:12" x14ac:dyDescent="0.45">
      <c r="A23" s="3" t="s">
        <v>39</v>
      </c>
      <c r="B23" s="4"/>
      <c r="C23" s="4"/>
      <c r="D23" s="4"/>
      <c r="E23" s="4"/>
      <c r="F23" s="9"/>
      <c r="G23" s="9"/>
      <c r="H23" s="6" t="s">
        <v>23</v>
      </c>
      <c r="I23" s="6"/>
      <c r="J23" s="7"/>
    </row>
    <row r="24" spans="1:12" x14ac:dyDescent="0.45">
      <c r="A24" s="4" t="s">
        <v>22</v>
      </c>
      <c r="D24" s="5" t="s">
        <v>37</v>
      </c>
      <c r="E24" s="5"/>
      <c r="F24" s="5"/>
      <c r="G24" s="5"/>
      <c r="H24" s="7">
        <v>1</v>
      </c>
      <c r="I24" s="7"/>
      <c r="J24" s="7">
        <v>1520</v>
      </c>
    </row>
    <row r="25" spans="1:12" x14ac:dyDescent="0.45">
      <c r="A25" s="4" t="s">
        <v>16</v>
      </c>
      <c r="B25" s="4"/>
      <c r="D25" s="5" t="s">
        <v>33</v>
      </c>
      <c r="E25" s="5"/>
      <c r="F25" s="5"/>
      <c r="G25" s="5"/>
      <c r="H25" s="7">
        <v>2</v>
      </c>
      <c r="I25" s="7"/>
      <c r="J25" s="7">
        <v>3900</v>
      </c>
    </row>
    <row r="26" spans="1:12" x14ac:dyDescent="0.45">
      <c r="A26" s="4" t="s">
        <v>17</v>
      </c>
      <c r="B26" s="4"/>
      <c r="D26" s="5" t="s">
        <v>34</v>
      </c>
      <c r="E26" s="5"/>
      <c r="F26" s="5"/>
      <c r="G26" s="5"/>
      <c r="H26" s="7">
        <v>3</v>
      </c>
      <c r="I26" s="7"/>
      <c r="J26" s="7">
        <v>8740</v>
      </c>
    </row>
    <row r="27" spans="1:12" x14ac:dyDescent="0.45">
      <c r="A27" s="4" t="s">
        <v>18</v>
      </c>
      <c r="B27" s="4"/>
      <c r="D27" s="5" t="s">
        <v>35</v>
      </c>
      <c r="E27" s="5"/>
      <c r="F27" s="5"/>
      <c r="G27" s="5"/>
      <c r="H27" s="7">
        <v>4</v>
      </c>
      <c r="I27" s="7"/>
      <c r="J27" s="7">
        <v>14140</v>
      </c>
    </row>
    <row r="28" spans="1:12" x14ac:dyDescent="0.45">
      <c r="A28" s="4" t="s">
        <v>20</v>
      </c>
      <c r="B28" s="4"/>
      <c r="H28" s="6" t="s">
        <v>24</v>
      </c>
      <c r="I28" s="6"/>
      <c r="J28" s="7">
        <v>5400</v>
      </c>
    </row>
    <row r="29" spans="1:12" x14ac:dyDescent="0.45">
      <c r="A29" s="4" t="s">
        <v>21</v>
      </c>
      <c r="B29" s="4"/>
      <c r="H29" s="6"/>
      <c r="I29" s="6"/>
      <c r="J29" s="7"/>
    </row>
  </sheetData>
  <mergeCells count="13">
    <mergeCell ref="E17:E18"/>
    <mergeCell ref="A2:E3"/>
    <mergeCell ref="K17:K18"/>
    <mergeCell ref="L17:L18"/>
    <mergeCell ref="G2:L3"/>
    <mergeCell ref="J17:J18"/>
    <mergeCell ref="I17:I18"/>
    <mergeCell ref="H17:H18"/>
    <mergeCell ref="D17:D18"/>
    <mergeCell ref="C17:C18"/>
    <mergeCell ref="B17:B18"/>
    <mergeCell ref="A17:A18"/>
    <mergeCell ref="G17:G18"/>
  </mergeCells>
  <pageMargins left="0.7" right="0.7" top="0.75" bottom="0.75" header="0.3" footer="0.3"/>
  <pageSetup paperSize="9" orientation="landscape" horizontalDpi="4294967293" r:id="rId1"/>
  <headerFooter>
    <oddHeader>&amp;Ccalcul des taxes pour indépendants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MediaMonster</dc:creator>
  <cp:lastModifiedBy>Eric Lessard</cp:lastModifiedBy>
  <dcterms:created xsi:type="dcterms:W3CDTF">2019-05-13T23:48:16Z</dcterms:created>
  <dcterms:modified xsi:type="dcterms:W3CDTF">2019-05-17T11:28:20Z</dcterms:modified>
</cp:coreProperties>
</file>