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-120" yWindow="-120" windowWidth="24240" windowHeight="13140" activeTab="1"/>
  </bookViews>
  <sheets>
    <sheet name="Feuil1" sheetId="1" r:id="rId1"/>
    <sheet name="Feuil2" sheetId="2" r:id="rId2"/>
    <sheet name="DATA" sheetId="3" r:id="rId3"/>
  </sheets>
  <definedNames>
    <definedName name="Années">DATA!$A$2:$A$23</definedName>
    <definedName name="Fériés">DATA!$D$2:$D$15</definedName>
    <definedName name="Mois">DATA!$B$2:$B$13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2" l="1"/>
  <c r="G33" i="2"/>
  <c r="H33" i="2"/>
  <c r="I33" i="2"/>
  <c r="J33" i="2"/>
  <c r="K33" i="2"/>
  <c r="P33" i="2"/>
  <c r="Q33" i="2"/>
  <c r="R33" i="2"/>
  <c r="S33" i="2"/>
  <c r="T33" i="2"/>
  <c r="U33" i="2"/>
  <c r="Y32" i="2"/>
  <c r="Y31" i="2"/>
  <c r="Y30" i="2"/>
  <c r="Y33" i="2" s="1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Y2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33" i="2" s="1"/>
  <c r="O8" i="2"/>
  <c r="O7" i="2"/>
  <c r="O6" i="2"/>
  <c r="O5" i="2"/>
  <c r="O4" i="2"/>
  <c r="O3" i="2"/>
  <c r="O2" i="2"/>
  <c r="J6" i="2" l="1"/>
  <c r="J7" i="2"/>
  <c r="J8" i="2"/>
  <c r="J10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D2" i="3" l="1"/>
  <c r="D13" i="3" s="1"/>
  <c r="D6" i="3" l="1"/>
  <c r="D10" i="3"/>
  <c r="D14" i="3"/>
  <c r="D3" i="3"/>
  <c r="D7" i="3"/>
  <c r="D11" i="3"/>
  <c r="D15" i="3"/>
  <c r="D12" i="3"/>
  <c r="D9" i="3" l="1"/>
  <c r="D5" i="3"/>
  <c r="D8" i="3"/>
  <c r="D4" i="3"/>
  <c r="D2" i="2"/>
  <c r="D3" i="2"/>
  <c r="X3" i="2" l="1"/>
  <c r="R3" i="2"/>
  <c r="W3" i="2"/>
  <c r="Q3" i="2"/>
  <c r="L3" i="2"/>
  <c r="G3" i="2"/>
  <c r="V3" i="2"/>
  <c r="H3" i="2"/>
  <c r="S3" i="2"/>
  <c r="N3" i="2"/>
  <c r="M3" i="2"/>
  <c r="E2" i="2"/>
  <c r="J2" i="2" s="1"/>
  <c r="X2" i="2"/>
  <c r="R2" i="2"/>
  <c r="W2" i="2"/>
  <c r="Q2" i="2"/>
  <c r="S2" i="2"/>
  <c r="L2" i="2"/>
  <c r="N2" i="2"/>
  <c r="V2" i="2"/>
  <c r="M2" i="2"/>
  <c r="D4" i="2"/>
  <c r="E3" i="2"/>
  <c r="J3" i="2" s="1"/>
  <c r="X4" i="2" l="1"/>
  <c r="R4" i="2"/>
  <c r="W4" i="2"/>
  <c r="Q4" i="2"/>
  <c r="S4" i="2"/>
  <c r="L4" i="2"/>
  <c r="N4" i="2"/>
  <c r="V4" i="2"/>
  <c r="M4" i="2"/>
  <c r="G2" i="2"/>
  <c r="I2" i="2"/>
  <c r="H2" i="2"/>
  <c r="I3" i="2"/>
  <c r="D5" i="2"/>
  <c r="E4" i="2"/>
  <c r="J4" i="2" s="1"/>
  <c r="I4" i="2" l="1"/>
  <c r="G4" i="2"/>
  <c r="H4" i="2" s="1"/>
  <c r="X5" i="2"/>
  <c r="R5" i="2"/>
  <c r="W5" i="2"/>
  <c r="Q5" i="2"/>
  <c r="L5" i="2"/>
  <c r="I5" i="2"/>
  <c r="H5" i="2"/>
  <c r="V5" i="2"/>
  <c r="S5" i="2"/>
  <c r="N5" i="2"/>
  <c r="M5" i="2"/>
  <c r="D6" i="2"/>
  <c r="E5" i="2"/>
  <c r="J5" i="2" s="1"/>
  <c r="G5" i="2" l="1"/>
  <c r="X6" i="2"/>
  <c r="R6" i="2"/>
  <c r="W6" i="2"/>
  <c r="Q6" i="2"/>
  <c r="S6" i="2"/>
  <c r="L6" i="2"/>
  <c r="G6" i="2"/>
  <c r="I6" i="2"/>
  <c r="N6" i="2"/>
  <c r="V6" i="2"/>
  <c r="M6" i="2"/>
  <c r="H6" i="2"/>
  <c r="D7" i="2"/>
  <c r="E6" i="2"/>
  <c r="X7" i="2" l="1"/>
  <c r="R7" i="2"/>
  <c r="W7" i="2"/>
  <c r="Q7" i="2"/>
  <c r="L7" i="2"/>
  <c r="H7" i="2"/>
  <c r="G7" i="2"/>
  <c r="I7" i="2"/>
  <c r="V7" i="2"/>
  <c r="S7" i="2"/>
  <c r="N7" i="2"/>
  <c r="M7" i="2"/>
  <c r="D8" i="2"/>
  <c r="E7" i="2"/>
  <c r="X8" i="2" l="1"/>
  <c r="R8" i="2"/>
  <c r="W8" i="2"/>
  <c r="Q8" i="2"/>
  <c r="S8" i="2"/>
  <c r="L8" i="2"/>
  <c r="H8" i="2"/>
  <c r="N8" i="2"/>
  <c r="G8" i="2"/>
  <c r="M8" i="2"/>
  <c r="V8" i="2"/>
  <c r="I8" i="2"/>
  <c r="D9" i="2"/>
  <c r="E8" i="2"/>
  <c r="X9" i="2" l="1"/>
  <c r="R9" i="2"/>
  <c r="W9" i="2"/>
  <c r="Q9" i="2"/>
  <c r="L9" i="2"/>
  <c r="L33" i="2" s="1"/>
  <c r="I9" i="2"/>
  <c r="H9" i="2"/>
  <c r="V9" i="2"/>
  <c r="S9" i="2"/>
  <c r="N9" i="2"/>
  <c r="N33" i="2" s="1"/>
  <c r="M9" i="2"/>
  <c r="M33" i="2" s="1"/>
  <c r="D10" i="2"/>
  <c r="E9" i="2"/>
  <c r="J9" i="2" s="1"/>
  <c r="G9" i="2" l="1"/>
  <c r="X10" i="2"/>
  <c r="R10" i="2"/>
  <c r="W10" i="2"/>
  <c r="Q10" i="2"/>
  <c r="S10" i="2"/>
  <c r="L10" i="2"/>
  <c r="G10" i="2"/>
  <c r="I10" i="2"/>
  <c r="N10" i="2"/>
  <c r="V10" i="2"/>
  <c r="H10" i="2"/>
  <c r="M10" i="2"/>
  <c r="D11" i="2"/>
  <c r="E10" i="2"/>
  <c r="X11" i="2" l="1"/>
  <c r="R11" i="2"/>
  <c r="M11" i="2"/>
  <c r="W11" i="2"/>
  <c r="Q11" i="2"/>
  <c r="L11" i="2"/>
  <c r="N11" i="2"/>
  <c r="H11" i="2"/>
  <c r="G11" i="2"/>
  <c r="V11" i="2"/>
  <c r="S11" i="2"/>
  <c r="D12" i="2"/>
  <c r="E11" i="2"/>
  <c r="J11" i="2" s="1"/>
  <c r="X12" i="2" l="1"/>
  <c r="R12" i="2"/>
  <c r="M12" i="2"/>
  <c r="W12" i="2"/>
  <c r="Q12" i="2"/>
  <c r="L12" i="2"/>
  <c r="S12" i="2"/>
  <c r="H12" i="2"/>
  <c r="N12" i="2"/>
  <c r="I12" i="2"/>
  <c r="V12" i="2"/>
  <c r="G12" i="2"/>
  <c r="I11" i="2"/>
  <c r="D13" i="2"/>
  <c r="E12" i="2"/>
  <c r="X13" i="2" l="1"/>
  <c r="R13" i="2"/>
  <c r="M13" i="2"/>
  <c r="W13" i="2"/>
  <c r="Q13" i="2"/>
  <c r="L13" i="2"/>
  <c r="N13" i="2"/>
  <c r="G13" i="2"/>
  <c r="I13" i="2"/>
  <c r="H13" i="2"/>
  <c r="V13" i="2"/>
  <c r="S13" i="2"/>
  <c r="D14" i="2"/>
  <c r="E13" i="2"/>
  <c r="X14" i="2" l="1"/>
  <c r="R14" i="2"/>
  <c r="M14" i="2"/>
  <c r="W14" i="2"/>
  <c r="Q14" i="2"/>
  <c r="L14" i="2"/>
  <c r="S14" i="2"/>
  <c r="G14" i="2"/>
  <c r="I14" i="2"/>
  <c r="N14" i="2"/>
  <c r="H14" i="2"/>
  <c r="V14" i="2"/>
  <c r="D15" i="2"/>
  <c r="E14" i="2"/>
  <c r="X15" i="2" l="1"/>
  <c r="R15" i="2"/>
  <c r="M15" i="2"/>
  <c r="W15" i="2"/>
  <c r="Q15" i="2"/>
  <c r="L15" i="2"/>
  <c r="N15" i="2"/>
  <c r="H15" i="2"/>
  <c r="G15" i="2"/>
  <c r="I15" i="2"/>
  <c r="V15" i="2"/>
  <c r="S15" i="2"/>
  <c r="D16" i="2"/>
  <c r="E15" i="2"/>
  <c r="X16" i="2" l="1"/>
  <c r="R16" i="2"/>
  <c r="M16" i="2"/>
  <c r="W16" i="2"/>
  <c r="Q16" i="2"/>
  <c r="L16" i="2"/>
  <c r="S16" i="2"/>
  <c r="H16" i="2"/>
  <c r="N16" i="2"/>
  <c r="I16" i="2"/>
  <c r="G16" i="2"/>
  <c r="V16" i="2"/>
  <c r="D17" i="2"/>
  <c r="E16" i="2"/>
  <c r="X17" i="2" l="1"/>
  <c r="R17" i="2"/>
  <c r="M17" i="2"/>
  <c r="W17" i="2"/>
  <c r="Q17" i="2"/>
  <c r="L17" i="2"/>
  <c r="N17" i="2"/>
  <c r="G17" i="2"/>
  <c r="I17" i="2"/>
  <c r="H17" i="2"/>
  <c r="V17" i="2"/>
  <c r="S17" i="2"/>
  <c r="D18" i="2"/>
  <c r="E17" i="2"/>
  <c r="X18" i="2" l="1"/>
  <c r="R18" i="2"/>
  <c r="M18" i="2"/>
  <c r="W18" i="2"/>
  <c r="Q18" i="2"/>
  <c r="L18" i="2"/>
  <c r="S18" i="2"/>
  <c r="G18" i="2"/>
  <c r="I18" i="2"/>
  <c r="N18" i="2"/>
  <c r="V18" i="2"/>
  <c r="H18" i="2"/>
  <c r="D19" i="2"/>
  <c r="E18" i="2"/>
  <c r="X19" i="2" l="1"/>
  <c r="R19" i="2"/>
  <c r="M19" i="2"/>
  <c r="W19" i="2"/>
  <c r="Q19" i="2"/>
  <c r="L19" i="2"/>
  <c r="N19" i="2"/>
  <c r="H19" i="2"/>
  <c r="G19" i="2"/>
  <c r="I19" i="2"/>
  <c r="V19" i="2"/>
  <c r="S19" i="2"/>
  <c r="D20" i="2"/>
  <c r="E19" i="2"/>
  <c r="X20" i="2" l="1"/>
  <c r="R20" i="2"/>
  <c r="M20" i="2"/>
  <c r="W20" i="2"/>
  <c r="Q20" i="2"/>
  <c r="L20" i="2"/>
  <c r="S20" i="2"/>
  <c r="H20" i="2"/>
  <c r="N20" i="2"/>
  <c r="V20" i="2"/>
  <c r="I20" i="2"/>
  <c r="G20" i="2"/>
  <c r="D21" i="2"/>
  <c r="E20" i="2"/>
  <c r="X21" i="2" l="1"/>
  <c r="R21" i="2"/>
  <c r="M21" i="2"/>
  <c r="W21" i="2"/>
  <c r="Q21" i="2"/>
  <c r="L21" i="2"/>
  <c r="N21" i="2"/>
  <c r="G21" i="2"/>
  <c r="I21" i="2"/>
  <c r="H21" i="2"/>
  <c r="V21" i="2"/>
  <c r="S21" i="2"/>
  <c r="D22" i="2"/>
  <c r="E21" i="2"/>
  <c r="X22" i="2" l="1"/>
  <c r="R22" i="2"/>
  <c r="M22" i="2"/>
  <c r="W22" i="2"/>
  <c r="Q22" i="2"/>
  <c r="L22" i="2"/>
  <c r="S22" i="2"/>
  <c r="G22" i="2"/>
  <c r="I22" i="2"/>
  <c r="N22" i="2"/>
  <c r="V22" i="2"/>
  <c r="H22" i="2"/>
  <c r="D23" i="2"/>
  <c r="E22" i="2"/>
  <c r="X23" i="2" l="1"/>
  <c r="R23" i="2"/>
  <c r="M23" i="2"/>
  <c r="W23" i="2"/>
  <c r="Q23" i="2"/>
  <c r="L23" i="2"/>
  <c r="N23" i="2"/>
  <c r="H23" i="2"/>
  <c r="G23" i="2"/>
  <c r="I23" i="2"/>
  <c r="V23" i="2"/>
  <c r="S23" i="2"/>
  <c r="D24" i="2"/>
  <c r="E23" i="2"/>
  <c r="X24" i="2" l="1"/>
  <c r="R24" i="2"/>
  <c r="M24" i="2"/>
  <c r="W24" i="2"/>
  <c r="Q24" i="2"/>
  <c r="L24" i="2"/>
  <c r="S24" i="2"/>
  <c r="H24" i="2"/>
  <c r="N24" i="2"/>
  <c r="V24" i="2"/>
  <c r="G24" i="2"/>
  <c r="I24" i="2"/>
  <c r="D25" i="2"/>
  <c r="E24" i="2"/>
  <c r="X25" i="2" l="1"/>
  <c r="R25" i="2"/>
  <c r="M25" i="2"/>
  <c r="W25" i="2"/>
  <c r="Q25" i="2"/>
  <c r="L25" i="2"/>
  <c r="N25" i="2"/>
  <c r="G25" i="2"/>
  <c r="I25" i="2"/>
  <c r="H25" i="2"/>
  <c r="V25" i="2"/>
  <c r="S25" i="2"/>
  <c r="D26" i="2"/>
  <c r="E25" i="2"/>
  <c r="X26" i="2" l="1"/>
  <c r="R26" i="2"/>
  <c r="M26" i="2"/>
  <c r="W26" i="2"/>
  <c r="Q26" i="2"/>
  <c r="L26" i="2"/>
  <c r="S26" i="2"/>
  <c r="G26" i="2"/>
  <c r="I26" i="2"/>
  <c r="N26" i="2"/>
  <c r="V26" i="2"/>
  <c r="H26" i="2"/>
  <c r="D27" i="2"/>
  <c r="E26" i="2"/>
  <c r="X27" i="2" l="1"/>
  <c r="R27" i="2"/>
  <c r="M27" i="2"/>
  <c r="W27" i="2"/>
  <c r="Q27" i="2"/>
  <c r="L27" i="2"/>
  <c r="N27" i="2"/>
  <c r="H27" i="2"/>
  <c r="G27" i="2"/>
  <c r="I27" i="2"/>
  <c r="V27" i="2"/>
  <c r="S27" i="2"/>
  <c r="D28" i="2"/>
  <c r="E27" i="2"/>
  <c r="X28" i="2" l="1"/>
  <c r="R28" i="2"/>
  <c r="M28" i="2"/>
  <c r="W28" i="2"/>
  <c r="Q28" i="2"/>
  <c r="L28" i="2"/>
  <c r="S28" i="2"/>
  <c r="H28" i="2"/>
  <c r="N28" i="2"/>
  <c r="I28" i="2"/>
  <c r="V28" i="2"/>
  <c r="G28" i="2"/>
  <c r="D29" i="2"/>
  <c r="E28" i="2"/>
  <c r="X29" i="2" l="1"/>
  <c r="R29" i="2"/>
  <c r="M29" i="2"/>
  <c r="W29" i="2"/>
  <c r="Q29" i="2"/>
  <c r="L29" i="2"/>
  <c r="N29" i="2"/>
  <c r="G29" i="2"/>
  <c r="I29" i="2"/>
  <c r="H29" i="2"/>
  <c r="V29" i="2"/>
  <c r="S29" i="2"/>
  <c r="D30" i="2"/>
  <c r="E29" i="2"/>
  <c r="X30" i="2" l="1"/>
  <c r="X33" i="2" s="1"/>
  <c r="R30" i="2"/>
  <c r="M30" i="2"/>
  <c r="W30" i="2"/>
  <c r="W33" i="2" s="1"/>
  <c r="Q30" i="2"/>
  <c r="L30" i="2"/>
  <c r="S30" i="2"/>
  <c r="V30" i="2"/>
  <c r="V33" i="2" s="1"/>
  <c r="G30" i="2"/>
  <c r="I30" i="2"/>
  <c r="N30" i="2"/>
  <c r="H30" i="2"/>
  <c r="D31" i="2"/>
  <c r="E30" i="2"/>
  <c r="X31" i="2" l="1"/>
  <c r="R31" i="2"/>
  <c r="M31" i="2"/>
  <c r="W31" i="2"/>
  <c r="Q31" i="2"/>
  <c r="L31" i="2"/>
  <c r="N31" i="2"/>
  <c r="H31" i="2"/>
  <c r="G31" i="2"/>
  <c r="I31" i="2"/>
  <c r="V31" i="2"/>
  <c r="S31" i="2"/>
  <c r="D32" i="2"/>
  <c r="E31" i="2"/>
  <c r="E32" i="2" l="1"/>
  <c r="X32" i="2"/>
  <c r="R32" i="2"/>
  <c r="M32" i="2"/>
  <c r="W32" i="2"/>
  <c r="Q32" i="2"/>
  <c r="L32" i="2"/>
  <c r="S32" i="2"/>
  <c r="V32" i="2"/>
  <c r="H32" i="2"/>
  <c r="N32" i="2"/>
  <c r="I32" i="2"/>
  <c r="G32" i="2"/>
</calcChain>
</file>

<file path=xl/sharedStrings.xml><?xml version="1.0" encoding="utf-8"?>
<sst xmlns="http://schemas.openxmlformats.org/spreadsheetml/2006/main" count="92" uniqueCount="47">
  <si>
    <t>ENTREPRISE</t>
  </si>
  <si>
    <t>SEMAINE</t>
  </si>
  <si>
    <t>M</t>
  </si>
  <si>
    <t>J</t>
  </si>
  <si>
    <t>V</t>
  </si>
  <si>
    <t>S</t>
  </si>
  <si>
    <t>D</t>
  </si>
  <si>
    <t>L</t>
  </si>
  <si>
    <t>CHANTIER :</t>
  </si>
  <si>
    <t>SEM</t>
  </si>
  <si>
    <t>* JUIN 2019 *</t>
  </si>
  <si>
    <t>BOUYGUES TELECOM</t>
  </si>
  <si>
    <t>DUPONT A.</t>
  </si>
  <si>
    <t xml:space="preserve">En semaine: À chaque fois qu'il travaille &lt;= à 7h alors c'est Heures Normales.  
8h = ça déclenche les 25%.  
A partir de 9h c'est 50%.
Les samaedis: jusqu'à 8h = 25%. Au-delà c'est 50%. 
Les dimanche c'est 100% quelque soit le nombre d'heures travaillées.
</t>
  </si>
  <si>
    <t>DUPONT B</t>
  </si>
  <si>
    <t>TOTAL Heures normales</t>
  </si>
  <si>
    <t>TOTAL 25%</t>
  </si>
  <si>
    <t>TOTAL 50%</t>
  </si>
  <si>
    <t>total tous les salariés</t>
  </si>
  <si>
    <t>idem</t>
  </si>
  <si>
    <t>TOTAL 100%</t>
  </si>
  <si>
    <t>HN</t>
  </si>
  <si>
    <t>HS 25%</t>
  </si>
  <si>
    <t>HS 50%</t>
  </si>
  <si>
    <t>HS 100%</t>
  </si>
  <si>
    <t>Année</t>
  </si>
  <si>
    <t>Mois</t>
  </si>
  <si>
    <t>DUPONT C</t>
  </si>
  <si>
    <t>TOTAUX</t>
  </si>
  <si>
    <t>Jour de l'An</t>
  </si>
  <si>
    <t>Pâques</t>
  </si>
  <si>
    <t>lundi Pâques</t>
  </si>
  <si>
    <t>Ascension</t>
  </si>
  <si>
    <t>Pentecôte</t>
  </si>
  <si>
    <t>Lundi de Pentecôte</t>
  </si>
  <si>
    <t>Noël</t>
  </si>
  <si>
    <t>Fériés : colonne des dates nommée "Fériés"</t>
  </si>
  <si>
    <t>Années</t>
  </si>
  <si>
    <t>Liste mois nommée "Mois"</t>
  </si>
  <si>
    <t>Liste des années nommée "Années"</t>
  </si>
  <si>
    <t>Fête du Travail</t>
  </si>
  <si>
    <t>Armistice 1945</t>
  </si>
  <si>
    <t>Fêt Nationale</t>
  </si>
  <si>
    <t>Assomption</t>
  </si>
  <si>
    <t>Toussaint</t>
  </si>
  <si>
    <t>Armistice 1918</t>
  </si>
  <si>
    <t>DUPONT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</si>
</sst>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\ dd"/>
    <numFmt numFmtId="165" formatCode="dddd\ dd\-mmm"/>
  </numFmts>
  <fonts count="8">
    <font>
      <sz val="11"/>
      <color theme="1"/>
      <name val="Calibri"/>
      <family val="2"/>
      <scheme val="minor"/>
    </font>
    <font>
      <sz val="20"/>
      <color theme="1"/>
      <name val="Algerian"/>
      <family val="5"/>
    </font>
    <font>
      <b/>
      <sz val="14"/>
      <color theme="1"/>
      <name val="Arial Black"/>
      <family val="2"/>
    </font>
    <font>
      <b/>
      <sz val="12"/>
      <color theme="1"/>
      <name val="Baskerville Old Face"/>
      <family val="1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Fill="1"/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4" borderId="8" xfId="0" applyFill="1" applyBorder="1"/>
    <xf numFmtId="0" fontId="0" fillId="0" borderId="8" xfId="0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5" borderId="8" xfId="0" applyFill="1" applyBorder="1"/>
    <xf numFmtId="0" fontId="0" fillId="5" borderId="9" xfId="0" applyFill="1" applyBorder="1"/>
    <xf numFmtId="0" fontId="0" fillId="6" borderId="8" xfId="0" applyFill="1" applyBorder="1"/>
    <xf numFmtId="0" fontId="0" fillId="7" borderId="8" xfId="0" applyFill="1" applyBorder="1"/>
    <xf numFmtId="0" fontId="0" fillId="8" borderId="8" xfId="0" applyFill="1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8" xfId="0" applyNumberForma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16" fontId="0" fillId="0" borderId="13" xfId="0" applyNumberForma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7" fillId="0" borderId="0" xfId="0" applyFont="1"/>
    <xf numFmtId="0" fontId="7" fillId="0" borderId="13" xfId="0" applyFont="1" applyBorder="1" applyAlignment="1">
      <alignment horizontal="left" vertical="center"/>
    </xf>
    <xf numFmtId="164" fontId="4" fillId="0" borderId="16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0" xfId="0" quotePrefix="1"/>
    <xf numFmtId="165" fontId="4" fillId="0" borderId="8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4" fillId="13" borderId="14" xfId="0" applyFont="1" applyFill="1" applyBorder="1" applyAlignment="1" applyProtection="1">
      <alignment horizontal="center" vertical="center"/>
      <protection locked="0"/>
    </xf>
    <xf numFmtId="0" fontId="0" fillId="13" borderId="14" xfId="0" applyFill="1" applyBorder="1" applyAlignment="1" applyProtection="1">
      <alignment horizontal="center"/>
      <protection locked="0"/>
    </xf>
    <xf numFmtId="0" fontId="0" fillId="13" borderId="14" xfId="0" applyFill="1" applyBorder="1" applyProtection="1">
      <protection locked="0"/>
    </xf>
    <xf numFmtId="0" fontId="0" fillId="13" borderId="14" xfId="0" applyFill="1" applyBorder="1" applyAlignment="1" applyProtection="1">
      <alignment horizontal="center" vertical="center"/>
      <protection locked="0"/>
    </xf>
    <xf numFmtId="0" fontId="6" fillId="10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409575</xdr:colOff>
      <xdr:row>2</xdr:row>
      <xdr:rowOff>190499</xdr:rowOff>
    </xdr:from>
    <xdr:to>
      <xdr:col>22</xdr:col>
      <xdr:colOff>342900</xdr:colOff>
      <xdr:row>23</xdr:row>
      <xdr:rowOff>9524</xdr:rowOff>
    </xdr:to>
    <xdr:sp macro="" textlink="">
      <xdr:nvSpPr>
        <xdr:cNvPr id="2" name="ZoneTexte 1"/>
        <xdr:cNvSpPr txBox="1"/>
      </xdr:nvSpPr>
      <xdr:spPr>
        <a:xfrm>
          <a:off x="9267825" y="761999"/>
          <a:ext cx="4371975" cy="38195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571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  <a:p>
          <a:r>
            <a:rPr lang="fr-FR" sz="1100"/>
            <a:t>Feuille protégée sans MdP</a:t>
          </a:r>
          <a:r>
            <a:rPr lang="fr-FR" sz="1100" baseline="0"/>
            <a:t> Seules les cellules B1, D1 et celles à renseigner des colonnes F, K, P, U sont accessibles au remplissage.</a:t>
          </a:r>
          <a:endParaRPr lang="fr-FR" sz="1100"/>
        </a:p>
        <a:p>
          <a:endParaRPr lang="fr-FR" sz="1100"/>
        </a:p>
        <a:p>
          <a:r>
            <a:rPr lang="fr-FR" sz="1100"/>
            <a:t>B1 et D1</a:t>
          </a:r>
          <a:r>
            <a:rPr lang="fr-FR" sz="1100" baseline="0"/>
            <a:t> Listes déroulantes liées au feuillet DATA</a:t>
          </a:r>
        </a:p>
        <a:p>
          <a:endParaRPr lang="fr-FR" sz="1100" baseline="0"/>
        </a:p>
        <a:p>
          <a:r>
            <a:rPr lang="fr-FR" sz="1100" baseline="0"/>
            <a:t>Colonne D les dates s'affichent automatiquement lorsque les cellules B1 et D1 sont renseignées</a:t>
          </a:r>
        </a:p>
        <a:p>
          <a:r>
            <a:rPr lang="fr-FR" sz="1100" baseline="0"/>
            <a:t>31 cellules sont prévus pour les mois longs mais les dates s'arrêtent au dernier jour du mois en cours</a:t>
          </a:r>
        </a:p>
        <a:p>
          <a:endParaRPr lang="fr-FR" sz="1100" baseline="0"/>
        </a:p>
        <a:p>
          <a:r>
            <a:rPr lang="fr-FR" sz="1100" baseline="0"/>
            <a:t>Colonne E un "F" s'incrit quand le jour est férié "liste des fériés sur feuillet DATA" (sauf les dimanches puisque ce n'est pas utile ; même taux horaire) ; cette colonne peut être masquée.</a:t>
          </a:r>
        </a:p>
        <a:p>
          <a:endParaRPr lang="fr-FR" sz="1100" baseline="0"/>
        </a:p>
        <a:p>
          <a:r>
            <a:rPr lang="fr-FR" sz="1100" baseline="0"/>
            <a:t>MFC installées pour colorier les samedis, dimanches et jours fériés</a:t>
          </a:r>
        </a:p>
        <a:p>
          <a:endParaRPr lang="fr-FR" sz="1100" baseline="0"/>
        </a:p>
        <a:p>
          <a:r>
            <a:rPr lang="fr-FR" sz="1100" baseline="0"/>
            <a:t>Tableau prévu pour 4 employés. S'il y en a plus faire une copie d'un bloc (F à J par exemple) et faire une insertion de cellules copiées à la fin pour garder les formules, les cellules non vérouillées et pour que les MFC s'adaptent.</a:t>
          </a:r>
        </a:p>
        <a:p>
          <a:endParaRPr lang="fr-FR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3"/>
  <sheetViews>
    <sheetView topLeftCell="B4" workbookViewId="0">
      <selection activeCell="AH22" sqref="AH22"/>
    </sheetView>
  </sheetViews>
  <sheetFormatPr baseColWidth="10" defaultRowHeight="15"/>
  <cols>
    <col min="2" max="2" width="26.7109375" customWidth="1"/>
    <col min="3" max="5" width="4.7109375" customWidth="1"/>
    <col min="6" max="6" width="4.7109375" style="5" customWidth="1"/>
    <col min="7" max="31" width="4.7109375" customWidth="1"/>
    <col min="32" max="32" width="6.5703125" customWidth="1"/>
    <col min="33" max="33" width="12.5703125" customWidth="1"/>
  </cols>
  <sheetData>
    <row r="2" spans="1:36" ht="28.5">
      <c r="A2" s="62" t="s">
        <v>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5" spans="1:36" ht="15.75" thickBot="1"/>
    <row r="6" spans="1:36" ht="20.45" customHeight="1" thickBot="1">
      <c r="A6" s="58" t="s">
        <v>0</v>
      </c>
      <c r="B6" s="59"/>
      <c r="C6" s="45" t="s">
        <v>9</v>
      </c>
      <c r="D6" s="47"/>
      <c r="E6" s="45" t="s">
        <v>1</v>
      </c>
      <c r="F6" s="46"/>
      <c r="G6" s="46"/>
      <c r="H6" s="46"/>
      <c r="I6" s="46"/>
      <c r="J6" s="46"/>
      <c r="K6" s="47"/>
      <c r="L6" s="45" t="s">
        <v>1</v>
      </c>
      <c r="M6" s="46"/>
      <c r="N6" s="46"/>
      <c r="O6" s="46"/>
      <c r="P6" s="46"/>
      <c r="Q6" s="46"/>
      <c r="R6" s="47"/>
      <c r="S6" s="45" t="s">
        <v>1</v>
      </c>
      <c r="T6" s="46"/>
      <c r="U6" s="46"/>
      <c r="V6" s="46"/>
      <c r="W6" s="46"/>
      <c r="X6" s="46"/>
      <c r="Y6" s="47"/>
      <c r="Z6" s="45" t="s">
        <v>9</v>
      </c>
      <c r="AA6" s="46"/>
      <c r="AB6" s="46"/>
      <c r="AC6" s="46"/>
      <c r="AD6" s="46"/>
      <c r="AE6" s="46"/>
      <c r="AF6" s="47"/>
    </row>
    <row r="7" spans="1:36" ht="15" customHeight="1">
      <c r="C7" s="50" t="s">
        <v>5</v>
      </c>
      <c r="D7" s="50" t="s">
        <v>6</v>
      </c>
      <c r="E7" s="52" t="s">
        <v>7</v>
      </c>
      <c r="F7" s="48" t="s">
        <v>2</v>
      </c>
      <c r="G7" s="63" t="s">
        <v>2</v>
      </c>
      <c r="H7" s="52" t="s">
        <v>3</v>
      </c>
      <c r="I7" s="48" t="s">
        <v>4</v>
      </c>
      <c r="J7" s="50" t="s">
        <v>5</v>
      </c>
      <c r="K7" s="50" t="s">
        <v>6</v>
      </c>
      <c r="L7" s="56" t="s">
        <v>7</v>
      </c>
      <c r="M7" s="54" t="s">
        <v>2</v>
      </c>
      <c r="N7" s="54" t="s">
        <v>2</v>
      </c>
      <c r="O7" s="54" t="s">
        <v>3</v>
      </c>
      <c r="P7" s="54" t="s">
        <v>4</v>
      </c>
      <c r="Q7" s="50" t="s">
        <v>5</v>
      </c>
      <c r="R7" s="50" t="s">
        <v>6</v>
      </c>
      <c r="S7" s="48" t="s">
        <v>7</v>
      </c>
      <c r="T7" s="52" t="s">
        <v>2</v>
      </c>
      <c r="U7" s="52" t="s">
        <v>2</v>
      </c>
      <c r="V7" s="52" t="s">
        <v>3</v>
      </c>
      <c r="W7" s="52" t="s">
        <v>4</v>
      </c>
      <c r="X7" s="50" t="s">
        <v>5</v>
      </c>
      <c r="Y7" s="50" t="s">
        <v>6</v>
      </c>
      <c r="Z7" s="48" t="s">
        <v>7</v>
      </c>
      <c r="AA7" s="52" t="s">
        <v>2</v>
      </c>
      <c r="AB7" s="52" t="s">
        <v>2</v>
      </c>
      <c r="AC7" s="52" t="s">
        <v>3</v>
      </c>
      <c r="AD7" s="52" t="s">
        <v>4</v>
      </c>
      <c r="AE7" s="50" t="s">
        <v>5</v>
      </c>
      <c r="AF7" s="50" t="s">
        <v>6</v>
      </c>
    </row>
    <row r="8" spans="1:36" ht="15" customHeight="1" thickBot="1">
      <c r="C8" s="51"/>
      <c r="D8" s="51"/>
      <c r="E8" s="53"/>
      <c r="F8" s="49"/>
      <c r="G8" s="64"/>
      <c r="H8" s="53"/>
      <c r="I8" s="49"/>
      <c r="J8" s="51"/>
      <c r="K8" s="51"/>
      <c r="L8" s="57"/>
      <c r="M8" s="55"/>
      <c r="N8" s="55"/>
      <c r="O8" s="55"/>
      <c r="P8" s="55"/>
      <c r="Q8" s="51"/>
      <c r="R8" s="51"/>
      <c r="S8" s="49"/>
      <c r="T8" s="53"/>
      <c r="U8" s="53"/>
      <c r="V8" s="53"/>
      <c r="W8" s="53"/>
      <c r="X8" s="51"/>
      <c r="Y8" s="51"/>
      <c r="Z8" s="49"/>
      <c r="AA8" s="53"/>
      <c r="AB8" s="53"/>
      <c r="AC8" s="53"/>
      <c r="AD8" s="53"/>
      <c r="AE8" s="51"/>
      <c r="AF8" s="51"/>
    </row>
    <row r="9" spans="1:36" s="5" customFormat="1" ht="15" customHeight="1" thickBot="1">
      <c r="C9" s="8">
        <v>1</v>
      </c>
      <c r="D9" s="8">
        <v>2</v>
      </c>
      <c r="E9" s="7">
        <v>3</v>
      </c>
      <c r="F9" s="7">
        <v>4</v>
      </c>
      <c r="G9" s="7">
        <v>5</v>
      </c>
      <c r="H9" s="7">
        <v>6</v>
      </c>
      <c r="I9" s="7">
        <v>7</v>
      </c>
      <c r="J9" s="8">
        <v>8</v>
      </c>
      <c r="K9" s="8">
        <v>9</v>
      </c>
      <c r="L9" s="8">
        <v>10</v>
      </c>
      <c r="M9" s="7">
        <v>11</v>
      </c>
      <c r="N9" s="7">
        <v>12</v>
      </c>
      <c r="O9" s="7">
        <v>13</v>
      </c>
      <c r="P9" s="7">
        <v>14</v>
      </c>
      <c r="Q9" s="8">
        <v>15</v>
      </c>
      <c r="R9" s="8">
        <v>16</v>
      </c>
      <c r="S9" s="7">
        <v>17</v>
      </c>
      <c r="T9" s="7">
        <v>18</v>
      </c>
      <c r="U9" s="7">
        <v>19</v>
      </c>
      <c r="V9" s="7">
        <v>20</v>
      </c>
      <c r="W9" s="7">
        <v>21</v>
      </c>
      <c r="X9" s="8">
        <v>22</v>
      </c>
      <c r="Y9" s="8">
        <v>23</v>
      </c>
      <c r="Z9" s="7">
        <v>24</v>
      </c>
      <c r="AA9" s="7">
        <v>25</v>
      </c>
      <c r="AB9" s="7">
        <v>26</v>
      </c>
      <c r="AC9" s="7">
        <v>27</v>
      </c>
      <c r="AD9" s="7">
        <v>28</v>
      </c>
      <c r="AE9" s="8">
        <v>29</v>
      </c>
      <c r="AF9" s="8">
        <v>30</v>
      </c>
    </row>
    <row r="10" spans="1:36">
      <c r="S10" s="5"/>
    </row>
    <row r="11" spans="1:36">
      <c r="S11" s="5"/>
    </row>
    <row r="12" spans="1:36" ht="22.5">
      <c r="A12" s="58" t="s">
        <v>8</v>
      </c>
      <c r="B12" s="59"/>
      <c r="D12" s="61" t="s">
        <v>11</v>
      </c>
      <c r="E12" s="61"/>
      <c r="F12" s="61"/>
      <c r="G12" s="61"/>
      <c r="H12" s="61"/>
      <c r="S12" s="5"/>
    </row>
    <row r="13" spans="1:36" ht="22.5">
      <c r="A13" s="2"/>
      <c r="B13" s="3"/>
      <c r="S13" s="5"/>
    </row>
    <row r="14" spans="1:36" ht="45">
      <c r="S14" s="5"/>
      <c r="AG14" s="12" t="s">
        <v>15</v>
      </c>
      <c r="AH14" t="s">
        <v>16</v>
      </c>
      <c r="AI14" t="s">
        <v>17</v>
      </c>
      <c r="AJ14" t="s">
        <v>20</v>
      </c>
    </row>
    <row r="15" spans="1:36" ht="30" customHeight="1">
      <c r="A15" s="60" t="s">
        <v>12</v>
      </c>
      <c r="B15" s="60"/>
      <c r="C15" s="4"/>
      <c r="D15" s="4"/>
      <c r="E15" s="1"/>
      <c r="F15" s="6"/>
      <c r="G15" s="9"/>
      <c r="H15" s="1"/>
      <c r="I15" s="1"/>
      <c r="J15" s="4"/>
      <c r="K15" s="4"/>
      <c r="L15" s="9"/>
      <c r="M15" s="1"/>
      <c r="N15" s="1"/>
      <c r="O15" s="1"/>
      <c r="P15" s="1"/>
      <c r="Q15" s="4"/>
      <c r="R15" s="4"/>
      <c r="S15" s="10"/>
      <c r="T15" s="1"/>
      <c r="U15" s="1"/>
      <c r="V15" s="1"/>
      <c r="W15" s="1"/>
      <c r="X15" s="4"/>
      <c r="Y15" s="4"/>
      <c r="Z15" s="1"/>
      <c r="AA15" s="1"/>
      <c r="AB15" s="1"/>
      <c r="AC15" s="9"/>
      <c r="AD15" s="9"/>
      <c r="AE15" s="9"/>
      <c r="AF15" s="1"/>
      <c r="AG15" s="19"/>
      <c r="AH15" s="20"/>
      <c r="AI15" s="21"/>
      <c r="AJ15" s="22"/>
    </row>
    <row r="16" spans="1:36" ht="30" customHeight="1">
      <c r="A16" s="60" t="s">
        <v>14</v>
      </c>
      <c r="B16" s="60"/>
      <c r="C16" s="4"/>
      <c r="D16" s="4"/>
      <c r="E16" s="1"/>
      <c r="F16" s="6"/>
      <c r="G16" s="9"/>
      <c r="H16" s="1"/>
      <c r="I16" s="1"/>
      <c r="J16" s="4"/>
      <c r="K16" s="4"/>
      <c r="L16" s="9"/>
      <c r="M16" s="1"/>
      <c r="N16" s="1"/>
      <c r="O16" s="1"/>
      <c r="P16" s="1"/>
      <c r="Q16" s="4"/>
      <c r="R16" s="4"/>
      <c r="S16" s="10"/>
      <c r="T16" s="1"/>
      <c r="U16" s="1"/>
      <c r="V16" s="1"/>
      <c r="W16" s="1"/>
      <c r="X16" s="4"/>
      <c r="Y16" s="4"/>
      <c r="Z16" s="1"/>
      <c r="AA16" s="1"/>
      <c r="AB16" s="1"/>
      <c r="AC16" s="9"/>
      <c r="AD16" s="9"/>
      <c r="AE16" s="9"/>
      <c r="AF16" s="1"/>
      <c r="AG16" s="18"/>
      <c r="AH16" s="20"/>
      <c r="AI16" s="21"/>
      <c r="AJ16" s="22"/>
    </row>
    <row r="17" spans="1:36" ht="30" customHeight="1">
      <c r="A17" s="13"/>
      <c r="B17" s="16"/>
      <c r="C17" s="14"/>
      <c r="D17" s="14"/>
      <c r="E17" s="15"/>
      <c r="F17" s="14"/>
      <c r="G17" s="15"/>
      <c r="H17" s="15"/>
      <c r="I17" s="15"/>
      <c r="J17" s="14"/>
      <c r="K17" s="14"/>
      <c r="L17" s="15"/>
      <c r="M17" s="15"/>
      <c r="N17" s="15"/>
      <c r="O17" s="15"/>
      <c r="P17" s="15"/>
      <c r="Q17" s="14"/>
      <c r="R17" s="14"/>
      <c r="S17" s="15"/>
      <c r="T17" s="15"/>
      <c r="U17" s="15"/>
      <c r="V17" s="15"/>
      <c r="W17" s="15"/>
      <c r="X17" s="14"/>
      <c r="Y17" s="14"/>
      <c r="Z17" s="15"/>
      <c r="AA17" s="15"/>
      <c r="AB17" s="15"/>
      <c r="AC17" s="15"/>
      <c r="AD17" s="15"/>
      <c r="AE17" s="15"/>
      <c r="AF17" s="17"/>
      <c r="AG17" s="12" t="s">
        <v>18</v>
      </c>
      <c r="AH17" s="12" t="s">
        <v>19</v>
      </c>
      <c r="AI17" t="s">
        <v>19</v>
      </c>
      <c r="AJ17" s="12" t="s">
        <v>19</v>
      </c>
    </row>
    <row r="19" spans="1:36">
      <c r="B19" s="43" t="s">
        <v>13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</row>
    <row r="20" spans="1:36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</row>
    <row r="21" spans="1:36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</row>
    <row r="22" spans="1:36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</row>
    <row r="23" spans="1:36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</row>
  </sheetData>
  <mergeCells count="42">
    <mergeCell ref="A2:AF2"/>
    <mergeCell ref="C6:D6"/>
    <mergeCell ref="A6:B6"/>
    <mergeCell ref="I7:I8"/>
    <mergeCell ref="E7:E8"/>
    <mergeCell ref="F7:F8"/>
    <mergeCell ref="G7:G8"/>
    <mergeCell ref="H7:H8"/>
    <mergeCell ref="C7:C8"/>
    <mergeCell ref="J7:J8"/>
    <mergeCell ref="D7:D8"/>
    <mergeCell ref="X7:X8"/>
    <mergeCell ref="V7:V8"/>
    <mergeCell ref="W7:W8"/>
    <mergeCell ref="U7:U8"/>
    <mergeCell ref="Y7:Y8"/>
    <mergeCell ref="E6:K6"/>
    <mergeCell ref="A12:B12"/>
    <mergeCell ref="A15:B15"/>
    <mergeCell ref="A16:B16"/>
    <mergeCell ref="D12:H12"/>
    <mergeCell ref="P7:P8"/>
    <mergeCell ref="L7:L8"/>
    <mergeCell ref="M7:M8"/>
    <mergeCell ref="N7:N8"/>
    <mergeCell ref="K7:K8"/>
    <mergeCell ref="B19:AF23"/>
    <mergeCell ref="Z6:AF6"/>
    <mergeCell ref="Z7:Z8"/>
    <mergeCell ref="AF7:AF8"/>
    <mergeCell ref="AA7:AA8"/>
    <mergeCell ref="AB7:AB8"/>
    <mergeCell ref="AC7:AC8"/>
    <mergeCell ref="AD7:AD8"/>
    <mergeCell ref="AE7:AE8"/>
    <mergeCell ref="S6:Y6"/>
    <mergeCell ref="Q7:Q8"/>
    <mergeCell ref="R7:R8"/>
    <mergeCell ref="L6:R6"/>
    <mergeCell ref="S7:S8"/>
    <mergeCell ref="T7:T8"/>
    <mergeCell ref="O7:O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workbookViewId="0">
      <selection activeCell="B1" sqref="B1"/>
    </sheetView>
  </sheetViews>
  <sheetFormatPr baseColWidth="10" defaultRowHeight="15"/>
  <cols>
    <col min="3" max="3" width="11.5703125" customWidth="1"/>
    <col min="4" max="4" width="20.5703125" customWidth="1"/>
    <col min="5" max="5" width="4" customWidth="1"/>
    <col min="6" max="6" width="11.42578125" style="11"/>
    <col min="7" max="10" width="7.28515625" customWidth="1"/>
    <col min="12" max="15" width="7.28515625" customWidth="1"/>
    <col min="16" max="16" width="11.42578125" style="32"/>
    <col min="17" max="20" width="7.28515625" customWidth="1"/>
    <col min="21" max="21" width="11.42578125" style="32"/>
    <col min="22" max="25" width="7.28515625" customWidth="1"/>
  </cols>
  <sheetData>
    <row r="1" spans="1:25" ht="30" customHeight="1">
      <c r="A1" s="67" t="s">
        <v>25</v>
      </c>
      <c r="B1" s="80">
        <v>2019</v>
      </c>
      <c r="C1" s="67" t="s">
        <v>26</v>
      </c>
      <c r="D1" s="80">
        <v>6</v>
      </c>
      <c r="E1" s="40"/>
      <c r="F1" s="75" t="s">
        <v>12</v>
      </c>
      <c r="G1" s="25" t="s">
        <v>21</v>
      </c>
      <c r="H1" s="24" t="s">
        <v>22</v>
      </c>
      <c r="I1" s="24" t="s">
        <v>23</v>
      </c>
      <c r="J1" s="26" t="s">
        <v>24</v>
      </c>
      <c r="K1" s="75" t="s">
        <v>14</v>
      </c>
      <c r="L1" s="25" t="s">
        <v>21</v>
      </c>
      <c r="M1" s="24" t="s">
        <v>22</v>
      </c>
      <c r="N1" s="24" t="s">
        <v>23</v>
      </c>
      <c r="O1" s="26" t="s">
        <v>24</v>
      </c>
      <c r="P1" s="75" t="s">
        <v>27</v>
      </c>
      <c r="Q1" s="25" t="s">
        <v>21</v>
      </c>
      <c r="R1" s="24" t="s">
        <v>22</v>
      </c>
      <c r="S1" s="24" t="s">
        <v>23</v>
      </c>
      <c r="T1" s="24" t="s">
        <v>24</v>
      </c>
      <c r="U1" s="75" t="s">
        <v>46</v>
      </c>
      <c r="V1" s="25" t="s">
        <v>21</v>
      </c>
      <c r="W1" s="24" t="s">
        <v>22</v>
      </c>
      <c r="X1" s="24" t="s">
        <v>23</v>
      </c>
      <c r="Y1" s="72" t="s">
        <v>24</v>
      </c>
    </row>
    <row r="2" spans="1:25">
      <c r="C2" s="27"/>
      <c r="D2" s="42">
        <f>DATE(B1,D1,1)</f>
        <v>43617</v>
      </c>
      <c r="E2" s="38" t="str">
        <f t="shared" ref="E2:E32" si="0">IF(D2="","",IF(WEEKDAY(D2,2)=7,"",IFERROR(IF(D2=VLOOKUP($D2,Fériés,1,FALSE),"F",""),"")))</f>
        <v/>
      </c>
      <c r="F2" s="76">
        <v>9</v>
      </c>
      <c r="G2" s="25" t="str">
        <f t="shared" ref="G2:G32" si="1">IF($D2="","",IF(F2&lt;&gt;"",IF($E2="F","",IF(WEEKDAY($D2,2)&lt;6,MIN(F2,7),"")),""))</f>
        <v/>
      </c>
      <c r="H2" s="23">
        <f t="shared" ref="H2:H32" si="2">IF($D2="","",IF(F2&lt;&gt;"",IF($E2="F","",IF(WEEKDAY($D2,2)=6,MIN(F2,8),IF(WEEKDAY($D2,2)&lt;6,IF(F2&gt;8,1,F2-G2),""))),""))</f>
        <v>8</v>
      </c>
      <c r="I2" s="23">
        <f>IF($D2="","",IF(F2&lt;&gt;"",IF($E2="F","",IF(AND(WEEKDAY($D2,2)&lt;7,F2&gt;8),F2-8,"")),""))</f>
        <v>1</v>
      </c>
      <c r="J2" s="30" t="str">
        <f>IF(F2&lt;&gt;"",IF(OR($E2="F",WEEKDAY($D2,2)=7),F2,""),"")</f>
        <v/>
      </c>
      <c r="K2" s="76"/>
      <c r="L2" s="25" t="str">
        <f t="shared" ref="L2:L32" si="3">IF($D2="","",IF(K2&lt;&gt;"",IF($E2="F","",IF(WEEKDAY($D2,2)&lt;6,MIN(K2,7),"")),""))</f>
        <v/>
      </c>
      <c r="M2" s="23" t="str">
        <f t="shared" ref="M2:M32" si="4">IF($D2="","",IF(K2&lt;&gt;"",IF($E2="F","",IF(WEEKDAY($D2,2)=6,MIN(K2,8),IF(WEEKDAY($D2,2)&lt;6,IF(K2&gt;8,1,K2-L2),""))),""))</f>
        <v/>
      </c>
      <c r="N2" s="23" t="str">
        <f>IF($D2="","",IF(K2&lt;&gt;"",IF($E2="F","",IF(AND(WEEKDAY($D2,2)&lt;7,K2&gt;8),K2-8,"")),""))</f>
        <v/>
      </c>
      <c r="O2" s="30" t="str">
        <f>IF(K2&lt;&gt;"",IF(OR($E2="F",WEEKDAY($D2,2)=7),K2,""),"")</f>
        <v/>
      </c>
      <c r="P2" s="76"/>
      <c r="Q2" s="25" t="str">
        <f t="shared" ref="Q2:Q32" si="5">IF($D2="","",IF(P2&lt;&gt;"",IF($E2="F","",IF(WEEKDAY($D2,2)&lt;6,MIN(P2,7),"")),""))</f>
        <v/>
      </c>
      <c r="R2" s="23" t="str">
        <f t="shared" ref="R2:R32" si="6">IF($D2="","",IF(P2&lt;&gt;"",IF($E2="F","",IF(WEEKDAY($D2,2)=6,MIN(P2,8),IF(WEEKDAY($D2,2)&lt;6,IF(P2&gt;8,1,P2-Q2),""))),""))</f>
        <v/>
      </c>
      <c r="S2" s="23" t="str">
        <f>IF($D2="","",IF(P2&lt;&gt;"",IF($E2="F","",IF(AND(WEEKDAY($D2,2)&lt;7,P2&gt;8),P2-8,"")),""))</f>
        <v/>
      </c>
      <c r="T2" s="30" t="str">
        <f>IF(P2&lt;&gt;"",IF(OR($E2="F",WEEKDAY($D2,2)=7),P2,""),"")</f>
        <v/>
      </c>
      <c r="U2" s="76"/>
      <c r="V2" s="25" t="str">
        <f t="shared" ref="V2:V32" si="7">IF($D2="","",IF(U2&lt;&gt;"",IF($E2="F","",IF(WEEKDAY($D2,2)&lt;6,MIN(U2,7),"")),""))</f>
        <v/>
      </c>
      <c r="W2" s="23" t="str">
        <f t="shared" ref="W2:W32" si="8">IF($D2="","",IF(U2&lt;&gt;"",IF($E2="F","",IF(WEEKDAY($D2,2)=6,MIN(U2,8),IF(WEEKDAY($D2,2)&lt;6,IF(U2&gt;8,1,U2-V2),""))),""))</f>
        <v/>
      </c>
      <c r="X2" s="23" t="str">
        <f>IF($D2="","",IF(U2&lt;&gt;"",IF($E2="F","",IF(AND(WEEKDAY($D2,2)&lt;7,U2&gt;8),U2-8,"")),""))</f>
        <v/>
      </c>
      <c r="Y2" s="73" t="str">
        <f>IF(U2&lt;&gt;"",IF(OR($E2="F",WEEKDAY($D2,2)=7),U2,""),"")</f>
        <v/>
      </c>
    </row>
    <row r="3" spans="1:25">
      <c r="C3" s="28"/>
      <c r="D3" s="42">
        <f>D2+1</f>
        <v>43618</v>
      </c>
      <c r="E3" s="38" t="str">
        <f t="shared" si="0"/>
        <v/>
      </c>
      <c r="F3" s="76">
        <v>5</v>
      </c>
      <c r="G3" s="25" t="str">
        <f t="shared" si="1"/>
        <v/>
      </c>
      <c r="H3" s="23" t="str">
        <f t="shared" si="2"/>
        <v/>
      </c>
      <c r="I3" s="23" t="str">
        <f t="shared" ref="I3:I32" si="9">IF($D3="","",IF(F3&lt;&gt;"",IF($E3="F","",IF(AND(WEEKDAY($D3,2)&lt;7,F3&gt;8),F3-8,"")),""))</f>
        <v/>
      </c>
      <c r="J3" s="30">
        <f t="shared" ref="J3:J32" si="10">IF(F3&lt;&gt;"",IF(OR($E3="F",WEEKDAY($D3,2)=7),F3,""),"")</f>
        <v>5</v>
      </c>
      <c r="K3" s="76"/>
      <c r="L3" s="25" t="str">
        <f t="shared" si="3"/>
        <v/>
      </c>
      <c r="M3" s="23" t="str">
        <f t="shared" si="4"/>
        <v/>
      </c>
      <c r="N3" s="23" t="str">
        <f t="shared" ref="N3:N33" si="11">IF($D3="","",IF(K3&lt;&gt;"",IF($E3="F","",IF(AND(WEEKDAY($D3,2)&lt;7,K3&gt;8),K3-8,"")),""))</f>
        <v/>
      </c>
      <c r="O3" s="30" t="str">
        <f t="shared" ref="O3:O33" si="12">IF(K3&lt;&gt;"",IF(OR($E3="F",WEEKDAY($D3,2)=7),K3,""),"")</f>
        <v/>
      </c>
      <c r="P3" s="76"/>
      <c r="Q3" s="25" t="str">
        <f t="shared" si="5"/>
        <v/>
      </c>
      <c r="R3" s="23" t="str">
        <f t="shared" si="6"/>
        <v/>
      </c>
      <c r="S3" s="23" t="str">
        <f t="shared" ref="S3:S33" si="13">IF($D3="","",IF(P3&lt;&gt;"",IF($E3="F","",IF(AND(WEEKDAY($D3,2)&lt;7,P3&gt;8),P3-8,"")),""))</f>
        <v/>
      </c>
      <c r="T3" s="30" t="str">
        <f t="shared" ref="T3:T33" si="14">IF(P3&lt;&gt;"",IF(OR($E3="F",WEEKDAY($D3,2)=7),P3,""),"")</f>
        <v/>
      </c>
      <c r="U3" s="76"/>
      <c r="V3" s="25" t="str">
        <f t="shared" si="7"/>
        <v/>
      </c>
      <c r="W3" s="23" t="str">
        <f t="shared" si="8"/>
        <v/>
      </c>
      <c r="X3" s="23" t="str">
        <f t="shared" ref="X3:X33" si="15">IF($D3="","",IF(U3&lt;&gt;"",IF($E3="F","",IF(AND(WEEKDAY($D3,2)&lt;7,U3&gt;8),U3-8,"")),""))</f>
        <v/>
      </c>
      <c r="Y3" s="73" t="str">
        <f t="shared" ref="Y3:Y33" si="16">IF(U3&lt;&gt;"",IF(OR($E3="F",WEEKDAY($D3,2)=7),U3,""),"")</f>
        <v/>
      </c>
    </row>
    <row r="4" spans="1:25">
      <c r="C4" s="28"/>
      <c r="D4" s="42">
        <f t="shared" ref="D4:D29" si="17">D3+1</f>
        <v>43619</v>
      </c>
      <c r="E4" s="38" t="str">
        <f t="shared" si="0"/>
        <v/>
      </c>
      <c r="F4" s="77">
        <v>8</v>
      </c>
      <c r="G4" s="25">
        <f t="shared" si="1"/>
        <v>7</v>
      </c>
      <c r="H4" s="23">
        <f t="shared" si="2"/>
        <v>1</v>
      </c>
      <c r="I4" s="23" t="str">
        <f t="shared" si="9"/>
        <v/>
      </c>
      <c r="J4" s="30" t="str">
        <f t="shared" si="10"/>
        <v/>
      </c>
      <c r="K4" s="78"/>
      <c r="L4" s="25" t="str">
        <f t="shared" si="3"/>
        <v/>
      </c>
      <c r="M4" s="23" t="str">
        <f t="shared" si="4"/>
        <v/>
      </c>
      <c r="N4" s="23" t="str">
        <f t="shared" si="11"/>
        <v/>
      </c>
      <c r="O4" s="30" t="str">
        <f t="shared" si="12"/>
        <v/>
      </c>
      <c r="P4" s="79"/>
      <c r="Q4" s="25" t="str">
        <f t="shared" si="5"/>
        <v/>
      </c>
      <c r="R4" s="23" t="str">
        <f t="shared" si="6"/>
        <v/>
      </c>
      <c r="S4" s="23" t="str">
        <f t="shared" si="13"/>
        <v/>
      </c>
      <c r="T4" s="30" t="str">
        <f t="shared" si="14"/>
        <v/>
      </c>
      <c r="U4" s="79"/>
      <c r="V4" s="25" t="str">
        <f t="shared" si="7"/>
        <v/>
      </c>
      <c r="W4" s="23" t="str">
        <f t="shared" si="8"/>
        <v/>
      </c>
      <c r="X4" s="23" t="str">
        <f t="shared" si="15"/>
        <v/>
      </c>
      <c r="Y4" s="73" t="str">
        <f t="shared" si="16"/>
        <v/>
      </c>
    </row>
    <row r="5" spans="1:25">
      <c r="C5" s="28"/>
      <c r="D5" s="42">
        <f t="shared" si="17"/>
        <v>43620</v>
      </c>
      <c r="E5" s="38" t="str">
        <f t="shared" si="0"/>
        <v/>
      </c>
      <c r="F5" s="76">
        <v>10</v>
      </c>
      <c r="G5" s="25">
        <f t="shared" si="1"/>
        <v>7</v>
      </c>
      <c r="H5" s="23">
        <f t="shared" si="2"/>
        <v>1</v>
      </c>
      <c r="I5" s="23">
        <f t="shared" si="9"/>
        <v>2</v>
      </c>
      <c r="J5" s="30" t="str">
        <f t="shared" si="10"/>
        <v/>
      </c>
      <c r="K5" s="76"/>
      <c r="L5" s="25" t="str">
        <f t="shared" si="3"/>
        <v/>
      </c>
      <c r="M5" s="23" t="str">
        <f t="shared" si="4"/>
        <v/>
      </c>
      <c r="N5" s="23" t="str">
        <f t="shared" si="11"/>
        <v/>
      </c>
      <c r="O5" s="30" t="str">
        <f t="shared" si="12"/>
        <v/>
      </c>
      <c r="P5" s="76"/>
      <c r="Q5" s="25" t="str">
        <f t="shared" si="5"/>
        <v/>
      </c>
      <c r="R5" s="23" t="str">
        <f t="shared" si="6"/>
        <v/>
      </c>
      <c r="S5" s="23" t="str">
        <f t="shared" si="13"/>
        <v/>
      </c>
      <c r="T5" s="30" t="str">
        <f t="shared" si="14"/>
        <v/>
      </c>
      <c r="U5" s="76"/>
      <c r="V5" s="25" t="str">
        <f t="shared" si="7"/>
        <v/>
      </c>
      <c r="W5" s="23" t="str">
        <f t="shared" si="8"/>
        <v/>
      </c>
      <c r="X5" s="23" t="str">
        <f t="shared" si="15"/>
        <v/>
      </c>
      <c r="Y5" s="73" t="str">
        <f t="shared" si="16"/>
        <v/>
      </c>
    </row>
    <row r="6" spans="1:25">
      <c r="C6" s="28"/>
      <c r="D6" s="42">
        <f t="shared" si="17"/>
        <v>43621</v>
      </c>
      <c r="E6" s="38" t="str">
        <f t="shared" si="0"/>
        <v/>
      </c>
      <c r="F6" s="77"/>
      <c r="G6" s="25" t="str">
        <f t="shared" si="1"/>
        <v/>
      </c>
      <c r="H6" s="23" t="str">
        <f t="shared" si="2"/>
        <v/>
      </c>
      <c r="I6" s="23" t="str">
        <f t="shared" si="9"/>
        <v/>
      </c>
      <c r="J6" s="30" t="str">
        <f t="shared" si="10"/>
        <v/>
      </c>
      <c r="K6" s="78"/>
      <c r="L6" s="25" t="str">
        <f t="shared" si="3"/>
        <v/>
      </c>
      <c r="M6" s="23" t="str">
        <f t="shared" si="4"/>
        <v/>
      </c>
      <c r="N6" s="23" t="str">
        <f t="shared" si="11"/>
        <v/>
      </c>
      <c r="O6" s="30" t="str">
        <f t="shared" si="12"/>
        <v/>
      </c>
      <c r="P6" s="79"/>
      <c r="Q6" s="25" t="str">
        <f t="shared" si="5"/>
        <v/>
      </c>
      <c r="R6" s="23" t="str">
        <f t="shared" si="6"/>
        <v/>
      </c>
      <c r="S6" s="23" t="str">
        <f t="shared" si="13"/>
        <v/>
      </c>
      <c r="T6" s="30" t="str">
        <f t="shared" si="14"/>
        <v/>
      </c>
      <c r="U6" s="79"/>
      <c r="V6" s="25" t="str">
        <f t="shared" si="7"/>
        <v/>
      </c>
      <c r="W6" s="23" t="str">
        <f t="shared" si="8"/>
        <v/>
      </c>
      <c r="X6" s="23" t="str">
        <f t="shared" si="15"/>
        <v/>
      </c>
      <c r="Y6" s="73" t="str">
        <f t="shared" si="16"/>
        <v/>
      </c>
    </row>
    <row r="7" spans="1:25">
      <c r="C7" s="28"/>
      <c r="D7" s="42">
        <f t="shared" si="17"/>
        <v>43622</v>
      </c>
      <c r="E7" s="38" t="str">
        <f t="shared" si="0"/>
        <v/>
      </c>
      <c r="F7" s="77"/>
      <c r="G7" s="25" t="str">
        <f t="shared" si="1"/>
        <v/>
      </c>
      <c r="H7" s="23" t="str">
        <f t="shared" si="2"/>
        <v/>
      </c>
      <c r="I7" s="23" t="str">
        <f t="shared" si="9"/>
        <v/>
      </c>
      <c r="J7" s="30" t="str">
        <f t="shared" si="10"/>
        <v/>
      </c>
      <c r="K7" s="78"/>
      <c r="L7" s="25" t="str">
        <f t="shared" si="3"/>
        <v/>
      </c>
      <c r="M7" s="23" t="str">
        <f t="shared" si="4"/>
        <v/>
      </c>
      <c r="N7" s="23" t="str">
        <f t="shared" si="11"/>
        <v/>
      </c>
      <c r="O7" s="30" t="str">
        <f t="shared" si="12"/>
        <v/>
      </c>
      <c r="P7" s="79"/>
      <c r="Q7" s="25" t="str">
        <f t="shared" si="5"/>
        <v/>
      </c>
      <c r="R7" s="23" t="str">
        <f t="shared" si="6"/>
        <v/>
      </c>
      <c r="S7" s="23" t="str">
        <f t="shared" si="13"/>
        <v/>
      </c>
      <c r="T7" s="30" t="str">
        <f t="shared" si="14"/>
        <v/>
      </c>
      <c r="U7" s="79"/>
      <c r="V7" s="25" t="str">
        <f t="shared" si="7"/>
        <v/>
      </c>
      <c r="W7" s="23" t="str">
        <f t="shared" si="8"/>
        <v/>
      </c>
      <c r="X7" s="23" t="str">
        <f t="shared" si="15"/>
        <v/>
      </c>
      <c r="Y7" s="73" t="str">
        <f t="shared" si="16"/>
        <v/>
      </c>
    </row>
    <row r="8" spans="1:25">
      <c r="C8" s="28"/>
      <c r="D8" s="42">
        <f t="shared" si="17"/>
        <v>43623</v>
      </c>
      <c r="E8" s="38" t="str">
        <f t="shared" si="0"/>
        <v/>
      </c>
      <c r="F8" s="77"/>
      <c r="G8" s="25" t="str">
        <f t="shared" si="1"/>
        <v/>
      </c>
      <c r="H8" s="23" t="str">
        <f t="shared" si="2"/>
        <v/>
      </c>
      <c r="I8" s="23" t="str">
        <f t="shared" si="9"/>
        <v/>
      </c>
      <c r="J8" s="30" t="str">
        <f t="shared" si="10"/>
        <v/>
      </c>
      <c r="K8" s="78"/>
      <c r="L8" s="25" t="str">
        <f t="shared" si="3"/>
        <v/>
      </c>
      <c r="M8" s="23" t="str">
        <f t="shared" si="4"/>
        <v/>
      </c>
      <c r="N8" s="23" t="str">
        <f t="shared" si="11"/>
        <v/>
      </c>
      <c r="O8" s="30" t="str">
        <f t="shared" si="12"/>
        <v/>
      </c>
      <c r="P8" s="79"/>
      <c r="Q8" s="25" t="str">
        <f t="shared" si="5"/>
        <v/>
      </c>
      <c r="R8" s="23" t="str">
        <f t="shared" si="6"/>
        <v/>
      </c>
      <c r="S8" s="23" t="str">
        <f t="shared" si="13"/>
        <v/>
      </c>
      <c r="T8" s="30" t="str">
        <f t="shared" si="14"/>
        <v/>
      </c>
      <c r="U8" s="79"/>
      <c r="V8" s="25" t="str">
        <f t="shared" si="7"/>
        <v/>
      </c>
      <c r="W8" s="23" t="str">
        <f t="shared" si="8"/>
        <v/>
      </c>
      <c r="X8" s="23" t="str">
        <f t="shared" si="15"/>
        <v/>
      </c>
      <c r="Y8" s="73" t="str">
        <f t="shared" si="16"/>
        <v/>
      </c>
    </row>
    <row r="9" spans="1:25">
      <c r="C9" s="28"/>
      <c r="D9" s="42">
        <f t="shared" si="17"/>
        <v>43624</v>
      </c>
      <c r="E9" s="38" t="str">
        <f t="shared" si="0"/>
        <v/>
      </c>
      <c r="F9" s="76">
        <v>9</v>
      </c>
      <c r="G9" s="25" t="str">
        <f t="shared" si="1"/>
        <v/>
      </c>
      <c r="H9" s="23">
        <f t="shared" si="2"/>
        <v>8</v>
      </c>
      <c r="I9" s="23">
        <f t="shared" si="9"/>
        <v>1</v>
      </c>
      <c r="J9" s="30" t="str">
        <f t="shared" si="10"/>
        <v/>
      </c>
      <c r="K9" s="76"/>
      <c r="L9" s="25" t="str">
        <f t="shared" si="3"/>
        <v/>
      </c>
      <c r="M9" s="23" t="str">
        <f t="shared" si="4"/>
        <v/>
      </c>
      <c r="N9" s="23" t="str">
        <f t="shared" si="11"/>
        <v/>
      </c>
      <c r="O9" s="30" t="str">
        <f t="shared" si="12"/>
        <v/>
      </c>
      <c r="P9" s="76"/>
      <c r="Q9" s="25" t="str">
        <f t="shared" si="5"/>
        <v/>
      </c>
      <c r="R9" s="23" t="str">
        <f t="shared" si="6"/>
        <v/>
      </c>
      <c r="S9" s="23" t="str">
        <f t="shared" si="13"/>
        <v/>
      </c>
      <c r="T9" s="30" t="str">
        <f t="shared" si="14"/>
        <v/>
      </c>
      <c r="U9" s="76"/>
      <c r="V9" s="25" t="str">
        <f t="shared" si="7"/>
        <v/>
      </c>
      <c r="W9" s="23" t="str">
        <f t="shared" si="8"/>
        <v/>
      </c>
      <c r="X9" s="23" t="str">
        <f t="shared" si="15"/>
        <v/>
      </c>
      <c r="Y9" s="73" t="str">
        <f t="shared" si="16"/>
        <v/>
      </c>
    </row>
    <row r="10" spans="1:25">
      <c r="C10" s="28"/>
      <c r="D10" s="42">
        <f t="shared" si="17"/>
        <v>43625</v>
      </c>
      <c r="E10" s="38" t="str">
        <f t="shared" si="0"/>
        <v/>
      </c>
      <c r="F10" s="76"/>
      <c r="G10" s="25" t="str">
        <f t="shared" si="1"/>
        <v/>
      </c>
      <c r="H10" s="23" t="str">
        <f t="shared" si="2"/>
        <v/>
      </c>
      <c r="I10" s="23" t="str">
        <f t="shared" si="9"/>
        <v/>
      </c>
      <c r="J10" s="30" t="str">
        <f t="shared" si="10"/>
        <v/>
      </c>
      <c r="K10" s="76"/>
      <c r="L10" s="25" t="str">
        <f t="shared" si="3"/>
        <v/>
      </c>
      <c r="M10" s="23" t="str">
        <f t="shared" si="4"/>
        <v/>
      </c>
      <c r="N10" s="23" t="str">
        <f t="shared" si="11"/>
        <v/>
      </c>
      <c r="O10" s="30" t="str">
        <f t="shared" si="12"/>
        <v/>
      </c>
      <c r="P10" s="76"/>
      <c r="Q10" s="25" t="str">
        <f t="shared" si="5"/>
        <v/>
      </c>
      <c r="R10" s="23" t="str">
        <f t="shared" si="6"/>
        <v/>
      </c>
      <c r="S10" s="23" t="str">
        <f t="shared" si="13"/>
        <v/>
      </c>
      <c r="T10" s="30" t="str">
        <f t="shared" si="14"/>
        <v/>
      </c>
      <c r="U10" s="76"/>
      <c r="V10" s="25" t="str">
        <f t="shared" si="7"/>
        <v/>
      </c>
      <c r="W10" s="23" t="str">
        <f t="shared" si="8"/>
        <v/>
      </c>
      <c r="X10" s="23" t="str">
        <f t="shared" si="15"/>
        <v/>
      </c>
      <c r="Y10" s="73" t="str">
        <f t="shared" si="16"/>
        <v/>
      </c>
    </row>
    <row r="11" spans="1:25">
      <c r="C11" s="28"/>
      <c r="D11" s="42">
        <f t="shared" si="17"/>
        <v>43626</v>
      </c>
      <c r="E11" s="38" t="str">
        <f t="shared" si="0"/>
        <v>F</v>
      </c>
      <c r="F11" s="77">
        <v>7</v>
      </c>
      <c r="G11" s="25" t="str">
        <f t="shared" si="1"/>
        <v/>
      </c>
      <c r="H11" s="23" t="str">
        <f t="shared" si="2"/>
        <v/>
      </c>
      <c r="I11" s="23" t="str">
        <f t="shared" si="9"/>
        <v/>
      </c>
      <c r="J11" s="30">
        <f t="shared" si="10"/>
        <v>7</v>
      </c>
      <c r="K11" s="78"/>
      <c r="L11" s="25" t="str">
        <f t="shared" si="3"/>
        <v/>
      </c>
      <c r="M11" s="23" t="str">
        <f t="shared" si="4"/>
        <v/>
      </c>
      <c r="N11" s="23" t="str">
        <f t="shared" si="11"/>
        <v/>
      </c>
      <c r="O11" s="30" t="str">
        <f t="shared" si="12"/>
        <v/>
      </c>
      <c r="P11" s="79"/>
      <c r="Q11" s="25" t="str">
        <f t="shared" si="5"/>
        <v/>
      </c>
      <c r="R11" s="23" t="str">
        <f t="shared" si="6"/>
        <v/>
      </c>
      <c r="S11" s="23" t="str">
        <f t="shared" si="13"/>
        <v/>
      </c>
      <c r="T11" s="30" t="str">
        <f t="shared" si="14"/>
        <v/>
      </c>
      <c r="U11" s="79"/>
      <c r="V11" s="25" t="str">
        <f t="shared" si="7"/>
        <v/>
      </c>
      <c r="W11" s="23" t="str">
        <f t="shared" si="8"/>
        <v/>
      </c>
      <c r="X11" s="23" t="str">
        <f t="shared" si="15"/>
        <v/>
      </c>
      <c r="Y11" s="73" t="str">
        <f t="shared" si="16"/>
        <v/>
      </c>
    </row>
    <row r="12" spans="1:25">
      <c r="C12" s="28"/>
      <c r="D12" s="42">
        <f t="shared" si="17"/>
        <v>43627</v>
      </c>
      <c r="E12" s="38" t="str">
        <f t="shared" si="0"/>
        <v/>
      </c>
      <c r="F12" s="77"/>
      <c r="G12" s="25" t="str">
        <f t="shared" si="1"/>
        <v/>
      </c>
      <c r="H12" s="23" t="str">
        <f t="shared" si="2"/>
        <v/>
      </c>
      <c r="I12" s="23" t="str">
        <f t="shared" si="9"/>
        <v/>
      </c>
      <c r="J12" s="30" t="str">
        <f t="shared" si="10"/>
        <v/>
      </c>
      <c r="K12" s="78"/>
      <c r="L12" s="25" t="str">
        <f t="shared" si="3"/>
        <v/>
      </c>
      <c r="M12" s="23" t="str">
        <f t="shared" si="4"/>
        <v/>
      </c>
      <c r="N12" s="23" t="str">
        <f t="shared" si="11"/>
        <v/>
      </c>
      <c r="O12" s="30" t="str">
        <f t="shared" si="12"/>
        <v/>
      </c>
      <c r="P12" s="79"/>
      <c r="Q12" s="25" t="str">
        <f t="shared" si="5"/>
        <v/>
      </c>
      <c r="R12" s="23" t="str">
        <f t="shared" si="6"/>
        <v/>
      </c>
      <c r="S12" s="23" t="str">
        <f t="shared" si="13"/>
        <v/>
      </c>
      <c r="T12" s="30" t="str">
        <f t="shared" si="14"/>
        <v/>
      </c>
      <c r="U12" s="79"/>
      <c r="V12" s="25" t="str">
        <f t="shared" si="7"/>
        <v/>
      </c>
      <c r="W12" s="23" t="str">
        <f t="shared" si="8"/>
        <v/>
      </c>
      <c r="X12" s="23" t="str">
        <f t="shared" si="15"/>
        <v/>
      </c>
      <c r="Y12" s="73" t="str">
        <f t="shared" si="16"/>
        <v/>
      </c>
    </row>
    <row r="13" spans="1:25">
      <c r="C13" s="28"/>
      <c r="D13" s="42">
        <f t="shared" si="17"/>
        <v>43628</v>
      </c>
      <c r="E13" s="38" t="str">
        <f t="shared" si="0"/>
        <v/>
      </c>
      <c r="F13" s="77"/>
      <c r="G13" s="25" t="str">
        <f t="shared" si="1"/>
        <v/>
      </c>
      <c r="H13" s="23" t="str">
        <f t="shared" si="2"/>
        <v/>
      </c>
      <c r="I13" s="23" t="str">
        <f t="shared" si="9"/>
        <v/>
      </c>
      <c r="J13" s="30" t="str">
        <f t="shared" si="10"/>
        <v/>
      </c>
      <c r="K13" s="78"/>
      <c r="L13" s="25" t="str">
        <f t="shared" si="3"/>
        <v/>
      </c>
      <c r="M13" s="23" t="str">
        <f t="shared" si="4"/>
        <v/>
      </c>
      <c r="N13" s="23" t="str">
        <f t="shared" si="11"/>
        <v/>
      </c>
      <c r="O13" s="30" t="str">
        <f t="shared" si="12"/>
        <v/>
      </c>
      <c r="P13" s="79"/>
      <c r="Q13" s="25" t="str">
        <f t="shared" si="5"/>
        <v/>
      </c>
      <c r="R13" s="23" t="str">
        <f t="shared" si="6"/>
        <v/>
      </c>
      <c r="S13" s="23" t="str">
        <f t="shared" si="13"/>
        <v/>
      </c>
      <c r="T13" s="30" t="str">
        <f t="shared" si="14"/>
        <v/>
      </c>
      <c r="U13" s="79"/>
      <c r="V13" s="25" t="str">
        <f t="shared" si="7"/>
        <v/>
      </c>
      <c r="W13" s="23" t="str">
        <f t="shared" si="8"/>
        <v/>
      </c>
      <c r="X13" s="23" t="str">
        <f t="shared" si="15"/>
        <v/>
      </c>
      <c r="Y13" s="73" t="str">
        <f t="shared" si="16"/>
        <v/>
      </c>
    </row>
    <row r="14" spans="1:25">
      <c r="C14" s="28"/>
      <c r="D14" s="42">
        <f t="shared" si="17"/>
        <v>43629</v>
      </c>
      <c r="E14" s="38" t="str">
        <f t="shared" si="0"/>
        <v/>
      </c>
      <c r="F14" s="77"/>
      <c r="G14" s="25" t="str">
        <f t="shared" si="1"/>
        <v/>
      </c>
      <c r="H14" s="23" t="str">
        <f t="shared" si="2"/>
        <v/>
      </c>
      <c r="I14" s="23" t="str">
        <f t="shared" si="9"/>
        <v/>
      </c>
      <c r="J14" s="30" t="str">
        <f t="shared" si="10"/>
        <v/>
      </c>
      <c r="K14" s="78"/>
      <c r="L14" s="25" t="str">
        <f t="shared" si="3"/>
        <v/>
      </c>
      <c r="M14" s="23" t="str">
        <f t="shared" si="4"/>
        <v/>
      </c>
      <c r="N14" s="23" t="str">
        <f t="shared" si="11"/>
        <v/>
      </c>
      <c r="O14" s="30" t="str">
        <f t="shared" si="12"/>
        <v/>
      </c>
      <c r="P14" s="79"/>
      <c r="Q14" s="25" t="str">
        <f t="shared" si="5"/>
        <v/>
      </c>
      <c r="R14" s="23" t="str">
        <f t="shared" si="6"/>
        <v/>
      </c>
      <c r="S14" s="23" t="str">
        <f t="shared" si="13"/>
        <v/>
      </c>
      <c r="T14" s="30" t="str">
        <f t="shared" si="14"/>
        <v/>
      </c>
      <c r="U14" s="79"/>
      <c r="V14" s="25" t="str">
        <f t="shared" si="7"/>
        <v/>
      </c>
      <c r="W14" s="23" t="str">
        <f t="shared" si="8"/>
        <v/>
      </c>
      <c r="X14" s="23" t="str">
        <f t="shared" si="15"/>
        <v/>
      </c>
      <c r="Y14" s="73" t="str">
        <f t="shared" si="16"/>
        <v/>
      </c>
    </row>
    <row r="15" spans="1:25">
      <c r="C15" s="28"/>
      <c r="D15" s="42">
        <f t="shared" si="17"/>
        <v>43630</v>
      </c>
      <c r="E15" s="38" t="str">
        <f t="shared" si="0"/>
        <v/>
      </c>
      <c r="F15" s="77"/>
      <c r="G15" s="25" t="str">
        <f t="shared" si="1"/>
        <v/>
      </c>
      <c r="H15" s="23" t="str">
        <f t="shared" si="2"/>
        <v/>
      </c>
      <c r="I15" s="23" t="str">
        <f t="shared" si="9"/>
        <v/>
      </c>
      <c r="J15" s="30" t="str">
        <f t="shared" si="10"/>
        <v/>
      </c>
      <c r="K15" s="78"/>
      <c r="L15" s="25" t="str">
        <f t="shared" si="3"/>
        <v/>
      </c>
      <c r="M15" s="23" t="str">
        <f t="shared" si="4"/>
        <v/>
      </c>
      <c r="N15" s="23" t="str">
        <f t="shared" si="11"/>
        <v/>
      </c>
      <c r="O15" s="30" t="str">
        <f t="shared" si="12"/>
        <v/>
      </c>
      <c r="P15" s="79"/>
      <c r="Q15" s="25" t="str">
        <f t="shared" si="5"/>
        <v/>
      </c>
      <c r="R15" s="23" t="str">
        <f t="shared" si="6"/>
        <v/>
      </c>
      <c r="S15" s="23" t="str">
        <f t="shared" si="13"/>
        <v/>
      </c>
      <c r="T15" s="30" t="str">
        <f t="shared" si="14"/>
        <v/>
      </c>
      <c r="U15" s="79"/>
      <c r="V15" s="25" t="str">
        <f t="shared" si="7"/>
        <v/>
      </c>
      <c r="W15" s="23" t="str">
        <f t="shared" si="8"/>
        <v/>
      </c>
      <c r="X15" s="23" t="str">
        <f t="shared" si="15"/>
        <v/>
      </c>
      <c r="Y15" s="73" t="str">
        <f t="shared" si="16"/>
        <v/>
      </c>
    </row>
    <row r="16" spans="1:25">
      <c r="C16" s="28"/>
      <c r="D16" s="42">
        <f t="shared" si="17"/>
        <v>43631</v>
      </c>
      <c r="E16" s="38" t="str">
        <f t="shared" si="0"/>
        <v/>
      </c>
      <c r="F16" s="76"/>
      <c r="G16" s="25" t="str">
        <f t="shared" si="1"/>
        <v/>
      </c>
      <c r="H16" s="23" t="str">
        <f t="shared" si="2"/>
        <v/>
      </c>
      <c r="I16" s="23" t="str">
        <f t="shared" si="9"/>
        <v/>
      </c>
      <c r="J16" s="30" t="str">
        <f t="shared" si="10"/>
        <v/>
      </c>
      <c r="K16" s="76"/>
      <c r="L16" s="25" t="str">
        <f t="shared" si="3"/>
        <v/>
      </c>
      <c r="M16" s="23" t="str">
        <f t="shared" si="4"/>
        <v/>
      </c>
      <c r="N16" s="23" t="str">
        <f t="shared" si="11"/>
        <v/>
      </c>
      <c r="O16" s="30" t="str">
        <f t="shared" si="12"/>
        <v/>
      </c>
      <c r="P16" s="76"/>
      <c r="Q16" s="25" t="str">
        <f t="shared" si="5"/>
        <v/>
      </c>
      <c r="R16" s="23" t="str">
        <f t="shared" si="6"/>
        <v/>
      </c>
      <c r="S16" s="23" t="str">
        <f t="shared" si="13"/>
        <v/>
      </c>
      <c r="T16" s="30" t="str">
        <f t="shared" si="14"/>
        <v/>
      </c>
      <c r="U16" s="76"/>
      <c r="V16" s="25" t="str">
        <f t="shared" si="7"/>
        <v/>
      </c>
      <c r="W16" s="23" t="str">
        <f t="shared" si="8"/>
        <v/>
      </c>
      <c r="X16" s="23" t="str">
        <f t="shared" si="15"/>
        <v/>
      </c>
      <c r="Y16" s="73" t="str">
        <f t="shared" si="16"/>
        <v/>
      </c>
    </row>
    <row r="17" spans="3:26">
      <c r="C17" s="28"/>
      <c r="D17" s="42">
        <f t="shared" si="17"/>
        <v>43632</v>
      </c>
      <c r="E17" s="38" t="str">
        <f t="shared" si="0"/>
        <v/>
      </c>
      <c r="F17" s="76"/>
      <c r="G17" s="25" t="str">
        <f t="shared" si="1"/>
        <v/>
      </c>
      <c r="H17" s="23" t="str">
        <f t="shared" si="2"/>
        <v/>
      </c>
      <c r="I17" s="23" t="str">
        <f t="shared" si="9"/>
        <v/>
      </c>
      <c r="J17" s="30" t="str">
        <f t="shared" si="10"/>
        <v/>
      </c>
      <c r="K17" s="76"/>
      <c r="L17" s="25" t="str">
        <f t="shared" si="3"/>
        <v/>
      </c>
      <c r="M17" s="23" t="str">
        <f t="shared" si="4"/>
        <v/>
      </c>
      <c r="N17" s="23" t="str">
        <f t="shared" si="11"/>
        <v/>
      </c>
      <c r="O17" s="30" t="str">
        <f t="shared" si="12"/>
        <v/>
      </c>
      <c r="P17" s="76"/>
      <c r="Q17" s="25" t="str">
        <f t="shared" si="5"/>
        <v/>
      </c>
      <c r="R17" s="23" t="str">
        <f t="shared" si="6"/>
        <v/>
      </c>
      <c r="S17" s="23" t="str">
        <f t="shared" si="13"/>
        <v/>
      </c>
      <c r="T17" s="30" t="str">
        <f t="shared" si="14"/>
        <v/>
      </c>
      <c r="U17" s="76"/>
      <c r="V17" s="25" t="str">
        <f t="shared" si="7"/>
        <v/>
      </c>
      <c r="W17" s="23" t="str">
        <f t="shared" si="8"/>
        <v/>
      </c>
      <c r="X17" s="23" t="str">
        <f t="shared" si="15"/>
        <v/>
      </c>
      <c r="Y17" s="73" t="str">
        <f t="shared" si="16"/>
        <v/>
      </c>
    </row>
    <row r="18" spans="3:26">
      <c r="C18" s="28"/>
      <c r="D18" s="42">
        <f t="shared" si="17"/>
        <v>43633</v>
      </c>
      <c r="E18" s="38" t="str">
        <f t="shared" si="0"/>
        <v/>
      </c>
      <c r="F18" s="77"/>
      <c r="G18" s="25" t="str">
        <f t="shared" si="1"/>
        <v/>
      </c>
      <c r="H18" s="23" t="str">
        <f t="shared" si="2"/>
        <v/>
      </c>
      <c r="I18" s="23" t="str">
        <f t="shared" si="9"/>
        <v/>
      </c>
      <c r="J18" s="30" t="str">
        <f t="shared" si="10"/>
        <v/>
      </c>
      <c r="K18" s="78"/>
      <c r="L18" s="25" t="str">
        <f t="shared" si="3"/>
        <v/>
      </c>
      <c r="M18" s="23" t="str">
        <f t="shared" si="4"/>
        <v/>
      </c>
      <c r="N18" s="23" t="str">
        <f t="shared" si="11"/>
        <v/>
      </c>
      <c r="O18" s="30" t="str">
        <f t="shared" si="12"/>
        <v/>
      </c>
      <c r="P18" s="79"/>
      <c r="Q18" s="25" t="str">
        <f t="shared" si="5"/>
        <v/>
      </c>
      <c r="R18" s="23" t="str">
        <f t="shared" si="6"/>
        <v/>
      </c>
      <c r="S18" s="23" t="str">
        <f t="shared" si="13"/>
        <v/>
      </c>
      <c r="T18" s="30" t="str">
        <f t="shared" si="14"/>
        <v/>
      </c>
      <c r="U18" s="79"/>
      <c r="V18" s="25" t="str">
        <f t="shared" si="7"/>
        <v/>
      </c>
      <c r="W18" s="23" t="str">
        <f t="shared" si="8"/>
        <v/>
      </c>
      <c r="X18" s="23" t="str">
        <f t="shared" si="15"/>
        <v/>
      </c>
      <c r="Y18" s="73" t="str">
        <f t="shared" si="16"/>
        <v/>
      </c>
    </row>
    <row r="19" spans="3:26">
      <c r="C19" s="28"/>
      <c r="D19" s="42">
        <f t="shared" si="17"/>
        <v>43634</v>
      </c>
      <c r="E19" s="38" t="str">
        <f t="shared" si="0"/>
        <v/>
      </c>
      <c r="F19" s="77"/>
      <c r="G19" s="25" t="str">
        <f t="shared" si="1"/>
        <v/>
      </c>
      <c r="H19" s="23" t="str">
        <f t="shared" si="2"/>
        <v/>
      </c>
      <c r="I19" s="23" t="str">
        <f t="shared" si="9"/>
        <v/>
      </c>
      <c r="J19" s="30" t="str">
        <f t="shared" si="10"/>
        <v/>
      </c>
      <c r="K19" s="78"/>
      <c r="L19" s="25" t="str">
        <f t="shared" si="3"/>
        <v/>
      </c>
      <c r="M19" s="23" t="str">
        <f t="shared" si="4"/>
        <v/>
      </c>
      <c r="N19" s="23" t="str">
        <f t="shared" si="11"/>
        <v/>
      </c>
      <c r="O19" s="30" t="str">
        <f t="shared" si="12"/>
        <v/>
      </c>
      <c r="P19" s="79"/>
      <c r="Q19" s="25" t="str">
        <f t="shared" si="5"/>
        <v/>
      </c>
      <c r="R19" s="23" t="str">
        <f t="shared" si="6"/>
        <v/>
      </c>
      <c r="S19" s="23" t="str">
        <f t="shared" si="13"/>
        <v/>
      </c>
      <c r="T19" s="30" t="str">
        <f t="shared" si="14"/>
        <v/>
      </c>
      <c r="U19" s="79"/>
      <c r="V19" s="25" t="str">
        <f t="shared" si="7"/>
        <v/>
      </c>
      <c r="W19" s="23" t="str">
        <f t="shared" si="8"/>
        <v/>
      </c>
      <c r="X19" s="23" t="str">
        <f t="shared" si="15"/>
        <v/>
      </c>
      <c r="Y19" s="73" t="str">
        <f t="shared" si="16"/>
        <v/>
      </c>
    </row>
    <row r="20" spans="3:26">
      <c r="C20" s="28"/>
      <c r="D20" s="42">
        <f t="shared" si="17"/>
        <v>43635</v>
      </c>
      <c r="E20" s="38" t="str">
        <f t="shared" si="0"/>
        <v/>
      </c>
      <c r="F20" s="77"/>
      <c r="G20" s="25" t="str">
        <f t="shared" si="1"/>
        <v/>
      </c>
      <c r="H20" s="23" t="str">
        <f t="shared" si="2"/>
        <v/>
      </c>
      <c r="I20" s="23" t="str">
        <f t="shared" si="9"/>
        <v/>
      </c>
      <c r="J20" s="30" t="str">
        <f t="shared" si="10"/>
        <v/>
      </c>
      <c r="K20" s="78"/>
      <c r="L20" s="25" t="str">
        <f t="shared" si="3"/>
        <v/>
      </c>
      <c r="M20" s="23" t="str">
        <f t="shared" si="4"/>
        <v/>
      </c>
      <c r="N20" s="23" t="str">
        <f t="shared" si="11"/>
        <v/>
      </c>
      <c r="O20" s="30" t="str">
        <f t="shared" si="12"/>
        <v/>
      </c>
      <c r="P20" s="79"/>
      <c r="Q20" s="25" t="str">
        <f t="shared" si="5"/>
        <v/>
      </c>
      <c r="R20" s="23" t="str">
        <f t="shared" si="6"/>
        <v/>
      </c>
      <c r="S20" s="23" t="str">
        <f t="shared" si="13"/>
        <v/>
      </c>
      <c r="T20" s="30" t="str">
        <f t="shared" si="14"/>
        <v/>
      </c>
      <c r="U20" s="79"/>
      <c r="V20" s="25" t="str">
        <f t="shared" si="7"/>
        <v/>
      </c>
      <c r="W20" s="23" t="str">
        <f t="shared" si="8"/>
        <v/>
      </c>
      <c r="X20" s="23" t="str">
        <f t="shared" si="15"/>
        <v/>
      </c>
      <c r="Y20" s="73" t="str">
        <f t="shared" si="16"/>
        <v/>
      </c>
    </row>
    <row r="21" spans="3:26">
      <c r="C21" s="28"/>
      <c r="D21" s="42">
        <f t="shared" si="17"/>
        <v>43636</v>
      </c>
      <c r="E21" s="38" t="str">
        <f t="shared" si="0"/>
        <v/>
      </c>
      <c r="F21" s="77"/>
      <c r="G21" s="25" t="str">
        <f t="shared" si="1"/>
        <v/>
      </c>
      <c r="H21" s="23" t="str">
        <f t="shared" si="2"/>
        <v/>
      </c>
      <c r="I21" s="23" t="str">
        <f t="shared" si="9"/>
        <v/>
      </c>
      <c r="J21" s="30" t="str">
        <f t="shared" si="10"/>
        <v/>
      </c>
      <c r="K21" s="78"/>
      <c r="L21" s="25" t="str">
        <f t="shared" si="3"/>
        <v/>
      </c>
      <c r="M21" s="23" t="str">
        <f t="shared" si="4"/>
        <v/>
      </c>
      <c r="N21" s="23" t="str">
        <f t="shared" si="11"/>
        <v/>
      </c>
      <c r="O21" s="30" t="str">
        <f t="shared" si="12"/>
        <v/>
      </c>
      <c r="P21" s="79"/>
      <c r="Q21" s="25" t="str">
        <f t="shared" si="5"/>
        <v/>
      </c>
      <c r="R21" s="23" t="str">
        <f t="shared" si="6"/>
        <v/>
      </c>
      <c r="S21" s="23" t="str">
        <f t="shared" si="13"/>
        <v/>
      </c>
      <c r="T21" s="30" t="str">
        <f t="shared" si="14"/>
        <v/>
      </c>
      <c r="U21" s="79"/>
      <c r="V21" s="25" t="str">
        <f t="shared" si="7"/>
        <v/>
      </c>
      <c r="W21" s="23" t="str">
        <f t="shared" si="8"/>
        <v/>
      </c>
      <c r="X21" s="23" t="str">
        <f t="shared" si="15"/>
        <v/>
      </c>
      <c r="Y21" s="73" t="str">
        <f t="shared" si="16"/>
        <v/>
      </c>
    </row>
    <row r="22" spans="3:26">
      <c r="C22" s="28"/>
      <c r="D22" s="42">
        <f t="shared" si="17"/>
        <v>43637</v>
      </c>
      <c r="E22" s="38" t="str">
        <f t="shared" si="0"/>
        <v/>
      </c>
      <c r="F22" s="77"/>
      <c r="G22" s="25" t="str">
        <f t="shared" si="1"/>
        <v/>
      </c>
      <c r="H22" s="23" t="str">
        <f t="shared" si="2"/>
        <v/>
      </c>
      <c r="I22" s="23" t="str">
        <f t="shared" si="9"/>
        <v/>
      </c>
      <c r="J22" s="30" t="str">
        <f t="shared" si="10"/>
        <v/>
      </c>
      <c r="K22" s="78"/>
      <c r="L22" s="25" t="str">
        <f t="shared" si="3"/>
        <v/>
      </c>
      <c r="M22" s="23" t="str">
        <f t="shared" si="4"/>
        <v/>
      </c>
      <c r="N22" s="23" t="str">
        <f t="shared" si="11"/>
        <v/>
      </c>
      <c r="O22" s="30" t="str">
        <f t="shared" si="12"/>
        <v/>
      </c>
      <c r="P22" s="79"/>
      <c r="Q22" s="25" t="str">
        <f t="shared" si="5"/>
        <v/>
      </c>
      <c r="R22" s="23" t="str">
        <f t="shared" si="6"/>
        <v/>
      </c>
      <c r="S22" s="23" t="str">
        <f t="shared" si="13"/>
        <v/>
      </c>
      <c r="T22" s="30" t="str">
        <f t="shared" si="14"/>
        <v/>
      </c>
      <c r="U22" s="79"/>
      <c r="V22" s="25" t="str">
        <f t="shared" si="7"/>
        <v/>
      </c>
      <c r="W22" s="23" t="str">
        <f t="shared" si="8"/>
        <v/>
      </c>
      <c r="X22" s="23" t="str">
        <f t="shared" si="15"/>
        <v/>
      </c>
      <c r="Y22" s="73" t="str">
        <f t="shared" si="16"/>
        <v/>
      </c>
    </row>
    <row r="23" spans="3:26">
      <c r="C23" s="28"/>
      <c r="D23" s="42">
        <f t="shared" si="17"/>
        <v>43638</v>
      </c>
      <c r="E23" s="38" t="str">
        <f t="shared" si="0"/>
        <v/>
      </c>
      <c r="F23" s="76"/>
      <c r="G23" s="25" t="str">
        <f t="shared" si="1"/>
        <v/>
      </c>
      <c r="H23" s="23" t="str">
        <f t="shared" si="2"/>
        <v/>
      </c>
      <c r="I23" s="23" t="str">
        <f t="shared" si="9"/>
        <v/>
      </c>
      <c r="J23" s="30" t="str">
        <f t="shared" si="10"/>
        <v/>
      </c>
      <c r="K23" s="76"/>
      <c r="L23" s="25" t="str">
        <f t="shared" si="3"/>
        <v/>
      </c>
      <c r="M23" s="23" t="str">
        <f t="shared" si="4"/>
        <v/>
      </c>
      <c r="N23" s="23" t="str">
        <f t="shared" si="11"/>
        <v/>
      </c>
      <c r="O23" s="30" t="str">
        <f t="shared" si="12"/>
        <v/>
      </c>
      <c r="P23" s="76"/>
      <c r="Q23" s="25" t="str">
        <f t="shared" si="5"/>
        <v/>
      </c>
      <c r="R23" s="23" t="str">
        <f t="shared" si="6"/>
        <v/>
      </c>
      <c r="S23" s="23" t="str">
        <f t="shared" si="13"/>
        <v/>
      </c>
      <c r="T23" s="30" t="str">
        <f t="shared" si="14"/>
        <v/>
      </c>
      <c r="U23" s="76"/>
      <c r="V23" s="25" t="str">
        <f t="shared" si="7"/>
        <v/>
      </c>
      <c r="W23" s="23" t="str">
        <f t="shared" si="8"/>
        <v/>
      </c>
      <c r="X23" s="23" t="str">
        <f t="shared" si="15"/>
        <v/>
      </c>
      <c r="Y23" s="73" t="str">
        <f t="shared" si="16"/>
        <v/>
      </c>
    </row>
    <row r="24" spans="3:26">
      <c r="C24" s="28"/>
      <c r="D24" s="42">
        <f t="shared" si="17"/>
        <v>43639</v>
      </c>
      <c r="E24" s="38" t="str">
        <f t="shared" si="0"/>
        <v/>
      </c>
      <c r="F24" s="76"/>
      <c r="G24" s="25" t="str">
        <f t="shared" si="1"/>
        <v/>
      </c>
      <c r="H24" s="23" t="str">
        <f t="shared" si="2"/>
        <v/>
      </c>
      <c r="I24" s="23" t="str">
        <f t="shared" si="9"/>
        <v/>
      </c>
      <c r="J24" s="30" t="str">
        <f t="shared" si="10"/>
        <v/>
      </c>
      <c r="K24" s="76"/>
      <c r="L24" s="25" t="str">
        <f t="shared" si="3"/>
        <v/>
      </c>
      <c r="M24" s="23" t="str">
        <f t="shared" si="4"/>
        <v/>
      </c>
      <c r="N24" s="23" t="str">
        <f t="shared" si="11"/>
        <v/>
      </c>
      <c r="O24" s="30" t="str">
        <f t="shared" si="12"/>
        <v/>
      </c>
      <c r="P24" s="76"/>
      <c r="Q24" s="25" t="str">
        <f t="shared" si="5"/>
        <v/>
      </c>
      <c r="R24" s="23" t="str">
        <f t="shared" si="6"/>
        <v/>
      </c>
      <c r="S24" s="23" t="str">
        <f t="shared" si="13"/>
        <v/>
      </c>
      <c r="T24" s="30" t="str">
        <f t="shared" si="14"/>
        <v/>
      </c>
      <c r="U24" s="76"/>
      <c r="V24" s="25" t="str">
        <f t="shared" si="7"/>
        <v/>
      </c>
      <c r="W24" s="23" t="str">
        <f t="shared" si="8"/>
        <v/>
      </c>
      <c r="X24" s="23" t="str">
        <f t="shared" si="15"/>
        <v/>
      </c>
      <c r="Y24" s="73" t="str">
        <f t="shared" si="16"/>
        <v/>
      </c>
    </row>
    <row r="25" spans="3:26">
      <c r="C25" s="28"/>
      <c r="D25" s="42">
        <f t="shared" si="17"/>
        <v>43640</v>
      </c>
      <c r="E25" s="38" t="str">
        <f t="shared" si="0"/>
        <v/>
      </c>
      <c r="F25" s="77"/>
      <c r="G25" s="25" t="str">
        <f t="shared" si="1"/>
        <v/>
      </c>
      <c r="H25" s="23" t="str">
        <f t="shared" si="2"/>
        <v/>
      </c>
      <c r="I25" s="23" t="str">
        <f t="shared" si="9"/>
        <v/>
      </c>
      <c r="J25" s="30" t="str">
        <f t="shared" si="10"/>
        <v/>
      </c>
      <c r="K25" s="78"/>
      <c r="L25" s="25" t="str">
        <f t="shared" si="3"/>
        <v/>
      </c>
      <c r="M25" s="23" t="str">
        <f t="shared" si="4"/>
        <v/>
      </c>
      <c r="N25" s="23" t="str">
        <f t="shared" si="11"/>
        <v/>
      </c>
      <c r="O25" s="30" t="str">
        <f t="shared" si="12"/>
        <v/>
      </c>
      <c r="P25" s="79"/>
      <c r="Q25" s="25" t="str">
        <f t="shared" si="5"/>
        <v/>
      </c>
      <c r="R25" s="23" t="str">
        <f t="shared" si="6"/>
        <v/>
      </c>
      <c r="S25" s="23" t="str">
        <f t="shared" si="13"/>
        <v/>
      </c>
      <c r="T25" s="30" t="str">
        <f t="shared" si="14"/>
        <v/>
      </c>
      <c r="U25" s="79"/>
      <c r="V25" s="25" t="str">
        <f t="shared" si="7"/>
        <v/>
      </c>
      <c r="W25" s="23" t="str">
        <f t="shared" si="8"/>
        <v/>
      </c>
      <c r="X25" s="23" t="str">
        <f t="shared" si="15"/>
        <v/>
      </c>
      <c r="Y25" s="73" t="str">
        <f t="shared" si="16"/>
        <v/>
      </c>
      <c r="Z25" s="41"/>
    </row>
    <row r="26" spans="3:26">
      <c r="C26" s="28"/>
      <c r="D26" s="42">
        <f t="shared" si="17"/>
        <v>43641</v>
      </c>
      <c r="E26" s="38" t="str">
        <f t="shared" si="0"/>
        <v/>
      </c>
      <c r="F26" s="77"/>
      <c r="G26" s="25" t="str">
        <f t="shared" si="1"/>
        <v/>
      </c>
      <c r="H26" s="23" t="str">
        <f t="shared" si="2"/>
        <v/>
      </c>
      <c r="I26" s="23" t="str">
        <f t="shared" si="9"/>
        <v/>
      </c>
      <c r="J26" s="30" t="str">
        <f t="shared" si="10"/>
        <v/>
      </c>
      <c r="K26" s="78"/>
      <c r="L26" s="25" t="str">
        <f t="shared" si="3"/>
        <v/>
      </c>
      <c r="M26" s="23" t="str">
        <f t="shared" si="4"/>
        <v/>
      </c>
      <c r="N26" s="23" t="str">
        <f t="shared" si="11"/>
        <v/>
      </c>
      <c r="O26" s="30" t="str">
        <f t="shared" si="12"/>
        <v/>
      </c>
      <c r="P26" s="79"/>
      <c r="Q26" s="25" t="str">
        <f t="shared" si="5"/>
        <v/>
      </c>
      <c r="R26" s="23" t="str">
        <f t="shared" si="6"/>
        <v/>
      </c>
      <c r="S26" s="23" t="str">
        <f t="shared" si="13"/>
        <v/>
      </c>
      <c r="T26" s="30" t="str">
        <f t="shared" si="14"/>
        <v/>
      </c>
      <c r="U26" s="79"/>
      <c r="V26" s="25" t="str">
        <f t="shared" si="7"/>
        <v/>
      </c>
      <c r="W26" s="23" t="str">
        <f t="shared" si="8"/>
        <v/>
      </c>
      <c r="X26" s="23" t="str">
        <f t="shared" si="15"/>
        <v/>
      </c>
      <c r="Y26" s="73" t="str">
        <f t="shared" si="16"/>
        <v/>
      </c>
      <c r="Z26" s="41"/>
    </row>
    <row r="27" spans="3:26">
      <c r="C27" s="28"/>
      <c r="D27" s="42">
        <f t="shared" si="17"/>
        <v>43642</v>
      </c>
      <c r="E27" s="38" t="str">
        <f t="shared" si="0"/>
        <v/>
      </c>
      <c r="F27" s="77"/>
      <c r="G27" s="25" t="str">
        <f t="shared" si="1"/>
        <v/>
      </c>
      <c r="H27" s="23" t="str">
        <f t="shared" si="2"/>
        <v/>
      </c>
      <c r="I27" s="23" t="str">
        <f t="shared" si="9"/>
        <v/>
      </c>
      <c r="J27" s="30" t="str">
        <f t="shared" si="10"/>
        <v/>
      </c>
      <c r="K27" s="78"/>
      <c r="L27" s="25" t="str">
        <f t="shared" si="3"/>
        <v/>
      </c>
      <c r="M27" s="23" t="str">
        <f t="shared" si="4"/>
        <v/>
      </c>
      <c r="N27" s="23" t="str">
        <f t="shared" si="11"/>
        <v/>
      </c>
      <c r="O27" s="30" t="str">
        <f t="shared" si="12"/>
        <v/>
      </c>
      <c r="P27" s="79"/>
      <c r="Q27" s="25" t="str">
        <f t="shared" si="5"/>
        <v/>
      </c>
      <c r="R27" s="23" t="str">
        <f t="shared" si="6"/>
        <v/>
      </c>
      <c r="S27" s="23" t="str">
        <f t="shared" si="13"/>
        <v/>
      </c>
      <c r="T27" s="30" t="str">
        <f t="shared" si="14"/>
        <v/>
      </c>
      <c r="U27" s="79"/>
      <c r="V27" s="25" t="str">
        <f t="shared" si="7"/>
        <v/>
      </c>
      <c r="W27" s="23" t="str">
        <f t="shared" si="8"/>
        <v/>
      </c>
      <c r="X27" s="23" t="str">
        <f t="shared" si="15"/>
        <v/>
      </c>
      <c r="Y27" s="73" t="str">
        <f t="shared" si="16"/>
        <v/>
      </c>
      <c r="Z27" s="41"/>
    </row>
    <row r="28" spans="3:26">
      <c r="C28" s="28"/>
      <c r="D28" s="42">
        <f t="shared" si="17"/>
        <v>43643</v>
      </c>
      <c r="E28" s="38" t="str">
        <f t="shared" si="0"/>
        <v/>
      </c>
      <c r="F28" s="77"/>
      <c r="G28" s="25" t="str">
        <f t="shared" si="1"/>
        <v/>
      </c>
      <c r="H28" s="23" t="str">
        <f t="shared" si="2"/>
        <v/>
      </c>
      <c r="I28" s="23" t="str">
        <f t="shared" si="9"/>
        <v/>
      </c>
      <c r="J28" s="30" t="str">
        <f t="shared" si="10"/>
        <v/>
      </c>
      <c r="K28" s="78"/>
      <c r="L28" s="25" t="str">
        <f t="shared" si="3"/>
        <v/>
      </c>
      <c r="M28" s="23" t="str">
        <f t="shared" si="4"/>
        <v/>
      </c>
      <c r="N28" s="23" t="str">
        <f t="shared" si="11"/>
        <v/>
      </c>
      <c r="O28" s="30" t="str">
        <f t="shared" si="12"/>
        <v/>
      </c>
      <c r="P28" s="79"/>
      <c r="Q28" s="25" t="str">
        <f t="shared" si="5"/>
        <v/>
      </c>
      <c r="R28" s="23" t="str">
        <f t="shared" si="6"/>
        <v/>
      </c>
      <c r="S28" s="23" t="str">
        <f t="shared" si="13"/>
        <v/>
      </c>
      <c r="T28" s="30" t="str">
        <f t="shared" si="14"/>
        <v/>
      </c>
      <c r="U28" s="79"/>
      <c r="V28" s="25" t="str">
        <f t="shared" si="7"/>
        <v/>
      </c>
      <c r="W28" s="23" t="str">
        <f t="shared" si="8"/>
        <v/>
      </c>
      <c r="X28" s="23" t="str">
        <f t="shared" si="15"/>
        <v/>
      </c>
      <c r="Y28" s="73" t="str">
        <f t="shared" si="16"/>
        <v/>
      </c>
      <c r="Z28" s="41"/>
    </row>
    <row r="29" spans="3:26">
      <c r="C29" s="28"/>
      <c r="D29" s="42">
        <f t="shared" si="17"/>
        <v>43644</v>
      </c>
      <c r="E29" s="38" t="str">
        <f t="shared" si="0"/>
        <v/>
      </c>
      <c r="F29" s="77"/>
      <c r="G29" s="25" t="str">
        <f t="shared" si="1"/>
        <v/>
      </c>
      <c r="H29" s="23" t="str">
        <f t="shared" si="2"/>
        <v/>
      </c>
      <c r="I29" s="23" t="str">
        <f t="shared" si="9"/>
        <v/>
      </c>
      <c r="J29" s="30" t="str">
        <f t="shared" si="10"/>
        <v/>
      </c>
      <c r="K29" s="78"/>
      <c r="L29" s="25" t="str">
        <f t="shared" si="3"/>
        <v/>
      </c>
      <c r="M29" s="23" t="str">
        <f t="shared" si="4"/>
        <v/>
      </c>
      <c r="N29" s="23" t="str">
        <f t="shared" si="11"/>
        <v/>
      </c>
      <c r="O29" s="30" t="str">
        <f t="shared" si="12"/>
        <v/>
      </c>
      <c r="P29" s="79"/>
      <c r="Q29" s="25" t="str">
        <f t="shared" si="5"/>
        <v/>
      </c>
      <c r="R29" s="23" t="str">
        <f t="shared" si="6"/>
        <v/>
      </c>
      <c r="S29" s="23" t="str">
        <f t="shared" si="13"/>
        <v/>
      </c>
      <c r="T29" s="30" t="str">
        <f t="shared" si="14"/>
        <v/>
      </c>
      <c r="U29" s="79"/>
      <c r="V29" s="25" t="str">
        <f t="shared" si="7"/>
        <v/>
      </c>
      <c r="W29" s="23" t="str">
        <f t="shared" si="8"/>
        <v/>
      </c>
      <c r="X29" s="23" t="str">
        <f t="shared" si="15"/>
        <v/>
      </c>
      <c r="Y29" s="73" t="str">
        <f t="shared" si="16"/>
        <v/>
      </c>
    </row>
    <row r="30" spans="3:26">
      <c r="C30" s="28"/>
      <c r="D30" s="42">
        <f t="shared" ref="D30:D32" si="18">IFERROR(IF(OR(D29="",MONTH(D29)&lt;&gt;MONTH(D29+1)),"",D29+1),"")</f>
        <v>43645</v>
      </c>
      <c r="E30" s="38" t="str">
        <f t="shared" si="0"/>
        <v/>
      </c>
      <c r="F30" s="77"/>
      <c r="G30" s="25" t="str">
        <f t="shared" si="1"/>
        <v/>
      </c>
      <c r="H30" s="23" t="str">
        <f t="shared" si="2"/>
        <v/>
      </c>
      <c r="I30" s="23" t="str">
        <f t="shared" si="9"/>
        <v/>
      </c>
      <c r="J30" s="30" t="str">
        <f t="shared" si="10"/>
        <v/>
      </c>
      <c r="K30" s="78"/>
      <c r="L30" s="25" t="str">
        <f t="shared" si="3"/>
        <v/>
      </c>
      <c r="M30" s="23" t="str">
        <f t="shared" si="4"/>
        <v/>
      </c>
      <c r="N30" s="23" t="str">
        <f t="shared" si="11"/>
        <v/>
      </c>
      <c r="O30" s="30" t="str">
        <f t="shared" si="12"/>
        <v/>
      </c>
      <c r="P30" s="79"/>
      <c r="Q30" s="25" t="str">
        <f t="shared" si="5"/>
        <v/>
      </c>
      <c r="R30" s="23" t="str">
        <f t="shared" si="6"/>
        <v/>
      </c>
      <c r="S30" s="23" t="str">
        <f t="shared" si="13"/>
        <v/>
      </c>
      <c r="T30" s="30" t="str">
        <f t="shared" si="14"/>
        <v/>
      </c>
      <c r="U30" s="79"/>
      <c r="V30" s="25" t="str">
        <f t="shared" si="7"/>
        <v/>
      </c>
      <c r="W30" s="23" t="str">
        <f t="shared" si="8"/>
        <v/>
      </c>
      <c r="X30" s="23" t="str">
        <f t="shared" si="15"/>
        <v/>
      </c>
      <c r="Y30" s="73" t="str">
        <f t="shared" si="16"/>
        <v/>
      </c>
    </row>
    <row r="31" spans="3:26">
      <c r="C31" s="28"/>
      <c r="D31" s="42">
        <f t="shared" si="18"/>
        <v>43646</v>
      </c>
      <c r="E31" s="38" t="str">
        <f t="shared" si="0"/>
        <v/>
      </c>
      <c r="F31" s="77"/>
      <c r="G31" s="25" t="str">
        <f t="shared" si="1"/>
        <v/>
      </c>
      <c r="H31" s="23" t="str">
        <f t="shared" si="2"/>
        <v/>
      </c>
      <c r="I31" s="23" t="str">
        <f t="shared" si="9"/>
        <v/>
      </c>
      <c r="J31" s="30" t="str">
        <f t="shared" si="10"/>
        <v/>
      </c>
      <c r="K31" s="78"/>
      <c r="L31" s="25" t="str">
        <f t="shared" si="3"/>
        <v/>
      </c>
      <c r="M31" s="23" t="str">
        <f t="shared" si="4"/>
        <v/>
      </c>
      <c r="N31" s="23" t="str">
        <f t="shared" si="11"/>
        <v/>
      </c>
      <c r="O31" s="30" t="str">
        <f t="shared" si="12"/>
        <v/>
      </c>
      <c r="P31" s="79"/>
      <c r="Q31" s="25" t="str">
        <f t="shared" si="5"/>
        <v/>
      </c>
      <c r="R31" s="23" t="str">
        <f t="shared" si="6"/>
        <v/>
      </c>
      <c r="S31" s="23" t="str">
        <f t="shared" si="13"/>
        <v/>
      </c>
      <c r="T31" s="30" t="str">
        <f t="shared" si="14"/>
        <v/>
      </c>
      <c r="U31" s="79"/>
      <c r="V31" s="25" t="str">
        <f t="shared" si="7"/>
        <v/>
      </c>
      <c r="W31" s="23" t="str">
        <f t="shared" si="8"/>
        <v/>
      </c>
      <c r="X31" s="23" t="str">
        <f t="shared" si="15"/>
        <v/>
      </c>
      <c r="Y31" s="73" t="str">
        <f t="shared" si="16"/>
        <v/>
      </c>
    </row>
    <row r="32" spans="3:26">
      <c r="C32" s="28"/>
      <c r="D32" s="42" t="str">
        <f t="shared" si="18"/>
        <v/>
      </c>
      <c r="E32" s="38" t="str">
        <f t="shared" si="0"/>
        <v/>
      </c>
      <c r="F32" s="77"/>
      <c r="G32" s="25" t="str">
        <f t="shared" si="1"/>
        <v/>
      </c>
      <c r="H32" s="23" t="str">
        <f t="shared" si="2"/>
        <v/>
      </c>
      <c r="I32" s="23" t="str">
        <f t="shared" si="9"/>
        <v/>
      </c>
      <c r="J32" s="30" t="str">
        <f t="shared" si="10"/>
        <v/>
      </c>
      <c r="K32" s="78"/>
      <c r="L32" s="25" t="str">
        <f t="shared" si="3"/>
        <v/>
      </c>
      <c r="M32" s="23" t="str">
        <f t="shared" si="4"/>
        <v/>
      </c>
      <c r="N32" s="23" t="str">
        <f t="shared" si="11"/>
        <v/>
      </c>
      <c r="O32" s="30" t="str">
        <f t="shared" si="12"/>
        <v/>
      </c>
      <c r="P32" s="79"/>
      <c r="Q32" s="25" t="str">
        <f t="shared" si="5"/>
        <v/>
      </c>
      <c r="R32" s="23" t="str">
        <f t="shared" si="6"/>
        <v/>
      </c>
      <c r="S32" s="23" t="str">
        <f t="shared" si="13"/>
        <v/>
      </c>
      <c r="T32" s="30" t="str">
        <f t="shared" si="14"/>
        <v/>
      </c>
      <c r="U32" s="79"/>
      <c r="V32" s="25" t="str">
        <f t="shared" si="7"/>
        <v/>
      </c>
      <c r="W32" s="23" t="str">
        <f t="shared" si="8"/>
        <v/>
      </c>
      <c r="X32" s="23" t="str">
        <f t="shared" si="15"/>
        <v/>
      </c>
      <c r="Y32" s="73" t="str">
        <f t="shared" si="16"/>
        <v/>
      </c>
    </row>
    <row r="33" spans="4:25" ht="30" customHeight="1">
      <c r="D33" s="29" t="s">
        <v>28</v>
      </c>
      <c r="E33" s="39"/>
      <c r="F33" s="75">
        <f t="shared" ref="F33:Y33" si="19">IF(SUM(F2:F32)=0,"",SUM(F2:F32))</f>
        <v>48</v>
      </c>
      <c r="G33" s="68">
        <f t="shared" si="19"/>
        <v>14</v>
      </c>
      <c r="H33" s="69">
        <f t="shared" si="19"/>
        <v>18</v>
      </c>
      <c r="I33" s="70">
        <f t="shared" si="19"/>
        <v>4</v>
      </c>
      <c r="J33" s="71">
        <f t="shared" si="19"/>
        <v>12</v>
      </c>
      <c r="K33" s="75" t="str">
        <f t="shared" si="19"/>
        <v/>
      </c>
      <c r="L33" s="68" t="str">
        <f t="shared" si="19"/>
        <v/>
      </c>
      <c r="M33" s="69" t="str">
        <f t="shared" si="19"/>
        <v/>
      </c>
      <c r="N33" s="70" t="str">
        <f t="shared" si="19"/>
        <v/>
      </c>
      <c r="O33" s="71" t="str">
        <f t="shared" si="19"/>
        <v/>
      </c>
      <c r="P33" s="75" t="str">
        <f t="shared" si="19"/>
        <v/>
      </c>
      <c r="Q33" s="68" t="str">
        <f t="shared" si="19"/>
        <v/>
      </c>
      <c r="R33" s="69" t="str">
        <f t="shared" si="19"/>
        <v/>
      </c>
      <c r="S33" s="70" t="str">
        <f t="shared" si="19"/>
        <v/>
      </c>
      <c r="T33" s="71" t="str">
        <f t="shared" si="19"/>
        <v/>
      </c>
      <c r="U33" s="75" t="str">
        <f t="shared" si="19"/>
        <v/>
      </c>
      <c r="V33" s="68" t="str">
        <f t="shared" si="19"/>
        <v/>
      </c>
      <c r="W33" s="69" t="str">
        <f t="shared" si="19"/>
        <v/>
      </c>
      <c r="X33" s="70" t="str">
        <f t="shared" si="19"/>
        <v/>
      </c>
      <c r="Y33" s="74" t="str">
        <f t="shared" si="19"/>
        <v/>
      </c>
    </row>
    <row r="34" spans="4:25" ht="27" customHeight="1"/>
  </sheetData>
  <sheetProtection sheet="1" objects="1" scenarios="1"/>
  <conditionalFormatting sqref="D3:F32 K3:K32 D2:K2 G3:J33 P2:P32">
    <cfRule type="expression" dxfId="9" priority="9">
      <formula>WEEKDAY($D2,2)&gt;5</formula>
    </cfRule>
    <cfRule type="expression" dxfId="8" priority="10">
      <formula>VLOOKUP($D2,Fériés,1,FALSE)</formula>
    </cfRule>
  </conditionalFormatting>
  <conditionalFormatting sqref="L2:O33">
    <cfRule type="expression" dxfId="7" priority="7">
      <formula>WEEKDAY($D2,2)&gt;5</formula>
    </cfRule>
    <cfRule type="expression" dxfId="6" priority="8">
      <formula>VLOOKUP($D2,Fériés,1,FALSE)</formula>
    </cfRule>
  </conditionalFormatting>
  <conditionalFormatting sqref="Q2:T33">
    <cfRule type="expression" dxfId="5" priority="5">
      <formula>WEEKDAY($D2,2)&gt;5</formula>
    </cfRule>
    <cfRule type="expression" dxfId="4" priority="6">
      <formula>VLOOKUP($D2,Fériés,1,FALSE)</formula>
    </cfRule>
  </conditionalFormatting>
  <conditionalFormatting sqref="U2:U32">
    <cfRule type="expression" dxfId="3" priority="3">
      <formula>WEEKDAY($D2,2)&gt;5</formula>
    </cfRule>
    <cfRule type="expression" dxfId="2" priority="4">
      <formula>VLOOKUP($D2,Fériés,1,FALSE)</formula>
    </cfRule>
  </conditionalFormatting>
  <conditionalFormatting sqref="V2:Y33">
    <cfRule type="expression" dxfId="1" priority="1">
      <formula>WEEKDAY($D2,2)&gt;5</formula>
    </cfRule>
    <cfRule type="expression" dxfId="0" priority="2">
      <formula>VLOOKUP($D2,Fériés,1,FALSE)</formula>
    </cfRule>
  </conditionalFormatting>
  <dataValidations count="2">
    <dataValidation type="list" allowBlank="1" showInputMessage="1" showErrorMessage="1" sqref="D1">
      <formula1>Mois</formula1>
    </dataValidation>
    <dataValidation type="list" allowBlank="1" showInputMessage="1" showErrorMessage="1" sqref="B1">
      <formula1>Années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4"/>
  <sheetViews>
    <sheetView workbookViewId="0">
      <selection activeCell="H11" sqref="H11"/>
    </sheetView>
  </sheetViews>
  <sheetFormatPr baseColWidth="10" defaultRowHeight="15"/>
  <cols>
    <col min="2" max="2" width="5.42578125" customWidth="1"/>
    <col min="3" max="3" width="18" customWidth="1"/>
  </cols>
  <sheetData>
    <row r="1" spans="1:4" ht="33" customHeight="1">
      <c r="A1" s="32" t="s">
        <v>37</v>
      </c>
      <c r="B1" s="33" t="s">
        <v>26</v>
      </c>
      <c r="C1" s="65" t="s">
        <v>36</v>
      </c>
      <c r="D1" s="66"/>
    </row>
    <row r="2" spans="1:4">
      <c r="A2" s="32">
        <v>2019</v>
      </c>
      <c r="B2" s="33">
        <v>1</v>
      </c>
      <c r="C2" s="34" t="s">
        <v>29</v>
      </c>
      <c r="D2" s="31">
        <f>DATE(Feuil2!B1,1,1)</f>
        <v>43466</v>
      </c>
    </row>
    <row r="3" spans="1:4">
      <c r="A3" s="32">
        <v>2020</v>
      </c>
      <c r="B3" s="33">
        <v>2</v>
      </c>
      <c r="C3" s="35" t="s">
        <v>30</v>
      </c>
      <c r="D3" s="31">
        <f>ROUND(DATE(YEAR(D2),4,MOD(234-11*MOD(YEAR(D2),19),30))/7,0)*7-6</f>
        <v>43576</v>
      </c>
    </row>
    <row r="4" spans="1:4">
      <c r="A4" s="32">
        <v>2021</v>
      </c>
      <c r="B4" s="33">
        <v>3</v>
      </c>
      <c r="C4" s="35" t="s">
        <v>31</v>
      </c>
      <c r="D4" s="31">
        <f>D3+1</f>
        <v>43577</v>
      </c>
    </row>
    <row r="5" spans="1:4">
      <c r="A5" s="32">
        <v>2022</v>
      </c>
      <c r="B5" s="33">
        <v>4</v>
      </c>
      <c r="C5" s="35" t="s">
        <v>32</v>
      </c>
      <c r="D5" s="31">
        <f>D3+39</f>
        <v>43615</v>
      </c>
    </row>
    <row r="6" spans="1:4">
      <c r="A6" s="32">
        <v>2023</v>
      </c>
      <c r="B6" s="33">
        <v>5</v>
      </c>
      <c r="C6" s="34" t="s">
        <v>40</v>
      </c>
      <c r="D6" s="31">
        <f>DATE(YEAR(D2),5,1)</f>
        <v>43586</v>
      </c>
    </row>
    <row r="7" spans="1:4">
      <c r="A7" s="32">
        <v>2024</v>
      </c>
      <c r="B7" s="33">
        <v>6</v>
      </c>
      <c r="C7" s="34" t="s">
        <v>41</v>
      </c>
      <c r="D7" s="31">
        <f>DATE(YEAR(D2),5,8)</f>
        <v>43593</v>
      </c>
    </row>
    <row r="8" spans="1:4">
      <c r="A8" s="32">
        <v>2025</v>
      </c>
      <c r="B8" s="33">
        <v>7</v>
      </c>
      <c r="C8" s="35" t="s">
        <v>33</v>
      </c>
      <c r="D8" s="31">
        <f>D3+49</f>
        <v>43625</v>
      </c>
    </row>
    <row r="9" spans="1:4">
      <c r="A9" s="32">
        <v>2026</v>
      </c>
      <c r="B9" s="33">
        <v>8</v>
      </c>
      <c r="C9" s="35" t="s">
        <v>34</v>
      </c>
      <c r="D9" s="31">
        <f>D3+50</f>
        <v>43626</v>
      </c>
    </row>
    <row r="10" spans="1:4">
      <c r="A10" s="32">
        <v>2027</v>
      </c>
      <c r="B10" s="33">
        <v>9</v>
      </c>
      <c r="C10" s="34" t="s">
        <v>42</v>
      </c>
      <c r="D10" s="31">
        <f>DATE(YEAR(D2),7,14)</f>
        <v>43660</v>
      </c>
    </row>
    <row r="11" spans="1:4">
      <c r="A11" s="32">
        <v>2028</v>
      </c>
      <c r="B11" s="33">
        <v>10</v>
      </c>
      <c r="C11" s="34" t="s">
        <v>43</v>
      </c>
      <c r="D11" s="31">
        <f>DATE(YEAR(D2),8,15)</f>
        <v>43692</v>
      </c>
    </row>
    <row r="12" spans="1:4">
      <c r="A12" s="32">
        <v>2029</v>
      </c>
      <c r="B12" s="33">
        <v>11</v>
      </c>
      <c r="C12" s="34" t="s">
        <v>44</v>
      </c>
      <c r="D12" s="31">
        <f>DATE(YEAR(D2),11,1)</f>
        <v>43770</v>
      </c>
    </row>
    <row r="13" spans="1:4">
      <c r="A13" s="32">
        <v>2030</v>
      </c>
      <c r="B13" s="33">
        <v>12</v>
      </c>
      <c r="C13" s="34" t="s">
        <v>45</v>
      </c>
      <c r="D13" s="31">
        <f>DATE(YEAR(D2),11,11)</f>
        <v>43780</v>
      </c>
    </row>
    <row r="14" spans="1:4">
      <c r="A14" s="32">
        <v>2031</v>
      </c>
      <c r="B14" s="33"/>
      <c r="C14" s="35" t="s">
        <v>35</v>
      </c>
      <c r="D14" s="31">
        <f>DATE(YEAR(D2),12,25)</f>
        <v>43824</v>
      </c>
    </row>
    <row r="15" spans="1:4">
      <c r="A15" s="32">
        <v>2032</v>
      </c>
      <c r="B15" s="33"/>
      <c r="C15" s="34" t="s">
        <v>29</v>
      </c>
      <c r="D15" s="31">
        <f>DATE(YEAR(D2)+1,1,1)</f>
        <v>43831</v>
      </c>
    </row>
    <row r="16" spans="1:4">
      <c r="A16" s="32">
        <v>2033</v>
      </c>
      <c r="B16" s="37" t="s">
        <v>38</v>
      </c>
    </row>
    <row r="17" spans="1:2">
      <c r="A17" s="32">
        <v>2034</v>
      </c>
      <c r="B17" s="33"/>
    </row>
    <row r="18" spans="1:2">
      <c r="A18" s="32">
        <v>2035</v>
      </c>
      <c r="B18" s="33"/>
    </row>
    <row r="19" spans="1:2">
      <c r="A19" s="32">
        <v>2036</v>
      </c>
      <c r="B19" s="33"/>
    </row>
    <row r="20" spans="1:2">
      <c r="A20" s="32">
        <v>2037</v>
      </c>
      <c r="B20" s="33"/>
    </row>
    <row r="21" spans="1:2">
      <c r="A21" s="32">
        <v>2038</v>
      </c>
      <c r="B21" s="33"/>
    </row>
    <row r="22" spans="1:2">
      <c r="A22" s="32">
        <v>2039</v>
      </c>
      <c r="B22" s="33"/>
    </row>
    <row r="23" spans="1:2">
      <c r="A23" s="32">
        <v>2040</v>
      </c>
      <c r="B23" s="33"/>
    </row>
    <row r="24" spans="1:2">
      <c r="A24" s="36" t="s">
        <v>39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DATA</vt:lpstr>
      <vt:lpstr>Années</vt:lpstr>
      <vt:lpstr>Fériés</vt:lpstr>
      <vt:lpstr>Mois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CARPENTIER</dc:creator>
  <cp:lastModifiedBy>Jean-Luc Courtin</cp:lastModifiedBy>
  <cp:lastPrinted>2017-02-28T09:40:08Z</cp:lastPrinted>
  <dcterms:created xsi:type="dcterms:W3CDTF">2017-02-14T09:24:59Z</dcterms:created>
  <dcterms:modified xsi:type="dcterms:W3CDTF">2019-05-10T10:28:51Z</dcterms:modified>
</cp:coreProperties>
</file>