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 REINSTALLER\Virtual Regata\"/>
    </mc:Choice>
  </mc:AlternateContent>
  <bookViews>
    <workbookView xWindow="0" yWindow="0" windowWidth="21570" windowHeight="8025"/>
  </bookViews>
  <sheets>
    <sheet name="Points v3" sheetId="1" r:id="rId1"/>
    <sheet name="Copie de Points v3" sheetId="2" r:id="rId2"/>
  </sheets>
  <calcPr calcId="162913"/>
</workbook>
</file>

<file path=xl/calcChain.xml><?xml version="1.0" encoding="utf-8"?>
<calcChain xmlns="http://schemas.openxmlformats.org/spreadsheetml/2006/main">
  <c r="I56" i="2" l="1"/>
  <c r="M56" i="2" s="1" a="1"/>
  <c r="M56" i="2" s="1"/>
  <c r="Q56" i="2" s="1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D43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D42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D41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D40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D39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D38" i="2"/>
  <c r="P31" i="2"/>
  <c r="M29" i="2" a="1"/>
  <c r="M29" i="2"/>
  <c r="Q27" i="2" a="1"/>
  <c r="Q27" i="2" s="1"/>
  <c r="I27" i="2" a="1"/>
  <c r="I27" i="2"/>
  <c r="P18" i="2"/>
  <c r="P16" i="2"/>
  <c r="M13" i="2"/>
  <c r="M12" i="2"/>
  <c r="M11" i="2"/>
  <c r="I56" i="1"/>
  <c r="M56" i="1" s="1" a="1"/>
  <c r="M56" i="1" s="1"/>
  <c r="Q56" i="1" s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D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D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D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D38" i="1"/>
  <c r="P31" i="1"/>
  <c r="M29" i="1" a="1"/>
  <c r="M29" i="1"/>
  <c r="Q29" i="1" s="1"/>
  <c r="Q27" i="1" a="1"/>
  <c r="Q27" i="1" s="1"/>
  <c r="I27" i="1" a="1"/>
  <c r="I27" i="1"/>
  <c r="P33" i="1" s="1"/>
  <c r="P18" i="1"/>
  <c r="P16" i="1"/>
  <c r="M13" i="1"/>
  <c r="M12" i="1"/>
  <c r="M11" i="1"/>
  <c r="Q29" i="2" l="1"/>
  <c r="P3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10
	-Morgan Paty
10
	-Morgan Paty</t>
        </r>
      </text>
    </comment>
  </commentList>
</comments>
</file>

<file path=xl/sharedStrings.xml><?xml version="1.0" encoding="utf-8"?>
<sst xmlns="http://schemas.openxmlformats.org/spreadsheetml/2006/main" count="151" uniqueCount="103">
  <si>
    <t>Credits and Points calculation for VR3 races</t>
  </si>
  <si>
    <t>by BGSteMarine</t>
  </si>
  <si>
    <t>v3.0</t>
  </si>
  <si>
    <r>
      <rPr>
        <b/>
        <i/>
        <sz val="10"/>
        <color rgb="FF000000"/>
        <rFont val="Arial"/>
      </rPr>
      <t>Instructions</t>
    </r>
    <r>
      <rPr>
        <i/>
        <sz val="10"/>
        <color rgb="FF000000"/>
        <rFont val="Arial"/>
      </rPr>
      <t xml:space="preserve"> : please enter your own values in the green fields</t>
    </r>
  </si>
  <si>
    <t xml:space="preserve">Race Category </t>
  </si>
  <si>
    <t>from 1 to 6 (e.g. 1 for Vendee Globe)</t>
  </si>
  <si>
    <t xml:space="preserve">Total number of participants in the race </t>
  </si>
  <si>
    <t>as shown in the race history panel</t>
  </si>
  <si>
    <t>Your total number of VSR Points</t>
  </si>
  <si>
    <t>from 0 to 5000 ("ELO like" rating)</t>
  </si>
  <si>
    <t xml:space="preserve">if your rank at the end of the race is </t>
  </si>
  <si>
    <t>you will get :</t>
  </si>
  <si>
    <t xml:space="preserve">(5000 * (1 - Rank / Participants) - Current VSR Points) * (7 - Race Category) / 25 =  </t>
  </si>
  <si>
    <t>VSR points</t>
  </si>
  <si>
    <t xml:space="preserve">1000 * (7 - Race Category) * (1 - Rank / Participants) =  </t>
  </si>
  <si>
    <t>XP points</t>
  </si>
  <si>
    <t xml:space="preserve">1600 * (7 - Race Category) / (Rank ^ 0,25) =  </t>
  </si>
  <si>
    <r>
      <t xml:space="preserve">Credits  </t>
    </r>
    <r>
      <rPr>
        <sz val="9"/>
        <color rgb="FF000000"/>
        <rFont val="Arial"/>
      </rPr>
      <t>(*)</t>
    </r>
  </si>
  <si>
    <r>
      <t xml:space="preserve">Credits  </t>
    </r>
    <r>
      <rPr>
        <sz val="9"/>
        <color rgb="FF000000"/>
        <rFont val="Arial"/>
      </rPr>
      <t>(*)</t>
    </r>
  </si>
  <si>
    <t xml:space="preserve">if you want to win at least </t>
  </si>
  <si>
    <t>points, you need to be in the</t>
  </si>
  <si>
    <t>first places of the race</t>
  </si>
  <si>
    <t>credits, you need to be in the</t>
  </si>
  <si>
    <t>Older calculation algorithm (from November 2017 to March 2019, until TJV 2019 closure)</t>
  </si>
  <si>
    <t xml:space="preserve">Your VSR Level </t>
  </si>
  <si>
    <t xml:space="preserve"> from 1 (beginner) to 14 (Top VSR)</t>
  </si>
  <si>
    <t xml:space="preserve"> Examples :  5 for Sydney-Hobart, 3 for Transat Jacques Fabre, 1 for Vendee Globe</t>
  </si>
  <si>
    <t xml:space="preserve">Credits allocated to the 1st </t>
  </si>
  <si>
    <t xml:space="preserve">Gap between Points and Credits </t>
  </si>
  <si>
    <t>you will get</t>
  </si>
  <si>
    <t>credits and</t>
  </si>
  <si>
    <t>points (*)</t>
  </si>
  <si>
    <t>Race</t>
  </si>
  <si>
    <t>Credits</t>
  </si>
  <si>
    <t>Gap between Points &amp; Credits depending on VSR Level</t>
  </si>
  <si>
    <t>Info validated</t>
  </si>
  <si>
    <t>Category</t>
  </si>
  <si>
    <t>for the 1st</t>
  </si>
  <si>
    <t>on finished races</t>
  </si>
  <si>
    <t>Yes</t>
  </si>
  <si>
    <t>This algorithm is applicable for the credits/points calculation in VR3 since RORC Transat race (end of November 2017) to Trophee Jules Verne 2019, closed on Apr 1st, 2019</t>
  </si>
  <si>
    <t>(*) Thanks to Marcusbelgicus who find the formula for the credits calculation part !</t>
  </si>
  <si>
    <t>Formulas</t>
  </si>
  <si>
    <t>=</t>
  </si>
  <si>
    <t>1600 * (7 - RaceLevel) / (Ranking ^ 0.25)</t>
  </si>
  <si>
    <t>Points</t>
  </si>
  <si>
    <t>Credits - ( (7 - RaceLevel) * (PlayerLevel - 1) * 32 / 3)</t>
  </si>
  <si>
    <t>Initial calculation algorithm (from "Opening race" in September, to "Volvo Leg 2" in November 2017)</t>
  </si>
  <si>
    <t xml:space="preserve">if your rank at the end of the race was </t>
  </si>
  <si>
    <t xml:space="preserve">you've got </t>
  </si>
  <si>
    <t>points</t>
  </si>
  <si>
    <t>1600 * (7 - RaceLevel) / (Ranking ^ 0.45)</t>
  </si>
  <si>
    <t>Credits - (2 * (PlayerLevel ^ 2 - 1) / RaceLevel)</t>
  </si>
  <si>
    <t>Par Jeanbern19 ®</t>
  </si>
  <si>
    <t xml:space="preserve">               Crédits et  Points calcul pour Course VR3 </t>
  </si>
  <si>
    <t>Catégorie de la Course</t>
  </si>
  <si>
    <t>si votre rang à la fin de la course est</t>
  </si>
  <si>
    <t>Course</t>
  </si>
  <si>
    <t>Catérorie</t>
  </si>
  <si>
    <t>Pour le 1er</t>
  </si>
  <si>
    <t>Écart entre les points et les crédits en fonction du niveau de VSR</t>
  </si>
  <si>
    <t>Votre Niveau VSR</t>
  </si>
  <si>
    <t xml:space="preserve">Catégorie de la Course </t>
  </si>
  <si>
    <t>De 1 (débutant) à 14 (Top VSR)</t>
  </si>
  <si>
    <r>
      <t xml:space="preserve">Exemples :  </t>
    </r>
    <r>
      <rPr>
        <b/>
        <sz val="9"/>
        <color rgb="FFFF0000"/>
        <rFont val="Arial"/>
        <family val="2"/>
      </rPr>
      <t>5</t>
    </r>
    <r>
      <rPr>
        <sz val="9"/>
        <color rgb="FF000000"/>
        <rFont val="Arial"/>
        <family val="2"/>
      </rPr>
      <t xml:space="preserve"> pour Dubaï to Muscat Offshore Race,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3</t>
    </r>
    <r>
      <rPr>
        <sz val="9"/>
        <color rgb="FF000000"/>
        <rFont val="Arial"/>
        <family val="2"/>
      </rPr>
      <t xml:space="preserve"> pour Transat RORC Transatlantic Race, </t>
    </r>
    <r>
      <rPr>
        <b/>
        <sz val="9"/>
        <color rgb="FFFF0000"/>
        <rFont val="Arial"/>
        <family val="2"/>
      </rPr>
      <t>1</t>
    </r>
    <r>
      <rPr>
        <sz val="9"/>
        <color rgb="FF000000"/>
        <rFont val="Arial"/>
        <family val="2"/>
      </rPr>
      <t xml:space="preserve"> pour Vendée Globe</t>
    </r>
  </si>
  <si>
    <r>
      <t xml:space="preserve">Exemples :  </t>
    </r>
    <r>
      <rPr>
        <b/>
        <sz val="9"/>
        <color rgb="FFFF0000"/>
        <rFont val="Arial"/>
        <family val="2"/>
      </rPr>
      <t>5</t>
    </r>
    <r>
      <rPr>
        <sz val="9"/>
        <color rgb="FF000000"/>
        <rFont val="Arial"/>
        <family val="2"/>
      </rPr>
      <t xml:space="preserve"> pour Dubaï to Muscat Offshore Race,</t>
    </r>
    <r>
      <rPr>
        <b/>
        <sz val="9"/>
        <color rgb="FFFF0000"/>
        <rFont val="Arial"/>
        <family val="2"/>
      </rPr>
      <t xml:space="preserve"> 3</t>
    </r>
    <r>
      <rPr>
        <sz val="9"/>
        <color rgb="FF000000"/>
        <rFont val="Arial"/>
        <family val="2"/>
      </rPr>
      <t xml:space="preserve"> pour Transat RORC Transatlantic Race,</t>
    </r>
    <r>
      <rPr>
        <b/>
        <sz val="9"/>
        <color rgb="FFFF0000"/>
        <rFont val="Arial"/>
        <family val="2"/>
      </rPr>
      <t xml:space="preserve"> 1</t>
    </r>
    <r>
      <rPr>
        <sz val="9"/>
        <color rgb="FF000000"/>
        <rFont val="Arial"/>
        <family val="2"/>
      </rPr>
      <t xml:space="preserve"> pour Vendée Globe</t>
    </r>
  </si>
  <si>
    <t>Vous aurez</t>
  </si>
  <si>
    <t>Le Crédit est</t>
  </si>
  <si>
    <t>Écart entre les points et les crédits</t>
  </si>
  <si>
    <t>Si tu veux gagner au moins</t>
  </si>
  <si>
    <t>de credits, Tu dois être dans les</t>
  </si>
  <si>
    <t>points,       Tu dois être dans les</t>
  </si>
  <si>
    <t>Premières places de la cource</t>
  </si>
  <si>
    <t>Votre Total du Nombre de Points VSR</t>
  </si>
  <si>
    <t>Ancien Algoritme de Calcul Initial (De Novembre 2017 à Mars 2019, jusqu'à la Clôture de JVT 2019 )</t>
  </si>
  <si>
    <t>Crédits alloués pour le 1er</t>
  </si>
  <si>
    <t>Informations Validées</t>
  </si>
  <si>
    <t>à la fin de la course</t>
  </si>
  <si>
    <t>Oui</t>
  </si>
  <si>
    <t>Crédits</t>
  </si>
  <si>
    <t>Si votre rang à la fin de la course est</t>
  </si>
  <si>
    <t xml:space="preserve"> Si tu veux gagner au moins</t>
  </si>
  <si>
    <t xml:space="preserve">Total du Nombre de participants de la course </t>
  </si>
  <si>
    <t>de crédits, Tu dois être dans les</t>
  </si>
  <si>
    <t>Comme Indiqué dans le Panneau de la course</t>
  </si>
  <si>
    <t xml:space="preserve">(5000 * (1 - Rang / Participants) - Points VSR Actuels) * (7 - Catégorie de la Course) / 25 =  </t>
  </si>
  <si>
    <t xml:space="preserve">1000 * (7 - Catégorie de la Course) * (1 - Rang / Participants) =  </t>
  </si>
  <si>
    <t xml:space="preserve">1600 * (7 - Catégorie de la Course) / (Rang ^ 0,25) =  </t>
  </si>
  <si>
    <t>De 0 à 5000 ("ELO like" évaluation)</t>
  </si>
  <si>
    <t>Vous aurrez :</t>
  </si>
  <si>
    <t>Cet algorithme est applicable pour le calcul des crédits / points en VR3 depuis la course RORC Transat (fin novembre 2017) Jusqu'au  Trophé Jules Verne 2019, fermé le 1er Avril 2019</t>
  </si>
  <si>
    <t>(*) Merci à Marcusbelgicus qui a trouvé la formule pour le calcul des crédits!</t>
  </si>
  <si>
    <t>Formules</t>
  </si>
  <si>
    <t>Crédits - ( (7 - Niveau de la course) * (Niveau du joueur - 1) * 32 / 3)</t>
  </si>
  <si>
    <t>1600 * (7 - Niveau de la Course) / (Rang ^ 0.25)</t>
  </si>
  <si>
    <t>Si Votre Rang à la fin de la Course était</t>
  </si>
  <si>
    <t>Vous aviez</t>
  </si>
  <si>
    <t>De crédits et</t>
  </si>
  <si>
    <t>1600 * (7 - Niveau de la Course) / (Rang ^ 0.45)</t>
  </si>
  <si>
    <t>Algorithme de calcul initial (de "Opening Race" en septembre à "Volvo Leg 2" en novembre 2017)</t>
  </si>
  <si>
    <r>
      <rPr>
        <b/>
        <sz val="10"/>
        <color rgb="FF000000"/>
        <rFont val="Arial"/>
        <family val="2"/>
      </rPr>
      <t>Pour Info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^</t>
    </r>
    <r>
      <rPr>
        <sz val="10"/>
        <color rgb="FF000000"/>
        <rFont val="Arial"/>
      </rPr>
      <t>=</t>
    </r>
    <r>
      <rPr>
        <b/>
        <sz val="10"/>
        <color rgb="FFFF0000"/>
        <rFont val="Arial"/>
        <family val="2"/>
      </rPr>
      <t xml:space="preserve"> exposant</t>
    </r>
  </si>
  <si>
    <t>Crédits - (2 * (Niveau du Joueur ^ 2 - 1) / Niveau de la Course)</t>
  </si>
  <si>
    <r>
      <t>Instructio</t>
    </r>
    <r>
      <rPr>
        <b/>
        <i/>
        <sz val="11"/>
        <rFont val="Arial"/>
        <family val="2"/>
      </rPr>
      <t>ns :</t>
    </r>
    <r>
      <rPr>
        <b/>
        <i/>
        <sz val="11"/>
        <color rgb="FFFF0000"/>
        <rFont val="Arial"/>
        <family val="2"/>
      </rPr>
      <t xml:space="preserve"> Veuillez entrer vos propres valeurs dans les champs</t>
    </r>
    <r>
      <rPr>
        <b/>
        <i/>
        <sz val="11"/>
        <color rgb="FF000000"/>
        <rFont val="Arial"/>
        <family val="2"/>
      </rPr>
      <t xml:space="preserve"> </t>
    </r>
    <r>
      <rPr>
        <b/>
        <i/>
        <sz val="11"/>
        <color rgb="FF00B050"/>
        <rFont val="Arial"/>
        <family val="2"/>
      </rPr>
      <t>verts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</si>
</sst>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-mmm\-yy"/>
    <numFmt numFmtId="165" formatCode="[$-F800]dddd\,\ mmmm\ dd\,\ yyyy"/>
  </numFmts>
  <fonts count="28" x14ac:knownFonts="1">
    <font>
      <sz val="10"/>
      <color rgb="FF000000"/>
      <name val="Arial"/>
    </font>
    <font>
      <sz val="16"/>
      <color rgb="FF000000"/>
      <name val="Arial"/>
    </font>
    <font>
      <sz val="9"/>
      <color rgb="FF000000"/>
      <name val="Arial"/>
    </font>
    <font>
      <i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4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name val="Arial"/>
    </font>
    <font>
      <b/>
      <i/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FF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FFFFFF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1"/>
      <color rgb="FF000000"/>
      <name val="Arial"/>
      <family val="2"/>
    </font>
    <font>
      <b/>
      <i/>
      <sz val="1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CFF66"/>
        <bgColor rgb="FFCCFF66"/>
      </patternFill>
    </fill>
    <fill>
      <patternFill patternType="solid">
        <fgColor rgb="FFFEF2CB"/>
        <bgColor rgb="FFFEF2CB"/>
      </patternFill>
    </fill>
    <fill>
      <patternFill patternType="solid">
        <fgColor rgb="FF3333FF"/>
        <bgColor rgb="FF3333FF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8" fillId="2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3" fontId="17" fillId="0" borderId="0" xfId="0" applyNumberFormat="1" applyFont="1" applyAlignment="1">
      <alignment horizontal="left"/>
    </xf>
    <xf numFmtId="0" fontId="19" fillId="5" borderId="1" xfId="0" applyFont="1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20" fillId="2" borderId="1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6" fillId="0" borderId="3" xfId="0" applyFont="1" applyBorder="1"/>
    <xf numFmtId="3" fontId="5" fillId="3" borderId="2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0" fontId="6" fillId="0" borderId="4" xfId="0" applyFont="1" applyBorder="1"/>
    <xf numFmtId="3" fontId="5" fillId="6" borderId="2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3" fillId="7" borderId="0" xfId="0" applyFont="1" applyFill="1"/>
    <xf numFmtId="0" fontId="24" fillId="0" borderId="0" xfId="0" applyFont="1" applyAlignment="1">
      <alignment horizontal="left"/>
    </xf>
  </cellXfs>
  <cellStyles count="1">
    <cellStyle name="Normal" xfId="0" builtinId="0"/>
  </cellStyles>
  <dxfs count="2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276225</xdr:rowOff>
    </xdr:from>
    <xdr:to>
      <xdr:col>0</xdr:col>
      <xdr:colOff>1175871</xdr:colOff>
      <xdr:row>5</xdr:row>
      <xdr:rowOff>139780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76225"/>
          <a:ext cx="1013946" cy="787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K29" sqref="K29"/>
    </sheetView>
  </sheetViews>
  <sheetFormatPr baseColWidth="10" defaultColWidth="14.42578125" defaultRowHeight="15" customHeight="1" x14ac:dyDescent="0.2"/>
  <cols>
    <col min="1" max="1" width="19.5703125" customWidth="1"/>
    <col min="2" max="2" width="10.85546875" customWidth="1"/>
    <col min="3" max="3" width="3.7109375" customWidth="1"/>
    <col min="4" max="4" width="10" customWidth="1"/>
    <col min="5" max="5" width="1.28515625" customWidth="1"/>
    <col min="6" max="14" width="5.42578125" customWidth="1"/>
    <col min="15" max="15" width="10.28515625" customWidth="1"/>
    <col min="16" max="16" width="7.5703125" customWidth="1"/>
    <col min="17" max="19" width="5.42578125" customWidth="1"/>
    <col min="20" max="20" width="2.42578125" customWidth="1"/>
    <col min="21" max="21" width="20" customWidth="1"/>
    <col min="22" max="26" width="8.7109375" customWidth="1"/>
  </cols>
  <sheetData>
    <row r="1" spans="1:26" ht="28.5" customHeight="1" x14ac:dyDescent="0.3">
      <c r="B1" s="33" t="s">
        <v>54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4"/>
      <c r="P1" s="32" t="s">
        <v>53</v>
      </c>
      <c r="Q1" s="4"/>
      <c r="R1" s="3"/>
      <c r="S1" s="4" t="s">
        <v>2</v>
      </c>
      <c r="T1" s="5"/>
      <c r="U1" s="37">
        <v>43573</v>
      </c>
    </row>
    <row r="2" spans="1:26" ht="9" customHeight="1" x14ac:dyDescent="0.2">
      <c r="B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U2" s="7"/>
    </row>
    <row r="3" spans="1:26" ht="17.25" customHeight="1" x14ac:dyDescent="0.2">
      <c r="B3" s="63" t="s">
        <v>102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"/>
      <c r="R3" s="10"/>
      <c r="S3" s="7"/>
      <c r="U3" s="7"/>
    </row>
    <row r="4" spans="1:26" ht="6" customHeight="1" x14ac:dyDescent="0.2">
      <c r="B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7"/>
    </row>
    <row r="5" spans="1:26" ht="12" customHeight="1" x14ac:dyDescent="0.25">
      <c r="A5" s="11"/>
      <c r="B5" s="12"/>
      <c r="C5" s="11"/>
      <c r="D5" s="11"/>
      <c r="E5" s="11"/>
      <c r="F5" s="12"/>
      <c r="G5" s="12"/>
      <c r="H5" s="34" t="s">
        <v>55</v>
      </c>
      <c r="I5" s="55">
        <v>4</v>
      </c>
      <c r="J5" s="56"/>
      <c r="K5" s="35" t="s">
        <v>64</v>
      </c>
      <c r="L5" s="11"/>
      <c r="M5" s="11"/>
      <c r="N5" s="12"/>
      <c r="O5" s="12"/>
      <c r="P5" s="12"/>
      <c r="Q5" s="12"/>
      <c r="R5" s="12"/>
      <c r="S5" s="12"/>
      <c r="T5" s="12"/>
      <c r="U5" s="11"/>
      <c r="V5" s="12"/>
      <c r="W5" s="11"/>
      <c r="X5" s="11"/>
      <c r="Y5" s="11"/>
      <c r="Z5" s="11"/>
    </row>
    <row r="6" spans="1:26" ht="15" customHeight="1" x14ac:dyDescent="0.25">
      <c r="A6" s="11"/>
      <c r="B6" s="12"/>
      <c r="C6" s="11"/>
      <c r="D6" s="11"/>
      <c r="E6" s="11"/>
      <c r="F6" s="12"/>
      <c r="G6" s="12"/>
      <c r="H6" s="34" t="s">
        <v>82</v>
      </c>
      <c r="I6" s="57">
        <v>32912</v>
      </c>
      <c r="J6" s="56"/>
      <c r="K6" s="35" t="s">
        <v>84</v>
      </c>
      <c r="L6" s="11"/>
      <c r="M6" s="11"/>
      <c r="N6" s="12"/>
      <c r="O6" s="12"/>
      <c r="P6" s="12"/>
      <c r="Q6" s="12"/>
      <c r="R6" s="12"/>
      <c r="S6" s="12"/>
      <c r="T6" s="12"/>
      <c r="U6" s="11"/>
      <c r="V6" s="12"/>
      <c r="W6" s="11"/>
      <c r="X6" s="11"/>
      <c r="Y6" s="11"/>
      <c r="Z6" s="11"/>
    </row>
    <row r="7" spans="1:26" ht="17.25" customHeight="1" x14ac:dyDescent="0.25">
      <c r="A7" s="11"/>
      <c r="B7" s="12"/>
      <c r="C7" s="11"/>
      <c r="D7" s="11"/>
      <c r="E7" s="11"/>
      <c r="F7" s="12"/>
      <c r="G7" s="12"/>
      <c r="H7" s="34" t="s">
        <v>73</v>
      </c>
      <c r="I7" s="57">
        <v>3499</v>
      </c>
      <c r="J7" s="56"/>
      <c r="K7" s="35" t="s">
        <v>88</v>
      </c>
      <c r="L7" s="11"/>
      <c r="M7" s="11"/>
      <c r="N7" s="12"/>
      <c r="O7" s="12"/>
      <c r="P7" s="12"/>
      <c r="Q7" s="12"/>
      <c r="R7" s="12"/>
      <c r="S7" s="12"/>
      <c r="T7" s="12"/>
      <c r="U7" s="11"/>
      <c r="V7" s="12"/>
      <c r="W7" s="11"/>
      <c r="X7" s="11"/>
      <c r="Y7" s="11"/>
      <c r="Z7" s="11"/>
    </row>
    <row r="8" spans="1:26" ht="15" customHeight="1" x14ac:dyDescent="0.2">
      <c r="B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U8" s="7"/>
    </row>
    <row r="9" spans="1:26" ht="15.75" customHeight="1" x14ac:dyDescent="0.25">
      <c r="A9" s="11"/>
      <c r="B9" s="12"/>
      <c r="C9" s="11"/>
      <c r="D9" s="11"/>
      <c r="E9" s="11"/>
      <c r="F9" s="12"/>
      <c r="G9" s="12"/>
      <c r="H9" s="34" t="s">
        <v>56</v>
      </c>
      <c r="I9" s="57">
        <v>91</v>
      </c>
      <c r="J9" s="56"/>
      <c r="K9" s="38" t="s">
        <v>89</v>
      </c>
      <c r="L9" s="11"/>
      <c r="M9" s="11"/>
      <c r="N9" s="11"/>
      <c r="O9" s="11"/>
      <c r="P9" s="12"/>
      <c r="Q9" s="11"/>
      <c r="R9" s="11"/>
      <c r="S9" s="11"/>
      <c r="T9" s="12"/>
      <c r="U9" s="11"/>
      <c r="V9" s="12"/>
      <c r="W9" s="11"/>
      <c r="X9" s="11"/>
      <c r="Y9" s="11"/>
      <c r="Z9" s="11"/>
    </row>
    <row r="10" spans="1:26" ht="12" customHeight="1" x14ac:dyDescent="0.2">
      <c r="B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U10" s="7"/>
    </row>
    <row r="11" spans="1:26" ht="12" customHeight="1" x14ac:dyDescent="0.25">
      <c r="B11" s="7"/>
      <c r="F11" s="7"/>
      <c r="G11" s="7"/>
      <c r="H11" s="7"/>
      <c r="I11" s="7"/>
      <c r="J11" s="7"/>
      <c r="K11" s="7"/>
      <c r="L11" s="51" t="s">
        <v>85</v>
      </c>
      <c r="M11" s="58">
        <f>IF(COUNT(I5:J9)&lt;4,"",IFERROR(ROUND((5000*(1-I9/I6)-I7)*(7-I5)/25,0),""))</f>
        <v>178</v>
      </c>
      <c r="N11" s="56"/>
      <c r="O11" s="17" t="s">
        <v>13</v>
      </c>
      <c r="P11" s="7"/>
      <c r="Q11" s="7"/>
      <c r="R11" s="7"/>
      <c r="S11" s="7"/>
      <c r="U11" s="7"/>
    </row>
    <row r="12" spans="1:26" ht="12" customHeight="1" x14ac:dyDescent="0.25">
      <c r="B12" s="7"/>
      <c r="F12" s="7"/>
      <c r="G12" s="7"/>
      <c r="H12" s="7"/>
      <c r="I12" s="7"/>
      <c r="J12" s="7"/>
      <c r="K12" s="7"/>
      <c r="L12" s="51" t="s">
        <v>86</v>
      </c>
      <c r="M12" s="58">
        <f>IF(COUNT(I5:J9)&lt;4,"",IFERROR(ROUND(1000*(7-I5)*(1-I9/I6),0),""))</f>
        <v>2992</v>
      </c>
      <c r="N12" s="56"/>
      <c r="O12" s="17" t="s">
        <v>15</v>
      </c>
      <c r="P12" s="7"/>
      <c r="Q12" s="7"/>
      <c r="R12" s="7"/>
      <c r="S12" s="7"/>
      <c r="U12" s="7"/>
    </row>
    <row r="13" spans="1:26" ht="15.75" customHeight="1" x14ac:dyDescent="0.25">
      <c r="B13" s="18"/>
      <c r="F13" s="7"/>
      <c r="G13" s="7"/>
      <c r="H13" s="7"/>
      <c r="I13" s="7"/>
      <c r="J13" s="7"/>
      <c r="K13" s="7"/>
      <c r="L13" s="51" t="s">
        <v>87</v>
      </c>
      <c r="M13" s="58">
        <f>IF(COUNT(I5:J9)&lt;4,"",IFERROR(ROUND(1600*(7-I5)/POWER(I9,0.25),0),""))</f>
        <v>1554</v>
      </c>
      <c r="N13" s="56"/>
      <c r="O13" s="15" t="s">
        <v>17</v>
      </c>
      <c r="P13" s="7"/>
      <c r="Q13" s="7"/>
      <c r="R13" s="7"/>
      <c r="S13" s="7"/>
      <c r="U13" s="7"/>
    </row>
    <row r="14" spans="1:26" ht="12" customHeight="1" x14ac:dyDescent="0.2">
      <c r="B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U14" s="7"/>
    </row>
    <row r="15" spans="1:26" ht="12" customHeight="1" x14ac:dyDescent="0.2">
      <c r="B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U15" s="7"/>
    </row>
    <row r="16" spans="1:26" ht="12" customHeight="1" x14ac:dyDescent="0.25">
      <c r="B16" s="7"/>
      <c r="F16" s="7"/>
      <c r="G16" s="7"/>
      <c r="H16" s="34" t="s">
        <v>81</v>
      </c>
      <c r="I16" s="57">
        <v>0</v>
      </c>
      <c r="J16" s="56"/>
      <c r="K16" s="38" t="s">
        <v>71</v>
      </c>
      <c r="L16" s="7"/>
      <c r="M16" s="7"/>
      <c r="N16" s="7"/>
      <c r="O16" s="7"/>
      <c r="P16" s="58">
        <f>IF(COUNT(I5:J7,I16)&lt;4,"",IF(I6*(1-(25*I16/(7-I5)+I7)/5000)&lt;1,"Max "&amp;TEXT(ROUND((5000*(1-1/I6)-I7)*(7-I5)/25,0),"# ##0"),I6*(1-(25*I16/(7-I5)+I7)/5000)))</f>
        <v>9880.1824000000015</v>
      </c>
      <c r="Q16" s="59"/>
      <c r="R16" s="56"/>
      <c r="S16" s="39" t="s">
        <v>72</v>
      </c>
      <c r="U16" s="7"/>
    </row>
    <row r="17" spans="1:26" ht="6" customHeight="1" x14ac:dyDescent="0.2">
      <c r="B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U17" s="7"/>
    </row>
    <row r="18" spans="1:26" ht="12" customHeight="1" x14ac:dyDescent="0.25">
      <c r="B18" s="7"/>
      <c r="F18" s="7"/>
      <c r="G18" s="7"/>
      <c r="H18" s="34" t="s">
        <v>69</v>
      </c>
      <c r="I18" s="57">
        <v>1555</v>
      </c>
      <c r="J18" s="56"/>
      <c r="K18" s="38" t="s">
        <v>83</v>
      </c>
      <c r="L18" s="7"/>
      <c r="M18" s="7"/>
      <c r="N18" s="7"/>
      <c r="O18" s="7"/>
      <c r="P18" s="58">
        <f>IFERROR(POWER(1600*(7-I5)/I18,4),"")</f>
        <v>90.791120514117864</v>
      </c>
      <c r="Q18" s="59"/>
      <c r="R18" s="56"/>
      <c r="S18" s="39" t="s">
        <v>72</v>
      </c>
      <c r="U18" s="7"/>
    </row>
    <row r="19" spans="1:26" ht="12" customHeight="1" x14ac:dyDescent="0.2">
      <c r="B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U19" s="7"/>
    </row>
    <row r="20" spans="1:26" ht="12" customHeight="1" x14ac:dyDescent="0.2">
      <c r="B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7"/>
    </row>
    <row r="21" spans="1:26" ht="12" customHeight="1" x14ac:dyDescent="0.2">
      <c r="B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U21" s="7"/>
    </row>
    <row r="22" spans="1:26" s="41" customFormat="1" ht="24.75" customHeight="1" x14ac:dyDescent="0.2">
      <c r="B22" s="42" t="s">
        <v>74</v>
      </c>
      <c r="C22" s="43"/>
      <c r="D22" s="43"/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45"/>
      <c r="Q22" s="45"/>
      <c r="R22" s="44"/>
      <c r="S22" s="45"/>
      <c r="T22" s="46"/>
      <c r="U22" s="47"/>
    </row>
    <row r="23" spans="1:26" ht="12" customHeight="1" x14ac:dyDescent="0.2">
      <c r="B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U23" s="7"/>
    </row>
    <row r="24" spans="1:26" ht="12" customHeight="1" x14ac:dyDescent="0.25">
      <c r="A24" s="11"/>
      <c r="B24" s="12"/>
      <c r="C24" s="11"/>
      <c r="D24" s="11"/>
      <c r="E24" s="11"/>
      <c r="F24" s="12"/>
      <c r="G24" s="12"/>
      <c r="H24" s="34" t="s">
        <v>61</v>
      </c>
      <c r="I24" s="55">
        <v>14</v>
      </c>
      <c r="J24" s="56"/>
      <c r="K24" s="35" t="s">
        <v>63</v>
      </c>
      <c r="L24" s="11"/>
      <c r="M24" s="11"/>
      <c r="N24" s="12"/>
      <c r="O24" s="12"/>
      <c r="P24" s="12"/>
      <c r="Q24" s="12"/>
      <c r="R24" s="12"/>
      <c r="S24" s="12"/>
      <c r="T24" s="12"/>
      <c r="U24" s="11"/>
      <c r="V24" s="12"/>
      <c r="W24" s="11"/>
      <c r="X24" s="11"/>
      <c r="Y24" s="11"/>
      <c r="Z24" s="11"/>
    </row>
    <row r="25" spans="1:26" ht="12" customHeight="1" x14ac:dyDescent="0.25">
      <c r="A25" s="11"/>
      <c r="B25" s="12"/>
      <c r="C25" s="11"/>
      <c r="D25" s="11"/>
      <c r="E25" s="11"/>
      <c r="F25" s="12"/>
      <c r="G25" s="12"/>
      <c r="H25" s="34" t="s">
        <v>62</v>
      </c>
      <c r="I25" s="55">
        <v>4</v>
      </c>
      <c r="J25" s="56"/>
      <c r="K25" s="35" t="s">
        <v>65</v>
      </c>
      <c r="L25" s="11"/>
      <c r="M25" s="11"/>
      <c r="N25" s="12"/>
      <c r="O25" s="12"/>
      <c r="P25" s="12"/>
      <c r="Q25" s="12"/>
      <c r="R25" s="12"/>
      <c r="S25" s="12"/>
      <c r="T25" s="12"/>
      <c r="U25" s="11"/>
      <c r="V25" s="12"/>
      <c r="W25" s="11"/>
      <c r="X25" s="11"/>
      <c r="Y25" s="11"/>
      <c r="Z25" s="11"/>
    </row>
    <row r="26" spans="1:26" ht="6" customHeight="1" x14ac:dyDescent="0.2">
      <c r="B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U26" s="7"/>
    </row>
    <row r="27" spans="1:26" ht="15.75" customHeight="1" x14ac:dyDescent="0.25">
      <c r="B27" s="7"/>
      <c r="F27" s="7"/>
      <c r="G27" s="7"/>
      <c r="H27" s="34" t="s">
        <v>75</v>
      </c>
      <c r="I27" s="58">
        <f t="array" ref="I27">INDEX(D38:D43,I25)</f>
        <v>4800</v>
      </c>
      <c r="J27" s="56"/>
      <c r="K27" s="7"/>
      <c r="L27" s="7"/>
      <c r="M27" s="7"/>
      <c r="N27" s="7"/>
      <c r="O27" s="7"/>
      <c r="P27" s="34" t="s">
        <v>68</v>
      </c>
      <c r="Q27" s="58">
        <f t="array" ref="Q27">INDEX(F38:S43,I25,I24)</f>
        <v>416</v>
      </c>
      <c r="R27" s="56"/>
      <c r="S27" s="7"/>
      <c r="U27" s="7"/>
    </row>
    <row r="28" spans="1:26" ht="11.25" customHeight="1" x14ac:dyDescent="0.2">
      <c r="B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U28" s="7"/>
    </row>
    <row r="29" spans="1:26" ht="18" customHeight="1" x14ac:dyDescent="0.25">
      <c r="A29" s="11"/>
      <c r="B29" s="12"/>
      <c r="C29" s="11"/>
      <c r="D29" s="11"/>
      <c r="E29" s="11"/>
      <c r="F29" s="12"/>
      <c r="G29" s="12"/>
      <c r="H29" s="34" t="s">
        <v>80</v>
      </c>
      <c r="I29" s="57">
        <v>1</v>
      </c>
      <c r="J29" s="56"/>
      <c r="K29" s="38" t="s">
        <v>66</v>
      </c>
      <c r="L29" s="11"/>
      <c r="M29" s="58">
        <f t="array" ref="M29">IFERROR(ROUND(INDEX(D38:D43,I25)/POWER(I29,0.25),0),"")</f>
        <v>4800</v>
      </c>
      <c r="N29" s="56"/>
      <c r="O29" s="38" t="s">
        <v>67</v>
      </c>
      <c r="P29" s="12"/>
      <c r="Q29" s="58">
        <f>IFERROR(ROUND(M29-Q27,0),"")</f>
        <v>4384</v>
      </c>
      <c r="R29" s="56"/>
      <c r="S29" s="17" t="s">
        <v>31</v>
      </c>
      <c r="T29" s="12"/>
      <c r="U29" s="11"/>
      <c r="V29" s="12"/>
      <c r="W29" s="11"/>
      <c r="X29" s="11"/>
      <c r="Y29" s="11"/>
      <c r="Z29" s="11"/>
    </row>
    <row r="30" spans="1:26" ht="6" customHeight="1" x14ac:dyDescent="0.2">
      <c r="B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U30" s="7"/>
    </row>
    <row r="31" spans="1:26" ht="12" customHeight="1" x14ac:dyDescent="0.25">
      <c r="B31" s="7"/>
      <c r="F31" s="7"/>
      <c r="G31" s="7"/>
      <c r="H31" s="34" t="s">
        <v>69</v>
      </c>
      <c r="I31" s="57">
        <v>1342</v>
      </c>
      <c r="J31" s="56"/>
      <c r="K31" s="38" t="s">
        <v>70</v>
      </c>
      <c r="L31" s="7"/>
      <c r="M31" s="7"/>
      <c r="N31" s="7"/>
      <c r="O31" s="7"/>
      <c r="P31" s="58">
        <f>IFERROR(POWER(I27/I31,4),"")</f>
        <v>163.6646500325995</v>
      </c>
      <c r="Q31" s="59"/>
      <c r="R31" s="56"/>
      <c r="S31" s="39" t="s">
        <v>72</v>
      </c>
      <c r="U31" s="7"/>
    </row>
    <row r="32" spans="1:26" ht="6" customHeight="1" x14ac:dyDescent="0.2">
      <c r="B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U32" s="7"/>
    </row>
    <row r="33" spans="1:26" ht="12" customHeight="1" x14ac:dyDescent="0.25">
      <c r="B33" s="7"/>
      <c r="F33" s="7"/>
      <c r="G33" s="7"/>
      <c r="H33" s="34" t="s">
        <v>69</v>
      </c>
      <c r="I33" s="57">
        <v>581</v>
      </c>
      <c r="J33" s="56"/>
      <c r="K33" s="38" t="s">
        <v>71</v>
      </c>
      <c r="L33" s="7"/>
      <c r="M33" s="7"/>
      <c r="N33" s="7"/>
      <c r="O33" s="7"/>
      <c r="P33" s="58">
        <f>IFERROR(POWER(I27/(I33+Q27),4),"")</f>
        <v>537.25976311065642</v>
      </c>
      <c r="Q33" s="59"/>
      <c r="R33" s="56"/>
      <c r="S33" s="39" t="s">
        <v>72</v>
      </c>
      <c r="U33" s="7"/>
    </row>
    <row r="34" spans="1:26" ht="12" customHeight="1" x14ac:dyDescent="0.2">
      <c r="B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U34" s="7"/>
    </row>
    <row r="35" spans="1:26" ht="12" customHeight="1" x14ac:dyDescent="0.2">
      <c r="B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U35" s="7"/>
    </row>
    <row r="36" spans="1:26" ht="12" customHeight="1" x14ac:dyDescent="0.2">
      <c r="B36" s="36" t="s">
        <v>57</v>
      </c>
      <c r="D36" s="36" t="s">
        <v>79</v>
      </c>
      <c r="F36" s="20"/>
      <c r="G36" s="20"/>
      <c r="H36" s="20"/>
      <c r="I36" s="20"/>
      <c r="J36" s="20"/>
      <c r="K36" s="20"/>
      <c r="L36" s="36" t="s">
        <v>60</v>
      </c>
      <c r="M36" s="20"/>
      <c r="N36" s="20"/>
      <c r="O36" s="20"/>
      <c r="P36" s="20"/>
      <c r="Q36" s="20"/>
      <c r="R36" s="20"/>
      <c r="S36" s="20"/>
      <c r="U36" s="48" t="s">
        <v>76</v>
      </c>
    </row>
    <row r="37" spans="1:26" ht="12" customHeight="1" x14ac:dyDescent="0.2">
      <c r="B37" s="36" t="s">
        <v>58</v>
      </c>
      <c r="D37" s="36" t="s">
        <v>59</v>
      </c>
      <c r="F37" s="21">
        <v>1</v>
      </c>
      <c r="G37" s="21">
        <v>2</v>
      </c>
      <c r="H37" s="21">
        <v>3</v>
      </c>
      <c r="I37" s="21">
        <v>4</v>
      </c>
      <c r="J37" s="21">
        <v>5</v>
      </c>
      <c r="K37" s="21">
        <v>6</v>
      </c>
      <c r="L37" s="21">
        <v>7</v>
      </c>
      <c r="M37" s="21">
        <v>8</v>
      </c>
      <c r="N37" s="21">
        <v>9</v>
      </c>
      <c r="O37" s="21">
        <v>10</v>
      </c>
      <c r="P37" s="21">
        <v>11</v>
      </c>
      <c r="Q37" s="21">
        <v>12</v>
      </c>
      <c r="R37" s="21">
        <v>13</v>
      </c>
      <c r="S37" s="21">
        <v>14</v>
      </c>
      <c r="U37" s="48" t="s">
        <v>77</v>
      </c>
    </row>
    <row r="38" spans="1:26" ht="12" customHeight="1" x14ac:dyDescent="0.2">
      <c r="B38" s="21">
        <v>1</v>
      </c>
      <c r="D38" s="22">
        <f t="shared" ref="D38:D43" si="0">1600*(7-B38)</f>
        <v>9600</v>
      </c>
      <c r="F38" s="23">
        <f t="shared" ref="F38:S38" si="1">64*(7-$B38)/6*(F$37-1)</f>
        <v>0</v>
      </c>
      <c r="G38" s="23">
        <f t="shared" si="1"/>
        <v>64</v>
      </c>
      <c r="H38" s="23">
        <f t="shared" si="1"/>
        <v>128</v>
      </c>
      <c r="I38" s="23">
        <f t="shared" si="1"/>
        <v>192</v>
      </c>
      <c r="J38" s="23">
        <f t="shared" si="1"/>
        <v>256</v>
      </c>
      <c r="K38" s="23">
        <f t="shared" si="1"/>
        <v>320</v>
      </c>
      <c r="L38" s="23">
        <f t="shared" si="1"/>
        <v>384</v>
      </c>
      <c r="M38" s="23">
        <f t="shared" si="1"/>
        <v>448</v>
      </c>
      <c r="N38" s="23">
        <f t="shared" si="1"/>
        <v>512</v>
      </c>
      <c r="O38" s="23">
        <f t="shared" si="1"/>
        <v>576</v>
      </c>
      <c r="P38" s="23">
        <f t="shared" si="1"/>
        <v>640</v>
      </c>
      <c r="Q38" s="23">
        <f t="shared" si="1"/>
        <v>704</v>
      </c>
      <c r="R38" s="23">
        <f t="shared" si="1"/>
        <v>768</v>
      </c>
      <c r="S38" s="23">
        <f t="shared" si="1"/>
        <v>832</v>
      </c>
      <c r="T38" s="24"/>
      <c r="U38" s="49" t="s">
        <v>78</v>
      </c>
    </row>
    <row r="39" spans="1:26" ht="12" customHeight="1" x14ac:dyDescent="0.2">
      <c r="B39" s="21">
        <v>2</v>
      </c>
      <c r="D39" s="22">
        <f t="shared" si="0"/>
        <v>8000</v>
      </c>
      <c r="F39" s="23">
        <f t="shared" ref="F39:S39" si="2">64*(7-$B39)/6*(F$37-1)</f>
        <v>0</v>
      </c>
      <c r="G39" s="23">
        <f t="shared" si="2"/>
        <v>53.333333333333336</v>
      </c>
      <c r="H39" s="23">
        <f t="shared" si="2"/>
        <v>106.66666666666667</v>
      </c>
      <c r="I39" s="23">
        <f t="shared" si="2"/>
        <v>160</v>
      </c>
      <c r="J39" s="23">
        <f t="shared" si="2"/>
        <v>213.33333333333334</v>
      </c>
      <c r="K39" s="23">
        <f t="shared" si="2"/>
        <v>266.66666666666669</v>
      </c>
      <c r="L39" s="23">
        <f t="shared" si="2"/>
        <v>320</v>
      </c>
      <c r="M39" s="23">
        <f t="shared" si="2"/>
        <v>373.33333333333337</v>
      </c>
      <c r="N39" s="23">
        <f t="shared" si="2"/>
        <v>426.66666666666669</v>
      </c>
      <c r="O39" s="23">
        <f t="shared" si="2"/>
        <v>480</v>
      </c>
      <c r="P39" s="23">
        <f t="shared" si="2"/>
        <v>533.33333333333337</v>
      </c>
      <c r="Q39" s="23">
        <f t="shared" si="2"/>
        <v>586.66666666666674</v>
      </c>
      <c r="R39" s="23">
        <f t="shared" si="2"/>
        <v>640</v>
      </c>
      <c r="S39" s="23">
        <f t="shared" si="2"/>
        <v>693.33333333333337</v>
      </c>
      <c r="T39" s="24"/>
      <c r="U39" s="49" t="s">
        <v>78</v>
      </c>
    </row>
    <row r="40" spans="1:26" ht="12" customHeight="1" x14ac:dyDescent="0.2">
      <c r="B40" s="21">
        <v>3</v>
      </c>
      <c r="D40" s="22">
        <f t="shared" si="0"/>
        <v>6400</v>
      </c>
      <c r="F40" s="23">
        <f t="shared" ref="F40:S40" si="3">64*(7-$B40)/6*(F$37-1)</f>
        <v>0</v>
      </c>
      <c r="G40" s="23">
        <f t="shared" si="3"/>
        <v>42.666666666666664</v>
      </c>
      <c r="H40" s="23">
        <f t="shared" si="3"/>
        <v>85.333333333333329</v>
      </c>
      <c r="I40" s="23">
        <f t="shared" si="3"/>
        <v>128</v>
      </c>
      <c r="J40" s="23">
        <f t="shared" si="3"/>
        <v>170.66666666666666</v>
      </c>
      <c r="K40" s="23">
        <f t="shared" si="3"/>
        <v>213.33333333333331</v>
      </c>
      <c r="L40" s="23">
        <f t="shared" si="3"/>
        <v>256</v>
      </c>
      <c r="M40" s="23">
        <f t="shared" si="3"/>
        <v>298.66666666666663</v>
      </c>
      <c r="N40" s="23">
        <f t="shared" si="3"/>
        <v>341.33333333333331</v>
      </c>
      <c r="O40" s="23">
        <f t="shared" si="3"/>
        <v>384</v>
      </c>
      <c r="P40" s="23">
        <f t="shared" si="3"/>
        <v>426.66666666666663</v>
      </c>
      <c r="Q40" s="23">
        <f t="shared" si="3"/>
        <v>469.33333333333331</v>
      </c>
      <c r="R40" s="23">
        <f t="shared" si="3"/>
        <v>512</v>
      </c>
      <c r="S40" s="23">
        <f t="shared" si="3"/>
        <v>554.66666666666663</v>
      </c>
      <c r="T40" s="24"/>
      <c r="U40" s="49" t="s">
        <v>78</v>
      </c>
    </row>
    <row r="41" spans="1:26" ht="12" customHeight="1" x14ac:dyDescent="0.2">
      <c r="B41" s="21">
        <v>4</v>
      </c>
      <c r="D41" s="22">
        <f t="shared" si="0"/>
        <v>4800</v>
      </c>
      <c r="F41" s="23">
        <f t="shared" ref="F41:S41" si="4">64*(7-$B41)/6*(F$37-1)</f>
        <v>0</v>
      </c>
      <c r="G41" s="23">
        <f t="shared" si="4"/>
        <v>32</v>
      </c>
      <c r="H41" s="23">
        <f t="shared" si="4"/>
        <v>64</v>
      </c>
      <c r="I41" s="23">
        <f t="shared" si="4"/>
        <v>96</v>
      </c>
      <c r="J41" s="23">
        <f t="shared" si="4"/>
        <v>128</v>
      </c>
      <c r="K41" s="23">
        <f t="shared" si="4"/>
        <v>160</v>
      </c>
      <c r="L41" s="23">
        <f t="shared" si="4"/>
        <v>192</v>
      </c>
      <c r="M41" s="23">
        <f t="shared" si="4"/>
        <v>224</v>
      </c>
      <c r="N41" s="23">
        <f t="shared" si="4"/>
        <v>256</v>
      </c>
      <c r="O41" s="23">
        <f t="shared" si="4"/>
        <v>288</v>
      </c>
      <c r="P41" s="23">
        <f t="shared" si="4"/>
        <v>320</v>
      </c>
      <c r="Q41" s="23">
        <f t="shared" si="4"/>
        <v>352</v>
      </c>
      <c r="R41" s="23">
        <f t="shared" si="4"/>
        <v>384</v>
      </c>
      <c r="S41" s="23">
        <f t="shared" si="4"/>
        <v>416</v>
      </c>
      <c r="U41" s="48" t="s">
        <v>78</v>
      </c>
    </row>
    <row r="42" spans="1:26" ht="12" customHeight="1" x14ac:dyDescent="0.2">
      <c r="B42" s="21">
        <v>5</v>
      </c>
      <c r="D42" s="22">
        <f t="shared" si="0"/>
        <v>3200</v>
      </c>
      <c r="F42" s="23">
        <f t="shared" ref="F42:S42" si="5">64*(7-$B42)/6*(F$37-1)</f>
        <v>0</v>
      </c>
      <c r="G42" s="23">
        <f t="shared" si="5"/>
        <v>21.333333333333332</v>
      </c>
      <c r="H42" s="23">
        <f t="shared" si="5"/>
        <v>42.666666666666664</v>
      </c>
      <c r="I42" s="23">
        <f t="shared" si="5"/>
        <v>64</v>
      </c>
      <c r="J42" s="23">
        <f t="shared" si="5"/>
        <v>85.333333333333329</v>
      </c>
      <c r="K42" s="23">
        <f t="shared" si="5"/>
        <v>106.66666666666666</v>
      </c>
      <c r="L42" s="23">
        <f t="shared" si="5"/>
        <v>128</v>
      </c>
      <c r="M42" s="23">
        <f t="shared" si="5"/>
        <v>149.33333333333331</v>
      </c>
      <c r="N42" s="23">
        <f t="shared" si="5"/>
        <v>170.66666666666666</v>
      </c>
      <c r="O42" s="23">
        <f t="shared" si="5"/>
        <v>192</v>
      </c>
      <c r="P42" s="23">
        <f t="shared" si="5"/>
        <v>213.33333333333331</v>
      </c>
      <c r="Q42" s="23">
        <f t="shared" si="5"/>
        <v>234.66666666666666</v>
      </c>
      <c r="R42" s="23">
        <f t="shared" si="5"/>
        <v>256</v>
      </c>
      <c r="S42" s="23">
        <f t="shared" si="5"/>
        <v>277.33333333333331</v>
      </c>
      <c r="U42" s="48" t="s">
        <v>78</v>
      </c>
    </row>
    <row r="43" spans="1:26" ht="12" customHeight="1" x14ac:dyDescent="0.2">
      <c r="B43" s="21">
        <v>6</v>
      </c>
      <c r="D43" s="22">
        <f t="shared" si="0"/>
        <v>1600</v>
      </c>
      <c r="F43" s="23">
        <f t="shared" ref="F43:S43" si="6">64*(7-$B43)/6*(F$37-1)</f>
        <v>0</v>
      </c>
      <c r="G43" s="23">
        <f t="shared" si="6"/>
        <v>10.666666666666666</v>
      </c>
      <c r="H43" s="23">
        <f t="shared" si="6"/>
        <v>21.333333333333332</v>
      </c>
      <c r="I43" s="23">
        <f t="shared" si="6"/>
        <v>32</v>
      </c>
      <c r="J43" s="23">
        <f t="shared" si="6"/>
        <v>42.666666666666664</v>
      </c>
      <c r="K43" s="23">
        <f t="shared" si="6"/>
        <v>53.333333333333329</v>
      </c>
      <c r="L43" s="23">
        <f t="shared" si="6"/>
        <v>64</v>
      </c>
      <c r="M43" s="23">
        <f t="shared" si="6"/>
        <v>74.666666666666657</v>
      </c>
      <c r="N43" s="23">
        <f t="shared" si="6"/>
        <v>85.333333333333329</v>
      </c>
      <c r="O43" s="23">
        <f t="shared" si="6"/>
        <v>96</v>
      </c>
      <c r="P43" s="23">
        <f t="shared" si="6"/>
        <v>106.66666666666666</v>
      </c>
      <c r="Q43" s="23">
        <f t="shared" si="6"/>
        <v>117.33333333333333</v>
      </c>
      <c r="R43" s="23">
        <f t="shared" si="6"/>
        <v>128</v>
      </c>
      <c r="S43" s="23">
        <f t="shared" si="6"/>
        <v>138.66666666666666</v>
      </c>
      <c r="U43" s="48" t="s">
        <v>78</v>
      </c>
    </row>
    <row r="44" spans="1:26" ht="12" customHeight="1" x14ac:dyDescent="0.2">
      <c r="B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U44" s="7"/>
    </row>
    <row r="45" spans="1:26" ht="12" customHeight="1" x14ac:dyDescent="0.2">
      <c r="B45" s="50" t="s">
        <v>90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U45" s="7"/>
    </row>
    <row r="46" spans="1:26" ht="12" customHeight="1" x14ac:dyDescent="0.2">
      <c r="A46" s="10"/>
      <c r="B46" s="50" t="s">
        <v>91</v>
      </c>
      <c r="C46" s="10"/>
      <c r="D46" s="10"/>
      <c r="E46" s="10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10"/>
      <c r="U46" s="27"/>
      <c r="V46" s="10"/>
      <c r="W46" s="10"/>
      <c r="X46" s="10"/>
      <c r="Y46" s="10"/>
      <c r="Z46" s="10"/>
    </row>
    <row r="47" spans="1:26" ht="12" customHeight="1" x14ac:dyDescent="0.2">
      <c r="B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U47" s="7"/>
    </row>
    <row r="48" spans="1:26" ht="12" customHeight="1" x14ac:dyDescent="0.2">
      <c r="B48" s="62" t="s">
        <v>92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U48" s="7"/>
    </row>
    <row r="49" spans="1:26" ht="6" customHeight="1" x14ac:dyDescent="0.2">
      <c r="B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U49" s="7"/>
    </row>
    <row r="50" spans="1:26" ht="12" customHeight="1" x14ac:dyDescent="0.2">
      <c r="B50" s="7"/>
      <c r="D50" s="52" t="s">
        <v>79</v>
      </c>
      <c r="E50" s="7" t="s">
        <v>43</v>
      </c>
      <c r="F50" s="53" t="s">
        <v>94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U50" s="7"/>
    </row>
    <row r="51" spans="1:26" ht="12" customHeight="1" x14ac:dyDescent="0.2">
      <c r="B51" s="7"/>
      <c r="D51" s="29" t="s">
        <v>45</v>
      </c>
      <c r="E51" s="7" t="s">
        <v>43</v>
      </c>
      <c r="F51" s="53" t="s">
        <v>93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U51" s="7"/>
    </row>
    <row r="52" spans="1:26" ht="12" customHeight="1" x14ac:dyDescent="0.2">
      <c r="B52" s="7"/>
      <c r="D52" s="29"/>
      <c r="E52" s="7"/>
      <c r="F52" s="3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U52" s="7"/>
    </row>
    <row r="53" spans="1:26" ht="12" customHeight="1" x14ac:dyDescent="0.2">
      <c r="B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U53" s="7"/>
    </row>
    <row r="54" spans="1:26" ht="22.5" customHeight="1" x14ac:dyDescent="0.25">
      <c r="B54" s="40" t="s">
        <v>99</v>
      </c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4"/>
      <c r="P54" s="4"/>
      <c r="Q54" s="4"/>
      <c r="R54" s="3"/>
      <c r="S54" s="4"/>
      <c r="T54" s="5"/>
      <c r="U54" s="6"/>
    </row>
    <row r="55" spans="1:26" ht="12" customHeight="1" x14ac:dyDescent="0.2">
      <c r="B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U55" s="7"/>
    </row>
    <row r="56" spans="1:26" ht="12" customHeight="1" x14ac:dyDescent="0.25">
      <c r="A56" s="11"/>
      <c r="B56" s="12"/>
      <c r="C56" s="11"/>
      <c r="D56" s="11"/>
      <c r="E56" s="11"/>
      <c r="F56" s="12"/>
      <c r="G56" s="12"/>
      <c r="H56" s="34" t="s">
        <v>95</v>
      </c>
      <c r="I56" s="60">
        <f>I29</f>
        <v>1</v>
      </c>
      <c r="J56" s="56"/>
      <c r="K56" s="11"/>
      <c r="L56" s="54" t="s">
        <v>96</v>
      </c>
      <c r="M56" s="58">
        <f t="array" ref="M56">IFERROR(ROUND(INDEX(D38:D43,I25)/POWER(I56,0.45),0),"")</f>
        <v>4800</v>
      </c>
      <c r="N56" s="56"/>
      <c r="O56" s="38" t="s">
        <v>97</v>
      </c>
      <c r="P56" s="12"/>
      <c r="Q56" s="58">
        <f>IFERROR(ROUND(M56-2*(I24*I24-1)/I25,0),"")</f>
        <v>4703</v>
      </c>
      <c r="R56" s="56"/>
      <c r="S56" s="17" t="s">
        <v>50</v>
      </c>
      <c r="T56" s="12"/>
      <c r="U56" s="11"/>
      <c r="V56" s="12"/>
      <c r="W56" s="11"/>
      <c r="X56" s="11"/>
      <c r="Y56" s="11"/>
      <c r="Z56" s="11"/>
    </row>
    <row r="57" spans="1:26" ht="12" customHeight="1" x14ac:dyDescent="0.2">
      <c r="B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U57" s="7"/>
    </row>
    <row r="58" spans="1:26" ht="12" customHeight="1" x14ac:dyDescent="0.2">
      <c r="B58" s="62" t="s">
        <v>92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U58" s="7"/>
    </row>
    <row r="59" spans="1:26" ht="5.25" customHeight="1" x14ac:dyDescent="0.2">
      <c r="B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U59" s="7"/>
    </row>
    <row r="60" spans="1:26" ht="12" customHeight="1" x14ac:dyDescent="0.2">
      <c r="A60" s="7"/>
      <c r="B60" s="7"/>
      <c r="D60" s="52" t="s">
        <v>79</v>
      </c>
      <c r="E60" s="7" t="s">
        <v>43</v>
      </c>
      <c r="F60" s="53" t="s">
        <v>98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U60" s="7"/>
      <c r="Z60" s="7"/>
    </row>
    <row r="61" spans="1:26" ht="12" customHeight="1" x14ac:dyDescent="0.2">
      <c r="A61" s="7"/>
      <c r="B61" s="7"/>
      <c r="D61" s="29" t="s">
        <v>45</v>
      </c>
      <c r="E61" s="7" t="s">
        <v>43</v>
      </c>
      <c r="F61" s="53" t="s">
        <v>101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U61" s="7"/>
      <c r="Z61" s="7"/>
    </row>
    <row r="62" spans="1:26" ht="12" customHeight="1" x14ac:dyDescent="0.2">
      <c r="B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U62" s="7"/>
    </row>
    <row r="63" spans="1:26" ht="12" customHeight="1" x14ac:dyDescent="0.2">
      <c r="B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U63" s="7"/>
    </row>
    <row r="64" spans="1:26" ht="12" customHeight="1" x14ac:dyDescent="0.2">
      <c r="B64" s="61" t="s">
        <v>100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U64" s="7"/>
    </row>
    <row r="65" spans="2:21" ht="12" customHeight="1" x14ac:dyDescent="0.2">
      <c r="B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U65" s="7"/>
    </row>
    <row r="66" spans="2:21" ht="12" customHeight="1" x14ac:dyDescent="0.2">
      <c r="B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U66" s="7"/>
    </row>
    <row r="67" spans="2:21" ht="12" customHeight="1" x14ac:dyDescent="0.2">
      <c r="B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U67" s="7"/>
    </row>
    <row r="68" spans="2:21" ht="12" customHeight="1" x14ac:dyDescent="0.2">
      <c r="B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U68" s="7"/>
    </row>
    <row r="69" spans="2:21" ht="12" customHeight="1" x14ac:dyDescent="0.2">
      <c r="B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U69" s="7"/>
    </row>
    <row r="70" spans="2:21" ht="12" customHeight="1" x14ac:dyDescent="0.2">
      <c r="B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U70" s="7"/>
    </row>
    <row r="71" spans="2:21" ht="12" customHeight="1" x14ac:dyDescent="0.2">
      <c r="B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U71" s="7"/>
    </row>
    <row r="72" spans="2:21" ht="12" customHeight="1" x14ac:dyDescent="0.2">
      <c r="B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U72" s="7"/>
    </row>
    <row r="73" spans="2:21" ht="12" customHeight="1" x14ac:dyDescent="0.2">
      <c r="B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U73" s="7"/>
    </row>
    <row r="74" spans="2:21" ht="12" customHeight="1" x14ac:dyDescent="0.2">
      <c r="B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U74" s="7"/>
    </row>
    <row r="75" spans="2:21" ht="12" customHeight="1" x14ac:dyDescent="0.2">
      <c r="B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U75" s="7"/>
    </row>
    <row r="76" spans="2:21" ht="12" customHeight="1" x14ac:dyDescent="0.2">
      <c r="B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U76" s="7"/>
    </row>
    <row r="77" spans="2:21" ht="12" customHeight="1" x14ac:dyDescent="0.2">
      <c r="B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U77" s="7"/>
    </row>
    <row r="78" spans="2:21" ht="12" customHeight="1" x14ac:dyDescent="0.2">
      <c r="B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U78" s="7"/>
    </row>
    <row r="79" spans="2:21" ht="12" customHeight="1" x14ac:dyDescent="0.2">
      <c r="B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U79" s="7"/>
    </row>
    <row r="80" spans="2:21" ht="12" customHeight="1" x14ac:dyDescent="0.2">
      <c r="B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U80" s="7"/>
    </row>
    <row r="81" spans="2:21" ht="12" customHeight="1" x14ac:dyDescent="0.2">
      <c r="B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U81" s="7"/>
    </row>
    <row r="82" spans="2:21" ht="12" customHeight="1" x14ac:dyDescent="0.2">
      <c r="B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U82" s="7"/>
    </row>
    <row r="83" spans="2:21" ht="12" customHeight="1" x14ac:dyDescent="0.2">
      <c r="B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U83" s="7"/>
    </row>
    <row r="84" spans="2:21" ht="12" customHeight="1" x14ac:dyDescent="0.2">
      <c r="B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U84" s="7"/>
    </row>
    <row r="85" spans="2:21" ht="12" customHeight="1" x14ac:dyDescent="0.2">
      <c r="B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U85" s="7"/>
    </row>
    <row r="86" spans="2:21" ht="12" customHeight="1" x14ac:dyDescent="0.2">
      <c r="B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U86" s="7"/>
    </row>
    <row r="87" spans="2:21" ht="12" customHeight="1" x14ac:dyDescent="0.2">
      <c r="B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U87" s="7"/>
    </row>
    <row r="88" spans="2:21" ht="12" customHeight="1" x14ac:dyDescent="0.2">
      <c r="B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U88" s="7"/>
    </row>
    <row r="89" spans="2:21" ht="12" customHeight="1" x14ac:dyDescent="0.2">
      <c r="B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U89" s="7"/>
    </row>
    <row r="90" spans="2:21" ht="12" customHeight="1" x14ac:dyDescent="0.2">
      <c r="B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U90" s="7"/>
    </row>
    <row r="91" spans="2:21" ht="12" customHeight="1" x14ac:dyDescent="0.2">
      <c r="B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U91" s="7"/>
    </row>
    <row r="92" spans="2:21" ht="12" customHeight="1" x14ac:dyDescent="0.2">
      <c r="B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U92" s="7"/>
    </row>
    <row r="93" spans="2:21" ht="12" customHeight="1" x14ac:dyDescent="0.2">
      <c r="B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U93" s="7"/>
    </row>
    <row r="94" spans="2:21" ht="12" customHeight="1" x14ac:dyDescent="0.2">
      <c r="B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U94" s="7"/>
    </row>
    <row r="95" spans="2:21" ht="12" customHeight="1" x14ac:dyDescent="0.2">
      <c r="B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U95" s="7"/>
    </row>
    <row r="96" spans="2:21" ht="12" customHeight="1" x14ac:dyDescent="0.2">
      <c r="B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U96" s="7"/>
    </row>
    <row r="97" spans="2:21" ht="12" customHeight="1" x14ac:dyDescent="0.2">
      <c r="B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U97" s="7"/>
    </row>
    <row r="98" spans="2:21" ht="12" customHeight="1" x14ac:dyDescent="0.2">
      <c r="B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U98" s="7"/>
    </row>
    <row r="99" spans="2:21" ht="12" customHeight="1" x14ac:dyDescent="0.2">
      <c r="B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U99" s="7"/>
    </row>
    <row r="100" spans="2:21" ht="12" customHeight="1" x14ac:dyDescent="0.2">
      <c r="B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U100" s="7"/>
    </row>
    <row r="101" spans="2:21" ht="12" customHeight="1" x14ac:dyDescent="0.2">
      <c r="B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U101" s="7"/>
    </row>
    <row r="102" spans="2:21" ht="12" customHeight="1" x14ac:dyDescent="0.2">
      <c r="B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U102" s="7"/>
    </row>
    <row r="103" spans="2:21" ht="12" customHeight="1" x14ac:dyDescent="0.2">
      <c r="B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U103" s="7"/>
    </row>
    <row r="104" spans="2:21" ht="12" customHeight="1" x14ac:dyDescent="0.2">
      <c r="B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U104" s="7"/>
    </row>
    <row r="105" spans="2:21" ht="12" customHeight="1" x14ac:dyDescent="0.2">
      <c r="B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U105" s="7"/>
    </row>
    <row r="106" spans="2:21" ht="12" customHeight="1" x14ac:dyDescent="0.2">
      <c r="B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U106" s="7"/>
    </row>
    <row r="107" spans="2:21" ht="12" customHeight="1" x14ac:dyDescent="0.2">
      <c r="B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U107" s="7"/>
    </row>
    <row r="108" spans="2:21" ht="12" customHeight="1" x14ac:dyDescent="0.2">
      <c r="B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U108" s="7"/>
    </row>
    <row r="109" spans="2:21" ht="12" customHeight="1" x14ac:dyDescent="0.2">
      <c r="B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U109" s="7"/>
    </row>
    <row r="110" spans="2:21" ht="12" customHeight="1" x14ac:dyDescent="0.2">
      <c r="B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U110" s="7"/>
    </row>
    <row r="111" spans="2:21" ht="12" customHeight="1" x14ac:dyDescent="0.2">
      <c r="B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U111" s="7"/>
    </row>
    <row r="112" spans="2:21" ht="12" customHeight="1" x14ac:dyDescent="0.2">
      <c r="B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U112" s="7"/>
    </row>
    <row r="113" spans="2:21" ht="12" customHeight="1" x14ac:dyDescent="0.2">
      <c r="B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U113" s="7"/>
    </row>
    <row r="114" spans="2:21" ht="12" customHeight="1" x14ac:dyDescent="0.2">
      <c r="B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U114" s="7"/>
    </row>
    <row r="115" spans="2:21" ht="12" customHeight="1" x14ac:dyDescent="0.2">
      <c r="B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U115" s="7"/>
    </row>
    <row r="116" spans="2:21" ht="12" customHeight="1" x14ac:dyDescent="0.2">
      <c r="B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U116" s="7"/>
    </row>
    <row r="117" spans="2:21" ht="12" customHeight="1" x14ac:dyDescent="0.2">
      <c r="B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U117" s="7"/>
    </row>
    <row r="118" spans="2:21" ht="12" customHeight="1" x14ac:dyDescent="0.2">
      <c r="B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U118" s="7"/>
    </row>
    <row r="119" spans="2:21" ht="12" customHeight="1" x14ac:dyDescent="0.2">
      <c r="B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U119" s="7"/>
    </row>
    <row r="120" spans="2:21" ht="12" customHeight="1" x14ac:dyDescent="0.2">
      <c r="B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U120" s="7"/>
    </row>
    <row r="121" spans="2:21" ht="12" customHeight="1" x14ac:dyDescent="0.2">
      <c r="B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U121" s="7"/>
    </row>
    <row r="122" spans="2:21" ht="12" customHeight="1" x14ac:dyDescent="0.2">
      <c r="B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U122" s="7"/>
    </row>
    <row r="123" spans="2:21" ht="12" customHeight="1" x14ac:dyDescent="0.2">
      <c r="B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U123" s="7"/>
    </row>
    <row r="124" spans="2:21" ht="12" customHeight="1" x14ac:dyDescent="0.2">
      <c r="B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U124" s="7"/>
    </row>
    <row r="125" spans="2:21" ht="12" customHeight="1" x14ac:dyDescent="0.2">
      <c r="B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U125" s="7"/>
    </row>
    <row r="126" spans="2:21" ht="12" customHeight="1" x14ac:dyDescent="0.2">
      <c r="B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U126" s="7"/>
    </row>
    <row r="127" spans="2:21" ht="12" customHeight="1" x14ac:dyDescent="0.2">
      <c r="B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U127" s="7"/>
    </row>
    <row r="128" spans="2:21" ht="12" customHeight="1" x14ac:dyDescent="0.2">
      <c r="B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U128" s="7"/>
    </row>
    <row r="129" spans="2:21" ht="12" customHeight="1" x14ac:dyDescent="0.2">
      <c r="B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U129" s="7"/>
    </row>
    <row r="130" spans="2:21" ht="12" customHeight="1" x14ac:dyDescent="0.2">
      <c r="B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U130" s="7"/>
    </row>
    <row r="131" spans="2:21" ht="12" customHeight="1" x14ac:dyDescent="0.2">
      <c r="B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U131" s="7"/>
    </row>
    <row r="132" spans="2:21" ht="12" customHeight="1" x14ac:dyDescent="0.2">
      <c r="B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U132" s="7"/>
    </row>
    <row r="133" spans="2:21" ht="12" customHeight="1" x14ac:dyDescent="0.2">
      <c r="B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U133" s="7"/>
    </row>
    <row r="134" spans="2:21" ht="12" customHeight="1" x14ac:dyDescent="0.2">
      <c r="B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U134" s="7"/>
    </row>
    <row r="135" spans="2:21" ht="12" customHeight="1" x14ac:dyDescent="0.2">
      <c r="B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U135" s="7"/>
    </row>
    <row r="136" spans="2:21" ht="12" customHeight="1" x14ac:dyDescent="0.2">
      <c r="B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U136" s="7"/>
    </row>
    <row r="137" spans="2:21" ht="12" customHeight="1" x14ac:dyDescent="0.2">
      <c r="B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U137" s="7"/>
    </row>
    <row r="138" spans="2:21" ht="12" customHeight="1" x14ac:dyDescent="0.2">
      <c r="B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U138" s="7"/>
    </row>
    <row r="139" spans="2:21" ht="12" customHeight="1" x14ac:dyDescent="0.2">
      <c r="B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U139" s="7"/>
    </row>
    <row r="140" spans="2:21" ht="12" customHeight="1" x14ac:dyDescent="0.2">
      <c r="B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U140" s="7"/>
    </row>
    <row r="141" spans="2:21" ht="12" customHeight="1" x14ac:dyDescent="0.2">
      <c r="B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U141" s="7"/>
    </row>
    <row r="142" spans="2:21" ht="12" customHeight="1" x14ac:dyDescent="0.2">
      <c r="B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U142" s="7"/>
    </row>
    <row r="143" spans="2:21" ht="12" customHeight="1" x14ac:dyDescent="0.2">
      <c r="B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U143" s="7"/>
    </row>
    <row r="144" spans="2:21" ht="12" customHeight="1" x14ac:dyDescent="0.2">
      <c r="B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U144" s="7"/>
    </row>
    <row r="145" spans="2:21" ht="12" customHeight="1" x14ac:dyDescent="0.2">
      <c r="B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U145" s="7"/>
    </row>
    <row r="146" spans="2:21" ht="12" customHeight="1" x14ac:dyDescent="0.2">
      <c r="B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U146" s="7"/>
    </row>
    <row r="147" spans="2:21" ht="12" customHeight="1" x14ac:dyDescent="0.2">
      <c r="B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U147" s="7"/>
    </row>
    <row r="148" spans="2:21" ht="12" customHeight="1" x14ac:dyDescent="0.2">
      <c r="B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U148" s="7"/>
    </row>
    <row r="149" spans="2:21" ht="12" customHeight="1" x14ac:dyDescent="0.2">
      <c r="B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U149" s="7"/>
    </row>
    <row r="150" spans="2:21" ht="12" customHeight="1" x14ac:dyDescent="0.2">
      <c r="B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U150" s="7"/>
    </row>
    <row r="151" spans="2:21" ht="12" customHeight="1" x14ac:dyDescent="0.2">
      <c r="B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U151" s="7"/>
    </row>
    <row r="152" spans="2:21" ht="12" customHeight="1" x14ac:dyDescent="0.2">
      <c r="B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U152" s="7"/>
    </row>
    <row r="153" spans="2:21" ht="12" customHeight="1" x14ac:dyDescent="0.2">
      <c r="B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U153" s="7"/>
    </row>
    <row r="154" spans="2:21" ht="12" customHeight="1" x14ac:dyDescent="0.2">
      <c r="B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U154" s="7"/>
    </row>
    <row r="155" spans="2:21" ht="12" customHeight="1" x14ac:dyDescent="0.2">
      <c r="B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U155" s="7"/>
    </row>
    <row r="156" spans="2:21" ht="12" customHeight="1" x14ac:dyDescent="0.2">
      <c r="B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U156" s="7"/>
    </row>
    <row r="157" spans="2:21" ht="12" customHeight="1" x14ac:dyDescent="0.2">
      <c r="B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U157" s="7"/>
    </row>
    <row r="158" spans="2:21" ht="12" customHeight="1" x14ac:dyDescent="0.2">
      <c r="B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U158" s="7"/>
    </row>
    <row r="159" spans="2:21" ht="12" customHeight="1" x14ac:dyDescent="0.2">
      <c r="B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U159" s="7"/>
    </row>
    <row r="160" spans="2:21" ht="12" customHeight="1" x14ac:dyDescent="0.2">
      <c r="B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U160" s="7"/>
    </row>
    <row r="161" spans="2:21" ht="12" customHeight="1" x14ac:dyDescent="0.2">
      <c r="B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U161" s="7"/>
    </row>
    <row r="162" spans="2:21" ht="12" customHeight="1" x14ac:dyDescent="0.2">
      <c r="B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U162" s="7"/>
    </row>
    <row r="163" spans="2:21" ht="12" customHeight="1" x14ac:dyDescent="0.2">
      <c r="B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U163" s="7"/>
    </row>
    <row r="164" spans="2:21" ht="12" customHeight="1" x14ac:dyDescent="0.2">
      <c r="B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U164" s="7"/>
    </row>
    <row r="165" spans="2:21" ht="12" customHeight="1" x14ac:dyDescent="0.2">
      <c r="B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U165" s="7"/>
    </row>
    <row r="166" spans="2:21" ht="12" customHeight="1" x14ac:dyDescent="0.2">
      <c r="B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U166" s="7"/>
    </row>
    <row r="167" spans="2:21" ht="12" customHeight="1" x14ac:dyDescent="0.2">
      <c r="B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U167" s="7"/>
    </row>
    <row r="168" spans="2:21" ht="12" customHeight="1" x14ac:dyDescent="0.2">
      <c r="B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U168" s="7"/>
    </row>
    <row r="169" spans="2:21" ht="12" customHeight="1" x14ac:dyDescent="0.2">
      <c r="B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U169" s="7"/>
    </row>
    <row r="170" spans="2:21" ht="12" customHeight="1" x14ac:dyDescent="0.2">
      <c r="B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U170" s="7"/>
    </row>
    <row r="171" spans="2:21" ht="12" customHeight="1" x14ac:dyDescent="0.2">
      <c r="B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U171" s="7"/>
    </row>
    <row r="172" spans="2:21" ht="12" customHeight="1" x14ac:dyDescent="0.2">
      <c r="B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U172" s="7"/>
    </row>
    <row r="173" spans="2:21" ht="12" customHeight="1" x14ac:dyDescent="0.2">
      <c r="B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U173" s="7"/>
    </row>
    <row r="174" spans="2:21" ht="12" customHeight="1" x14ac:dyDescent="0.2">
      <c r="B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U174" s="7"/>
    </row>
    <row r="175" spans="2:21" ht="12" customHeight="1" x14ac:dyDescent="0.2">
      <c r="B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U175" s="7"/>
    </row>
    <row r="176" spans="2:21" ht="12" customHeight="1" x14ac:dyDescent="0.2">
      <c r="B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U176" s="7"/>
    </row>
    <row r="177" spans="2:21" ht="12" customHeight="1" x14ac:dyDescent="0.2">
      <c r="B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U177" s="7"/>
    </row>
    <row r="178" spans="2:21" ht="12" customHeight="1" x14ac:dyDescent="0.2">
      <c r="B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U178" s="7"/>
    </row>
    <row r="179" spans="2:21" ht="12" customHeight="1" x14ac:dyDescent="0.2">
      <c r="B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U179" s="7"/>
    </row>
    <row r="180" spans="2:21" ht="12" customHeight="1" x14ac:dyDescent="0.2">
      <c r="B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U180" s="7"/>
    </row>
    <row r="181" spans="2:21" ht="12" customHeight="1" x14ac:dyDescent="0.2">
      <c r="B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U181" s="7"/>
    </row>
    <row r="182" spans="2:21" ht="12" customHeight="1" x14ac:dyDescent="0.2">
      <c r="B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U182" s="7"/>
    </row>
    <row r="183" spans="2:21" ht="12" customHeight="1" x14ac:dyDescent="0.2">
      <c r="B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U183" s="7"/>
    </row>
    <row r="184" spans="2:21" ht="12" customHeight="1" x14ac:dyDescent="0.2">
      <c r="B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U184" s="7"/>
    </row>
    <row r="185" spans="2:21" ht="12" customHeight="1" x14ac:dyDescent="0.2">
      <c r="B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U185" s="7"/>
    </row>
    <row r="186" spans="2:21" ht="12" customHeight="1" x14ac:dyDescent="0.2">
      <c r="B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U186" s="7"/>
    </row>
    <row r="187" spans="2:21" ht="12" customHeight="1" x14ac:dyDescent="0.2">
      <c r="B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U187" s="7"/>
    </row>
    <row r="188" spans="2:21" ht="12" customHeight="1" x14ac:dyDescent="0.2">
      <c r="B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U188" s="7"/>
    </row>
    <row r="189" spans="2:21" ht="12" customHeight="1" x14ac:dyDescent="0.2">
      <c r="B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U189" s="7"/>
    </row>
    <row r="190" spans="2:21" ht="12" customHeight="1" x14ac:dyDescent="0.2">
      <c r="B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U190" s="7"/>
    </row>
    <row r="191" spans="2:21" ht="12" customHeight="1" x14ac:dyDescent="0.2">
      <c r="B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U191" s="7"/>
    </row>
    <row r="192" spans="2:21" ht="12" customHeight="1" x14ac:dyDescent="0.2">
      <c r="B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U192" s="7"/>
    </row>
    <row r="193" spans="2:21" ht="12" customHeight="1" x14ac:dyDescent="0.2">
      <c r="B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U193" s="7"/>
    </row>
    <row r="194" spans="2:21" ht="12" customHeight="1" x14ac:dyDescent="0.2">
      <c r="B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U194" s="7"/>
    </row>
    <row r="195" spans="2:21" ht="12" customHeight="1" x14ac:dyDescent="0.2">
      <c r="B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U195" s="7"/>
    </row>
    <row r="196" spans="2:21" ht="12" customHeight="1" x14ac:dyDescent="0.2">
      <c r="B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U196" s="7"/>
    </row>
    <row r="197" spans="2:21" ht="12" customHeight="1" x14ac:dyDescent="0.2">
      <c r="B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U197" s="7"/>
    </row>
    <row r="198" spans="2:21" ht="12" customHeight="1" x14ac:dyDescent="0.2">
      <c r="B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U198" s="7"/>
    </row>
    <row r="199" spans="2:21" ht="12" customHeight="1" x14ac:dyDescent="0.2">
      <c r="B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U199" s="7"/>
    </row>
    <row r="200" spans="2:21" ht="12" customHeight="1" x14ac:dyDescent="0.2">
      <c r="B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U200" s="7"/>
    </row>
    <row r="201" spans="2:21" ht="12" customHeight="1" x14ac:dyDescent="0.2">
      <c r="B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U201" s="7"/>
    </row>
    <row r="202" spans="2:21" ht="12" customHeight="1" x14ac:dyDescent="0.2">
      <c r="B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U202" s="7"/>
    </row>
    <row r="203" spans="2:21" ht="12" customHeight="1" x14ac:dyDescent="0.2">
      <c r="B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U203" s="7"/>
    </row>
    <row r="204" spans="2:21" ht="12" customHeight="1" x14ac:dyDescent="0.2">
      <c r="B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U204" s="7"/>
    </row>
    <row r="205" spans="2:21" ht="12" customHeight="1" x14ac:dyDescent="0.2">
      <c r="B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U205" s="7"/>
    </row>
    <row r="206" spans="2:21" ht="12" customHeight="1" x14ac:dyDescent="0.2">
      <c r="B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U206" s="7"/>
    </row>
    <row r="207" spans="2:21" ht="12" customHeight="1" x14ac:dyDescent="0.2">
      <c r="B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U207" s="7"/>
    </row>
    <row r="208" spans="2:21" ht="12" customHeight="1" x14ac:dyDescent="0.2">
      <c r="B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U208" s="7"/>
    </row>
    <row r="209" spans="2:21" ht="12" customHeight="1" x14ac:dyDescent="0.2">
      <c r="B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U209" s="7"/>
    </row>
    <row r="210" spans="2:21" ht="12" customHeight="1" x14ac:dyDescent="0.2">
      <c r="B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U210" s="7"/>
    </row>
    <row r="211" spans="2:21" ht="12" customHeight="1" x14ac:dyDescent="0.2">
      <c r="B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U211" s="7"/>
    </row>
    <row r="212" spans="2:21" ht="12" customHeight="1" x14ac:dyDescent="0.2">
      <c r="B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U212" s="7"/>
    </row>
    <row r="213" spans="2:21" ht="12" customHeight="1" x14ac:dyDescent="0.2">
      <c r="B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U213" s="7"/>
    </row>
    <row r="214" spans="2:21" ht="12" customHeight="1" x14ac:dyDescent="0.2">
      <c r="B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U214" s="7"/>
    </row>
    <row r="215" spans="2:21" ht="12" customHeight="1" x14ac:dyDescent="0.2">
      <c r="B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U215" s="7"/>
    </row>
    <row r="216" spans="2:21" ht="12" customHeight="1" x14ac:dyDescent="0.2">
      <c r="B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U216" s="7"/>
    </row>
    <row r="217" spans="2:21" ht="12" customHeight="1" x14ac:dyDescent="0.2">
      <c r="B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U217" s="7"/>
    </row>
    <row r="218" spans="2:21" ht="12" customHeight="1" x14ac:dyDescent="0.2">
      <c r="B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U218" s="7"/>
    </row>
    <row r="219" spans="2:21" ht="12" customHeight="1" x14ac:dyDescent="0.2">
      <c r="B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U219" s="7"/>
    </row>
    <row r="220" spans="2:21" ht="12" customHeight="1" x14ac:dyDescent="0.2">
      <c r="B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U220" s="7"/>
    </row>
    <row r="221" spans="2:21" ht="12" customHeight="1" x14ac:dyDescent="0.2">
      <c r="B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U221" s="7"/>
    </row>
    <row r="222" spans="2:21" ht="12" customHeight="1" x14ac:dyDescent="0.2">
      <c r="B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U222" s="7"/>
    </row>
    <row r="223" spans="2:21" ht="12" customHeight="1" x14ac:dyDescent="0.2">
      <c r="B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U223" s="7"/>
    </row>
    <row r="224" spans="2:21" ht="12" customHeight="1" x14ac:dyDescent="0.2">
      <c r="B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U224" s="7"/>
    </row>
    <row r="225" spans="2:21" ht="12" customHeight="1" x14ac:dyDescent="0.2">
      <c r="B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U225" s="7"/>
    </row>
    <row r="226" spans="2:21" ht="12" customHeight="1" x14ac:dyDescent="0.2">
      <c r="B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U226" s="7"/>
    </row>
    <row r="227" spans="2:21" ht="12" customHeight="1" x14ac:dyDescent="0.2">
      <c r="B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U227" s="7"/>
    </row>
    <row r="228" spans="2:21" ht="12" customHeight="1" x14ac:dyDescent="0.2">
      <c r="B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U228" s="7"/>
    </row>
    <row r="229" spans="2:21" ht="12" customHeight="1" x14ac:dyDescent="0.2">
      <c r="B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U229" s="7"/>
    </row>
    <row r="230" spans="2:21" ht="12" customHeight="1" x14ac:dyDescent="0.2">
      <c r="B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U230" s="7"/>
    </row>
    <row r="231" spans="2:21" ht="12" customHeight="1" x14ac:dyDescent="0.2">
      <c r="B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U231" s="7"/>
    </row>
    <row r="232" spans="2:21" ht="12" customHeight="1" x14ac:dyDescent="0.2">
      <c r="B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U232" s="7"/>
    </row>
    <row r="233" spans="2:21" ht="12" customHeight="1" x14ac:dyDescent="0.2">
      <c r="B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U233" s="7"/>
    </row>
    <row r="234" spans="2:21" ht="12" customHeight="1" x14ac:dyDescent="0.2">
      <c r="B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U234" s="7"/>
    </row>
    <row r="235" spans="2:21" ht="12" customHeight="1" x14ac:dyDescent="0.2">
      <c r="B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U235" s="7"/>
    </row>
    <row r="236" spans="2:21" ht="12" customHeight="1" x14ac:dyDescent="0.2">
      <c r="B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U236" s="7"/>
    </row>
    <row r="237" spans="2:21" ht="12" customHeight="1" x14ac:dyDescent="0.2">
      <c r="B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U237" s="7"/>
    </row>
    <row r="238" spans="2:21" ht="12" customHeight="1" x14ac:dyDescent="0.2">
      <c r="B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U238" s="7"/>
    </row>
    <row r="239" spans="2:21" ht="12" customHeight="1" x14ac:dyDescent="0.2">
      <c r="B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U239" s="7"/>
    </row>
    <row r="240" spans="2:21" ht="12" customHeight="1" x14ac:dyDescent="0.2">
      <c r="B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U240" s="7"/>
    </row>
    <row r="241" spans="2:21" ht="12" customHeight="1" x14ac:dyDescent="0.2">
      <c r="B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U241" s="7"/>
    </row>
    <row r="242" spans="2:21" ht="12" customHeight="1" x14ac:dyDescent="0.2">
      <c r="B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U242" s="7"/>
    </row>
    <row r="243" spans="2:21" ht="12" customHeight="1" x14ac:dyDescent="0.2">
      <c r="B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U243" s="7"/>
    </row>
    <row r="244" spans="2:21" ht="12" customHeight="1" x14ac:dyDescent="0.2">
      <c r="B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U244" s="7"/>
    </row>
    <row r="245" spans="2:21" ht="12" customHeight="1" x14ac:dyDescent="0.2">
      <c r="B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U245" s="7"/>
    </row>
    <row r="246" spans="2:21" ht="12" customHeight="1" x14ac:dyDescent="0.2">
      <c r="B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U246" s="7"/>
    </row>
    <row r="247" spans="2:21" ht="12" customHeight="1" x14ac:dyDescent="0.2">
      <c r="B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U247" s="7"/>
    </row>
    <row r="248" spans="2:21" ht="12" customHeight="1" x14ac:dyDescent="0.2">
      <c r="B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U248" s="7"/>
    </row>
    <row r="249" spans="2:21" ht="12" customHeight="1" x14ac:dyDescent="0.2">
      <c r="B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U249" s="7"/>
    </row>
    <row r="250" spans="2:21" ht="12" customHeight="1" x14ac:dyDescent="0.2">
      <c r="B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U250" s="7"/>
    </row>
    <row r="251" spans="2:21" ht="12" customHeight="1" x14ac:dyDescent="0.2">
      <c r="B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U251" s="7"/>
    </row>
    <row r="252" spans="2:21" ht="12" customHeight="1" x14ac:dyDescent="0.2">
      <c r="B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U252" s="7"/>
    </row>
    <row r="253" spans="2:21" ht="12" customHeight="1" x14ac:dyDescent="0.2">
      <c r="B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U253" s="7"/>
    </row>
    <row r="254" spans="2:21" ht="12" customHeight="1" x14ac:dyDescent="0.2">
      <c r="B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U254" s="7"/>
    </row>
    <row r="255" spans="2:21" ht="12" customHeight="1" x14ac:dyDescent="0.2">
      <c r="B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U255" s="7"/>
    </row>
    <row r="256" spans="2:21" ht="12" customHeight="1" x14ac:dyDescent="0.2">
      <c r="B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U256" s="7"/>
    </row>
    <row r="257" spans="2:21" ht="12" customHeight="1" x14ac:dyDescent="0.2">
      <c r="B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U257" s="7"/>
    </row>
    <row r="258" spans="2:21" ht="12" customHeight="1" x14ac:dyDescent="0.2">
      <c r="B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U258" s="7"/>
    </row>
    <row r="259" spans="2:21" ht="12" customHeight="1" x14ac:dyDescent="0.2">
      <c r="B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U259" s="7"/>
    </row>
    <row r="260" spans="2:21" ht="12" customHeight="1" x14ac:dyDescent="0.2">
      <c r="B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U260" s="7"/>
    </row>
    <row r="261" spans="2:21" ht="12" customHeight="1" x14ac:dyDescent="0.2">
      <c r="B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U261" s="7"/>
    </row>
    <row r="262" spans="2:21" ht="12" customHeight="1" x14ac:dyDescent="0.2">
      <c r="B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U262" s="7"/>
    </row>
    <row r="263" spans="2:21" ht="12" customHeight="1" x14ac:dyDescent="0.2">
      <c r="B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U263" s="7"/>
    </row>
    <row r="264" spans="2:21" ht="12" customHeight="1" x14ac:dyDescent="0.2">
      <c r="B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U264" s="7"/>
    </row>
    <row r="265" spans="2:21" ht="12" customHeight="1" x14ac:dyDescent="0.2">
      <c r="B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U265" s="7"/>
    </row>
    <row r="266" spans="2:21" ht="12" customHeight="1" x14ac:dyDescent="0.2">
      <c r="B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U266" s="7"/>
    </row>
    <row r="267" spans="2:21" ht="12" customHeight="1" x14ac:dyDescent="0.2">
      <c r="B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U267" s="7"/>
    </row>
    <row r="268" spans="2:21" ht="12" customHeight="1" x14ac:dyDescent="0.2">
      <c r="B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U268" s="7"/>
    </row>
    <row r="269" spans="2:21" ht="12" customHeight="1" x14ac:dyDescent="0.2">
      <c r="B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U269" s="7"/>
    </row>
    <row r="270" spans="2:21" ht="12" customHeight="1" x14ac:dyDescent="0.2">
      <c r="B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U270" s="7"/>
    </row>
    <row r="271" spans="2:21" ht="12" customHeight="1" x14ac:dyDescent="0.2">
      <c r="B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U271" s="7"/>
    </row>
    <row r="272" spans="2:21" ht="12" customHeight="1" x14ac:dyDescent="0.2">
      <c r="B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U272" s="7"/>
    </row>
    <row r="273" spans="2:21" ht="12" customHeight="1" x14ac:dyDescent="0.2">
      <c r="B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U273" s="7"/>
    </row>
    <row r="274" spans="2:21" ht="12" customHeight="1" x14ac:dyDescent="0.2">
      <c r="B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U274" s="7"/>
    </row>
    <row r="275" spans="2:21" ht="12" customHeight="1" x14ac:dyDescent="0.2">
      <c r="B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U275" s="7"/>
    </row>
    <row r="276" spans="2:21" ht="12" customHeight="1" x14ac:dyDescent="0.2">
      <c r="B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U276" s="7"/>
    </row>
    <row r="277" spans="2:21" ht="12" customHeight="1" x14ac:dyDescent="0.2">
      <c r="B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U277" s="7"/>
    </row>
    <row r="278" spans="2:21" ht="12" customHeight="1" x14ac:dyDescent="0.2">
      <c r="B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U278" s="7"/>
    </row>
    <row r="279" spans="2:21" ht="12" customHeight="1" x14ac:dyDescent="0.2">
      <c r="B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U279" s="7"/>
    </row>
    <row r="280" spans="2:21" ht="12" customHeight="1" x14ac:dyDescent="0.2">
      <c r="B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U280" s="7"/>
    </row>
    <row r="281" spans="2:21" ht="12" customHeight="1" x14ac:dyDescent="0.2">
      <c r="B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U281" s="7"/>
    </row>
    <row r="282" spans="2:21" ht="12" customHeight="1" x14ac:dyDescent="0.2">
      <c r="B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U282" s="7"/>
    </row>
    <row r="283" spans="2:21" ht="12" customHeight="1" x14ac:dyDescent="0.2">
      <c r="B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U283" s="7"/>
    </row>
    <row r="284" spans="2:21" ht="12" customHeight="1" x14ac:dyDescent="0.2">
      <c r="B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U284" s="7"/>
    </row>
    <row r="285" spans="2:21" ht="12" customHeight="1" x14ac:dyDescent="0.2">
      <c r="B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U285" s="7"/>
    </row>
    <row r="286" spans="2:21" ht="12" customHeight="1" x14ac:dyDescent="0.2">
      <c r="B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U286" s="7"/>
    </row>
    <row r="287" spans="2:21" ht="12" customHeight="1" x14ac:dyDescent="0.2">
      <c r="B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U287" s="7"/>
    </row>
    <row r="288" spans="2:21" ht="12" customHeight="1" x14ac:dyDescent="0.2">
      <c r="B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U288" s="7"/>
    </row>
    <row r="289" spans="2:21" ht="12" customHeight="1" x14ac:dyDescent="0.2">
      <c r="B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U289" s="7"/>
    </row>
    <row r="290" spans="2:21" ht="12" customHeight="1" x14ac:dyDescent="0.2">
      <c r="B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U290" s="7"/>
    </row>
    <row r="291" spans="2:21" ht="12" customHeight="1" x14ac:dyDescent="0.2">
      <c r="B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U291" s="7"/>
    </row>
    <row r="292" spans="2:21" ht="12" customHeight="1" x14ac:dyDescent="0.2">
      <c r="B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U292" s="7"/>
    </row>
    <row r="293" spans="2:21" ht="12" customHeight="1" x14ac:dyDescent="0.2">
      <c r="B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U293" s="7"/>
    </row>
    <row r="294" spans="2:21" ht="12" customHeight="1" x14ac:dyDescent="0.2">
      <c r="B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U294" s="7"/>
    </row>
    <row r="295" spans="2:21" ht="12" customHeight="1" x14ac:dyDescent="0.2">
      <c r="B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U295" s="7"/>
    </row>
    <row r="296" spans="2:21" ht="12" customHeight="1" x14ac:dyDescent="0.2">
      <c r="B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U296" s="7"/>
    </row>
    <row r="297" spans="2:21" ht="12" customHeight="1" x14ac:dyDescent="0.2">
      <c r="B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U297" s="7"/>
    </row>
    <row r="298" spans="2:21" ht="12" customHeight="1" x14ac:dyDescent="0.2">
      <c r="B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U298" s="7"/>
    </row>
    <row r="299" spans="2:21" ht="12" customHeight="1" x14ac:dyDescent="0.2">
      <c r="B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U299" s="7"/>
    </row>
    <row r="300" spans="2:21" ht="12" customHeight="1" x14ac:dyDescent="0.2">
      <c r="B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U300" s="7"/>
    </row>
    <row r="301" spans="2:21" ht="12" customHeight="1" x14ac:dyDescent="0.2">
      <c r="B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U301" s="7"/>
    </row>
    <row r="302" spans="2:21" ht="12" customHeight="1" x14ac:dyDescent="0.2">
      <c r="B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U302" s="7"/>
    </row>
    <row r="303" spans="2:21" ht="12" customHeight="1" x14ac:dyDescent="0.2">
      <c r="B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U303" s="7"/>
    </row>
    <row r="304" spans="2:21" ht="12" customHeight="1" x14ac:dyDescent="0.2">
      <c r="B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U304" s="7"/>
    </row>
    <row r="305" spans="2:21" ht="12" customHeight="1" x14ac:dyDescent="0.2">
      <c r="B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U305" s="7"/>
    </row>
    <row r="306" spans="2:21" ht="12" customHeight="1" x14ac:dyDescent="0.2">
      <c r="B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U306" s="7"/>
    </row>
    <row r="307" spans="2:21" ht="12" customHeight="1" x14ac:dyDescent="0.2">
      <c r="B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U307" s="7"/>
    </row>
    <row r="308" spans="2:21" ht="12" customHeight="1" x14ac:dyDescent="0.2">
      <c r="B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U308" s="7"/>
    </row>
    <row r="309" spans="2:21" ht="12" customHeight="1" x14ac:dyDescent="0.2">
      <c r="B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U309" s="7"/>
    </row>
    <row r="310" spans="2:21" ht="12" customHeight="1" x14ac:dyDescent="0.2">
      <c r="B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U310" s="7"/>
    </row>
    <row r="311" spans="2:21" ht="12" customHeight="1" x14ac:dyDescent="0.2">
      <c r="B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U311" s="7"/>
    </row>
    <row r="312" spans="2:21" ht="12" customHeight="1" x14ac:dyDescent="0.2">
      <c r="B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U312" s="7"/>
    </row>
    <row r="313" spans="2:21" ht="12" customHeight="1" x14ac:dyDescent="0.2">
      <c r="B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U313" s="7"/>
    </row>
    <row r="314" spans="2:21" ht="12" customHeight="1" x14ac:dyDescent="0.2">
      <c r="B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U314" s="7"/>
    </row>
    <row r="315" spans="2:21" ht="12" customHeight="1" x14ac:dyDescent="0.2">
      <c r="B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U315" s="7"/>
    </row>
    <row r="316" spans="2:21" ht="12" customHeight="1" x14ac:dyDescent="0.2">
      <c r="B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U316" s="7"/>
    </row>
    <row r="317" spans="2:21" ht="12" customHeight="1" x14ac:dyDescent="0.2">
      <c r="B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U317" s="7"/>
    </row>
    <row r="318" spans="2:21" ht="12" customHeight="1" x14ac:dyDescent="0.2">
      <c r="B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U318" s="7"/>
    </row>
    <row r="319" spans="2:21" ht="12" customHeight="1" x14ac:dyDescent="0.2">
      <c r="B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U319" s="7"/>
    </row>
    <row r="320" spans="2:21" ht="12" customHeight="1" x14ac:dyDescent="0.2">
      <c r="B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U320" s="7"/>
    </row>
    <row r="321" spans="2:21" ht="12" customHeight="1" x14ac:dyDescent="0.2">
      <c r="B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U321" s="7"/>
    </row>
    <row r="322" spans="2:21" ht="12" customHeight="1" x14ac:dyDescent="0.2">
      <c r="B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U322" s="7"/>
    </row>
    <row r="323" spans="2:21" ht="12" customHeight="1" x14ac:dyDescent="0.2">
      <c r="B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U323" s="7"/>
    </row>
    <row r="324" spans="2:21" ht="12" customHeight="1" x14ac:dyDescent="0.2">
      <c r="B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U324" s="7"/>
    </row>
    <row r="325" spans="2:21" ht="12" customHeight="1" x14ac:dyDescent="0.2">
      <c r="B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U325" s="7"/>
    </row>
    <row r="326" spans="2:21" ht="12" customHeight="1" x14ac:dyDescent="0.2">
      <c r="B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U326" s="7"/>
    </row>
    <row r="327" spans="2:21" ht="12" customHeight="1" x14ac:dyDescent="0.2">
      <c r="B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U327" s="7"/>
    </row>
    <row r="328" spans="2:21" ht="12" customHeight="1" x14ac:dyDescent="0.2">
      <c r="B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U328" s="7"/>
    </row>
    <row r="329" spans="2:21" ht="12" customHeight="1" x14ac:dyDescent="0.2">
      <c r="B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U329" s="7"/>
    </row>
    <row r="330" spans="2:21" ht="12" customHeight="1" x14ac:dyDescent="0.2">
      <c r="B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U330" s="7"/>
    </row>
    <row r="331" spans="2:21" ht="12" customHeight="1" x14ac:dyDescent="0.2">
      <c r="B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U331" s="7"/>
    </row>
    <row r="332" spans="2:21" ht="12" customHeight="1" x14ac:dyDescent="0.2">
      <c r="B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U332" s="7"/>
    </row>
    <row r="333" spans="2:21" ht="12" customHeight="1" x14ac:dyDescent="0.2">
      <c r="B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U333" s="7"/>
    </row>
    <row r="334" spans="2:21" ht="12" customHeight="1" x14ac:dyDescent="0.2">
      <c r="B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U334" s="7"/>
    </row>
    <row r="335" spans="2:21" ht="12" customHeight="1" x14ac:dyDescent="0.2">
      <c r="B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U335" s="7"/>
    </row>
    <row r="336" spans="2:21" ht="12" customHeight="1" x14ac:dyDescent="0.2">
      <c r="B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U336" s="7"/>
    </row>
    <row r="337" spans="2:21" ht="12" customHeight="1" x14ac:dyDescent="0.2">
      <c r="B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U337" s="7"/>
    </row>
    <row r="338" spans="2:21" ht="12" customHeight="1" x14ac:dyDescent="0.2">
      <c r="B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U338" s="7"/>
    </row>
    <row r="339" spans="2:21" ht="12" customHeight="1" x14ac:dyDescent="0.2">
      <c r="B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U339" s="7"/>
    </row>
    <row r="340" spans="2:21" ht="12" customHeight="1" x14ac:dyDescent="0.2">
      <c r="B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U340" s="7"/>
    </row>
    <row r="341" spans="2:21" ht="12" customHeight="1" x14ac:dyDescent="0.2">
      <c r="B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U341" s="7"/>
    </row>
    <row r="342" spans="2:21" ht="12" customHeight="1" x14ac:dyDescent="0.2">
      <c r="B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U342" s="7"/>
    </row>
    <row r="343" spans="2:21" ht="12" customHeight="1" x14ac:dyDescent="0.2">
      <c r="B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U343" s="7"/>
    </row>
    <row r="344" spans="2:21" ht="12" customHeight="1" x14ac:dyDescent="0.2">
      <c r="B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U344" s="7"/>
    </row>
    <row r="345" spans="2:21" ht="12" customHeight="1" x14ac:dyDescent="0.2">
      <c r="B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U345" s="7"/>
    </row>
    <row r="346" spans="2:21" ht="12" customHeight="1" x14ac:dyDescent="0.2">
      <c r="B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U346" s="7"/>
    </row>
    <row r="347" spans="2:21" ht="12" customHeight="1" x14ac:dyDescent="0.2">
      <c r="B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U347" s="7"/>
    </row>
    <row r="348" spans="2:21" ht="12" customHeight="1" x14ac:dyDescent="0.2">
      <c r="B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U348" s="7"/>
    </row>
    <row r="349" spans="2:21" ht="12" customHeight="1" x14ac:dyDescent="0.2">
      <c r="B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U349" s="7"/>
    </row>
    <row r="350" spans="2:21" ht="12" customHeight="1" x14ac:dyDescent="0.2">
      <c r="B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U350" s="7"/>
    </row>
    <row r="351" spans="2:21" ht="12" customHeight="1" x14ac:dyDescent="0.2">
      <c r="B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U351" s="7"/>
    </row>
    <row r="352" spans="2:21" ht="12" customHeight="1" x14ac:dyDescent="0.2">
      <c r="B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U352" s="7"/>
    </row>
    <row r="353" spans="2:21" ht="12" customHeight="1" x14ac:dyDescent="0.2">
      <c r="B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U353" s="7"/>
    </row>
    <row r="354" spans="2:21" ht="12" customHeight="1" x14ac:dyDescent="0.2">
      <c r="B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U354" s="7"/>
    </row>
    <row r="355" spans="2:21" ht="12" customHeight="1" x14ac:dyDescent="0.2">
      <c r="B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U355" s="7"/>
    </row>
    <row r="356" spans="2:21" ht="12" customHeight="1" x14ac:dyDescent="0.2">
      <c r="B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U356" s="7"/>
    </row>
    <row r="357" spans="2:21" ht="12" customHeight="1" x14ac:dyDescent="0.2">
      <c r="B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U357" s="7"/>
    </row>
    <row r="358" spans="2:21" ht="12" customHeight="1" x14ac:dyDescent="0.2">
      <c r="B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U358" s="7"/>
    </row>
    <row r="359" spans="2:21" ht="12" customHeight="1" x14ac:dyDescent="0.2">
      <c r="B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U359" s="7"/>
    </row>
    <row r="360" spans="2:21" ht="12" customHeight="1" x14ac:dyDescent="0.2">
      <c r="B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U360" s="7"/>
    </row>
    <row r="361" spans="2:21" ht="12" customHeight="1" x14ac:dyDescent="0.2">
      <c r="B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U361" s="7"/>
    </row>
    <row r="362" spans="2:21" ht="12" customHeight="1" x14ac:dyDescent="0.2">
      <c r="B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U362" s="7"/>
    </row>
    <row r="363" spans="2:21" ht="12" customHeight="1" x14ac:dyDescent="0.2">
      <c r="B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U363" s="7"/>
    </row>
    <row r="364" spans="2:21" ht="12" customHeight="1" x14ac:dyDescent="0.2">
      <c r="B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U364" s="7"/>
    </row>
    <row r="365" spans="2:21" ht="12" customHeight="1" x14ac:dyDescent="0.2">
      <c r="B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U365" s="7"/>
    </row>
    <row r="366" spans="2:21" ht="12" customHeight="1" x14ac:dyDescent="0.2">
      <c r="B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U366" s="7"/>
    </row>
    <row r="367" spans="2:21" ht="12" customHeight="1" x14ac:dyDescent="0.2">
      <c r="B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U367" s="7"/>
    </row>
    <row r="368" spans="2:21" ht="12" customHeight="1" x14ac:dyDescent="0.2">
      <c r="B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U368" s="7"/>
    </row>
    <row r="369" spans="2:21" ht="12" customHeight="1" x14ac:dyDescent="0.2">
      <c r="B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U369" s="7"/>
    </row>
    <row r="370" spans="2:21" ht="12" customHeight="1" x14ac:dyDescent="0.2">
      <c r="B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U370" s="7"/>
    </row>
    <row r="371" spans="2:21" ht="12" customHeight="1" x14ac:dyDescent="0.2">
      <c r="B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U371" s="7"/>
    </row>
    <row r="372" spans="2:21" ht="12" customHeight="1" x14ac:dyDescent="0.2">
      <c r="B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U372" s="7"/>
    </row>
    <row r="373" spans="2:21" ht="12" customHeight="1" x14ac:dyDescent="0.2">
      <c r="B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U373" s="7"/>
    </row>
    <row r="374" spans="2:21" ht="12" customHeight="1" x14ac:dyDescent="0.2">
      <c r="B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U374" s="7"/>
    </row>
    <row r="375" spans="2:21" ht="12" customHeight="1" x14ac:dyDescent="0.2">
      <c r="B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U375" s="7"/>
    </row>
    <row r="376" spans="2:21" ht="12" customHeight="1" x14ac:dyDescent="0.2">
      <c r="B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U376" s="7"/>
    </row>
    <row r="377" spans="2:21" ht="12" customHeight="1" x14ac:dyDescent="0.2">
      <c r="B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U377" s="7"/>
    </row>
    <row r="378" spans="2:21" ht="12" customHeight="1" x14ac:dyDescent="0.2">
      <c r="B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U378" s="7"/>
    </row>
    <row r="379" spans="2:21" ht="12" customHeight="1" x14ac:dyDescent="0.2">
      <c r="B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U379" s="7"/>
    </row>
    <row r="380" spans="2:21" ht="12" customHeight="1" x14ac:dyDescent="0.2">
      <c r="B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U380" s="7"/>
    </row>
    <row r="381" spans="2:21" ht="12" customHeight="1" x14ac:dyDescent="0.2">
      <c r="B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U381" s="7"/>
    </row>
    <row r="382" spans="2:21" ht="12" customHeight="1" x14ac:dyDescent="0.2">
      <c r="B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U382" s="7"/>
    </row>
    <row r="383" spans="2:21" ht="12" customHeight="1" x14ac:dyDescent="0.2">
      <c r="B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U383" s="7"/>
    </row>
    <row r="384" spans="2:21" ht="12" customHeight="1" x14ac:dyDescent="0.2">
      <c r="B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U384" s="7"/>
    </row>
    <row r="385" spans="2:21" ht="12" customHeight="1" x14ac:dyDescent="0.2">
      <c r="B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U385" s="7"/>
    </row>
    <row r="386" spans="2:21" ht="12" customHeight="1" x14ac:dyDescent="0.2">
      <c r="B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U386" s="7"/>
    </row>
    <row r="387" spans="2:21" ht="12" customHeight="1" x14ac:dyDescent="0.2">
      <c r="B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U387" s="7"/>
    </row>
    <row r="388" spans="2:21" ht="12" customHeight="1" x14ac:dyDescent="0.2">
      <c r="B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U388" s="7"/>
    </row>
    <row r="389" spans="2:21" ht="12" customHeight="1" x14ac:dyDescent="0.2">
      <c r="B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U389" s="7"/>
    </row>
    <row r="390" spans="2:21" ht="12" customHeight="1" x14ac:dyDescent="0.2">
      <c r="B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U390" s="7"/>
    </row>
    <row r="391" spans="2:21" ht="12" customHeight="1" x14ac:dyDescent="0.2">
      <c r="B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U391" s="7"/>
    </row>
    <row r="392" spans="2:21" ht="12" customHeight="1" x14ac:dyDescent="0.2">
      <c r="B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U392" s="7"/>
    </row>
    <row r="393" spans="2:21" ht="12" customHeight="1" x14ac:dyDescent="0.2">
      <c r="B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U393" s="7"/>
    </row>
    <row r="394" spans="2:21" ht="12" customHeight="1" x14ac:dyDescent="0.2">
      <c r="B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U394" s="7"/>
    </row>
    <row r="395" spans="2:21" ht="12" customHeight="1" x14ac:dyDescent="0.2">
      <c r="B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U395" s="7"/>
    </row>
    <row r="396" spans="2:21" ht="12" customHeight="1" x14ac:dyDescent="0.2">
      <c r="B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U396" s="7"/>
    </row>
    <row r="397" spans="2:21" ht="12" customHeight="1" x14ac:dyDescent="0.2">
      <c r="B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U397" s="7"/>
    </row>
    <row r="398" spans="2:21" ht="12" customHeight="1" x14ac:dyDescent="0.2">
      <c r="B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U398" s="7"/>
    </row>
    <row r="399" spans="2:21" ht="12" customHeight="1" x14ac:dyDescent="0.2">
      <c r="B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U399" s="7"/>
    </row>
    <row r="400" spans="2:21" ht="12" customHeight="1" x14ac:dyDescent="0.2">
      <c r="B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U400" s="7"/>
    </row>
    <row r="401" spans="2:21" ht="12" customHeight="1" x14ac:dyDescent="0.2">
      <c r="B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U401" s="7"/>
    </row>
    <row r="402" spans="2:21" ht="12" customHeight="1" x14ac:dyDescent="0.2">
      <c r="B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U402" s="7"/>
    </row>
    <row r="403" spans="2:21" ht="12" customHeight="1" x14ac:dyDescent="0.2">
      <c r="B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U403" s="7"/>
    </row>
    <row r="404" spans="2:21" ht="12" customHeight="1" x14ac:dyDescent="0.2">
      <c r="B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U404" s="7"/>
    </row>
    <row r="405" spans="2:21" ht="12" customHeight="1" x14ac:dyDescent="0.2">
      <c r="B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U405" s="7"/>
    </row>
    <row r="406" spans="2:21" ht="12" customHeight="1" x14ac:dyDescent="0.2">
      <c r="B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U406" s="7"/>
    </row>
    <row r="407" spans="2:21" ht="12" customHeight="1" x14ac:dyDescent="0.2">
      <c r="B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U407" s="7"/>
    </row>
    <row r="408" spans="2:21" ht="12" customHeight="1" x14ac:dyDescent="0.2">
      <c r="B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U408" s="7"/>
    </row>
    <row r="409" spans="2:21" ht="12" customHeight="1" x14ac:dyDescent="0.2">
      <c r="B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U409" s="7"/>
    </row>
    <row r="410" spans="2:21" ht="12" customHeight="1" x14ac:dyDescent="0.2">
      <c r="B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U410" s="7"/>
    </row>
    <row r="411" spans="2:21" ht="12" customHeight="1" x14ac:dyDescent="0.2">
      <c r="B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U411" s="7"/>
    </row>
    <row r="412" spans="2:21" ht="12" customHeight="1" x14ac:dyDescent="0.2">
      <c r="B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U412" s="7"/>
    </row>
    <row r="413" spans="2:21" ht="12" customHeight="1" x14ac:dyDescent="0.2">
      <c r="B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U413" s="7"/>
    </row>
    <row r="414" spans="2:21" ht="12" customHeight="1" x14ac:dyDescent="0.2">
      <c r="B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U414" s="7"/>
    </row>
    <row r="415" spans="2:21" ht="12" customHeight="1" x14ac:dyDescent="0.2">
      <c r="B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U415" s="7"/>
    </row>
    <row r="416" spans="2:21" ht="12" customHeight="1" x14ac:dyDescent="0.2">
      <c r="B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U416" s="7"/>
    </row>
    <row r="417" spans="2:21" ht="12" customHeight="1" x14ac:dyDescent="0.2">
      <c r="B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U417" s="7"/>
    </row>
    <row r="418" spans="2:21" ht="12" customHeight="1" x14ac:dyDescent="0.2">
      <c r="B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U418" s="7"/>
    </row>
    <row r="419" spans="2:21" ht="12" customHeight="1" x14ac:dyDescent="0.2">
      <c r="B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U419" s="7"/>
    </row>
    <row r="420" spans="2:21" ht="12" customHeight="1" x14ac:dyDescent="0.2">
      <c r="B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U420" s="7"/>
    </row>
    <row r="421" spans="2:21" ht="12" customHeight="1" x14ac:dyDescent="0.2">
      <c r="B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U421" s="7"/>
    </row>
    <row r="422" spans="2:21" ht="12" customHeight="1" x14ac:dyDescent="0.2">
      <c r="B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U422" s="7"/>
    </row>
    <row r="423" spans="2:21" ht="12" customHeight="1" x14ac:dyDescent="0.2">
      <c r="B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U423" s="7"/>
    </row>
    <row r="424" spans="2:21" ht="12" customHeight="1" x14ac:dyDescent="0.2">
      <c r="B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U424" s="7"/>
    </row>
    <row r="425" spans="2:21" ht="12" customHeight="1" x14ac:dyDescent="0.2">
      <c r="B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U425" s="7"/>
    </row>
    <row r="426" spans="2:21" ht="12" customHeight="1" x14ac:dyDescent="0.2">
      <c r="B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U426" s="7"/>
    </row>
    <row r="427" spans="2:21" ht="12" customHeight="1" x14ac:dyDescent="0.2">
      <c r="B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U427" s="7"/>
    </row>
    <row r="428" spans="2:21" ht="12" customHeight="1" x14ac:dyDescent="0.2">
      <c r="B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U428" s="7"/>
    </row>
    <row r="429" spans="2:21" ht="12" customHeight="1" x14ac:dyDescent="0.2">
      <c r="B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U429" s="7"/>
    </row>
    <row r="430" spans="2:21" ht="12" customHeight="1" x14ac:dyDescent="0.2">
      <c r="B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U430" s="7"/>
    </row>
    <row r="431" spans="2:21" ht="12" customHeight="1" x14ac:dyDescent="0.2">
      <c r="B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U431" s="7"/>
    </row>
    <row r="432" spans="2:21" ht="12" customHeight="1" x14ac:dyDescent="0.2">
      <c r="B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U432" s="7"/>
    </row>
    <row r="433" spans="2:21" ht="12" customHeight="1" x14ac:dyDescent="0.2">
      <c r="B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U433" s="7"/>
    </row>
    <row r="434" spans="2:21" ht="12" customHeight="1" x14ac:dyDescent="0.2">
      <c r="B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U434" s="7"/>
    </row>
    <row r="435" spans="2:21" ht="12" customHeight="1" x14ac:dyDescent="0.2">
      <c r="B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U435" s="7"/>
    </row>
    <row r="436" spans="2:21" ht="12" customHeight="1" x14ac:dyDescent="0.2">
      <c r="B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U436" s="7"/>
    </row>
    <row r="437" spans="2:21" ht="12" customHeight="1" x14ac:dyDescent="0.2">
      <c r="B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U437" s="7"/>
    </row>
    <row r="438" spans="2:21" ht="12" customHeight="1" x14ac:dyDescent="0.2">
      <c r="B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U438" s="7"/>
    </row>
    <row r="439" spans="2:21" ht="12" customHeight="1" x14ac:dyDescent="0.2">
      <c r="B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U439" s="7"/>
    </row>
    <row r="440" spans="2:21" ht="12" customHeight="1" x14ac:dyDescent="0.2">
      <c r="B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U440" s="7"/>
    </row>
    <row r="441" spans="2:21" ht="12" customHeight="1" x14ac:dyDescent="0.2">
      <c r="B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U441" s="7"/>
    </row>
    <row r="442" spans="2:21" ht="12" customHeight="1" x14ac:dyDescent="0.2">
      <c r="B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U442" s="7"/>
    </row>
    <row r="443" spans="2:21" ht="12" customHeight="1" x14ac:dyDescent="0.2">
      <c r="B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U443" s="7"/>
    </row>
    <row r="444" spans="2:21" ht="12" customHeight="1" x14ac:dyDescent="0.2">
      <c r="B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U444" s="7"/>
    </row>
    <row r="445" spans="2:21" ht="12" customHeight="1" x14ac:dyDescent="0.2">
      <c r="B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U445" s="7"/>
    </row>
    <row r="446" spans="2:21" ht="12" customHeight="1" x14ac:dyDescent="0.2">
      <c r="B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U446" s="7"/>
    </row>
    <row r="447" spans="2:21" ht="12" customHeight="1" x14ac:dyDescent="0.2">
      <c r="B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U447" s="7"/>
    </row>
    <row r="448" spans="2:21" ht="12" customHeight="1" x14ac:dyDescent="0.2">
      <c r="B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U448" s="7"/>
    </row>
    <row r="449" spans="2:21" ht="12" customHeight="1" x14ac:dyDescent="0.2">
      <c r="B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U449" s="7"/>
    </row>
    <row r="450" spans="2:21" ht="12" customHeight="1" x14ac:dyDescent="0.2">
      <c r="B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U450" s="7"/>
    </row>
    <row r="451" spans="2:21" ht="12" customHeight="1" x14ac:dyDescent="0.2">
      <c r="B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U451" s="7"/>
    </row>
    <row r="452" spans="2:21" ht="12" customHeight="1" x14ac:dyDescent="0.2">
      <c r="B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U452" s="7"/>
    </row>
    <row r="453" spans="2:21" ht="12" customHeight="1" x14ac:dyDescent="0.2">
      <c r="B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U453" s="7"/>
    </row>
    <row r="454" spans="2:21" ht="12" customHeight="1" x14ac:dyDescent="0.2">
      <c r="B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U454" s="7"/>
    </row>
    <row r="455" spans="2:21" ht="12" customHeight="1" x14ac:dyDescent="0.2">
      <c r="B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U455" s="7"/>
    </row>
    <row r="456" spans="2:21" ht="12" customHeight="1" x14ac:dyDescent="0.2">
      <c r="B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U456" s="7"/>
    </row>
    <row r="457" spans="2:21" ht="12" customHeight="1" x14ac:dyDescent="0.2">
      <c r="B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U457" s="7"/>
    </row>
    <row r="458" spans="2:21" ht="12" customHeight="1" x14ac:dyDescent="0.2">
      <c r="B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U458" s="7"/>
    </row>
    <row r="459" spans="2:21" ht="12" customHeight="1" x14ac:dyDescent="0.2">
      <c r="B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U459" s="7"/>
    </row>
    <row r="460" spans="2:21" ht="12" customHeight="1" x14ac:dyDescent="0.2">
      <c r="B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U460" s="7"/>
    </row>
    <row r="461" spans="2:21" ht="12" customHeight="1" x14ac:dyDescent="0.2">
      <c r="B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U461" s="7"/>
    </row>
    <row r="462" spans="2:21" ht="12" customHeight="1" x14ac:dyDescent="0.2">
      <c r="B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U462" s="7"/>
    </row>
    <row r="463" spans="2:21" ht="12" customHeight="1" x14ac:dyDescent="0.2">
      <c r="B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U463" s="7"/>
    </row>
    <row r="464" spans="2:21" ht="12" customHeight="1" x14ac:dyDescent="0.2">
      <c r="B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U464" s="7"/>
    </row>
    <row r="465" spans="2:21" ht="12" customHeight="1" x14ac:dyDescent="0.2">
      <c r="B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U465" s="7"/>
    </row>
    <row r="466" spans="2:21" ht="12" customHeight="1" x14ac:dyDescent="0.2">
      <c r="B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U466" s="7"/>
    </row>
    <row r="467" spans="2:21" ht="12" customHeight="1" x14ac:dyDescent="0.2">
      <c r="B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U467" s="7"/>
    </row>
    <row r="468" spans="2:21" ht="12" customHeight="1" x14ac:dyDescent="0.2">
      <c r="B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U468" s="7"/>
    </row>
    <row r="469" spans="2:21" ht="12" customHeight="1" x14ac:dyDescent="0.2">
      <c r="B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U469" s="7"/>
    </row>
    <row r="470" spans="2:21" ht="12" customHeight="1" x14ac:dyDescent="0.2">
      <c r="B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U470" s="7"/>
    </row>
    <row r="471" spans="2:21" ht="12" customHeight="1" x14ac:dyDescent="0.2">
      <c r="B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U471" s="7"/>
    </row>
    <row r="472" spans="2:21" ht="12" customHeight="1" x14ac:dyDescent="0.2">
      <c r="B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U472" s="7"/>
    </row>
    <row r="473" spans="2:21" ht="12" customHeight="1" x14ac:dyDescent="0.2">
      <c r="B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U473" s="7"/>
    </row>
    <row r="474" spans="2:21" ht="12" customHeight="1" x14ac:dyDescent="0.2">
      <c r="B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U474" s="7"/>
    </row>
    <row r="475" spans="2:21" ht="12" customHeight="1" x14ac:dyDescent="0.2">
      <c r="B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U475" s="7"/>
    </row>
    <row r="476" spans="2:21" ht="12" customHeight="1" x14ac:dyDescent="0.2">
      <c r="B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U476" s="7"/>
    </row>
    <row r="477" spans="2:21" ht="12" customHeight="1" x14ac:dyDescent="0.2">
      <c r="B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U477" s="7"/>
    </row>
    <row r="478" spans="2:21" ht="12" customHeight="1" x14ac:dyDescent="0.2">
      <c r="B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U478" s="7"/>
    </row>
    <row r="479" spans="2:21" ht="12" customHeight="1" x14ac:dyDescent="0.2">
      <c r="B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U479" s="7"/>
    </row>
    <row r="480" spans="2:21" ht="12" customHeight="1" x14ac:dyDescent="0.2">
      <c r="B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U480" s="7"/>
    </row>
    <row r="481" spans="2:21" ht="12" customHeight="1" x14ac:dyDescent="0.2">
      <c r="B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U481" s="7"/>
    </row>
    <row r="482" spans="2:21" ht="12" customHeight="1" x14ac:dyDescent="0.2">
      <c r="B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U482" s="7"/>
    </row>
    <row r="483" spans="2:21" ht="12" customHeight="1" x14ac:dyDescent="0.2">
      <c r="B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U483" s="7"/>
    </row>
    <row r="484" spans="2:21" ht="12" customHeight="1" x14ac:dyDescent="0.2">
      <c r="B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U484" s="7"/>
    </row>
    <row r="485" spans="2:21" ht="12" customHeight="1" x14ac:dyDescent="0.2">
      <c r="B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U485" s="7"/>
    </row>
    <row r="486" spans="2:21" ht="12" customHeight="1" x14ac:dyDescent="0.2">
      <c r="B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U486" s="7"/>
    </row>
    <row r="487" spans="2:21" ht="12" customHeight="1" x14ac:dyDescent="0.2">
      <c r="B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U487" s="7"/>
    </row>
    <row r="488" spans="2:21" ht="12" customHeight="1" x14ac:dyDescent="0.2">
      <c r="B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U488" s="7"/>
    </row>
    <row r="489" spans="2:21" ht="12" customHeight="1" x14ac:dyDescent="0.2">
      <c r="B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U489" s="7"/>
    </row>
    <row r="490" spans="2:21" ht="12" customHeight="1" x14ac:dyDescent="0.2">
      <c r="B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U490" s="7"/>
    </row>
    <row r="491" spans="2:21" ht="12" customHeight="1" x14ac:dyDescent="0.2">
      <c r="B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U491" s="7"/>
    </row>
    <row r="492" spans="2:21" ht="12" customHeight="1" x14ac:dyDescent="0.2">
      <c r="B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U492" s="7"/>
    </row>
    <row r="493" spans="2:21" ht="12" customHeight="1" x14ac:dyDescent="0.2">
      <c r="B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U493" s="7"/>
    </row>
    <row r="494" spans="2:21" ht="12" customHeight="1" x14ac:dyDescent="0.2">
      <c r="B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U494" s="7"/>
    </row>
    <row r="495" spans="2:21" ht="12" customHeight="1" x14ac:dyDescent="0.2">
      <c r="B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U495" s="7"/>
    </row>
    <row r="496" spans="2:21" ht="12" customHeight="1" x14ac:dyDescent="0.2">
      <c r="B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U496" s="7"/>
    </row>
    <row r="497" spans="2:21" ht="12" customHeight="1" x14ac:dyDescent="0.2">
      <c r="B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U497" s="7"/>
    </row>
    <row r="498" spans="2:21" ht="12" customHeight="1" x14ac:dyDescent="0.2">
      <c r="B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U498" s="7"/>
    </row>
    <row r="499" spans="2:21" ht="12" customHeight="1" x14ac:dyDescent="0.2">
      <c r="B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U499" s="7"/>
    </row>
    <row r="500" spans="2:21" ht="12" customHeight="1" x14ac:dyDescent="0.2">
      <c r="B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U500" s="7"/>
    </row>
    <row r="501" spans="2:21" ht="12" customHeight="1" x14ac:dyDescent="0.2">
      <c r="B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U501" s="7"/>
    </row>
    <row r="502" spans="2:21" ht="12" customHeight="1" x14ac:dyDescent="0.2">
      <c r="B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U502" s="7"/>
    </row>
    <row r="503" spans="2:21" ht="12" customHeight="1" x14ac:dyDescent="0.2">
      <c r="B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U503" s="7"/>
    </row>
    <row r="504" spans="2:21" ht="12" customHeight="1" x14ac:dyDescent="0.2">
      <c r="B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U504" s="7"/>
    </row>
    <row r="505" spans="2:21" ht="12" customHeight="1" x14ac:dyDescent="0.2">
      <c r="B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U505" s="7"/>
    </row>
    <row r="506" spans="2:21" ht="12" customHeight="1" x14ac:dyDescent="0.2">
      <c r="B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U506" s="7"/>
    </row>
    <row r="507" spans="2:21" ht="12" customHeight="1" x14ac:dyDescent="0.2">
      <c r="B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U507" s="7"/>
    </row>
    <row r="508" spans="2:21" ht="12" customHeight="1" x14ac:dyDescent="0.2">
      <c r="B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U508" s="7"/>
    </row>
    <row r="509" spans="2:21" ht="12" customHeight="1" x14ac:dyDescent="0.2">
      <c r="B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U509" s="7"/>
    </row>
    <row r="510" spans="2:21" ht="12" customHeight="1" x14ac:dyDescent="0.2">
      <c r="B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U510" s="7"/>
    </row>
    <row r="511" spans="2:21" ht="12" customHeight="1" x14ac:dyDescent="0.2">
      <c r="B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U511" s="7"/>
    </row>
    <row r="512" spans="2:21" ht="12" customHeight="1" x14ac:dyDescent="0.2">
      <c r="B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U512" s="7"/>
    </row>
    <row r="513" spans="2:21" ht="12" customHeight="1" x14ac:dyDescent="0.2">
      <c r="B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U513" s="7"/>
    </row>
    <row r="514" spans="2:21" ht="12" customHeight="1" x14ac:dyDescent="0.2">
      <c r="B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U514" s="7"/>
    </row>
    <row r="515" spans="2:21" ht="12" customHeight="1" x14ac:dyDescent="0.2">
      <c r="B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U515" s="7"/>
    </row>
    <row r="516" spans="2:21" ht="12" customHeight="1" x14ac:dyDescent="0.2">
      <c r="B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U516" s="7"/>
    </row>
    <row r="517" spans="2:21" ht="12" customHeight="1" x14ac:dyDescent="0.2">
      <c r="B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U517" s="7"/>
    </row>
    <row r="518" spans="2:21" ht="12" customHeight="1" x14ac:dyDescent="0.2">
      <c r="B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U518" s="7"/>
    </row>
    <row r="519" spans="2:21" ht="12" customHeight="1" x14ac:dyDescent="0.2">
      <c r="B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U519" s="7"/>
    </row>
    <row r="520" spans="2:21" ht="12" customHeight="1" x14ac:dyDescent="0.2">
      <c r="B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U520" s="7"/>
    </row>
    <row r="521" spans="2:21" ht="12" customHeight="1" x14ac:dyDescent="0.2">
      <c r="B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U521" s="7"/>
    </row>
    <row r="522" spans="2:21" ht="12" customHeight="1" x14ac:dyDescent="0.2">
      <c r="B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U522" s="7"/>
    </row>
    <row r="523" spans="2:21" ht="12" customHeight="1" x14ac:dyDescent="0.2">
      <c r="B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U523" s="7"/>
    </row>
    <row r="524" spans="2:21" ht="12" customHeight="1" x14ac:dyDescent="0.2">
      <c r="B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U524" s="7"/>
    </row>
    <row r="525" spans="2:21" ht="12" customHeight="1" x14ac:dyDescent="0.2">
      <c r="B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U525" s="7"/>
    </row>
    <row r="526" spans="2:21" ht="12" customHeight="1" x14ac:dyDescent="0.2">
      <c r="B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U526" s="7"/>
    </row>
    <row r="527" spans="2:21" ht="12" customHeight="1" x14ac:dyDescent="0.2">
      <c r="B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U527" s="7"/>
    </row>
    <row r="528" spans="2:21" ht="12" customHeight="1" x14ac:dyDescent="0.2">
      <c r="B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U528" s="7"/>
    </row>
    <row r="529" spans="2:21" ht="12" customHeight="1" x14ac:dyDescent="0.2">
      <c r="B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U529" s="7"/>
    </row>
    <row r="530" spans="2:21" ht="12" customHeight="1" x14ac:dyDescent="0.2">
      <c r="B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U530" s="7"/>
    </row>
    <row r="531" spans="2:21" ht="12" customHeight="1" x14ac:dyDescent="0.2">
      <c r="B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U531" s="7"/>
    </row>
    <row r="532" spans="2:21" ht="12" customHeight="1" x14ac:dyDescent="0.2">
      <c r="B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U532" s="7"/>
    </row>
    <row r="533" spans="2:21" ht="12" customHeight="1" x14ac:dyDescent="0.2">
      <c r="B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U533" s="7"/>
    </row>
    <row r="534" spans="2:21" ht="12" customHeight="1" x14ac:dyDescent="0.2">
      <c r="B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U534" s="7"/>
    </row>
    <row r="535" spans="2:21" ht="12" customHeight="1" x14ac:dyDescent="0.2">
      <c r="B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U535" s="7"/>
    </row>
    <row r="536" spans="2:21" ht="12" customHeight="1" x14ac:dyDescent="0.2">
      <c r="B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U536" s="7"/>
    </row>
    <row r="537" spans="2:21" ht="12" customHeight="1" x14ac:dyDescent="0.2">
      <c r="B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U537" s="7"/>
    </row>
    <row r="538" spans="2:21" ht="12" customHeight="1" x14ac:dyDescent="0.2">
      <c r="B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U538" s="7"/>
    </row>
    <row r="539" spans="2:21" ht="12" customHeight="1" x14ac:dyDescent="0.2">
      <c r="B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U539" s="7"/>
    </row>
    <row r="540" spans="2:21" ht="12" customHeight="1" x14ac:dyDescent="0.2">
      <c r="B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U540" s="7"/>
    </row>
    <row r="541" spans="2:21" ht="12" customHeight="1" x14ac:dyDescent="0.2">
      <c r="B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U541" s="7"/>
    </row>
    <row r="542" spans="2:21" ht="12" customHeight="1" x14ac:dyDescent="0.2">
      <c r="B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U542" s="7"/>
    </row>
    <row r="543" spans="2:21" ht="12" customHeight="1" x14ac:dyDescent="0.2">
      <c r="B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U543" s="7"/>
    </row>
    <row r="544" spans="2:21" ht="12" customHeight="1" x14ac:dyDescent="0.2">
      <c r="B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U544" s="7"/>
    </row>
    <row r="545" spans="2:21" ht="12" customHeight="1" x14ac:dyDescent="0.2">
      <c r="B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U545" s="7"/>
    </row>
    <row r="546" spans="2:21" ht="12" customHeight="1" x14ac:dyDescent="0.2">
      <c r="B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U546" s="7"/>
    </row>
    <row r="547" spans="2:21" ht="12" customHeight="1" x14ac:dyDescent="0.2">
      <c r="B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U547" s="7"/>
    </row>
    <row r="548" spans="2:21" ht="12" customHeight="1" x14ac:dyDescent="0.2">
      <c r="B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U548" s="7"/>
    </row>
    <row r="549" spans="2:21" ht="12" customHeight="1" x14ac:dyDescent="0.2">
      <c r="B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U549" s="7"/>
    </row>
    <row r="550" spans="2:21" ht="12" customHeight="1" x14ac:dyDescent="0.2">
      <c r="B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U550" s="7"/>
    </row>
    <row r="551" spans="2:21" ht="12" customHeight="1" x14ac:dyDescent="0.2">
      <c r="B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U551" s="7"/>
    </row>
    <row r="552" spans="2:21" ht="12" customHeight="1" x14ac:dyDescent="0.2">
      <c r="B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U552" s="7"/>
    </row>
    <row r="553" spans="2:21" ht="12" customHeight="1" x14ac:dyDescent="0.2">
      <c r="B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U553" s="7"/>
    </row>
    <row r="554" spans="2:21" ht="12" customHeight="1" x14ac:dyDescent="0.2">
      <c r="B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U554" s="7"/>
    </row>
    <row r="555" spans="2:21" ht="12" customHeight="1" x14ac:dyDescent="0.2">
      <c r="B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U555" s="7"/>
    </row>
    <row r="556" spans="2:21" ht="12" customHeight="1" x14ac:dyDescent="0.2">
      <c r="B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U556" s="7"/>
    </row>
    <row r="557" spans="2:21" ht="12" customHeight="1" x14ac:dyDescent="0.2">
      <c r="B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U557" s="7"/>
    </row>
    <row r="558" spans="2:21" ht="12" customHeight="1" x14ac:dyDescent="0.2">
      <c r="B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U558" s="7"/>
    </row>
    <row r="559" spans="2:21" ht="12" customHeight="1" x14ac:dyDescent="0.2">
      <c r="B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U559" s="7"/>
    </row>
    <row r="560" spans="2:21" ht="12" customHeight="1" x14ac:dyDescent="0.2">
      <c r="B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U560" s="7"/>
    </row>
    <row r="561" spans="2:21" ht="12" customHeight="1" x14ac:dyDescent="0.2">
      <c r="B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U561" s="7"/>
    </row>
    <row r="562" spans="2:21" ht="12" customHeight="1" x14ac:dyDescent="0.2">
      <c r="B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U562" s="7"/>
    </row>
    <row r="563" spans="2:21" ht="12" customHeight="1" x14ac:dyDescent="0.2">
      <c r="B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U563" s="7"/>
    </row>
    <row r="564" spans="2:21" ht="12" customHeight="1" x14ac:dyDescent="0.2">
      <c r="B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U564" s="7"/>
    </row>
    <row r="565" spans="2:21" ht="12" customHeight="1" x14ac:dyDescent="0.2">
      <c r="B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U565" s="7"/>
    </row>
    <row r="566" spans="2:21" ht="12" customHeight="1" x14ac:dyDescent="0.2">
      <c r="B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U566" s="7"/>
    </row>
    <row r="567" spans="2:21" ht="12" customHeight="1" x14ac:dyDescent="0.2">
      <c r="B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U567" s="7"/>
    </row>
    <row r="568" spans="2:21" ht="12" customHeight="1" x14ac:dyDescent="0.2">
      <c r="B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U568" s="7"/>
    </row>
    <row r="569" spans="2:21" ht="12" customHeight="1" x14ac:dyDescent="0.2">
      <c r="B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U569" s="7"/>
    </row>
    <row r="570" spans="2:21" ht="12" customHeight="1" x14ac:dyDescent="0.2">
      <c r="B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U570" s="7"/>
    </row>
    <row r="571" spans="2:21" ht="12" customHeight="1" x14ac:dyDescent="0.2">
      <c r="B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U571" s="7"/>
    </row>
    <row r="572" spans="2:21" ht="12" customHeight="1" x14ac:dyDescent="0.2">
      <c r="B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U572" s="7"/>
    </row>
    <row r="573" spans="2:21" ht="12" customHeight="1" x14ac:dyDescent="0.2">
      <c r="B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U573" s="7"/>
    </row>
    <row r="574" spans="2:21" ht="12" customHeight="1" x14ac:dyDescent="0.2">
      <c r="B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U574" s="7"/>
    </row>
    <row r="575" spans="2:21" ht="12" customHeight="1" x14ac:dyDescent="0.2">
      <c r="B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U575" s="7"/>
    </row>
    <row r="576" spans="2:21" ht="12" customHeight="1" x14ac:dyDescent="0.2">
      <c r="B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U576" s="7"/>
    </row>
    <row r="577" spans="2:21" ht="12" customHeight="1" x14ac:dyDescent="0.2">
      <c r="B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U577" s="7"/>
    </row>
    <row r="578" spans="2:21" ht="12" customHeight="1" x14ac:dyDescent="0.2">
      <c r="B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U578" s="7"/>
    </row>
    <row r="579" spans="2:21" ht="12" customHeight="1" x14ac:dyDescent="0.2">
      <c r="B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U579" s="7"/>
    </row>
    <row r="580" spans="2:21" ht="12" customHeight="1" x14ac:dyDescent="0.2">
      <c r="B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U580" s="7"/>
    </row>
    <row r="581" spans="2:21" ht="12" customHeight="1" x14ac:dyDescent="0.2">
      <c r="B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U581" s="7"/>
    </row>
    <row r="582" spans="2:21" ht="12" customHeight="1" x14ac:dyDescent="0.2">
      <c r="B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U582" s="7"/>
    </row>
    <row r="583" spans="2:21" ht="12" customHeight="1" x14ac:dyDescent="0.2">
      <c r="B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U583" s="7"/>
    </row>
    <row r="584" spans="2:21" ht="12" customHeight="1" x14ac:dyDescent="0.2">
      <c r="B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U584" s="7"/>
    </row>
    <row r="585" spans="2:21" ht="12" customHeight="1" x14ac:dyDescent="0.2">
      <c r="B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U585" s="7"/>
    </row>
    <row r="586" spans="2:21" ht="12" customHeight="1" x14ac:dyDescent="0.2">
      <c r="B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U586" s="7"/>
    </row>
    <row r="587" spans="2:21" ht="12" customHeight="1" x14ac:dyDescent="0.2">
      <c r="B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U587" s="7"/>
    </row>
    <row r="588" spans="2:21" ht="12" customHeight="1" x14ac:dyDescent="0.2">
      <c r="B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U588" s="7"/>
    </row>
    <row r="589" spans="2:21" ht="12" customHeight="1" x14ac:dyDescent="0.2">
      <c r="B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U589" s="7"/>
    </row>
    <row r="590" spans="2:21" ht="12" customHeight="1" x14ac:dyDescent="0.2">
      <c r="B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U590" s="7"/>
    </row>
    <row r="591" spans="2:21" ht="12" customHeight="1" x14ac:dyDescent="0.2">
      <c r="B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U591" s="7"/>
    </row>
    <row r="592" spans="2:21" ht="12" customHeight="1" x14ac:dyDescent="0.2">
      <c r="B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U592" s="7"/>
    </row>
    <row r="593" spans="2:21" ht="12" customHeight="1" x14ac:dyDescent="0.2">
      <c r="B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U593" s="7"/>
    </row>
    <row r="594" spans="2:21" ht="12" customHeight="1" x14ac:dyDescent="0.2">
      <c r="B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U594" s="7"/>
    </row>
    <row r="595" spans="2:21" ht="12" customHeight="1" x14ac:dyDescent="0.2">
      <c r="B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U595" s="7"/>
    </row>
    <row r="596" spans="2:21" ht="12" customHeight="1" x14ac:dyDescent="0.2">
      <c r="B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U596" s="7"/>
    </row>
    <row r="597" spans="2:21" ht="12" customHeight="1" x14ac:dyDescent="0.2">
      <c r="B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U597" s="7"/>
    </row>
    <row r="598" spans="2:21" ht="12" customHeight="1" x14ac:dyDescent="0.2">
      <c r="B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U598" s="7"/>
    </row>
    <row r="599" spans="2:21" ht="12" customHeight="1" x14ac:dyDescent="0.2">
      <c r="B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U599" s="7"/>
    </row>
    <row r="600" spans="2:21" ht="12" customHeight="1" x14ac:dyDescent="0.2">
      <c r="B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U600" s="7"/>
    </row>
    <row r="601" spans="2:21" ht="12" customHeight="1" x14ac:dyDescent="0.2">
      <c r="B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U601" s="7"/>
    </row>
    <row r="602" spans="2:21" ht="12" customHeight="1" x14ac:dyDescent="0.2">
      <c r="B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U602" s="7"/>
    </row>
    <row r="603" spans="2:21" ht="12" customHeight="1" x14ac:dyDescent="0.2">
      <c r="B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U603" s="7"/>
    </row>
    <row r="604" spans="2:21" ht="12" customHeight="1" x14ac:dyDescent="0.2">
      <c r="B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U604" s="7"/>
    </row>
    <row r="605" spans="2:21" ht="12" customHeight="1" x14ac:dyDescent="0.2">
      <c r="B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U605" s="7"/>
    </row>
    <row r="606" spans="2:21" ht="12" customHeight="1" x14ac:dyDescent="0.2">
      <c r="B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U606" s="7"/>
    </row>
    <row r="607" spans="2:21" ht="12" customHeight="1" x14ac:dyDescent="0.2">
      <c r="B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U607" s="7"/>
    </row>
    <row r="608" spans="2:21" ht="12" customHeight="1" x14ac:dyDescent="0.2">
      <c r="B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U608" s="7"/>
    </row>
    <row r="609" spans="2:21" ht="12" customHeight="1" x14ac:dyDescent="0.2">
      <c r="B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U609" s="7"/>
    </row>
    <row r="610" spans="2:21" ht="12" customHeight="1" x14ac:dyDescent="0.2">
      <c r="B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U610" s="7"/>
    </row>
    <row r="611" spans="2:21" ht="12" customHeight="1" x14ac:dyDescent="0.2">
      <c r="B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U611" s="7"/>
    </row>
    <row r="612" spans="2:21" ht="12" customHeight="1" x14ac:dyDescent="0.2">
      <c r="B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U612" s="7"/>
    </row>
    <row r="613" spans="2:21" ht="12" customHeight="1" x14ac:dyDescent="0.2">
      <c r="B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U613" s="7"/>
    </row>
    <row r="614" spans="2:21" ht="12" customHeight="1" x14ac:dyDescent="0.2">
      <c r="B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U614" s="7"/>
    </row>
    <row r="615" spans="2:21" ht="12" customHeight="1" x14ac:dyDescent="0.2">
      <c r="B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U615" s="7"/>
    </row>
    <row r="616" spans="2:21" ht="12" customHeight="1" x14ac:dyDescent="0.2">
      <c r="B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U616" s="7"/>
    </row>
    <row r="617" spans="2:21" ht="12" customHeight="1" x14ac:dyDescent="0.2">
      <c r="B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U617" s="7"/>
    </row>
    <row r="618" spans="2:21" ht="12" customHeight="1" x14ac:dyDescent="0.2">
      <c r="B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U618" s="7"/>
    </row>
    <row r="619" spans="2:21" ht="12" customHeight="1" x14ac:dyDescent="0.2">
      <c r="B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U619" s="7"/>
    </row>
    <row r="620" spans="2:21" ht="12" customHeight="1" x14ac:dyDescent="0.2">
      <c r="B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U620" s="7"/>
    </row>
    <row r="621" spans="2:21" ht="12" customHeight="1" x14ac:dyDescent="0.2">
      <c r="B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U621" s="7"/>
    </row>
    <row r="622" spans="2:21" ht="12" customHeight="1" x14ac:dyDescent="0.2">
      <c r="B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U622" s="7"/>
    </row>
    <row r="623" spans="2:21" ht="12" customHeight="1" x14ac:dyDescent="0.2">
      <c r="B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U623" s="7"/>
    </row>
    <row r="624" spans="2:21" ht="12" customHeight="1" x14ac:dyDescent="0.2">
      <c r="B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U624" s="7"/>
    </row>
    <row r="625" spans="2:21" ht="12" customHeight="1" x14ac:dyDescent="0.2">
      <c r="B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U625" s="7"/>
    </row>
    <row r="626" spans="2:21" ht="12" customHeight="1" x14ac:dyDescent="0.2">
      <c r="B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U626" s="7"/>
    </row>
    <row r="627" spans="2:21" ht="12" customHeight="1" x14ac:dyDescent="0.2">
      <c r="B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U627" s="7"/>
    </row>
    <row r="628" spans="2:21" ht="12" customHeight="1" x14ac:dyDescent="0.2">
      <c r="B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U628" s="7"/>
    </row>
    <row r="629" spans="2:21" ht="12" customHeight="1" x14ac:dyDescent="0.2">
      <c r="B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U629" s="7"/>
    </row>
    <row r="630" spans="2:21" ht="12" customHeight="1" x14ac:dyDescent="0.2">
      <c r="B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U630" s="7"/>
    </row>
    <row r="631" spans="2:21" ht="12" customHeight="1" x14ac:dyDescent="0.2">
      <c r="B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U631" s="7"/>
    </row>
    <row r="632" spans="2:21" ht="12" customHeight="1" x14ac:dyDescent="0.2">
      <c r="B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U632" s="7"/>
    </row>
    <row r="633" spans="2:21" ht="12" customHeight="1" x14ac:dyDescent="0.2">
      <c r="B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U633" s="7"/>
    </row>
    <row r="634" spans="2:21" ht="12" customHeight="1" x14ac:dyDescent="0.2">
      <c r="B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U634" s="7"/>
    </row>
    <row r="635" spans="2:21" ht="12" customHeight="1" x14ac:dyDescent="0.2">
      <c r="B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U635" s="7"/>
    </row>
    <row r="636" spans="2:21" ht="12" customHeight="1" x14ac:dyDescent="0.2">
      <c r="B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U636" s="7"/>
    </row>
    <row r="637" spans="2:21" ht="12" customHeight="1" x14ac:dyDescent="0.2">
      <c r="B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U637" s="7"/>
    </row>
    <row r="638" spans="2:21" ht="12" customHeight="1" x14ac:dyDescent="0.2">
      <c r="B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U638" s="7"/>
    </row>
    <row r="639" spans="2:21" ht="12" customHeight="1" x14ac:dyDescent="0.2">
      <c r="B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U639" s="7"/>
    </row>
    <row r="640" spans="2:21" ht="12" customHeight="1" x14ac:dyDescent="0.2">
      <c r="B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U640" s="7"/>
    </row>
    <row r="641" spans="2:21" ht="12" customHeight="1" x14ac:dyDescent="0.2">
      <c r="B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U641" s="7"/>
    </row>
    <row r="642" spans="2:21" ht="12" customHeight="1" x14ac:dyDescent="0.2">
      <c r="B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U642" s="7"/>
    </row>
    <row r="643" spans="2:21" ht="12" customHeight="1" x14ac:dyDescent="0.2">
      <c r="B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U643" s="7"/>
    </row>
    <row r="644" spans="2:21" ht="12" customHeight="1" x14ac:dyDescent="0.2">
      <c r="B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U644" s="7"/>
    </row>
    <row r="645" spans="2:21" ht="12" customHeight="1" x14ac:dyDescent="0.2">
      <c r="B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U645" s="7"/>
    </row>
    <row r="646" spans="2:21" ht="12" customHeight="1" x14ac:dyDescent="0.2">
      <c r="B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U646" s="7"/>
    </row>
    <row r="647" spans="2:21" ht="12" customHeight="1" x14ac:dyDescent="0.2">
      <c r="B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U647" s="7"/>
    </row>
    <row r="648" spans="2:21" ht="12" customHeight="1" x14ac:dyDescent="0.2">
      <c r="B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U648" s="7"/>
    </row>
    <row r="649" spans="2:21" ht="12" customHeight="1" x14ac:dyDescent="0.2">
      <c r="B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U649" s="7"/>
    </row>
    <row r="650" spans="2:21" ht="12" customHeight="1" x14ac:dyDescent="0.2">
      <c r="B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U650" s="7"/>
    </row>
    <row r="651" spans="2:21" ht="12" customHeight="1" x14ac:dyDescent="0.2">
      <c r="B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U651" s="7"/>
    </row>
    <row r="652" spans="2:21" ht="12" customHeight="1" x14ac:dyDescent="0.2">
      <c r="B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U652" s="7"/>
    </row>
    <row r="653" spans="2:21" ht="12" customHeight="1" x14ac:dyDescent="0.2">
      <c r="B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U653" s="7"/>
    </row>
    <row r="654" spans="2:21" ht="12" customHeight="1" x14ac:dyDescent="0.2">
      <c r="B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U654" s="7"/>
    </row>
    <row r="655" spans="2:21" ht="12" customHeight="1" x14ac:dyDescent="0.2">
      <c r="B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U655" s="7"/>
    </row>
    <row r="656" spans="2:21" ht="12" customHeight="1" x14ac:dyDescent="0.2">
      <c r="B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U656" s="7"/>
    </row>
    <row r="657" spans="2:21" ht="12" customHeight="1" x14ac:dyDescent="0.2">
      <c r="B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U657" s="7"/>
    </row>
    <row r="658" spans="2:21" ht="12" customHeight="1" x14ac:dyDescent="0.2">
      <c r="B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U658" s="7"/>
    </row>
    <row r="659" spans="2:21" ht="12" customHeight="1" x14ac:dyDescent="0.2">
      <c r="B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U659" s="7"/>
    </row>
    <row r="660" spans="2:21" ht="12" customHeight="1" x14ac:dyDescent="0.2">
      <c r="B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U660" s="7"/>
    </row>
    <row r="661" spans="2:21" ht="12" customHeight="1" x14ac:dyDescent="0.2">
      <c r="B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U661" s="7"/>
    </row>
    <row r="662" spans="2:21" ht="12" customHeight="1" x14ac:dyDescent="0.2">
      <c r="B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U662" s="7"/>
    </row>
    <row r="663" spans="2:21" ht="12" customHeight="1" x14ac:dyDescent="0.2">
      <c r="B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U663" s="7"/>
    </row>
    <row r="664" spans="2:21" ht="12" customHeight="1" x14ac:dyDescent="0.2">
      <c r="B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U664" s="7"/>
    </row>
    <row r="665" spans="2:21" ht="12" customHeight="1" x14ac:dyDescent="0.2">
      <c r="B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U665" s="7"/>
    </row>
    <row r="666" spans="2:21" ht="12" customHeight="1" x14ac:dyDescent="0.2">
      <c r="B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U666" s="7"/>
    </row>
    <row r="667" spans="2:21" ht="12" customHeight="1" x14ac:dyDescent="0.2">
      <c r="B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U667" s="7"/>
    </row>
    <row r="668" spans="2:21" ht="12" customHeight="1" x14ac:dyDescent="0.2">
      <c r="B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U668" s="7"/>
    </row>
    <row r="669" spans="2:21" ht="12" customHeight="1" x14ac:dyDescent="0.2">
      <c r="B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U669" s="7"/>
    </row>
    <row r="670" spans="2:21" ht="12" customHeight="1" x14ac:dyDescent="0.2">
      <c r="B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U670" s="7"/>
    </row>
    <row r="671" spans="2:21" ht="12" customHeight="1" x14ac:dyDescent="0.2">
      <c r="B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U671" s="7"/>
    </row>
    <row r="672" spans="2:21" ht="12" customHeight="1" x14ac:dyDescent="0.2">
      <c r="B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U672" s="7"/>
    </row>
    <row r="673" spans="2:21" ht="12" customHeight="1" x14ac:dyDescent="0.2">
      <c r="B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U673" s="7"/>
    </row>
    <row r="674" spans="2:21" ht="12" customHeight="1" x14ac:dyDescent="0.2">
      <c r="B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U674" s="7"/>
    </row>
    <row r="675" spans="2:21" ht="12" customHeight="1" x14ac:dyDescent="0.2">
      <c r="B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U675" s="7"/>
    </row>
    <row r="676" spans="2:21" ht="12" customHeight="1" x14ac:dyDescent="0.2">
      <c r="B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U676" s="7"/>
    </row>
    <row r="677" spans="2:21" ht="12" customHeight="1" x14ac:dyDescent="0.2">
      <c r="B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U677" s="7"/>
    </row>
    <row r="678" spans="2:21" ht="12" customHeight="1" x14ac:dyDescent="0.2">
      <c r="B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U678" s="7"/>
    </row>
    <row r="679" spans="2:21" ht="12" customHeight="1" x14ac:dyDescent="0.2">
      <c r="B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U679" s="7"/>
    </row>
    <row r="680" spans="2:21" ht="12" customHeight="1" x14ac:dyDescent="0.2">
      <c r="B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U680" s="7"/>
    </row>
    <row r="681" spans="2:21" ht="12" customHeight="1" x14ac:dyDescent="0.2">
      <c r="B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U681" s="7"/>
    </row>
    <row r="682" spans="2:21" ht="12" customHeight="1" x14ac:dyDescent="0.2">
      <c r="B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U682" s="7"/>
    </row>
    <row r="683" spans="2:21" ht="12" customHeight="1" x14ac:dyDescent="0.2">
      <c r="B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U683" s="7"/>
    </row>
    <row r="684" spans="2:21" ht="12" customHeight="1" x14ac:dyDescent="0.2">
      <c r="B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U684" s="7"/>
    </row>
    <row r="685" spans="2:21" ht="12" customHeight="1" x14ac:dyDescent="0.2">
      <c r="B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U685" s="7"/>
    </row>
    <row r="686" spans="2:21" ht="12" customHeight="1" x14ac:dyDescent="0.2">
      <c r="B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U686" s="7"/>
    </row>
    <row r="687" spans="2:21" ht="12" customHeight="1" x14ac:dyDescent="0.2">
      <c r="B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U687" s="7"/>
    </row>
    <row r="688" spans="2:21" ht="12" customHeight="1" x14ac:dyDescent="0.2">
      <c r="B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U688" s="7"/>
    </row>
    <row r="689" spans="2:21" ht="12" customHeight="1" x14ac:dyDescent="0.2">
      <c r="B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U689" s="7"/>
    </row>
    <row r="690" spans="2:21" ht="12" customHeight="1" x14ac:dyDescent="0.2">
      <c r="B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U690" s="7"/>
    </row>
    <row r="691" spans="2:21" ht="12" customHeight="1" x14ac:dyDescent="0.2">
      <c r="B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U691" s="7"/>
    </row>
    <row r="692" spans="2:21" ht="12" customHeight="1" x14ac:dyDescent="0.2">
      <c r="B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U692" s="7"/>
    </row>
    <row r="693" spans="2:21" ht="12" customHeight="1" x14ac:dyDescent="0.2">
      <c r="B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U693" s="7"/>
    </row>
    <row r="694" spans="2:21" ht="12" customHeight="1" x14ac:dyDescent="0.2">
      <c r="B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U694" s="7"/>
    </row>
    <row r="695" spans="2:21" ht="12" customHeight="1" x14ac:dyDescent="0.2">
      <c r="B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U695" s="7"/>
    </row>
    <row r="696" spans="2:21" ht="12" customHeight="1" x14ac:dyDescent="0.2">
      <c r="B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U696" s="7"/>
    </row>
    <row r="697" spans="2:21" ht="12" customHeight="1" x14ac:dyDescent="0.2">
      <c r="B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U697" s="7"/>
    </row>
    <row r="698" spans="2:21" ht="12" customHeight="1" x14ac:dyDescent="0.2">
      <c r="B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U698" s="7"/>
    </row>
    <row r="699" spans="2:21" ht="12" customHeight="1" x14ac:dyDescent="0.2">
      <c r="B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U699" s="7"/>
    </row>
    <row r="700" spans="2:21" ht="12" customHeight="1" x14ac:dyDescent="0.2">
      <c r="B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U700" s="7"/>
    </row>
    <row r="701" spans="2:21" ht="12" customHeight="1" x14ac:dyDescent="0.2">
      <c r="B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U701" s="7"/>
    </row>
    <row r="702" spans="2:21" ht="12" customHeight="1" x14ac:dyDescent="0.2">
      <c r="B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U702" s="7"/>
    </row>
    <row r="703" spans="2:21" ht="12" customHeight="1" x14ac:dyDescent="0.2">
      <c r="B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U703" s="7"/>
    </row>
    <row r="704" spans="2:21" ht="12" customHeight="1" x14ac:dyDescent="0.2">
      <c r="B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U704" s="7"/>
    </row>
    <row r="705" spans="2:21" ht="12" customHeight="1" x14ac:dyDescent="0.2">
      <c r="B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U705" s="7"/>
    </row>
    <row r="706" spans="2:21" ht="12" customHeight="1" x14ac:dyDescent="0.2">
      <c r="B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U706" s="7"/>
    </row>
    <row r="707" spans="2:21" ht="12" customHeight="1" x14ac:dyDescent="0.2">
      <c r="B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U707" s="7"/>
    </row>
    <row r="708" spans="2:21" ht="12" customHeight="1" x14ac:dyDescent="0.2">
      <c r="B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U708" s="7"/>
    </row>
    <row r="709" spans="2:21" ht="12" customHeight="1" x14ac:dyDescent="0.2">
      <c r="B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U709" s="7"/>
    </row>
    <row r="710" spans="2:21" ht="12" customHeight="1" x14ac:dyDescent="0.2">
      <c r="B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U710" s="7"/>
    </row>
    <row r="711" spans="2:21" ht="12" customHeight="1" x14ac:dyDescent="0.2">
      <c r="B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U711" s="7"/>
    </row>
    <row r="712" spans="2:21" ht="12" customHeight="1" x14ac:dyDescent="0.2">
      <c r="B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U712" s="7"/>
    </row>
    <row r="713" spans="2:21" ht="12" customHeight="1" x14ac:dyDescent="0.2">
      <c r="B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U713" s="7"/>
    </row>
    <row r="714" spans="2:21" ht="12" customHeight="1" x14ac:dyDescent="0.2">
      <c r="B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U714" s="7"/>
    </row>
    <row r="715" spans="2:21" ht="12" customHeight="1" x14ac:dyDescent="0.2">
      <c r="B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U715" s="7"/>
    </row>
    <row r="716" spans="2:21" ht="12" customHeight="1" x14ac:dyDescent="0.2">
      <c r="B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U716" s="7"/>
    </row>
    <row r="717" spans="2:21" ht="12" customHeight="1" x14ac:dyDescent="0.2">
      <c r="B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U717" s="7"/>
    </row>
    <row r="718" spans="2:21" ht="12" customHeight="1" x14ac:dyDescent="0.2">
      <c r="B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U718" s="7"/>
    </row>
    <row r="719" spans="2:21" ht="12" customHeight="1" x14ac:dyDescent="0.2">
      <c r="B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U719" s="7"/>
    </row>
    <row r="720" spans="2:21" ht="12" customHeight="1" x14ac:dyDescent="0.2">
      <c r="B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U720" s="7"/>
    </row>
    <row r="721" spans="2:21" ht="12" customHeight="1" x14ac:dyDescent="0.2">
      <c r="B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U721" s="7"/>
    </row>
    <row r="722" spans="2:21" ht="12" customHeight="1" x14ac:dyDescent="0.2">
      <c r="B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U722" s="7"/>
    </row>
    <row r="723" spans="2:21" ht="12" customHeight="1" x14ac:dyDescent="0.2">
      <c r="B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U723" s="7"/>
    </row>
    <row r="724" spans="2:21" ht="12" customHeight="1" x14ac:dyDescent="0.2">
      <c r="B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U724" s="7"/>
    </row>
    <row r="725" spans="2:21" ht="12" customHeight="1" x14ac:dyDescent="0.2">
      <c r="B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U725" s="7"/>
    </row>
    <row r="726" spans="2:21" ht="12" customHeight="1" x14ac:dyDescent="0.2">
      <c r="B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U726" s="7"/>
    </row>
    <row r="727" spans="2:21" ht="12" customHeight="1" x14ac:dyDescent="0.2">
      <c r="B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U727" s="7"/>
    </row>
    <row r="728" spans="2:21" ht="12" customHeight="1" x14ac:dyDescent="0.2">
      <c r="B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U728" s="7"/>
    </row>
    <row r="729" spans="2:21" ht="12" customHeight="1" x14ac:dyDescent="0.2">
      <c r="B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U729" s="7"/>
    </row>
    <row r="730" spans="2:21" ht="12" customHeight="1" x14ac:dyDescent="0.2">
      <c r="B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U730" s="7"/>
    </row>
    <row r="731" spans="2:21" ht="12" customHeight="1" x14ac:dyDescent="0.2">
      <c r="B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U731" s="7"/>
    </row>
    <row r="732" spans="2:21" ht="12" customHeight="1" x14ac:dyDescent="0.2">
      <c r="B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U732" s="7"/>
    </row>
    <row r="733" spans="2:21" ht="12" customHeight="1" x14ac:dyDescent="0.2">
      <c r="B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U733" s="7"/>
    </row>
    <row r="734" spans="2:21" ht="12" customHeight="1" x14ac:dyDescent="0.2">
      <c r="B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U734" s="7"/>
    </row>
    <row r="735" spans="2:21" ht="12" customHeight="1" x14ac:dyDescent="0.2">
      <c r="B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U735" s="7"/>
    </row>
    <row r="736" spans="2:21" ht="12" customHeight="1" x14ac:dyDescent="0.2">
      <c r="B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U736" s="7"/>
    </row>
    <row r="737" spans="2:21" ht="12" customHeight="1" x14ac:dyDescent="0.2">
      <c r="B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U737" s="7"/>
    </row>
    <row r="738" spans="2:21" ht="12" customHeight="1" x14ac:dyDescent="0.2">
      <c r="B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U738" s="7"/>
    </row>
    <row r="739" spans="2:21" ht="12" customHeight="1" x14ac:dyDescent="0.2">
      <c r="B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U739" s="7"/>
    </row>
    <row r="740" spans="2:21" ht="12" customHeight="1" x14ac:dyDescent="0.2">
      <c r="B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U740" s="7"/>
    </row>
    <row r="741" spans="2:21" ht="12" customHeight="1" x14ac:dyDescent="0.2">
      <c r="B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U741" s="7"/>
    </row>
    <row r="742" spans="2:21" ht="12" customHeight="1" x14ac:dyDescent="0.2">
      <c r="B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U742" s="7"/>
    </row>
    <row r="743" spans="2:21" ht="12" customHeight="1" x14ac:dyDescent="0.2">
      <c r="B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U743" s="7"/>
    </row>
    <row r="744" spans="2:21" ht="12" customHeight="1" x14ac:dyDescent="0.2">
      <c r="B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U744" s="7"/>
    </row>
    <row r="745" spans="2:21" ht="12" customHeight="1" x14ac:dyDescent="0.2">
      <c r="B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U745" s="7"/>
    </row>
    <row r="746" spans="2:21" ht="12" customHeight="1" x14ac:dyDescent="0.2">
      <c r="B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U746" s="7"/>
    </row>
    <row r="747" spans="2:21" ht="12" customHeight="1" x14ac:dyDescent="0.2">
      <c r="B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U747" s="7"/>
    </row>
    <row r="748" spans="2:21" ht="12" customHeight="1" x14ac:dyDescent="0.2">
      <c r="B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U748" s="7"/>
    </row>
    <row r="749" spans="2:21" ht="12" customHeight="1" x14ac:dyDescent="0.2">
      <c r="B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U749" s="7"/>
    </row>
    <row r="750" spans="2:21" ht="12" customHeight="1" x14ac:dyDescent="0.2">
      <c r="B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U750" s="7"/>
    </row>
    <row r="751" spans="2:21" ht="12" customHeight="1" x14ac:dyDescent="0.2">
      <c r="B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U751" s="7"/>
    </row>
    <row r="752" spans="2:21" ht="12" customHeight="1" x14ac:dyDescent="0.2">
      <c r="B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U752" s="7"/>
    </row>
    <row r="753" spans="2:21" ht="12" customHeight="1" x14ac:dyDescent="0.2">
      <c r="B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U753" s="7"/>
    </row>
    <row r="754" spans="2:21" ht="12" customHeight="1" x14ac:dyDescent="0.2">
      <c r="B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U754" s="7"/>
    </row>
    <row r="755" spans="2:21" ht="12" customHeight="1" x14ac:dyDescent="0.2">
      <c r="B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U755" s="7"/>
    </row>
    <row r="756" spans="2:21" ht="12" customHeight="1" x14ac:dyDescent="0.2">
      <c r="B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U756" s="7"/>
    </row>
    <row r="757" spans="2:21" ht="12" customHeight="1" x14ac:dyDescent="0.2">
      <c r="B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U757" s="7"/>
    </row>
    <row r="758" spans="2:21" ht="12" customHeight="1" x14ac:dyDescent="0.2">
      <c r="B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U758" s="7"/>
    </row>
    <row r="759" spans="2:21" ht="12" customHeight="1" x14ac:dyDescent="0.2">
      <c r="B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U759" s="7"/>
    </row>
    <row r="760" spans="2:21" ht="12" customHeight="1" x14ac:dyDescent="0.2">
      <c r="B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U760" s="7"/>
    </row>
    <row r="761" spans="2:21" ht="12" customHeight="1" x14ac:dyDescent="0.2">
      <c r="B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U761" s="7"/>
    </row>
    <row r="762" spans="2:21" ht="12" customHeight="1" x14ac:dyDescent="0.2">
      <c r="B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U762" s="7"/>
    </row>
    <row r="763" spans="2:21" ht="12" customHeight="1" x14ac:dyDescent="0.2">
      <c r="B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U763" s="7"/>
    </row>
    <row r="764" spans="2:21" ht="12" customHeight="1" x14ac:dyDescent="0.2">
      <c r="B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U764" s="7"/>
    </row>
    <row r="765" spans="2:21" ht="12" customHeight="1" x14ac:dyDescent="0.2">
      <c r="B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U765" s="7"/>
    </row>
    <row r="766" spans="2:21" ht="12" customHeight="1" x14ac:dyDescent="0.2">
      <c r="B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U766" s="7"/>
    </row>
    <row r="767" spans="2:21" ht="12" customHeight="1" x14ac:dyDescent="0.2">
      <c r="B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U767" s="7"/>
    </row>
    <row r="768" spans="2:21" ht="12" customHeight="1" x14ac:dyDescent="0.2">
      <c r="B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U768" s="7"/>
    </row>
    <row r="769" spans="2:21" ht="12" customHeight="1" x14ac:dyDescent="0.2">
      <c r="B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U769" s="7"/>
    </row>
    <row r="770" spans="2:21" ht="12" customHeight="1" x14ac:dyDescent="0.2">
      <c r="B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U770" s="7"/>
    </row>
    <row r="771" spans="2:21" ht="12" customHeight="1" x14ac:dyDescent="0.2">
      <c r="B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U771" s="7"/>
    </row>
    <row r="772" spans="2:21" ht="12" customHeight="1" x14ac:dyDescent="0.2">
      <c r="B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U772" s="7"/>
    </row>
    <row r="773" spans="2:21" ht="12" customHeight="1" x14ac:dyDescent="0.2">
      <c r="B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U773" s="7"/>
    </row>
    <row r="774" spans="2:21" ht="12" customHeight="1" x14ac:dyDescent="0.2">
      <c r="B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U774" s="7"/>
    </row>
    <row r="775" spans="2:21" ht="12" customHeight="1" x14ac:dyDescent="0.2">
      <c r="B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U775" s="7"/>
    </row>
    <row r="776" spans="2:21" ht="12" customHeight="1" x14ac:dyDescent="0.2">
      <c r="B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U776" s="7"/>
    </row>
    <row r="777" spans="2:21" ht="12" customHeight="1" x14ac:dyDescent="0.2">
      <c r="B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U777" s="7"/>
    </row>
    <row r="778" spans="2:21" ht="12" customHeight="1" x14ac:dyDescent="0.2">
      <c r="B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U778" s="7"/>
    </row>
    <row r="779" spans="2:21" ht="12" customHeight="1" x14ac:dyDescent="0.2">
      <c r="B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U779" s="7"/>
    </row>
    <row r="780" spans="2:21" ht="12" customHeight="1" x14ac:dyDescent="0.2">
      <c r="B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U780" s="7"/>
    </row>
    <row r="781" spans="2:21" ht="12" customHeight="1" x14ac:dyDescent="0.2">
      <c r="B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U781" s="7"/>
    </row>
    <row r="782" spans="2:21" ht="12" customHeight="1" x14ac:dyDescent="0.2">
      <c r="B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U782" s="7"/>
    </row>
    <row r="783" spans="2:21" ht="12" customHeight="1" x14ac:dyDescent="0.2">
      <c r="B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U783" s="7"/>
    </row>
    <row r="784" spans="2:21" ht="12" customHeight="1" x14ac:dyDescent="0.2">
      <c r="B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U784" s="7"/>
    </row>
    <row r="785" spans="2:21" ht="12" customHeight="1" x14ac:dyDescent="0.2">
      <c r="B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U785" s="7"/>
    </row>
    <row r="786" spans="2:21" ht="12" customHeight="1" x14ac:dyDescent="0.2">
      <c r="B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U786" s="7"/>
    </row>
    <row r="787" spans="2:21" ht="12" customHeight="1" x14ac:dyDescent="0.2">
      <c r="B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U787" s="7"/>
    </row>
    <row r="788" spans="2:21" ht="12" customHeight="1" x14ac:dyDescent="0.2">
      <c r="B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U788" s="7"/>
    </row>
    <row r="789" spans="2:21" ht="12" customHeight="1" x14ac:dyDescent="0.2">
      <c r="B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U789" s="7"/>
    </row>
    <row r="790" spans="2:21" ht="12" customHeight="1" x14ac:dyDescent="0.2">
      <c r="B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U790" s="7"/>
    </row>
    <row r="791" spans="2:21" ht="12" customHeight="1" x14ac:dyDescent="0.2">
      <c r="B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U791" s="7"/>
    </row>
    <row r="792" spans="2:21" ht="12" customHeight="1" x14ac:dyDescent="0.2">
      <c r="B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U792" s="7"/>
    </row>
    <row r="793" spans="2:21" ht="12" customHeight="1" x14ac:dyDescent="0.2">
      <c r="B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U793" s="7"/>
    </row>
    <row r="794" spans="2:21" ht="12" customHeight="1" x14ac:dyDescent="0.2">
      <c r="B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U794" s="7"/>
    </row>
    <row r="795" spans="2:21" ht="12" customHeight="1" x14ac:dyDescent="0.2">
      <c r="B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U795" s="7"/>
    </row>
    <row r="796" spans="2:21" ht="12" customHeight="1" x14ac:dyDescent="0.2">
      <c r="B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U796" s="7"/>
    </row>
    <row r="797" spans="2:21" ht="12" customHeight="1" x14ac:dyDescent="0.2">
      <c r="B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U797" s="7"/>
    </row>
    <row r="798" spans="2:21" ht="12" customHeight="1" x14ac:dyDescent="0.2">
      <c r="B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U798" s="7"/>
    </row>
    <row r="799" spans="2:21" ht="12" customHeight="1" x14ac:dyDescent="0.2">
      <c r="B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U799" s="7"/>
    </row>
    <row r="800" spans="2:21" ht="12" customHeight="1" x14ac:dyDescent="0.2">
      <c r="B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U800" s="7"/>
    </row>
    <row r="801" spans="2:21" ht="12" customHeight="1" x14ac:dyDescent="0.2">
      <c r="B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U801" s="7"/>
    </row>
    <row r="802" spans="2:21" ht="12" customHeight="1" x14ac:dyDescent="0.2">
      <c r="B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U802" s="7"/>
    </row>
    <row r="803" spans="2:21" ht="12" customHeight="1" x14ac:dyDescent="0.2">
      <c r="B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U803" s="7"/>
    </row>
    <row r="804" spans="2:21" ht="12" customHeight="1" x14ac:dyDescent="0.2">
      <c r="B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U804" s="7"/>
    </row>
    <row r="805" spans="2:21" ht="12" customHeight="1" x14ac:dyDescent="0.2">
      <c r="B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U805" s="7"/>
    </row>
    <row r="806" spans="2:21" ht="12" customHeight="1" x14ac:dyDescent="0.2">
      <c r="B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U806" s="7"/>
    </row>
    <row r="807" spans="2:21" ht="12" customHeight="1" x14ac:dyDescent="0.2">
      <c r="B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U807" s="7"/>
    </row>
    <row r="808" spans="2:21" ht="12" customHeight="1" x14ac:dyDescent="0.2">
      <c r="B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U808" s="7"/>
    </row>
    <row r="809" spans="2:21" ht="12" customHeight="1" x14ac:dyDescent="0.2">
      <c r="B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U809" s="7"/>
    </row>
    <row r="810" spans="2:21" ht="12" customHeight="1" x14ac:dyDescent="0.2">
      <c r="B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U810" s="7"/>
    </row>
    <row r="811" spans="2:21" ht="12" customHeight="1" x14ac:dyDescent="0.2">
      <c r="B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U811" s="7"/>
    </row>
    <row r="812" spans="2:21" ht="12" customHeight="1" x14ac:dyDescent="0.2">
      <c r="B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U812" s="7"/>
    </row>
    <row r="813" spans="2:21" ht="12" customHeight="1" x14ac:dyDescent="0.2">
      <c r="B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U813" s="7"/>
    </row>
    <row r="814" spans="2:21" ht="12" customHeight="1" x14ac:dyDescent="0.2">
      <c r="B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U814" s="7"/>
    </row>
    <row r="815" spans="2:21" ht="12" customHeight="1" x14ac:dyDescent="0.2">
      <c r="B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U815" s="7"/>
    </row>
    <row r="816" spans="2:21" ht="12" customHeight="1" x14ac:dyDescent="0.2">
      <c r="B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U816" s="7"/>
    </row>
    <row r="817" spans="2:21" ht="12" customHeight="1" x14ac:dyDescent="0.2">
      <c r="B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U817" s="7"/>
    </row>
    <row r="818" spans="2:21" ht="12" customHeight="1" x14ac:dyDescent="0.2">
      <c r="B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U818" s="7"/>
    </row>
    <row r="819" spans="2:21" ht="12" customHeight="1" x14ac:dyDescent="0.2">
      <c r="B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U819" s="7"/>
    </row>
    <row r="820" spans="2:21" ht="12" customHeight="1" x14ac:dyDescent="0.2">
      <c r="B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U820" s="7"/>
    </row>
    <row r="821" spans="2:21" ht="12" customHeight="1" x14ac:dyDescent="0.2">
      <c r="B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U821" s="7"/>
    </row>
    <row r="822" spans="2:21" ht="12" customHeight="1" x14ac:dyDescent="0.2">
      <c r="B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U822" s="7"/>
    </row>
    <row r="823" spans="2:21" ht="12" customHeight="1" x14ac:dyDescent="0.2">
      <c r="B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U823" s="7"/>
    </row>
    <row r="824" spans="2:21" ht="12" customHeight="1" x14ac:dyDescent="0.2">
      <c r="B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U824" s="7"/>
    </row>
    <row r="825" spans="2:21" ht="12" customHeight="1" x14ac:dyDescent="0.2">
      <c r="B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U825" s="7"/>
    </row>
    <row r="826" spans="2:21" ht="12" customHeight="1" x14ac:dyDescent="0.2">
      <c r="B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U826" s="7"/>
    </row>
    <row r="827" spans="2:21" ht="12" customHeight="1" x14ac:dyDescent="0.2">
      <c r="B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U827" s="7"/>
    </row>
    <row r="828" spans="2:21" ht="12" customHeight="1" x14ac:dyDescent="0.2">
      <c r="B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U828" s="7"/>
    </row>
    <row r="829" spans="2:21" ht="12" customHeight="1" x14ac:dyDescent="0.2">
      <c r="B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U829" s="7"/>
    </row>
    <row r="830" spans="2:21" ht="12" customHeight="1" x14ac:dyDescent="0.2">
      <c r="B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U830" s="7"/>
    </row>
    <row r="831" spans="2:21" ht="12" customHeight="1" x14ac:dyDescent="0.2">
      <c r="B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U831" s="7"/>
    </row>
    <row r="832" spans="2:21" ht="12" customHeight="1" x14ac:dyDescent="0.2">
      <c r="B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U832" s="7"/>
    </row>
    <row r="833" spans="2:21" ht="12" customHeight="1" x14ac:dyDescent="0.2">
      <c r="B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U833" s="7"/>
    </row>
    <row r="834" spans="2:21" ht="12" customHeight="1" x14ac:dyDescent="0.2">
      <c r="B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U834" s="7"/>
    </row>
    <row r="835" spans="2:21" ht="12" customHeight="1" x14ac:dyDescent="0.2">
      <c r="B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U835" s="7"/>
    </row>
    <row r="836" spans="2:21" ht="12" customHeight="1" x14ac:dyDescent="0.2">
      <c r="B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U836" s="7"/>
    </row>
    <row r="837" spans="2:21" ht="12" customHeight="1" x14ac:dyDescent="0.2">
      <c r="B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U837" s="7"/>
    </row>
    <row r="838" spans="2:21" ht="12" customHeight="1" x14ac:dyDescent="0.2">
      <c r="B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U838" s="7"/>
    </row>
    <row r="839" spans="2:21" ht="12" customHeight="1" x14ac:dyDescent="0.2">
      <c r="B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U839" s="7"/>
    </row>
    <row r="840" spans="2:21" ht="12" customHeight="1" x14ac:dyDescent="0.2">
      <c r="B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U840" s="7"/>
    </row>
    <row r="841" spans="2:21" ht="12" customHeight="1" x14ac:dyDescent="0.2">
      <c r="B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U841" s="7"/>
    </row>
    <row r="842" spans="2:21" ht="12" customHeight="1" x14ac:dyDescent="0.2">
      <c r="B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U842" s="7"/>
    </row>
    <row r="843" spans="2:21" ht="12" customHeight="1" x14ac:dyDescent="0.2">
      <c r="B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U843" s="7"/>
    </row>
    <row r="844" spans="2:21" ht="12" customHeight="1" x14ac:dyDescent="0.2">
      <c r="B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U844" s="7"/>
    </row>
    <row r="845" spans="2:21" ht="12" customHeight="1" x14ac:dyDescent="0.2">
      <c r="B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U845" s="7"/>
    </row>
    <row r="846" spans="2:21" ht="12" customHeight="1" x14ac:dyDescent="0.2">
      <c r="B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U846" s="7"/>
    </row>
    <row r="847" spans="2:21" ht="12" customHeight="1" x14ac:dyDescent="0.2">
      <c r="B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U847" s="7"/>
    </row>
    <row r="848" spans="2:21" ht="12" customHeight="1" x14ac:dyDescent="0.2">
      <c r="B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U848" s="7"/>
    </row>
    <row r="849" spans="2:21" ht="12" customHeight="1" x14ac:dyDescent="0.2">
      <c r="B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U849" s="7"/>
    </row>
    <row r="850" spans="2:21" ht="12" customHeight="1" x14ac:dyDescent="0.2">
      <c r="B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U850" s="7"/>
    </row>
    <row r="851" spans="2:21" ht="12" customHeight="1" x14ac:dyDescent="0.2">
      <c r="B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U851" s="7"/>
    </row>
    <row r="852" spans="2:21" ht="12" customHeight="1" x14ac:dyDescent="0.2">
      <c r="B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U852" s="7"/>
    </row>
    <row r="853" spans="2:21" ht="12" customHeight="1" x14ac:dyDescent="0.2">
      <c r="B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U853" s="7"/>
    </row>
    <row r="854" spans="2:21" ht="12" customHeight="1" x14ac:dyDescent="0.2">
      <c r="B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U854" s="7"/>
    </row>
    <row r="855" spans="2:21" ht="12" customHeight="1" x14ac:dyDescent="0.2">
      <c r="B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U855" s="7"/>
    </row>
    <row r="856" spans="2:21" ht="12" customHeight="1" x14ac:dyDescent="0.2">
      <c r="B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U856" s="7"/>
    </row>
    <row r="857" spans="2:21" ht="12" customHeight="1" x14ac:dyDescent="0.2">
      <c r="B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U857" s="7"/>
    </row>
    <row r="858" spans="2:21" ht="12" customHeight="1" x14ac:dyDescent="0.2">
      <c r="B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U858" s="7"/>
    </row>
    <row r="859" spans="2:21" ht="12" customHeight="1" x14ac:dyDescent="0.2">
      <c r="B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U859" s="7"/>
    </row>
    <row r="860" spans="2:21" ht="12" customHeight="1" x14ac:dyDescent="0.2">
      <c r="B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U860" s="7"/>
    </row>
    <row r="861" spans="2:21" ht="12" customHeight="1" x14ac:dyDescent="0.2">
      <c r="B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U861" s="7"/>
    </row>
    <row r="862" spans="2:21" ht="12" customHeight="1" x14ac:dyDescent="0.2">
      <c r="B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U862" s="7"/>
    </row>
    <row r="863" spans="2:21" ht="12" customHeight="1" x14ac:dyDescent="0.2">
      <c r="B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U863" s="7"/>
    </row>
    <row r="864" spans="2:21" ht="12" customHeight="1" x14ac:dyDescent="0.2">
      <c r="B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U864" s="7"/>
    </row>
    <row r="865" spans="2:21" ht="12" customHeight="1" x14ac:dyDescent="0.2">
      <c r="B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U865" s="7"/>
    </row>
    <row r="866" spans="2:21" ht="12" customHeight="1" x14ac:dyDescent="0.2">
      <c r="B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U866" s="7"/>
    </row>
    <row r="867" spans="2:21" ht="12" customHeight="1" x14ac:dyDescent="0.2">
      <c r="B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U867" s="7"/>
    </row>
    <row r="868" spans="2:21" ht="12" customHeight="1" x14ac:dyDescent="0.2">
      <c r="B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U868" s="7"/>
    </row>
    <row r="869" spans="2:21" ht="12" customHeight="1" x14ac:dyDescent="0.2">
      <c r="B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U869" s="7"/>
    </row>
    <row r="870" spans="2:21" ht="12" customHeight="1" x14ac:dyDescent="0.2">
      <c r="B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U870" s="7"/>
    </row>
    <row r="871" spans="2:21" ht="12" customHeight="1" x14ac:dyDescent="0.2">
      <c r="B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U871" s="7"/>
    </row>
    <row r="872" spans="2:21" ht="12" customHeight="1" x14ac:dyDescent="0.2">
      <c r="B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U872" s="7"/>
    </row>
    <row r="873" spans="2:21" ht="12" customHeight="1" x14ac:dyDescent="0.2">
      <c r="B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U873" s="7"/>
    </row>
    <row r="874" spans="2:21" ht="12" customHeight="1" x14ac:dyDescent="0.2">
      <c r="B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U874" s="7"/>
    </row>
    <row r="875" spans="2:21" ht="12" customHeight="1" x14ac:dyDescent="0.2">
      <c r="B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U875" s="7"/>
    </row>
    <row r="876" spans="2:21" ht="12" customHeight="1" x14ac:dyDescent="0.2">
      <c r="B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U876" s="7"/>
    </row>
    <row r="877" spans="2:21" ht="12" customHeight="1" x14ac:dyDescent="0.2">
      <c r="B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U877" s="7"/>
    </row>
    <row r="878" spans="2:21" ht="12" customHeight="1" x14ac:dyDescent="0.2">
      <c r="B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U878" s="7"/>
    </row>
    <row r="879" spans="2:21" ht="12" customHeight="1" x14ac:dyDescent="0.2">
      <c r="B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U879" s="7"/>
    </row>
    <row r="880" spans="2:21" ht="12" customHeight="1" x14ac:dyDescent="0.2">
      <c r="B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U880" s="7"/>
    </row>
    <row r="881" spans="2:21" ht="12" customHeight="1" x14ac:dyDescent="0.2">
      <c r="B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U881" s="7"/>
    </row>
    <row r="882" spans="2:21" ht="12" customHeight="1" x14ac:dyDescent="0.2">
      <c r="B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U882" s="7"/>
    </row>
    <row r="883" spans="2:21" ht="12" customHeight="1" x14ac:dyDescent="0.2">
      <c r="B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U883" s="7"/>
    </row>
    <row r="884" spans="2:21" ht="12" customHeight="1" x14ac:dyDescent="0.2">
      <c r="B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U884" s="7"/>
    </row>
    <row r="885" spans="2:21" ht="12" customHeight="1" x14ac:dyDescent="0.2">
      <c r="B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U885" s="7"/>
    </row>
    <row r="886" spans="2:21" ht="12" customHeight="1" x14ac:dyDescent="0.2">
      <c r="B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U886" s="7"/>
    </row>
    <row r="887" spans="2:21" ht="12" customHeight="1" x14ac:dyDescent="0.2">
      <c r="B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U887" s="7"/>
    </row>
    <row r="888" spans="2:21" ht="12" customHeight="1" x14ac:dyDescent="0.2">
      <c r="B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U888" s="7"/>
    </row>
    <row r="889" spans="2:21" ht="12" customHeight="1" x14ac:dyDescent="0.2">
      <c r="B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U889" s="7"/>
    </row>
    <row r="890" spans="2:21" ht="12" customHeight="1" x14ac:dyDescent="0.2">
      <c r="B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U890" s="7"/>
    </row>
    <row r="891" spans="2:21" ht="12" customHeight="1" x14ac:dyDescent="0.2">
      <c r="B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U891" s="7"/>
    </row>
    <row r="892" spans="2:21" ht="12" customHeight="1" x14ac:dyDescent="0.2">
      <c r="B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U892" s="7"/>
    </row>
    <row r="893" spans="2:21" ht="12" customHeight="1" x14ac:dyDescent="0.2">
      <c r="B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U893" s="7"/>
    </row>
    <row r="894" spans="2:21" ht="12" customHeight="1" x14ac:dyDescent="0.2">
      <c r="B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U894" s="7"/>
    </row>
    <row r="895" spans="2:21" ht="12" customHeight="1" x14ac:dyDescent="0.2">
      <c r="B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U895" s="7"/>
    </row>
    <row r="896" spans="2:21" ht="12" customHeight="1" x14ac:dyDescent="0.2">
      <c r="B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U896" s="7"/>
    </row>
    <row r="897" spans="2:21" ht="12" customHeight="1" x14ac:dyDescent="0.2">
      <c r="B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U897" s="7"/>
    </row>
    <row r="898" spans="2:21" ht="12" customHeight="1" x14ac:dyDescent="0.2">
      <c r="B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U898" s="7"/>
    </row>
    <row r="899" spans="2:21" ht="12" customHeight="1" x14ac:dyDescent="0.2">
      <c r="B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U899" s="7"/>
    </row>
    <row r="900" spans="2:21" ht="12" customHeight="1" x14ac:dyDescent="0.2">
      <c r="B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U900" s="7"/>
    </row>
    <row r="901" spans="2:21" ht="12" customHeight="1" x14ac:dyDescent="0.2">
      <c r="B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U901" s="7"/>
    </row>
    <row r="902" spans="2:21" ht="12" customHeight="1" x14ac:dyDescent="0.2">
      <c r="B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U902" s="7"/>
    </row>
    <row r="903" spans="2:21" ht="12" customHeight="1" x14ac:dyDescent="0.2">
      <c r="B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U903" s="7"/>
    </row>
    <row r="904" spans="2:21" ht="12" customHeight="1" x14ac:dyDescent="0.2">
      <c r="B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U904" s="7"/>
    </row>
    <row r="905" spans="2:21" ht="12" customHeight="1" x14ac:dyDescent="0.2">
      <c r="B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U905" s="7"/>
    </row>
    <row r="906" spans="2:21" ht="12" customHeight="1" x14ac:dyDescent="0.2">
      <c r="B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U906" s="7"/>
    </row>
    <row r="907" spans="2:21" ht="12" customHeight="1" x14ac:dyDescent="0.2">
      <c r="B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U907" s="7"/>
    </row>
    <row r="908" spans="2:21" ht="12" customHeight="1" x14ac:dyDescent="0.2">
      <c r="B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U908" s="7"/>
    </row>
    <row r="909" spans="2:21" ht="12" customHeight="1" x14ac:dyDescent="0.2">
      <c r="B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U909" s="7"/>
    </row>
    <row r="910" spans="2:21" ht="12" customHeight="1" x14ac:dyDescent="0.2">
      <c r="B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U910" s="7"/>
    </row>
    <row r="911" spans="2:21" ht="12" customHeight="1" x14ac:dyDescent="0.2">
      <c r="B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U911" s="7"/>
    </row>
    <row r="912" spans="2:21" ht="12" customHeight="1" x14ac:dyDescent="0.2">
      <c r="B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U912" s="7"/>
    </row>
    <row r="913" spans="2:21" ht="12" customHeight="1" x14ac:dyDescent="0.2">
      <c r="B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U913" s="7"/>
    </row>
    <row r="914" spans="2:21" ht="12" customHeight="1" x14ac:dyDescent="0.2">
      <c r="B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U914" s="7"/>
    </row>
    <row r="915" spans="2:21" ht="12" customHeight="1" x14ac:dyDescent="0.2">
      <c r="B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U915" s="7"/>
    </row>
    <row r="916" spans="2:21" ht="12" customHeight="1" x14ac:dyDescent="0.2">
      <c r="B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U916" s="7"/>
    </row>
    <row r="917" spans="2:21" ht="12" customHeight="1" x14ac:dyDescent="0.2">
      <c r="B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U917" s="7"/>
    </row>
    <row r="918" spans="2:21" ht="12" customHeight="1" x14ac:dyDescent="0.2">
      <c r="B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U918" s="7"/>
    </row>
    <row r="919" spans="2:21" ht="12" customHeight="1" x14ac:dyDescent="0.2">
      <c r="B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U919" s="7"/>
    </row>
    <row r="920" spans="2:21" ht="12" customHeight="1" x14ac:dyDescent="0.2">
      <c r="B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U920" s="7"/>
    </row>
    <row r="921" spans="2:21" ht="12" customHeight="1" x14ac:dyDescent="0.2">
      <c r="B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U921" s="7"/>
    </row>
    <row r="922" spans="2:21" ht="12" customHeight="1" x14ac:dyDescent="0.2">
      <c r="B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U922" s="7"/>
    </row>
    <row r="923" spans="2:21" ht="12" customHeight="1" x14ac:dyDescent="0.2">
      <c r="B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U923" s="7"/>
    </row>
    <row r="924" spans="2:21" ht="12" customHeight="1" x14ac:dyDescent="0.2">
      <c r="B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U924" s="7"/>
    </row>
    <row r="925" spans="2:21" ht="12" customHeight="1" x14ac:dyDescent="0.2">
      <c r="B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U925" s="7"/>
    </row>
    <row r="926" spans="2:21" ht="12" customHeight="1" x14ac:dyDescent="0.2">
      <c r="B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U926" s="7"/>
    </row>
    <row r="927" spans="2:21" ht="12" customHeight="1" x14ac:dyDescent="0.2">
      <c r="B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U927" s="7"/>
    </row>
    <row r="928" spans="2:21" ht="12" customHeight="1" x14ac:dyDescent="0.2">
      <c r="B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U928" s="7"/>
    </row>
    <row r="929" spans="2:21" ht="12" customHeight="1" x14ac:dyDescent="0.2">
      <c r="B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U929" s="7"/>
    </row>
    <row r="930" spans="2:21" ht="12" customHeight="1" x14ac:dyDescent="0.2">
      <c r="B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U930" s="7"/>
    </row>
    <row r="931" spans="2:21" ht="12" customHeight="1" x14ac:dyDescent="0.2">
      <c r="B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U931" s="7"/>
    </row>
    <row r="932" spans="2:21" ht="12" customHeight="1" x14ac:dyDescent="0.2">
      <c r="B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U932" s="7"/>
    </row>
    <row r="933" spans="2:21" ht="12" customHeight="1" x14ac:dyDescent="0.2">
      <c r="B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U933" s="7"/>
    </row>
    <row r="934" spans="2:21" ht="12" customHeight="1" x14ac:dyDescent="0.2">
      <c r="B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U934" s="7"/>
    </row>
    <row r="935" spans="2:21" ht="12" customHeight="1" x14ac:dyDescent="0.2">
      <c r="B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U935" s="7"/>
    </row>
    <row r="936" spans="2:21" ht="12" customHeight="1" x14ac:dyDescent="0.2">
      <c r="B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U936" s="7"/>
    </row>
    <row r="937" spans="2:21" ht="12" customHeight="1" x14ac:dyDescent="0.2">
      <c r="B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U937" s="7"/>
    </row>
    <row r="938" spans="2:21" ht="12" customHeight="1" x14ac:dyDescent="0.2">
      <c r="B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U938" s="7"/>
    </row>
    <row r="939" spans="2:21" ht="12" customHeight="1" x14ac:dyDescent="0.2">
      <c r="B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U939" s="7"/>
    </row>
    <row r="940" spans="2:21" ht="12" customHeight="1" x14ac:dyDescent="0.2">
      <c r="B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U940" s="7"/>
    </row>
    <row r="941" spans="2:21" ht="12" customHeight="1" x14ac:dyDescent="0.2">
      <c r="B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U941" s="7"/>
    </row>
    <row r="942" spans="2:21" ht="12" customHeight="1" x14ac:dyDescent="0.2">
      <c r="B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U942" s="7"/>
    </row>
    <row r="943" spans="2:21" ht="12" customHeight="1" x14ac:dyDescent="0.2">
      <c r="B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U943" s="7"/>
    </row>
    <row r="944" spans="2:21" ht="12" customHeight="1" x14ac:dyDescent="0.2">
      <c r="B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U944" s="7"/>
    </row>
    <row r="945" spans="2:21" ht="12" customHeight="1" x14ac:dyDescent="0.2">
      <c r="B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U945" s="7"/>
    </row>
    <row r="946" spans="2:21" ht="12" customHeight="1" x14ac:dyDescent="0.2">
      <c r="B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U946" s="7"/>
    </row>
    <row r="947" spans="2:21" ht="12" customHeight="1" x14ac:dyDescent="0.2">
      <c r="B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U947" s="7"/>
    </row>
    <row r="948" spans="2:21" ht="12" customHeight="1" x14ac:dyDescent="0.2">
      <c r="B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U948" s="7"/>
    </row>
    <row r="949" spans="2:21" ht="12" customHeight="1" x14ac:dyDescent="0.2">
      <c r="B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U949" s="7"/>
    </row>
    <row r="950" spans="2:21" ht="12" customHeight="1" x14ac:dyDescent="0.2">
      <c r="B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U950" s="7"/>
    </row>
    <row r="951" spans="2:21" ht="12" customHeight="1" x14ac:dyDescent="0.2">
      <c r="B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U951" s="7"/>
    </row>
    <row r="952" spans="2:21" ht="12" customHeight="1" x14ac:dyDescent="0.2">
      <c r="B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U952" s="7"/>
    </row>
    <row r="953" spans="2:21" ht="12" customHeight="1" x14ac:dyDescent="0.2">
      <c r="B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U953" s="7"/>
    </row>
    <row r="954" spans="2:21" ht="12" customHeight="1" x14ac:dyDescent="0.2">
      <c r="B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U954" s="7"/>
    </row>
    <row r="955" spans="2:21" ht="12" customHeight="1" x14ac:dyDescent="0.2">
      <c r="B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U955" s="7"/>
    </row>
    <row r="956" spans="2:21" ht="12" customHeight="1" x14ac:dyDescent="0.2">
      <c r="B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U956" s="7"/>
    </row>
    <row r="957" spans="2:21" ht="12" customHeight="1" x14ac:dyDescent="0.2">
      <c r="B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U957" s="7"/>
    </row>
    <row r="958" spans="2:21" ht="12" customHeight="1" x14ac:dyDescent="0.2">
      <c r="B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U958" s="7"/>
    </row>
    <row r="959" spans="2:21" ht="12" customHeight="1" x14ac:dyDescent="0.2">
      <c r="B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U959" s="7"/>
    </row>
    <row r="960" spans="2:21" ht="12" customHeight="1" x14ac:dyDescent="0.2">
      <c r="B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U960" s="7"/>
    </row>
    <row r="961" spans="2:21" ht="12" customHeight="1" x14ac:dyDescent="0.2">
      <c r="B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U961" s="7"/>
    </row>
    <row r="962" spans="2:21" ht="12" customHeight="1" x14ac:dyDescent="0.2">
      <c r="B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U962" s="7"/>
    </row>
    <row r="963" spans="2:21" ht="12" customHeight="1" x14ac:dyDescent="0.2">
      <c r="B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U963" s="7"/>
    </row>
    <row r="964" spans="2:21" ht="12" customHeight="1" x14ac:dyDescent="0.2">
      <c r="B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U964" s="7"/>
    </row>
    <row r="965" spans="2:21" ht="12" customHeight="1" x14ac:dyDescent="0.2">
      <c r="B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U965" s="7"/>
    </row>
    <row r="966" spans="2:21" ht="12" customHeight="1" x14ac:dyDescent="0.2">
      <c r="B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U966" s="7"/>
    </row>
    <row r="967" spans="2:21" ht="12" customHeight="1" x14ac:dyDescent="0.2">
      <c r="B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U967" s="7"/>
    </row>
    <row r="968" spans="2:21" ht="12" customHeight="1" x14ac:dyDescent="0.2">
      <c r="B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U968" s="7"/>
    </row>
    <row r="969" spans="2:21" ht="12" customHeight="1" x14ac:dyDescent="0.2">
      <c r="B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U969" s="7"/>
    </row>
    <row r="970" spans="2:21" ht="12" customHeight="1" x14ac:dyDescent="0.2">
      <c r="B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U970" s="7"/>
    </row>
    <row r="971" spans="2:21" ht="12" customHeight="1" x14ac:dyDescent="0.2">
      <c r="B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U971" s="7"/>
    </row>
    <row r="972" spans="2:21" ht="12" customHeight="1" x14ac:dyDescent="0.2">
      <c r="B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U972" s="7"/>
    </row>
    <row r="973" spans="2:21" ht="12" customHeight="1" x14ac:dyDescent="0.2">
      <c r="B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U973" s="7"/>
    </row>
    <row r="974" spans="2:21" ht="12" customHeight="1" x14ac:dyDescent="0.2">
      <c r="B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U974" s="7"/>
    </row>
    <row r="975" spans="2:21" ht="12" customHeight="1" x14ac:dyDescent="0.2">
      <c r="B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U975" s="7"/>
    </row>
    <row r="976" spans="2:21" ht="12" customHeight="1" x14ac:dyDescent="0.2">
      <c r="B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U976" s="7"/>
    </row>
    <row r="977" spans="2:21" ht="12" customHeight="1" x14ac:dyDescent="0.2">
      <c r="B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U977" s="7"/>
    </row>
    <row r="978" spans="2:21" ht="12" customHeight="1" x14ac:dyDescent="0.2">
      <c r="B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U978" s="7"/>
    </row>
    <row r="979" spans="2:21" ht="12" customHeight="1" x14ac:dyDescent="0.2">
      <c r="B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U979" s="7"/>
    </row>
    <row r="980" spans="2:21" ht="12" customHeight="1" x14ac:dyDescent="0.2">
      <c r="B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U980" s="7"/>
    </row>
    <row r="981" spans="2:21" ht="12" customHeight="1" x14ac:dyDescent="0.2">
      <c r="B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U981" s="7"/>
    </row>
    <row r="982" spans="2:21" ht="12" customHeight="1" x14ac:dyDescent="0.2">
      <c r="B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U982" s="7"/>
    </row>
    <row r="983" spans="2:21" ht="12" customHeight="1" x14ac:dyDescent="0.2">
      <c r="B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U983" s="7"/>
    </row>
    <row r="984" spans="2:21" ht="12" customHeight="1" x14ac:dyDescent="0.2">
      <c r="B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U984" s="7"/>
    </row>
    <row r="985" spans="2:21" ht="12" customHeight="1" x14ac:dyDescent="0.2">
      <c r="B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U985" s="7"/>
    </row>
    <row r="986" spans="2:21" ht="12" customHeight="1" x14ac:dyDescent="0.2">
      <c r="B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U986" s="7"/>
    </row>
    <row r="987" spans="2:21" ht="12" customHeight="1" x14ac:dyDescent="0.2">
      <c r="B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U987" s="7"/>
    </row>
    <row r="988" spans="2:21" ht="12" customHeight="1" x14ac:dyDescent="0.2">
      <c r="B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U988" s="7"/>
    </row>
    <row r="989" spans="2:21" ht="12" customHeight="1" x14ac:dyDescent="0.2">
      <c r="B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U989" s="7"/>
    </row>
    <row r="990" spans="2:21" ht="12" customHeight="1" x14ac:dyDescent="0.2">
      <c r="B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U990" s="7"/>
    </row>
    <row r="991" spans="2:21" ht="12" customHeight="1" x14ac:dyDescent="0.2">
      <c r="B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U991" s="7"/>
    </row>
    <row r="992" spans="2:21" ht="12" customHeight="1" x14ac:dyDescent="0.2">
      <c r="B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U992" s="7"/>
    </row>
    <row r="993" spans="2:21" ht="12" customHeight="1" x14ac:dyDescent="0.2">
      <c r="B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U993" s="7"/>
    </row>
    <row r="994" spans="2:21" ht="12" customHeight="1" x14ac:dyDescent="0.2">
      <c r="B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U994" s="7"/>
    </row>
    <row r="995" spans="2:21" ht="12" customHeight="1" x14ac:dyDescent="0.2">
      <c r="B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U995" s="7"/>
    </row>
    <row r="996" spans="2:21" ht="12" customHeight="1" x14ac:dyDescent="0.2">
      <c r="B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U996" s="7"/>
    </row>
    <row r="997" spans="2:21" ht="12" customHeight="1" x14ac:dyDescent="0.2">
      <c r="B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U997" s="7"/>
    </row>
    <row r="998" spans="2:21" ht="12" customHeight="1" x14ac:dyDescent="0.2">
      <c r="B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U998" s="7"/>
    </row>
    <row r="999" spans="2:21" ht="12" customHeight="1" x14ac:dyDescent="0.2">
      <c r="B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U999" s="7"/>
    </row>
    <row r="1000" spans="2:21" ht="12" customHeight="1" x14ac:dyDescent="0.2">
      <c r="B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U1000" s="7"/>
    </row>
  </sheetData>
  <mergeCells count="25">
    <mergeCell ref="Q56:R56"/>
    <mergeCell ref="I7:J7"/>
    <mergeCell ref="I18:J18"/>
    <mergeCell ref="M29:N29"/>
    <mergeCell ref="I33:J33"/>
    <mergeCell ref="I31:J31"/>
    <mergeCell ref="M56:N56"/>
    <mergeCell ref="I56:J56"/>
    <mergeCell ref="P18:R18"/>
    <mergeCell ref="M13:N13"/>
    <mergeCell ref="Q29:R29"/>
    <mergeCell ref="P31:R31"/>
    <mergeCell ref="P33:R33"/>
    <mergeCell ref="I5:J5"/>
    <mergeCell ref="I6:J6"/>
    <mergeCell ref="P16:R16"/>
    <mergeCell ref="I16:J16"/>
    <mergeCell ref="I29:J29"/>
    <mergeCell ref="I24:J24"/>
    <mergeCell ref="I25:J25"/>
    <mergeCell ref="I9:J9"/>
    <mergeCell ref="M12:N12"/>
    <mergeCell ref="M11:N11"/>
    <mergeCell ref="Q27:R27"/>
    <mergeCell ref="I27:J27"/>
  </mergeCells>
  <conditionalFormatting sqref="E39:E42 A38:C43">
    <cfRule type="cellIs" dxfId="21" priority="1" operator="equal">
      <formula>$I$25</formula>
    </cfRule>
  </conditionalFormatting>
  <conditionalFormatting sqref="D39:D42">
    <cfRule type="cellIs" dxfId="20" priority="2" operator="equal">
      <formula>1600*(7-$I$25)</formula>
    </cfRule>
  </conditionalFormatting>
  <conditionalFormatting sqref="F39:S43">
    <cfRule type="expression" dxfId="19" priority="3">
      <formula>AND($B39=$I$25,F$37=$I$24)</formula>
    </cfRule>
  </conditionalFormatting>
  <conditionalFormatting sqref="F37:S37">
    <cfRule type="cellIs" dxfId="18" priority="4" operator="equal">
      <formula>$I$24</formula>
    </cfRule>
  </conditionalFormatting>
  <conditionalFormatting sqref="E43">
    <cfRule type="cellIs" dxfId="17" priority="5" operator="equal">
      <formula>$I$25</formula>
    </cfRule>
  </conditionalFormatting>
  <conditionalFormatting sqref="D43">
    <cfRule type="cellIs" dxfId="16" priority="6" operator="equal">
      <formula>1600*(7-$I$25)</formula>
    </cfRule>
  </conditionalFormatting>
  <conditionalFormatting sqref="F43:S43">
    <cfRule type="expression" dxfId="15" priority="7">
      <formula>AND($B43=$I$25,F$37=$I$24)</formula>
    </cfRule>
  </conditionalFormatting>
  <conditionalFormatting sqref="E38">
    <cfRule type="cellIs" dxfId="14" priority="8" operator="equal">
      <formula>$I$25</formula>
    </cfRule>
  </conditionalFormatting>
  <conditionalFormatting sqref="D38">
    <cfRule type="cellIs" dxfId="13" priority="9" operator="equal">
      <formula>1600*(7-$I$25)</formula>
    </cfRule>
  </conditionalFormatting>
  <conditionalFormatting sqref="F38:S38">
    <cfRule type="expression" dxfId="12" priority="10">
      <formula>AND($B38=$I$25,F$37=$I$24)</formula>
    </cfRule>
  </conditionalFormatting>
  <conditionalFormatting sqref="P16:R16">
    <cfRule type="expression" dxfId="11" priority="11">
      <formula>AND(P16&lt;&gt;"",NOT(ISNUMBER(P16)))</formula>
    </cfRule>
  </conditionalFormatting>
  <dataValidations count="9">
    <dataValidation type="decimal" allowBlank="1" showInputMessage="1" showErrorMessage="1" prompt="Credits - Cannot excess the maximum for this Race Category" sqref="I18">
      <formula1>0</formula1>
      <formula2>1600*(7-I5)</formula2>
    </dataValidation>
    <dataValidation type="decimal" allowBlank="1" showInputMessage="1" showErrorMessage="1" prompt="VSR Level - Must be between 1 (beginners) and 14 (Top VSR)" sqref="I24">
      <formula1>1</formula1>
      <formula2>14</formula2>
    </dataValidation>
    <dataValidation type="decimal" allowBlank="1" showInputMessage="1" showErrorMessage="1" prompt="Credit - cannot exceed the maximum for this Race Category" sqref="I31">
      <formula1>0</formula1>
      <formula2>I27</formula2>
    </dataValidation>
    <dataValidation type="decimal" operator="greaterThan" allowBlank="1" showErrorMessage="1" sqref="I6 I9 I29 I56">
      <formula1>0</formula1>
    </dataValidation>
    <dataValidation type="decimal" allowBlank="1" showErrorMessage="1" sqref="I16">
      <formula1>-5000</formula1>
      <formula2>5000</formula2>
    </dataValidation>
    <dataValidation type="decimal" allowBlank="1" showInputMessage="1" showErrorMessage="1" prompt="Points - cannot exceed the maximum for this Race Category" sqref="I33">
      <formula1>0</formula1>
      <formula2>I27-Q27</formula2>
    </dataValidation>
    <dataValidation type="decimal" allowBlank="1" showInputMessage="1" showErrorMessage="1" prompt="Race Category - Must be between 1 and 6" sqref="I5 I25">
      <formula1>1</formula1>
      <formula2>6</formula2>
    </dataValidation>
    <dataValidation type="decimal" allowBlank="1" showInputMessage="1" showErrorMessage="1" prompt="Your current VSR Points - Between 0 and 5000" sqref="I7">
      <formula1>0</formula1>
      <formula2>5000</formula2>
    </dataValidation>
    <dataValidation type="decimal" allowBlank="1" showInputMessage="1" showErrorMessage="1" prompt="Points - cannot exceed the maximum for this Race Category" sqref="I17:J17">
      <formula1>0</formula1>
      <formula2>#REF!-#REF!</formula2>
    </dataValidation>
  </dataValidations>
  <pageMargins left="0.7" right="0.7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"/>
  <cols>
    <col min="1" max="1" width="2" customWidth="1"/>
    <col min="2" max="2" width="9.28515625" customWidth="1"/>
    <col min="3" max="3" width="1.28515625" customWidth="1"/>
    <col min="4" max="4" width="10" customWidth="1"/>
    <col min="5" max="5" width="1.28515625" customWidth="1"/>
    <col min="6" max="19" width="5.42578125" customWidth="1"/>
    <col min="20" max="20" width="2.42578125" customWidth="1"/>
    <col min="21" max="21" width="14.28515625" customWidth="1"/>
    <col min="22" max="26" width="8.7109375" customWidth="1"/>
  </cols>
  <sheetData>
    <row r="1" spans="1:26" ht="12" customHeight="1" x14ac:dyDescent="0.3">
      <c r="B1" s="1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4"/>
      <c r="P1" s="4" t="s">
        <v>1</v>
      </c>
      <c r="Q1" s="4"/>
      <c r="R1" s="3"/>
      <c r="S1" s="4" t="s">
        <v>2</v>
      </c>
      <c r="T1" s="5"/>
      <c r="U1" s="6">
        <v>43564</v>
      </c>
    </row>
    <row r="2" spans="1:26" ht="9" customHeight="1" x14ac:dyDescent="0.2">
      <c r="B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U2" s="7"/>
    </row>
    <row r="3" spans="1:26" ht="12" customHeight="1" x14ac:dyDescent="0.2">
      <c r="B3" s="8" t="s">
        <v>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"/>
      <c r="R3" s="10"/>
      <c r="S3" s="7"/>
      <c r="U3" s="7"/>
    </row>
    <row r="4" spans="1:26" ht="6" customHeight="1" x14ac:dyDescent="0.2">
      <c r="B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7"/>
    </row>
    <row r="5" spans="1:26" ht="12" customHeight="1" x14ac:dyDescent="0.25">
      <c r="A5" s="11"/>
      <c r="B5" s="12"/>
      <c r="C5" s="11"/>
      <c r="D5" s="11"/>
      <c r="E5" s="11"/>
      <c r="F5" s="12"/>
      <c r="G5" s="12"/>
      <c r="H5" s="13" t="s">
        <v>4</v>
      </c>
      <c r="I5" s="55">
        <v>3</v>
      </c>
      <c r="J5" s="56"/>
      <c r="K5" s="14" t="s">
        <v>5</v>
      </c>
      <c r="L5" s="11"/>
      <c r="M5" s="11"/>
      <c r="N5" s="12"/>
      <c r="O5" s="12"/>
      <c r="P5" s="12"/>
      <c r="Q5" s="12"/>
      <c r="R5" s="12"/>
      <c r="S5" s="12"/>
      <c r="T5" s="12"/>
      <c r="U5" s="11"/>
      <c r="V5" s="12"/>
      <c r="W5" s="11"/>
      <c r="X5" s="11"/>
      <c r="Y5" s="11"/>
      <c r="Z5" s="11"/>
    </row>
    <row r="6" spans="1:26" ht="12" customHeight="1" x14ac:dyDescent="0.25">
      <c r="A6" s="11"/>
      <c r="B6" s="12"/>
      <c r="C6" s="11"/>
      <c r="D6" s="11"/>
      <c r="E6" s="11"/>
      <c r="F6" s="12"/>
      <c r="G6" s="12"/>
      <c r="H6" s="13" t="s">
        <v>6</v>
      </c>
      <c r="I6" s="57">
        <v>40667</v>
      </c>
      <c r="J6" s="56"/>
      <c r="K6" s="14" t="s">
        <v>7</v>
      </c>
      <c r="L6" s="11"/>
      <c r="M6" s="11"/>
      <c r="N6" s="12"/>
      <c r="O6" s="12"/>
      <c r="P6" s="12"/>
      <c r="Q6" s="12"/>
      <c r="R6" s="12"/>
      <c r="S6" s="12"/>
      <c r="T6" s="12"/>
      <c r="U6" s="11"/>
      <c r="V6" s="12"/>
      <c r="W6" s="11"/>
      <c r="X6" s="11"/>
      <c r="Y6" s="11"/>
      <c r="Z6" s="11"/>
    </row>
    <row r="7" spans="1:26" ht="12" customHeight="1" x14ac:dyDescent="0.25">
      <c r="A7" s="11"/>
      <c r="B7" s="12"/>
      <c r="C7" s="11"/>
      <c r="D7" s="11"/>
      <c r="E7" s="11"/>
      <c r="F7" s="12"/>
      <c r="G7" s="12"/>
      <c r="H7" s="13" t="s">
        <v>8</v>
      </c>
      <c r="I7" s="57">
        <v>3299</v>
      </c>
      <c r="J7" s="56"/>
      <c r="K7" s="14" t="s">
        <v>9</v>
      </c>
      <c r="L7" s="11"/>
      <c r="M7" s="11"/>
      <c r="N7" s="12"/>
      <c r="O7" s="12"/>
      <c r="P7" s="12"/>
      <c r="Q7" s="12"/>
      <c r="R7" s="12"/>
      <c r="S7" s="12"/>
      <c r="T7" s="12"/>
      <c r="U7" s="11"/>
      <c r="V7" s="12"/>
      <c r="W7" s="11"/>
      <c r="X7" s="11"/>
      <c r="Y7" s="11"/>
      <c r="Z7" s="11"/>
    </row>
    <row r="8" spans="1:26" ht="6" customHeight="1" x14ac:dyDescent="0.2">
      <c r="B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U8" s="7"/>
    </row>
    <row r="9" spans="1:26" ht="12" customHeight="1" x14ac:dyDescent="0.25">
      <c r="A9" s="11"/>
      <c r="B9" s="12"/>
      <c r="C9" s="11"/>
      <c r="D9" s="11"/>
      <c r="E9" s="11"/>
      <c r="F9" s="12"/>
      <c r="G9" s="12"/>
      <c r="H9" s="13" t="s">
        <v>10</v>
      </c>
      <c r="I9" s="57">
        <v>1100</v>
      </c>
      <c r="J9" s="56"/>
      <c r="K9" s="15" t="s">
        <v>11</v>
      </c>
      <c r="L9" s="11"/>
      <c r="M9" s="11"/>
      <c r="N9" s="11"/>
      <c r="O9" s="11"/>
      <c r="P9" s="12"/>
      <c r="Q9" s="11"/>
      <c r="R9" s="11"/>
      <c r="S9" s="11"/>
      <c r="T9" s="12"/>
      <c r="U9" s="11"/>
      <c r="V9" s="12"/>
      <c r="W9" s="11"/>
      <c r="X9" s="11"/>
      <c r="Y9" s="11"/>
      <c r="Z9" s="11"/>
    </row>
    <row r="10" spans="1:26" ht="6" customHeight="1" x14ac:dyDescent="0.2">
      <c r="B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U10" s="7"/>
    </row>
    <row r="11" spans="1:26" ht="12" customHeight="1" x14ac:dyDescent="0.25">
      <c r="B11" s="7"/>
      <c r="F11" s="7"/>
      <c r="G11" s="7"/>
      <c r="H11" s="7"/>
      <c r="I11" s="7"/>
      <c r="J11" s="7"/>
      <c r="K11" s="7"/>
      <c r="L11" s="16" t="s">
        <v>12</v>
      </c>
      <c r="M11" s="58">
        <f>IF(COUNT(I5:J9)&lt;4,"",IFERROR(ROUND((5000*(1-I9/I6)-I7)*(7-I5)/25,0),""))</f>
        <v>251</v>
      </c>
      <c r="N11" s="56"/>
      <c r="O11" s="17" t="s">
        <v>13</v>
      </c>
      <c r="P11" s="7"/>
      <c r="Q11" s="7"/>
      <c r="R11" s="7"/>
      <c r="S11" s="7"/>
      <c r="U11" s="7"/>
    </row>
    <row r="12" spans="1:26" ht="12" customHeight="1" x14ac:dyDescent="0.25">
      <c r="B12" s="7"/>
      <c r="F12" s="7"/>
      <c r="G12" s="7"/>
      <c r="H12" s="7"/>
      <c r="I12" s="7"/>
      <c r="J12" s="7"/>
      <c r="K12" s="7"/>
      <c r="L12" s="16" t="s">
        <v>14</v>
      </c>
      <c r="M12" s="58">
        <f>IF(COUNT(I5:J9)&lt;4,"",IFERROR(ROUND(1000*(7-I5)*(1-I9/I6),0),""))</f>
        <v>3892</v>
      </c>
      <c r="N12" s="56"/>
      <c r="O12" s="17" t="s">
        <v>15</v>
      </c>
      <c r="P12" s="7"/>
      <c r="Q12" s="7"/>
      <c r="R12" s="7"/>
      <c r="S12" s="7"/>
      <c r="U12" s="7"/>
    </row>
    <row r="13" spans="1:26" ht="12" customHeight="1" x14ac:dyDescent="0.25">
      <c r="B13" s="18"/>
      <c r="F13" s="7"/>
      <c r="G13" s="7"/>
      <c r="H13" s="7"/>
      <c r="I13" s="7"/>
      <c r="J13" s="7"/>
      <c r="K13" s="7"/>
      <c r="L13" s="16" t="s">
        <v>16</v>
      </c>
      <c r="M13" s="58">
        <f>IF(COUNT(I5:J9)&lt;4,"",IFERROR(ROUND(1600*(7-I5)/POWER(I9,0.25),0),""))</f>
        <v>1111</v>
      </c>
      <c r="N13" s="56"/>
      <c r="O13" s="15" t="s">
        <v>18</v>
      </c>
      <c r="P13" s="7"/>
      <c r="Q13" s="7"/>
      <c r="R13" s="7"/>
      <c r="S13" s="7"/>
      <c r="U13" s="7"/>
    </row>
    <row r="14" spans="1:26" ht="12" customHeight="1" x14ac:dyDescent="0.2">
      <c r="B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U14" s="7"/>
    </row>
    <row r="15" spans="1:26" ht="12" customHeight="1" x14ac:dyDescent="0.2">
      <c r="B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U15" s="7"/>
    </row>
    <row r="16" spans="1:26" ht="12" customHeight="1" x14ac:dyDescent="0.25">
      <c r="B16" s="7"/>
      <c r="F16" s="7"/>
      <c r="G16" s="7"/>
      <c r="H16" s="13" t="s">
        <v>19</v>
      </c>
      <c r="I16" s="57"/>
      <c r="J16" s="56"/>
      <c r="K16" s="15" t="s">
        <v>20</v>
      </c>
      <c r="L16" s="7"/>
      <c r="M16" s="7"/>
      <c r="N16" s="7"/>
      <c r="O16" s="7"/>
      <c r="P16" s="58" t="str">
        <f>IF(COUNT(I5:J7,I16)&lt;4,"",IF(I6*(1-(25*I16/(7-I5)+I7)/5000)&lt;1,"Max "&amp;TEXT(ROUND((5000*(1-1/I6)-I7)*(7-I5)/25,0),"# ##0"),I6*(1-(25*I16/(7-I5)+I7)/5000)))</f>
        <v/>
      </c>
      <c r="Q16" s="59"/>
      <c r="R16" s="56"/>
      <c r="S16" s="17" t="s">
        <v>21</v>
      </c>
      <c r="U16" s="7"/>
    </row>
    <row r="17" spans="1:26" ht="6" customHeight="1" x14ac:dyDescent="0.2">
      <c r="B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U17" s="7"/>
    </row>
    <row r="18" spans="1:26" ht="12" customHeight="1" x14ac:dyDescent="0.25">
      <c r="B18" s="7"/>
      <c r="F18" s="7"/>
      <c r="G18" s="7"/>
      <c r="H18" s="13" t="s">
        <v>19</v>
      </c>
      <c r="I18" s="57">
        <v>600</v>
      </c>
      <c r="J18" s="56"/>
      <c r="K18" s="15" t="s">
        <v>22</v>
      </c>
      <c r="L18" s="7"/>
      <c r="M18" s="7"/>
      <c r="N18" s="7"/>
      <c r="O18" s="7"/>
      <c r="P18" s="58">
        <f>IFERROR(POWER(1600*(7-I5)/I18,4),"")</f>
        <v>12945.382716049382</v>
      </c>
      <c r="Q18" s="59"/>
      <c r="R18" s="56"/>
      <c r="S18" s="17" t="s">
        <v>21</v>
      </c>
      <c r="U18" s="7"/>
    </row>
    <row r="19" spans="1:26" ht="12" customHeight="1" x14ac:dyDescent="0.2">
      <c r="B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U19" s="7"/>
    </row>
    <row r="20" spans="1:26" ht="12" customHeight="1" x14ac:dyDescent="0.2">
      <c r="B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7"/>
    </row>
    <row r="21" spans="1:26" ht="12" customHeight="1" x14ac:dyDescent="0.2">
      <c r="B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U21" s="7"/>
    </row>
    <row r="22" spans="1:26" ht="12" customHeight="1" x14ac:dyDescent="0.25">
      <c r="B22" s="19" t="s">
        <v>23</v>
      </c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4"/>
      <c r="P22" s="4"/>
      <c r="Q22" s="4"/>
      <c r="R22" s="3"/>
      <c r="S22" s="4"/>
      <c r="T22" s="5"/>
      <c r="U22" s="6"/>
    </row>
    <row r="23" spans="1:26" ht="12" customHeight="1" x14ac:dyDescent="0.2">
      <c r="B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U23" s="7"/>
    </row>
    <row r="24" spans="1:26" ht="12" customHeight="1" x14ac:dyDescent="0.25">
      <c r="A24" s="11"/>
      <c r="B24" s="12"/>
      <c r="C24" s="11"/>
      <c r="D24" s="11"/>
      <c r="E24" s="11"/>
      <c r="F24" s="12"/>
      <c r="G24" s="12"/>
      <c r="H24" s="13" t="s">
        <v>24</v>
      </c>
      <c r="I24" s="55">
        <v>10</v>
      </c>
      <c r="J24" s="56"/>
      <c r="K24" s="14" t="s">
        <v>25</v>
      </c>
      <c r="L24" s="11"/>
      <c r="M24" s="11"/>
      <c r="N24" s="12"/>
      <c r="O24" s="12"/>
      <c r="P24" s="12"/>
      <c r="Q24" s="12"/>
      <c r="R24" s="12"/>
      <c r="S24" s="12"/>
      <c r="T24" s="12"/>
      <c r="U24" s="11"/>
      <c r="V24" s="12"/>
      <c r="W24" s="11"/>
      <c r="X24" s="11"/>
      <c r="Y24" s="11"/>
      <c r="Z24" s="11"/>
    </row>
    <row r="25" spans="1:26" ht="12" customHeight="1" x14ac:dyDescent="0.25">
      <c r="A25" s="11"/>
      <c r="B25" s="12"/>
      <c r="C25" s="11"/>
      <c r="D25" s="11"/>
      <c r="E25" s="11"/>
      <c r="F25" s="12"/>
      <c r="G25" s="12"/>
      <c r="H25" s="13" t="s">
        <v>4</v>
      </c>
      <c r="I25" s="55">
        <v>4</v>
      </c>
      <c r="J25" s="56"/>
      <c r="K25" s="14" t="s">
        <v>26</v>
      </c>
      <c r="L25" s="11"/>
      <c r="M25" s="11"/>
      <c r="N25" s="12"/>
      <c r="O25" s="12"/>
      <c r="P25" s="12"/>
      <c r="Q25" s="12"/>
      <c r="R25" s="12"/>
      <c r="S25" s="12"/>
      <c r="T25" s="12"/>
      <c r="U25" s="11"/>
      <c r="V25" s="12"/>
      <c r="W25" s="11"/>
      <c r="X25" s="11"/>
      <c r="Y25" s="11"/>
      <c r="Z25" s="11"/>
    </row>
    <row r="26" spans="1:26" ht="6" customHeight="1" x14ac:dyDescent="0.2">
      <c r="B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U26" s="7"/>
    </row>
    <row r="27" spans="1:26" ht="12" customHeight="1" x14ac:dyDescent="0.25">
      <c r="B27" s="7"/>
      <c r="F27" s="7"/>
      <c r="G27" s="7"/>
      <c r="H27" s="13" t="s">
        <v>27</v>
      </c>
      <c r="I27" s="58">
        <f t="array" ref="I27">INDEX(D38:D43,I25)</f>
        <v>4800</v>
      </c>
      <c r="J27" s="56"/>
      <c r="K27" s="7"/>
      <c r="L27" s="7"/>
      <c r="M27" s="7"/>
      <c r="N27" s="7"/>
      <c r="O27" s="7"/>
      <c r="P27" s="13" t="s">
        <v>28</v>
      </c>
      <c r="Q27" s="58">
        <f t="array" ref="Q27">INDEX(F38:S43,I25,I24)</f>
        <v>288</v>
      </c>
      <c r="R27" s="56"/>
      <c r="S27" s="7"/>
      <c r="U27" s="7"/>
    </row>
    <row r="28" spans="1:26" ht="12" customHeight="1" x14ac:dyDescent="0.2">
      <c r="B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U28" s="7"/>
    </row>
    <row r="29" spans="1:26" ht="12" customHeight="1" x14ac:dyDescent="0.25">
      <c r="A29" s="11"/>
      <c r="B29" s="12"/>
      <c r="C29" s="11"/>
      <c r="D29" s="11"/>
      <c r="E29" s="11"/>
      <c r="F29" s="12"/>
      <c r="G29" s="12"/>
      <c r="H29" s="13" t="s">
        <v>10</v>
      </c>
      <c r="I29" s="57">
        <v>15773</v>
      </c>
      <c r="J29" s="56"/>
      <c r="K29" s="15" t="s">
        <v>29</v>
      </c>
      <c r="L29" s="11"/>
      <c r="M29" s="58">
        <f t="array" ref="M29">IFERROR(ROUND(INDEX(D38:D43,I25)/POWER(I29,0.25),0),"")</f>
        <v>428</v>
      </c>
      <c r="N29" s="56"/>
      <c r="O29" s="15" t="s">
        <v>30</v>
      </c>
      <c r="P29" s="12"/>
      <c r="Q29" s="58">
        <f>IFERROR(ROUND(M29-Q27,0),"")</f>
        <v>140</v>
      </c>
      <c r="R29" s="56"/>
      <c r="S29" s="17" t="s">
        <v>31</v>
      </c>
      <c r="T29" s="12"/>
      <c r="U29" s="11"/>
      <c r="V29" s="12"/>
      <c r="W29" s="11"/>
      <c r="X29" s="11"/>
      <c r="Y29" s="11"/>
      <c r="Z29" s="11"/>
    </row>
    <row r="30" spans="1:26" ht="6" customHeight="1" x14ac:dyDescent="0.2">
      <c r="B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U30" s="7"/>
    </row>
    <row r="31" spans="1:26" ht="12" customHeight="1" x14ac:dyDescent="0.25">
      <c r="B31" s="7"/>
      <c r="F31" s="7"/>
      <c r="G31" s="7"/>
      <c r="H31" s="13" t="s">
        <v>19</v>
      </c>
      <c r="I31" s="57">
        <v>1200</v>
      </c>
      <c r="J31" s="56"/>
      <c r="K31" s="15" t="s">
        <v>22</v>
      </c>
      <c r="L31" s="7"/>
      <c r="M31" s="7"/>
      <c r="N31" s="7"/>
      <c r="O31" s="7"/>
      <c r="P31" s="58">
        <f>IFERROR(POWER(I27/I31,4),"")</f>
        <v>256</v>
      </c>
      <c r="Q31" s="59"/>
      <c r="R31" s="56"/>
      <c r="S31" s="17" t="s">
        <v>21</v>
      </c>
      <c r="U31" s="7"/>
    </row>
    <row r="32" spans="1:26" ht="6" customHeight="1" x14ac:dyDescent="0.2">
      <c r="B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U32" s="7"/>
    </row>
    <row r="33" spans="1:26" ht="12" customHeight="1" x14ac:dyDescent="0.25">
      <c r="B33" s="7"/>
      <c r="F33" s="7"/>
      <c r="G33" s="7"/>
      <c r="H33" s="13" t="s">
        <v>19</v>
      </c>
      <c r="I33" s="57">
        <v>581</v>
      </c>
      <c r="J33" s="56"/>
      <c r="K33" s="15" t="s">
        <v>20</v>
      </c>
      <c r="L33" s="7"/>
      <c r="M33" s="7"/>
      <c r="N33" s="7"/>
      <c r="O33" s="7"/>
      <c r="P33" s="58">
        <f>IFERROR(POWER(I27/(I33+Q27),4),"")</f>
        <v>930.86316166460006</v>
      </c>
      <c r="Q33" s="59"/>
      <c r="R33" s="56"/>
      <c r="S33" s="17" t="s">
        <v>21</v>
      </c>
      <c r="U33" s="7"/>
    </row>
    <row r="34" spans="1:26" ht="12" customHeight="1" x14ac:dyDescent="0.2">
      <c r="B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U34" s="7"/>
    </row>
    <row r="35" spans="1:26" ht="12" customHeight="1" x14ac:dyDescent="0.2">
      <c r="B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U35" s="7"/>
    </row>
    <row r="36" spans="1:26" ht="12" customHeight="1" x14ac:dyDescent="0.2">
      <c r="B36" s="20" t="s">
        <v>32</v>
      </c>
      <c r="D36" s="20" t="s">
        <v>33</v>
      </c>
      <c r="F36" s="20"/>
      <c r="G36" s="20"/>
      <c r="H36" s="20"/>
      <c r="I36" s="20"/>
      <c r="J36" s="20"/>
      <c r="K36" s="20"/>
      <c r="L36" s="20" t="s">
        <v>34</v>
      </c>
      <c r="M36" s="20"/>
      <c r="N36" s="20"/>
      <c r="O36" s="20"/>
      <c r="P36" s="20"/>
      <c r="Q36" s="20"/>
      <c r="R36" s="20"/>
      <c r="S36" s="20"/>
      <c r="U36" s="7" t="s">
        <v>35</v>
      </c>
    </row>
    <row r="37" spans="1:26" ht="12" customHeight="1" x14ac:dyDescent="0.2">
      <c r="B37" s="20" t="s">
        <v>36</v>
      </c>
      <c r="D37" s="20" t="s">
        <v>37</v>
      </c>
      <c r="F37" s="21">
        <v>1</v>
      </c>
      <c r="G37" s="21">
        <v>2</v>
      </c>
      <c r="H37" s="21">
        <v>3</v>
      </c>
      <c r="I37" s="21">
        <v>4</v>
      </c>
      <c r="J37" s="21">
        <v>5</v>
      </c>
      <c r="K37" s="21">
        <v>6</v>
      </c>
      <c r="L37" s="21">
        <v>7</v>
      </c>
      <c r="M37" s="21">
        <v>8</v>
      </c>
      <c r="N37" s="21">
        <v>9</v>
      </c>
      <c r="O37" s="21">
        <v>10</v>
      </c>
      <c r="P37" s="21">
        <v>11</v>
      </c>
      <c r="Q37" s="21">
        <v>12</v>
      </c>
      <c r="R37" s="21">
        <v>13</v>
      </c>
      <c r="S37" s="21">
        <v>14</v>
      </c>
      <c r="U37" s="7" t="s">
        <v>38</v>
      </c>
    </row>
    <row r="38" spans="1:26" ht="12" customHeight="1" x14ac:dyDescent="0.2">
      <c r="B38" s="21">
        <v>1</v>
      </c>
      <c r="D38" s="22">
        <f t="shared" ref="D38:D43" si="0">1600*(7-B38)</f>
        <v>9600</v>
      </c>
      <c r="F38" s="23">
        <f t="shared" ref="F38:S38" si="1">64*(7-$B38)/6*(F$37-1)</f>
        <v>0</v>
      </c>
      <c r="G38" s="23">
        <f t="shared" si="1"/>
        <v>64</v>
      </c>
      <c r="H38" s="23">
        <f t="shared" si="1"/>
        <v>128</v>
      </c>
      <c r="I38" s="23">
        <f t="shared" si="1"/>
        <v>192</v>
      </c>
      <c r="J38" s="23">
        <f t="shared" si="1"/>
        <v>256</v>
      </c>
      <c r="K38" s="23">
        <f t="shared" si="1"/>
        <v>320</v>
      </c>
      <c r="L38" s="23">
        <f t="shared" si="1"/>
        <v>384</v>
      </c>
      <c r="M38" s="23">
        <f t="shared" si="1"/>
        <v>448</v>
      </c>
      <c r="N38" s="23">
        <f t="shared" si="1"/>
        <v>512</v>
      </c>
      <c r="O38" s="23">
        <f t="shared" si="1"/>
        <v>576</v>
      </c>
      <c r="P38" s="23">
        <f t="shared" si="1"/>
        <v>640</v>
      </c>
      <c r="Q38" s="23">
        <f t="shared" si="1"/>
        <v>704</v>
      </c>
      <c r="R38" s="23">
        <f t="shared" si="1"/>
        <v>768</v>
      </c>
      <c r="S38" s="23">
        <f t="shared" si="1"/>
        <v>832</v>
      </c>
      <c r="T38" s="24"/>
      <c r="U38" s="25" t="s">
        <v>39</v>
      </c>
    </row>
    <row r="39" spans="1:26" ht="12" customHeight="1" x14ac:dyDescent="0.2">
      <c r="B39" s="21">
        <v>2</v>
      </c>
      <c r="D39" s="22">
        <f t="shared" si="0"/>
        <v>8000</v>
      </c>
      <c r="F39" s="23">
        <f t="shared" ref="F39:S39" si="2">64*(7-$B39)/6*(F$37-1)</f>
        <v>0</v>
      </c>
      <c r="G39" s="23">
        <f t="shared" si="2"/>
        <v>53.333333333333336</v>
      </c>
      <c r="H39" s="23">
        <f t="shared" si="2"/>
        <v>106.66666666666667</v>
      </c>
      <c r="I39" s="23">
        <f t="shared" si="2"/>
        <v>160</v>
      </c>
      <c r="J39" s="23">
        <f t="shared" si="2"/>
        <v>213.33333333333334</v>
      </c>
      <c r="K39" s="23">
        <f t="shared" si="2"/>
        <v>266.66666666666669</v>
      </c>
      <c r="L39" s="23">
        <f t="shared" si="2"/>
        <v>320</v>
      </c>
      <c r="M39" s="23">
        <f t="shared" si="2"/>
        <v>373.33333333333337</v>
      </c>
      <c r="N39" s="23">
        <f t="shared" si="2"/>
        <v>426.66666666666669</v>
      </c>
      <c r="O39" s="23">
        <f t="shared" si="2"/>
        <v>480</v>
      </c>
      <c r="P39" s="23">
        <f t="shared" si="2"/>
        <v>533.33333333333337</v>
      </c>
      <c r="Q39" s="23">
        <f t="shared" si="2"/>
        <v>586.66666666666674</v>
      </c>
      <c r="R39" s="23">
        <f t="shared" si="2"/>
        <v>640</v>
      </c>
      <c r="S39" s="23">
        <f t="shared" si="2"/>
        <v>693.33333333333337</v>
      </c>
      <c r="T39" s="24"/>
      <c r="U39" s="25" t="s">
        <v>39</v>
      </c>
    </row>
    <row r="40" spans="1:26" ht="12" customHeight="1" x14ac:dyDescent="0.2">
      <c r="B40" s="21">
        <v>3</v>
      </c>
      <c r="D40" s="22">
        <f t="shared" si="0"/>
        <v>6400</v>
      </c>
      <c r="F40" s="23">
        <f t="shared" ref="F40:S40" si="3">64*(7-$B40)/6*(F$37-1)</f>
        <v>0</v>
      </c>
      <c r="G40" s="23">
        <f t="shared" si="3"/>
        <v>42.666666666666664</v>
      </c>
      <c r="H40" s="23">
        <f t="shared" si="3"/>
        <v>85.333333333333329</v>
      </c>
      <c r="I40" s="23">
        <f t="shared" si="3"/>
        <v>128</v>
      </c>
      <c r="J40" s="23">
        <f t="shared" si="3"/>
        <v>170.66666666666666</v>
      </c>
      <c r="K40" s="23">
        <f t="shared" si="3"/>
        <v>213.33333333333331</v>
      </c>
      <c r="L40" s="23">
        <f t="shared" si="3"/>
        <v>256</v>
      </c>
      <c r="M40" s="23">
        <f t="shared" si="3"/>
        <v>298.66666666666663</v>
      </c>
      <c r="N40" s="23">
        <f t="shared" si="3"/>
        <v>341.33333333333331</v>
      </c>
      <c r="O40" s="23">
        <f t="shared" si="3"/>
        <v>384</v>
      </c>
      <c r="P40" s="23">
        <f t="shared" si="3"/>
        <v>426.66666666666663</v>
      </c>
      <c r="Q40" s="23">
        <f t="shared" si="3"/>
        <v>469.33333333333331</v>
      </c>
      <c r="R40" s="23">
        <f t="shared" si="3"/>
        <v>512</v>
      </c>
      <c r="S40" s="23">
        <f t="shared" si="3"/>
        <v>554.66666666666663</v>
      </c>
      <c r="T40" s="24"/>
      <c r="U40" s="25" t="s">
        <v>39</v>
      </c>
    </row>
    <row r="41" spans="1:26" ht="12" customHeight="1" x14ac:dyDescent="0.2">
      <c r="B41" s="21">
        <v>4</v>
      </c>
      <c r="D41" s="22">
        <f t="shared" si="0"/>
        <v>4800</v>
      </c>
      <c r="F41" s="23">
        <f t="shared" ref="F41:S41" si="4">64*(7-$B41)/6*(F$37-1)</f>
        <v>0</v>
      </c>
      <c r="G41" s="23">
        <f t="shared" si="4"/>
        <v>32</v>
      </c>
      <c r="H41" s="23">
        <f t="shared" si="4"/>
        <v>64</v>
      </c>
      <c r="I41" s="23">
        <f t="shared" si="4"/>
        <v>96</v>
      </c>
      <c r="J41" s="23">
        <f t="shared" si="4"/>
        <v>128</v>
      </c>
      <c r="K41" s="23">
        <f t="shared" si="4"/>
        <v>160</v>
      </c>
      <c r="L41" s="23">
        <f t="shared" si="4"/>
        <v>192</v>
      </c>
      <c r="M41" s="23">
        <f t="shared" si="4"/>
        <v>224</v>
      </c>
      <c r="N41" s="23">
        <f t="shared" si="4"/>
        <v>256</v>
      </c>
      <c r="O41" s="23">
        <f t="shared" si="4"/>
        <v>288</v>
      </c>
      <c r="P41" s="23">
        <f t="shared" si="4"/>
        <v>320</v>
      </c>
      <c r="Q41" s="23">
        <f t="shared" si="4"/>
        <v>352</v>
      </c>
      <c r="R41" s="23">
        <f t="shared" si="4"/>
        <v>384</v>
      </c>
      <c r="S41" s="23">
        <f t="shared" si="4"/>
        <v>416</v>
      </c>
      <c r="U41" s="7" t="s">
        <v>39</v>
      </c>
    </row>
    <row r="42" spans="1:26" ht="12" customHeight="1" x14ac:dyDescent="0.2">
      <c r="B42" s="21">
        <v>5</v>
      </c>
      <c r="D42" s="22">
        <f t="shared" si="0"/>
        <v>3200</v>
      </c>
      <c r="F42" s="23">
        <f t="shared" ref="F42:S42" si="5">64*(7-$B42)/6*(F$37-1)</f>
        <v>0</v>
      </c>
      <c r="G42" s="23">
        <f t="shared" si="5"/>
        <v>21.333333333333332</v>
      </c>
      <c r="H42" s="23">
        <f t="shared" si="5"/>
        <v>42.666666666666664</v>
      </c>
      <c r="I42" s="23">
        <f t="shared" si="5"/>
        <v>64</v>
      </c>
      <c r="J42" s="23">
        <f t="shared" si="5"/>
        <v>85.333333333333329</v>
      </c>
      <c r="K42" s="23">
        <f t="shared" si="5"/>
        <v>106.66666666666666</v>
      </c>
      <c r="L42" s="23">
        <f t="shared" si="5"/>
        <v>128</v>
      </c>
      <c r="M42" s="23">
        <f t="shared" si="5"/>
        <v>149.33333333333331</v>
      </c>
      <c r="N42" s="23">
        <f t="shared" si="5"/>
        <v>170.66666666666666</v>
      </c>
      <c r="O42" s="23">
        <f t="shared" si="5"/>
        <v>192</v>
      </c>
      <c r="P42" s="23">
        <f t="shared" si="5"/>
        <v>213.33333333333331</v>
      </c>
      <c r="Q42" s="23">
        <f t="shared" si="5"/>
        <v>234.66666666666666</v>
      </c>
      <c r="R42" s="23">
        <f t="shared" si="5"/>
        <v>256</v>
      </c>
      <c r="S42" s="23">
        <f t="shared" si="5"/>
        <v>277.33333333333331</v>
      </c>
      <c r="U42" s="7" t="s">
        <v>39</v>
      </c>
    </row>
    <row r="43" spans="1:26" ht="12" customHeight="1" x14ac:dyDescent="0.2">
      <c r="B43" s="21">
        <v>6</v>
      </c>
      <c r="D43" s="22">
        <f t="shared" si="0"/>
        <v>1600</v>
      </c>
      <c r="F43" s="23">
        <f t="shared" ref="F43:S43" si="6">64*(7-$B43)/6*(F$37-1)</f>
        <v>0</v>
      </c>
      <c r="G43" s="23">
        <f t="shared" si="6"/>
        <v>10.666666666666666</v>
      </c>
      <c r="H43" s="23">
        <f t="shared" si="6"/>
        <v>21.333333333333332</v>
      </c>
      <c r="I43" s="23">
        <f t="shared" si="6"/>
        <v>32</v>
      </c>
      <c r="J43" s="23">
        <f t="shared" si="6"/>
        <v>42.666666666666664</v>
      </c>
      <c r="K43" s="23">
        <f t="shared" si="6"/>
        <v>53.333333333333329</v>
      </c>
      <c r="L43" s="23">
        <f t="shared" si="6"/>
        <v>64</v>
      </c>
      <c r="M43" s="23">
        <f t="shared" si="6"/>
        <v>74.666666666666657</v>
      </c>
      <c r="N43" s="23">
        <f t="shared" si="6"/>
        <v>85.333333333333329</v>
      </c>
      <c r="O43" s="23">
        <f t="shared" si="6"/>
        <v>96</v>
      </c>
      <c r="P43" s="23">
        <f t="shared" si="6"/>
        <v>106.66666666666666</v>
      </c>
      <c r="Q43" s="23">
        <f t="shared" si="6"/>
        <v>117.33333333333333</v>
      </c>
      <c r="R43" s="23">
        <f t="shared" si="6"/>
        <v>128</v>
      </c>
      <c r="S43" s="23">
        <f t="shared" si="6"/>
        <v>138.66666666666666</v>
      </c>
      <c r="U43" s="7" t="s">
        <v>39</v>
      </c>
    </row>
    <row r="44" spans="1:26" ht="12" customHeight="1" x14ac:dyDescent="0.2">
      <c r="B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U44" s="7"/>
    </row>
    <row r="45" spans="1:26" ht="12" customHeight="1" x14ac:dyDescent="0.2">
      <c r="B45" s="26" t="s">
        <v>40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U45" s="7"/>
    </row>
    <row r="46" spans="1:26" ht="12" customHeight="1" x14ac:dyDescent="0.2">
      <c r="A46" s="10"/>
      <c r="B46" s="26" t="s">
        <v>41</v>
      </c>
      <c r="C46" s="10"/>
      <c r="D46" s="10"/>
      <c r="E46" s="10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10"/>
      <c r="U46" s="27"/>
      <c r="V46" s="10"/>
      <c r="W46" s="10"/>
      <c r="X46" s="10"/>
      <c r="Y46" s="10"/>
      <c r="Z46" s="10"/>
    </row>
    <row r="47" spans="1:26" ht="12" customHeight="1" x14ac:dyDescent="0.2">
      <c r="B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U47" s="7"/>
    </row>
    <row r="48" spans="1:26" ht="12" customHeight="1" x14ac:dyDescent="0.2">
      <c r="B48" s="28" t="s">
        <v>42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U48" s="7"/>
    </row>
    <row r="49" spans="1:26" ht="6" customHeight="1" x14ac:dyDescent="0.2">
      <c r="B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U49" s="7"/>
    </row>
    <row r="50" spans="1:26" ht="12" customHeight="1" x14ac:dyDescent="0.2">
      <c r="B50" s="7"/>
      <c r="D50" s="29" t="s">
        <v>33</v>
      </c>
      <c r="E50" s="7" t="s">
        <v>43</v>
      </c>
      <c r="F50" s="30" t="s">
        <v>44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U50" s="7"/>
    </row>
    <row r="51" spans="1:26" ht="12" customHeight="1" x14ac:dyDescent="0.2">
      <c r="B51" s="7"/>
      <c r="D51" s="29" t="s">
        <v>45</v>
      </c>
      <c r="E51" s="7" t="s">
        <v>43</v>
      </c>
      <c r="F51" s="30" t="s">
        <v>46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U51" s="7"/>
    </row>
    <row r="52" spans="1:26" ht="12" customHeight="1" x14ac:dyDescent="0.2">
      <c r="B52" s="7"/>
      <c r="D52" s="29"/>
      <c r="E52" s="7"/>
      <c r="F52" s="3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U52" s="7"/>
    </row>
    <row r="53" spans="1:26" ht="12" customHeight="1" x14ac:dyDescent="0.2">
      <c r="B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U53" s="7"/>
    </row>
    <row r="54" spans="1:26" ht="12" customHeight="1" x14ac:dyDescent="0.25">
      <c r="B54" s="19" t="s">
        <v>47</v>
      </c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4"/>
      <c r="P54" s="4"/>
      <c r="Q54" s="4"/>
      <c r="R54" s="3"/>
      <c r="S54" s="4"/>
      <c r="T54" s="5"/>
      <c r="U54" s="6"/>
    </row>
    <row r="55" spans="1:26" ht="12" customHeight="1" x14ac:dyDescent="0.2">
      <c r="B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U55" s="7"/>
    </row>
    <row r="56" spans="1:26" ht="12" customHeight="1" x14ac:dyDescent="0.25">
      <c r="A56" s="11"/>
      <c r="B56" s="12"/>
      <c r="C56" s="11"/>
      <c r="D56" s="11"/>
      <c r="E56" s="11"/>
      <c r="F56" s="12"/>
      <c r="G56" s="12"/>
      <c r="H56" s="13" t="s">
        <v>48</v>
      </c>
      <c r="I56" s="60">
        <f>I29</f>
        <v>15773</v>
      </c>
      <c r="J56" s="56"/>
      <c r="K56" s="11"/>
      <c r="L56" s="31" t="s">
        <v>49</v>
      </c>
      <c r="M56" s="58">
        <f t="array" ref="M56">IFERROR(ROUND(INDEX(D38:D43,I25)/POWER(I56,0.45),0),"")</f>
        <v>62</v>
      </c>
      <c r="N56" s="56"/>
      <c r="O56" s="15" t="s">
        <v>30</v>
      </c>
      <c r="P56" s="12"/>
      <c r="Q56" s="58">
        <f>IFERROR(ROUND(M56-2*(I24*I24-1)/I25,0),"")</f>
        <v>13</v>
      </c>
      <c r="R56" s="56"/>
      <c r="S56" s="17" t="s">
        <v>50</v>
      </c>
      <c r="T56" s="12"/>
      <c r="U56" s="11"/>
      <c r="V56" s="12"/>
      <c r="W56" s="11"/>
      <c r="X56" s="11"/>
      <c r="Y56" s="11"/>
      <c r="Z56" s="11"/>
    </row>
    <row r="57" spans="1:26" ht="12" customHeight="1" x14ac:dyDescent="0.2">
      <c r="B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U57" s="7"/>
    </row>
    <row r="58" spans="1:26" ht="12" customHeight="1" x14ac:dyDescent="0.2">
      <c r="B58" s="28" t="s">
        <v>42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U58" s="7"/>
    </row>
    <row r="59" spans="1:26" ht="5.25" customHeight="1" x14ac:dyDescent="0.2">
      <c r="B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U59" s="7"/>
    </row>
    <row r="60" spans="1:26" ht="12" customHeight="1" x14ac:dyDescent="0.2">
      <c r="A60" s="7"/>
      <c r="B60" s="7"/>
      <c r="D60" s="29" t="s">
        <v>33</v>
      </c>
      <c r="E60" s="7" t="s">
        <v>43</v>
      </c>
      <c r="F60" s="30" t="s">
        <v>51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U60" s="7"/>
      <c r="Z60" s="7"/>
    </row>
    <row r="61" spans="1:26" ht="12" customHeight="1" x14ac:dyDescent="0.2">
      <c r="A61" s="7"/>
      <c r="B61" s="7"/>
      <c r="D61" s="29" t="s">
        <v>45</v>
      </c>
      <c r="E61" s="7" t="s">
        <v>43</v>
      </c>
      <c r="F61" s="30" t="s">
        <v>52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U61" s="7"/>
      <c r="Z61" s="7"/>
    </row>
    <row r="62" spans="1:26" ht="12" customHeight="1" x14ac:dyDescent="0.2">
      <c r="B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U62" s="7"/>
    </row>
    <row r="63" spans="1:26" ht="12" customHeight="1" x14ac:dyDescent="0.2">
      <c r="B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U63" s="7"/>
    </row>
    <row r="64" spans="1:26" ht="12" customHeight="1" x14ac:dyDescent="0.2">
      <c r="B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U64" s="7"/>
    </row>
    <row r="65" spans="2:21" ht="12" customHeight="1" x14ac:dyDescent="0.2">
      <c r="B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U65" s="7"/>
    </row>
    <row r="66" spans="2:21" ht="12" customHeight="1" x14ac:dyDescent="0.2">
      <c r="B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U66" s="7"/>
    </row>
    <row r="67" spans="2:21" ht="12" customHeight="1" x14ac:dyDescent="0.2">
      <c r="B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U67" s="7"/>
    </row>
    <row r="68" spans="2:21" ht="12" customHeight="1" x14ac:dyDescent="0.2">
      <c r="B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U68" s="7"/>
    </row>
    <row r="69" spans="2:21" ht="12" customHeight="1" x14ac:dyDescent="0.2">
      <c r="B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U69" s="7"/>
    </row>
    <row r="70" spans="2:21" ht="12" customHeight="1" x14ac:dyDescent="0.2">
      <c r="B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U70" s="7"/>
    </row>
    <row r="71" spans="2:21" ht="12" customHeight="1" x14ac:dyDescent="0.2">
      <c r="B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U71" s="7"/>
    </row>
    <row r="72" spans="2:21" ht="12" customHeight="1" x14ac:dyDescent="0.2">
      <c r="B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U72" s="7"/>
    </row>
    <row r="73" spans="2:21" ht="12" customHeight="1" x14ac:dyDescent="0.2">
      <c r="B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U73" s="7"/>
    </row>
    <row r="74" spans="2:21" ht="12" customHeight="1" x14ac:dyDescent="0.2">
      <c r="B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U74" s="7"/>
    </row>
    <row r="75" spans="2:21" ht="12" customHeight="1" x14ac:dyDescent="0.2">
      <c r="B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U75" s="7"/>
    </row>
    <row r="76" spans="2:21" ht="12" customHeight="1" x14ac:dyDescent="0.2">
      <c r="B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U76" s="7"/>
    </row>
    <row r="77" spans="2:21" ht="12" customHeight="1" x14ac:dyDescent="0.2">
      <c r="B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U77" s="7"/>
    </row>
    <row r="78" spans="2:21" ht="12" customHeight="1" x14ac:dyDescent="0.2">
      <c r="B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U78" s="7"/>
    </row>
    <row r="79" spans="2:21" ht="12" customHeight="1" x14ac:dyDescent="0.2">
      <c r="B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U79" s="7"/>
    </row>
    <row r="80" spans="2:21" ht="12" customHeight="1" x14ac:dyDescent="0.2">
      <c r="B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U80" s="7"/>
    </row>
    <row r="81" spans="2:21" ht="12" customHeight="1" x14ac:dyDescent="0.2">
      <c r="B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U81" s="7"/>
    </row>
    <row r="82" spans="2:21" ht="12" customHeight="1" x14ac:dyDescent="0.2">
      <c r="B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U82" s="7"/>
    </row>
    <row r="83" spans="2:21" ht="12" customHeight="1" x14ac:dyDescent="0.2">
      <c r="B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U83" s="7"/>
    </row>
    <row r="84" spans="2:21" ht="12" customHeight="1" x14ac:dyDescent="0.2">
      <c r="B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U84" s="7"/>
    </row>
    <row r="85" spans="2:21" ht="12" customHeight="1" x14ac:dyDescent="0.2">
      <c r="B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U85" s="7"/>
    </row>
    <row r="86" spans="2:21" ht="12" customHeight="1" x14ac:dyDescent="0.2">
      <c r="B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U86" s="7"/>
    </row>
    <row r="87" spans="2:21" ht="12" customHeight="1" x14ac:dyDescent="0.2">
      <c r="B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U87" s="7"/>
    </row>
    <row r="88" spans="2:21" ht="12" customHeight="1" x14ac:dyDescent="0.2">
      <c r="B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U88" s="7"/>
    </row>
    <row r="89" spans="2:21" ht="12" customHeight="1" x14ac:dyDescent="0.2">
      <c r="B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U89" s="7"/>
    </row>
    <row r="90" spans="2:21" ht="12" customHeight="1" x14ac:dyDescent="0.2">
      <c r="B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U90" s="7"/>
    </row>
    <row r="91" spans="2:21" ht="12" customHeight="1" x14ac:dyDescent="0.2">
      <c r="B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U91" s="7"/>
    </row>
    <row r="92" spans="2:21" ht="12" customHeight="1" x14ac:dyDescent="0.2">
      <c r="B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U92" s="7"/>
    </row>
    <row r="93" spans="2:21" ht="12" customHeight="1" x14ac:dyDescent="0.2">
      <c r="B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U93" s="7"/>
    </row>
    <row r="94" spans="2:21" ht="12" customHeight="1" x14ac:dyDescent="0.2">
      <c r="B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U94" s="7"/>
    </row>
    <row r="95" spans="2:21" ht="12" customHeight="1" x14ac:dyDescent="0.2">
      <c r="B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U95" s="7"/>
    </row>
    <row r="96" spans="2:21" ht="12" customHeight="1" x14ac:dyDescent="0.2">
      <c r="B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U96" s="7"/>
    </row>
    <row r="97" spans="2:21" ht="12" customHeight="1" x14ac:dyDescent="0.2">
      <c r="B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U97" s="7"/>
    </row>
    <row r="98" spans="2:21" ht="12" customHeight="1" x14ac:dyDescent="0.2">
      <c r="B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U98" s="7"/>
    </row>
    <row r="99" spans="2:21" ht="12" customHeight="1" x14ac:dyDescent="0.2">
      <c r="B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U99" s="7"/>
    </row>
    <row r="100" spans="2:21" ht="12" customHeight="1" x14ac:dyDescent="0.2">
      <c r="B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U100" s="7"/>
    </row>
    <row r="101" spans="2:21" ht="12" customHeight="1" x14ac:dyDescent="0.2">
      <c r="B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U101" s="7"/>
    </row>
    <row r="102" spans="2:21" ht="12" customHeight="1" x14ac:dyDescent="0.2">
      <c r="B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U102" s="7"/>
    </row>
    <row r="103" spans="2:21" ht="12" customHeight="1" x14ac:dyDescent="0.2">
      <c r="B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U103" s="7"/>
    </row>
    <row r="104" spans="2:21" ht="12" customHeight="1" x14ac:dyDescent="0.2">
      <c r="B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U104" s="7"/>
    </row>
    <row r="105" spans="2:21" ht="12" customHeight="1" x14ac:dyDescent="0.2">
      <c r="B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U105" s="7"/>
    </row>
    <row r="106" spans="2:21" ht="12" customHeight="1" x14ac:dyDescent="0.2">
      <c r="B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U106" s="7"/>
    </row>
    <row r="107" spans="2:21" ht="12" customHeight="1" x14ac:dyDescent="0.2">
      <c r="B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U107" s="7"/>
    </row>
    <row r="108" spans="2:21" ht="12" customHeight="1" x14ac:dyDescent="0.2">
      <c r="B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U108" s="7"/>
    </row>
    <row r="109" spans="2:21" ht="12" customHeight="1" x14ac:dyDescent="0.2">
      <c r="B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U109" s="7"/>
    </row>
    <row r="110" spans="2:21" ht="12" customHeight="1" x14ac:dyDescent="0.2">
      <c r="B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U110" s="7"/>
    </row>
    <row r="111" spans="2:21" ht="12" customHeight="1" x14ac:dyDescent="0.2">
      <c r="B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U111" s="7"/>
    </row>
    <row r="112" spans="2:21" ht="12" customHeight="1" x14ac:dyDescent="0.2">
      <c r="B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U112" s="7"/>
    </row>
    <row r="113" spans="2:21" ht="12" customHeight="1" x14ac:dyDescent="0.2">
      <c r="B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U113" s="7"/>
    </row>
    <row r="114" spans="2:21" ht="12" customHeight="1" x14ac:dyDescent="0.2">
      <c r="B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U114" s="7"/>
    </row>
    <row r="115" spans="2:21" ht="12" customHeight="1" x14ac:dyDescent="0.2">
      <c r="B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U115" s="7"/>
    </row>
    <row r="116" spans="2:21" ht="12" customHeight="1" x14ac:dyDescent="0.2">
      <c r="B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U116" s="7"/>
    </row>
    <row r="117" spans="2:21" ht="12" customHeight="1" x14ac:dyDescent="0.2">
      <c r="B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U117" s="7"/>
    </row>
    <row r="118" spans="2:21" ht="12" customHeight="1" x14ac:dyDescent="0.2">
      <c r="B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U118" s="7"/>
    </row>
    <row r="119" spans="2:21" ht="12" customHeight="1" x14ac:dyDescent="0.2">
      <c r="B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U119" s="7"/>
    </row>
    <row r="120" spans="2:21" ht="12" customHeight="1" x14ac:dyDescent="0.2">
      <c r="B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U120" s="7"/>
    </row>
    <row r="121" spans="2:21" ht="12" customHeight="1" x14ac:dyDescent="0.2">
      <c r="B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U121" s="7"/>
    </row>
    <row r="122" spans="2:21" ht="12" customHeight="1" x14ac:dyDescent="0.2">
      <c r="B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U122" s="7"/>
    </row>
    <row r="123" spans="2:21" ht="12" customHeight="1" x14ac:dyDescent="0.2">
      <c r="B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U123" s="7"/>
    </row>
    <row r="124" spans="2:21" ht="12" customHeight="1" x14ac:dyDescent="0.2">
      <c r="B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U124" s="7"/>
    </row>
    <row r="125" spans="2:21" ht="12" customHeight="1" x14ac:dyDescent="0.2">
      <c r="B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U125" s="7"/>
    </row>
    <row r="126" spans="2:21" ht="12" customHeight="1" x14ac:dyDescent="0.2">
      <c r="B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U126" s="7"/>
    </row>
    <row r="127" spans="2:21" ht="12" customHeight="1" x14ac:dyDescent="0.2">
      <c r="B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U127" s="7"/>
    </row>
    <row r="128" spans="2:21" ht="12" customHeight="1" x14ac:dyDescent="0.2">
      <c r="B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U128" s="7"/>
    </row>
    <row r="129" spans="2:21" ht="12" customHeight="1" x14ac:dyDescent="0.2">
      <c r="B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U129" s="7"/>
    </row>
    <row r="130" spans="2:21" ht="12" customHeight="1" x14ac:dyDescent="0.2">
      <c r="B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U130" s="7"/>
    </row>
    <row r="131" spans="2:21" ht="12" customHeight="1" x14ac:dyDescent="0.2">
      <c r="B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U131" s="7"/>
    </row>
    <row r="132" spans="2:21" ht="12" customHeight="1" x14ac:dyDescent="0.2">
      <c r="B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U132" s="7"/>
    </row>
    <row r="133" spans="2:21" ht="12" customHeight="1" x14ac:dyDescent="0.2">
      <c r="B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U133" s="7"/>
    </row>
    <row r="134" spans="2:21" ht="12" customHeight="1" x14ac:dyDescent="0.2">
      <c r="B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U134" s="7"/>
    </row>
    <row r="135" spans="2:21" ht="12" customHeight="1" x14ac:dyDescent="0.2">
      <c r="B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U135" s="7"/>
    </row>
    <row r="136" spans="2:21" ht="12" customHeight="1" x14ac:dyDescent="0.2">
      <c r="B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U136" s="7"/>
    </row>
    <row r="137" spans="2:21" ht="12" customHeight="1" x14ac:dyDescent="0.2">
      <c r="B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U137" s="7"/>
    </row>
    <row r="138" spans="2:21" ht="12" customHeight="1" x14ac:dyDescent="0.2">
      <c r="B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U138" s="7"/>
    </row>
    <row r="139" spans="2:21" ht="12" customHeight="1" x14ac:dyDescent="0.2">
      <c r="B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U139" s="7"/>
    </row>
    <row r="140" spans="2:21" ht="12" customHeight="1" x14ac:dyDescent="0.2">
      <c r="B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U140" s="7"/>
    </row>
    <row r="141" spans="2:21" ht="12" customHeight="1" x14ac:dyDescent="0.2">
      <c r="B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U141" s="7"/>
    </row>
    <row r="142" spans="2:21" ht="12" customHeight="1" x14ac:dyDescent="0.2">
      <c r="B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U142" s="7"/>
    </row>
    <row r="143" spans="2:21" ht="12" customHeight="1" x14ac:dyDescent="0.2">
      <c r="B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U143" s="7"/>
    </row>
    <row r="144" spans="2:21" ht="12" customHeight="1" x14ac:dyDescent="0.2">
      <c r="B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U144" s="7"/>
    </row>
    <row r="145" spans="2:21" ht="12" customHeight="1" x14ac:dyDescent="0.2">
      <c r="B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U145" s="7"/>
    </row>
    <row r="146" spans="2:21" ht="12" customHeight="1" x14ac:dyDescent="0.2">
      <c r="B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U146" s="7"/>
    </row>
    <row r="147" spans="2:21" ht="12" customHeight="1" x14ac:dyDescent="0.2">
      <c r="B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U147" s="7"/>
    </row>
    <row r="148" spans="2:21" ht="12" customHeight="1" x14ac:dyDescent="0.2">
      <c r="B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U148" s="7"/>
    </row>
    <row r="149" spans="2:21" ht="12" customHeight="1" x14ac:dyDescent="0.2">
      <c r="B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U149" s="7"/>
    </row>
    <row r="150" spans="2:21" ht="12" customHeight="1" x14ac:dyDescent="0.2">
      <c r="B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U150" s="7"/>
    </row>
    <row r="151" spans="2:21" ht="12" customHeight="1" x14ac:dyDescent="0.2">
      <c r="B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U151" s="7"/>
    </row>
    <row r="152" spans="2:21" ht="12" customHeight="1" x14ac:dyDescent="0.2">
      <c r="B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U152" s="7"/>
    </row>
    <row r="153" spans="2:21" ht="12" customHeight="1" x14ac:dyDescent="0.2">
      <c r="B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U153" s="7"/>
    </row>
    <row r="154" spans="2:21" ht="12" customHeight="1" x14ac:dyDescent="0.2">
      <c r="B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U154" s="7"/>
    </row>
    <row r="155" spans="2:21" ht="12" customHeight="1" x14ac:dyDescent="0.2">
      <c r="B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U155" s="7"/>
    </row>
    <row r="156" spans="2:21" ht="12" customHeight="1" x14ac:dyDescent="0.2">
      <c r="B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U156" s="7"/>
    </row>
    <row r="157" spans="2:21" ht="12" customHeight="1" x14ac:dyDescent="0.2">
      <c r="B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U157" s="7"/>
    </row>
    <row r="158" spans="2:21" ht="12" customHeight="1" x14ac:dyDescent="0.2">
      <c r="B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U158" s="7"/>
    </row>
    <row r="159" spans="2:21" ht="12" customHeight="1" x14ac:dyDescent="0.2">
      <c r="B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U159" s="7"/>
    </row>
    <row r="160" spans="2:21" ht="12" customHeight="1" x14ac:dyDescent="0.2">
      <c r="B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U160" s="7"/>
    </row>
    <row r="161" spans="2:21" ht="12" customHeight="1" x14ac:dyDescent="0.2">
      <c r="B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U161" s="7"/>
    </row>
    <row r="162" spans="2:21" ht="12" customHeight="1" x14ac:dyDescent="0.2">
      <c r="B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U162" s="7"/>
    </row>
    <row r="163" spans="2:21" ht="12" customHeight="1" x14ac:dyDescent="0.2">
      <c r="B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U163" s="7"/>
    </row>
    <row r="164" spans="2:21" ht="12" customHeight="1" x14ac:dyDescent="0.2">
      <c r="B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U164" s="7"/>
    </row>
    <row r="165" spans="2:21" ht="12" customHeight="1" x14ac:dyDescent="0.2">
      <c r="B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U165" s="7"/>
    </row>
    <row r="166" spans="2:21" ht="12" customHeight="1" x14ac:dyDescent="0.2">
      <c r="B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U166" s="7"/>
    </row>
    <row r="167" spans="2:21" ht="12" customHeight="1" x14ac:dyDescent="0.2">
      <c r="B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U167" s="7"/>
    </row>
    <row r="168" spans="2:21" ht="12" customHeight="1" x14ac:dyDescent="0.2">
      <c r="B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U168" s="7"/>
    </row>
    <row r="169" spans="2:21" ht="12" customHeight="1" x14ac:dyDescent="0.2">
      <c r="B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U169" s="7"/>
    </row>
    <row r="170" spans="2:21" ht="12" customHeight="1" x14ac:dyDescent="0.2">
      <c r="B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U170" s="7"/>
    </row>
    <row r="171" spans="2:21" ht="12" customHeight="1" x14ac:dyDescent="0.2">
      <c r="B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U171" s="7"/>
    </row>
    <row r="172" spans="2:21" ht="12" customHeight="1" x14ac:dyDescent="0.2">
      <c r="B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U172" s="7"/>
    </row>
    <row r="173" spans="2:21" ht="12" customHeight="1" x14ac:dyDescent="0.2">
      <c r="B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U173" s="7"/>
    </row>
    <row r="174" spans="2:21" ht="12" customHeight="1" x14ac:dyDescent="0.2">
      <c r="B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U174" s="7"/>
    </row>
    <row r="175" spans="2:21" ht="12" customHeight="1" x14ac:dyDescent="0.2">
      <c r="B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U175" s="7"/>
    </row>
    <row r="176" spans="2:21" ht="12" customHeight="1" x14ac:dyDescent="0.2">
      <c r="B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U176" s="7"/>
    </row>
    <row r="177" spans="2:21" ht="12" customHeight="1" x14ac:dyDescent="0.2">
      <c r="B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U177" s="7"/>
    </row>
    <row r="178" spans="2:21" ht="12" customHeight="1" x14ac:dyDescent="0.2">
      <c r="B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U178" s="7"/>
    </row>
    <row r="179" spans="2:21" ht="12" customHeight="1" x14ac:dyDescent="0.2">
      <c r="B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U179" s="7"/>
    </row>
    <row r="180" spans="2:21" ht="12" customHeight="1" x14ac:dyDescent="0.2">
      <c r="B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U180" s="7"/>
    </row>
    <row r="181" spans="2:21" ht="12" customHeight="1" x14ac:dyDescent="0.2">
      <c r="B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U181" s="7"/>
    </row>
    <row r="182" spans="2:21" ht="12" customHeight="1" x14ac:dyDescent="0.2">
      <c r="B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U182" s="7"/>
    </row>
    <row r="183" spans="2:21" ht="12" customHeight="1" x14ac:dyDescent="0.2">
      <c r="B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U183" s="7"/>
    </row>
    <row r="184" spans="2:21" ht="12" customHeight="1" x14ac:dyDescent="0.2">
      <c r="B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U184" s="7"/>
    </row>
    <row r="185" spans="2:21" ht="12" customHeight="1" x14ac:dyDescent="0.2">
      <c r="B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U185" s="7"/>
    </row>
    <row r="186" spans="2:21" ht="12" customHeight="1" x14ac:dyDescent="0.2">
      <c r="B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U186" s="7"/>
    </row>
    <row r="187" spans="2:21" ht="12" customHeight="1" x14ac:dyDescent="0.2">
      <c r="B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U187" s="7"/>
    </row>
    <row r="188" spans="2:21" ht="12" customHeight="1" x14ac:dyDescent="0.2">
      <c r="B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U188" s="7"/>
    </row>
    <row r="189" spans="2:21" ht="12" customHeight="1" x14ac:dyDescent="0.2">
      <c r="B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U189" s="7"/>
    </row>
    <row r="190" spans="2:21" ht="12" customHeight="1" x14ac:dyDescent="0.2">
      <c r="B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U190" s="7"/>
    </row>
    <row r="191" spans="2:21" ht="12" customHeight="1" x14ac:dyDescent="0.2">
      <c r="B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U191" s="7"/>
    </row>
    <row r="192" spans="2:21" ht="12" customHeight="1" x14ac:dyDescent="0.2">
      <c r="B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U192" s="7"/>
    </row>
    <row r="193" spans="2:21" ht="12" customHeight="1" x14ac:dyDescent="0.2">
      <c r="B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U193" s="7"/>
    </row>
    <row r="194" spans="2:21" ht="12" customHeight="1" x14ac:dyDescent="0.2">
      <c r="B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U194" s="7"/>
    </row>
    <row r="195" spans="2:21" ht="12" customHeight="1" x14ac:dyDescent="0.2">
      <c r="B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U195" s="7"/>
    </row>
    <row r="196" spans="2:21" ht="12" customHeight="1" x14ac:dyDescent="0.2">
      <c r="B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U196" s="7"/>
    </row>
    <row r="197" spans="2:21" ht="12" customHeight="1" x14ac:dyDescent="0.2">
      <c r="B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U197" s="7"/>
    </row>
    <row r="198" spans="2:21" ht="12" customHeight="1" x14ac:dyDescent="0.2">
      <c r="B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U198" s="7"/>
    </row>
    <row r="199" spans="2:21" ht="12" customHeight="1" x14ac:dyDescent="0.2">
      <c r="B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U199" s="7"/>
    </row>
    <row r="200" spans="2:21" ht="12" customHeight="1" x14ac:dyDescent="0.2">
      <c r="B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U200" s="7"/>
    </row>
    <row r="201" spans="2:21" ht="12" customHeight="1" x14ac:dyDescent="0.2">
      <c r="B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U201" s="7"/>
    </row>
    <row r="202" spans="2:21" ht="12" customHeight="1" x14ac:dyDescent="0.2">
      <c r="B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U202" s="7"/>
    </row>
    <row r="203" spans="2:21" ht="12" customHeight="1" x14ac:dyDescent="0.2">
      <c r="B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U203" s="7"/>
    </row>
    <row r="204" spans="2:21" ht="12" customHeight="1" x14ac:dyDescent="0.2">
      <c r="B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U204" s="7"/>
    </row>
    <row r="205" spans="2:21" ht="12" customHeight="1" x14ac:dyDescent="0.2">
      <c r="B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U205" s="7"/>
    </row>
    <row r="206" spans="2:21" ht="12" customHeight="1" x14ac:dyDescent="0.2">
      <c r="B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U206" s="7"/>
    </row>
    <row r="207" spans="2:21" ht="12" customHeight="1" x14ac:dyDescent="0.2">
      <c r="B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U207" s="7"/>
    </row>
    <row r="208" spans="2:21" ht="12" customHeight="1" x14ac:dyDescent="0.2">
      <c r="B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U208" s="7"/>
    </row>
    <row r="209" spans="2:21" ht="12" customHeight="1" x14ac:dyDescent="0.2">
      <c r="B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U209" s="7"/>
    </row>
    <row r="210" spans="2:21" ht="12" customHeight="1" x14ac:dyDescent="0.2">
      <c r="B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U210" s="7"/>
    </row>
    <row r="211" spans="2:21" ht="12" customHeight="1" x14ac:dyDescent="0.2">
      <c r="B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U211" s="7"/>
    </row>
    <row r="212" spans="2:21" ht="12" customHeight="1" x14ac:dyDescent="0.2">
      <c r="B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U212" s="7"/>
    </row>
    <row r="213" spans="2:21" ht="12" customHeight="1" x14ac:dyDescent="0.2">
      <c r="B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U213" s="7"/>
    </row>
    <row r="214" spans="2:21" ht="12" customHeight="1" x14ac:dyDescent="0.2">
      <c r="B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U214" s="7"/>
    </row>
    <row r="215" spans="2:21" ht="12" customHeight="1" x14ac:dyDescent="0.2">
      <c r="B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U215" s="7"/>
    </row>
    <row r="216" spans="2:21" ht="12" customHeight="1" x14ac:dyDescent="0.2">
      <c r="B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U216" s="7"/>
    </row>
    <row r="217" spans="2:21" ht="12" customHeight="1" x14ac:dyDescent="0.2">
      <c r="B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U217" s="7"/>
    </row>
    <row r="218" spans="2:21" ht="12" customHeight="1" x14ac:dyDescent="0.2">
      <c r="B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U218" s="7"/>
    </row>
    <row r="219" spans="2:21" ht="12" customHeight="1" x14ac:dyDescent="0.2">
      <c r="B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U219" s="7"/>
    </row>
    <row r="220" spans="2:21" ht="12" customHeight="1" x14ac:dyDescent="0.2">
      <c r="B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U220" s="7"/>
    </row>
    <row r="221" spans="2:21" ht="12" customHeight="1" x14ac:dyDescent="0.2">
      <c r="B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U221" s="7"/>
    </row>
    <row r="222" spans="2:21" ht="12" customHeight="1" x14ac:dyDescent="0.2">
      <c r="B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U222" s="7"/>
    </row>
    <row r="223" spans="2:21" ht="12" customHeight="1" x14ac:dyDescent="0.2">
      <c r="B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U223" s="7"/>
    </row>
    <row r="224" spans="2:21" ht="12" customHeight="1" x14ac:dyDescent="0.2">
      <c r="B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U224" s="7"/>
    </row>
    <row r="225" spans="2:21" ht="12" customHeight="1" x14ac:dyDescent="0.2">
      <c r="B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U225" s="7"/>
    </row>
    <row r="226" spans="2:21" ht="12" customHeight="1" x14ac:dyDescent="0.2">
      <c r="B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U226" s="7"/>
    </row>
    <row r="227" spans="2:21" ht="12" customHeight="1" x14ac:dyDescent="0.2">
      <c r="B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U227" s="7"/>
    </row>
    <row r="228" spans="2:21" ht="12" customHeight="1" x14ac:dyDescent="0.2">
      <c r="B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U228" s="7"/>
    </row>
    <row r="229" spans="2:21" ht="12" customHeight="1" x14ac:dyDescent="0.2">
      <c r="B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U229" s="7"/>
    </row>
    <row r="230" spans="2:21" ht="12" customHeight="1" x14ac:dyDescent="0.2">
      <c r="B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U230" s="7"/>
    </row>
    <row r="231" spans="2:21" ht="12" customHeight="1" x14ac:dyDescent="0.2">
      <c r="B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U231" s="7"/>
    </row>
    <row r="232" spans="2:21" ht="12" customHeight="1" x14ac:dyDescent="0.2">
      <c r="B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U232" s="7"/>
    </row>
    <row r="233" spans="2:21" ht="12" customHeight="1" x14ac:dyDescent="0.2">
      <c r="B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U233" s="7"/>
    </row>
    <row r="234" spans="2:21" ht="12" customHeight="1" x14ac:dyDescent="0.2">
      <c r="B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U234" s="7"/>
    </row>
    <row r="235" spans="2:21" ht="12" customHeight="1" x14ac:dyDescent="0.2">
      <c r="B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U235" s="7"/>
    </row>
    <row r="236" spans="2:21" ht="12" customHeight="1" x14ac:dyDescent="0.2">
      <c r="B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U236" s="7"/>
    </row>
    <row r="237" spans="2:21" ht="12" customHeight="1" x14ac:dyDescent="0.2">
      <c r="B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U237" s="7"/>
    </row>
    <row r="238" spans="2:21" ht="12" customHeight="1" x14ac:dyDescent="0.2">
      <c r="B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U238" s="7"/>
    </row>
    <row r="239" spans="2:21" ht="12" customHeight="1" x14ac:dyDescent="0.2">
      <c r="B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U239" s="7"/>
    </row>
    <row r="240" spans="2:21" ht="12" customHeight="1" x14ac:dyDescent="0.2">
      <c r="B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U240" s="7"/>
    </row>
    <row r="241" spans="2:21" ht="12" customHeight="1" x14ac:dyDescent="0.2">
      <c r="B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U241" s="7"/>
    </row>
    <row r="242" spans="2:21" ht="12" customHeight="1" x14ac:dyDescent="0.2">
      <c r="B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U242" s="7"/>
    </row>
    <row r="243" spans="2:21" ht="12" customHeight="1" x14ac:dyDescent="0.2">
      <c r="B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U243" s="7"/>
    </row>
    <row r="244" spans="2:21" ht="12" customHeight="1" x14ac:dyDescent="0.2">
      <c r="B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U244" s="7"/>
    </row>
    <row r="245" spans="2:21" ht="12" customHeight="1" x14ac:dyDescent="0.2">
      <c r="B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U245" s="7"/>
    </row>
    <row r="246" spans="2:21" ht="12" customHeight="1" x14ac:dyDescent="0.2">
      <c r="B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U246" s="7"/>
    </row>
    <row r="247" spans="2:21" ht="12" customHeight="1" x14ac:dyDescent="0.2">
      <c r="B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U247" s="7"/>
    </row>
    <row r="248" spans="2:21" ht="12" customHeight="1" x14ac:dyDescent="0.2">
      <c r="B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U248" s="7"/>
    </row>
    <row r="249" spans="2:21" ht="12" customHeight="1" x14ac:dyDescent="0.2">
      <c r="B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U249" s="7"/>
    </row>
    <row r="250" spans="2:21" ht="12" customHeight="1" x14ac:dyDescent="0.2">
      <c r="B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U250" s="7"/>
    </row>
    <row r="251" spans="2:21" ht="12" customHeight="1" x14ac:dyDescent="0.2">
      <c r="B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U251" s="7"/>
    </row>
    <row r="252" spans="2:21" ht="12" customHeight="1" x14ac:dyDescent="0.2">
      <c r="B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U252" s="7"/>
    </row>
    <row r="253" spans="2:21" ht="12" customHeight="1" x14ac:dyDescent="0.2">
      <c r="B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U253" s="7"/>
    </row>
    <row r="254" spans="2:21" ht="12" customHeight="1" x14ac:dyDescent="0.2">
      <c r="B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U254" s="7"/>
    </row>
    <row r="255" spans="2:21" ht="12" customHeight="1" x14ac:dyDescent="0.2">
      <c r="B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U255" s="7"/>
    </row>
    <row r="256" spans="2:21" ht="12" customHeight="1" x14ac:dyDescent="0.2">
      <c r="B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U256" s="7"/>
    </row>
    <row r="257" spans="2:21" ht="12" customHeight="1" x14ac:dyDescent="0.2">
      <c r="B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U257" s="7"/>
    </row>
    <row r="258" spans="2:21" ht="12" customHeight="1" x14ac:dyDescent="0.2">
      <c r="B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U258" s="7"/>
    </row>
    <row r="259" spans="2:21" ht="12" customHeight="1" x14ac:dyDescent="0.2">
      <c r="B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U259" s="7"/>
    </row>
    <row r="260" spans="2:21" ht="12" customHeight="1" x14ac:dyDescent="0.2">
      <c r="B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U260" s="7"/>
    </row>
    <row r="261" spans="2:21" ht="12" customHeight="1" x14ac:dyDescent="0.2">
      <c r="B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U261" s="7"/>
    </row>
    <row r="262" spans="2:21" ht="12" customHeight="1" x14ac:dyDescent="0.2">
      <c r="B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U262" s="7"/>
    </row>
    <row r="263" spans="2:21" ht="12" customHeight="1" x14ac:dyDescent="0.2">
      <c r="B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U263" s="7"/>
    </row>
    <row r="264" spans="2:21" ht="12" customHeight="1" x14ac:dyDescent="0.2">
      <c r="B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U264" s="7"/>
    </row>
    <row r="265" spans="2:21" ht="12" customHeight="1" x14ac:dyDescent="0.2">
      <c r="B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U265" s="7"/>
    </row>
    <row r="266" spans="2:21" ht="12" customHeight="1" x14ac:dyDescent="0.2">
      <c r="B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U266" s="7"/>
    </row>
    <row r="267" spans="2:21" ht="12" customHeight="1" x14ac:dyDescent="0.2">
      <c r="B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U267" s="7"/>
    </row>
    <row r="268" spans="2:21" ht="12" customHeight="1" x14ac:dyDescent="0.2">
      <c r="B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U268" s="7"/>
    </row>
    <row r="269" spans="2:21" ht="12" customHeight="1" x14ac:dyDescent="0.2">
      <c r="B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U269" s="7"/>
    </row>
    <row r="270" spans="2:21" ht="12" customHeight="1" x14ac:dyDescent="0.2">
      <c r="B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U270" s="7"/>
    </row>
    <row r="271" spans="2:21" ht="12" customHeight="1" x14ac:dyDescent="0.2">
      <c r="B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U271" s="7"/>
    </row>
    <row r="272" spans="2:21" ht="12" customHeight="1" x14ac:dyDescent="0.2">
      <c r="B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U272" s="7"/>
    </row>
    <row r="273" spans="2:21" ht="12" customHeight="1" x14ac:dyDescent="0.2">
      <c r="B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U273" s="7"/>
    </row>
    <row r="274" spans="2:21" ht="12" customHeight="1" x14ac:dyDescent="0.2">
      <c r="B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U274" s="7"/>
    </row>
    <row r="275" spans="2:21" ht="12" customHeight="1" x14ac:dyDescent="0.2">
      <c r="B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U275" s="7"/>
    </row>
    <row r="276" spans="2:21" ht="12" customHeight="1" x14ac:dyDescent="0.2">
      <c r="B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U276" s="7"/>
    </row>
    <row r="277" spans="2:21" ht="12" customHeight="1" x14ac:dyDescent="0.2">
      <c r="B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U277" s="7"/>
    </row>
    <row r="278" spans="2:21" ht="12" customHeight="1" x14ac:dyDescent="0.2">
      <c r="B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U278" s="7"/>
    </row>
    <row r="279" spans="2:21" ht="12" customHeight="1" x14ac:dyDescent="0.2">
      <c r="B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U279" s="7"/>
    </row>
    <row r="280" spans="2:21" ht="12" customHeight="1" x14ac:dyDescent="0.2">
      <c r="B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U280" s="7"/>
    </row>
    <row r="281" spans="2:21" ht="12" customHeight="1" x14ac:dyDescent="0.2">
      <c r="B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U281" s="7"/>
    </row>
    <row r="282" spans="2:21" ht="12" customHeight="1" x14ac:dyDescent="0.2">
      <c r="B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U282" s="7"/>
    </row>
    <row r="283" spans="2:21" ht="12" customHeight="1" x14ac:dyDescent="0.2">
      <c r="B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U283" s="7"/>
    </row>
    <row r="284" spans="2:21" ht="12" customHeight="1" x14ac:dyDescent="0.2">
      <c r="B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U284" s="7"/>
    </row>
    <row r="285" spans="2:21" ht="12" customHeight="1" x14ac:dyDescent="0.2">
      <c r="B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U285" s="7"/>
    </row>
    <row r="286" spans="2:21" ht="12" customHeight="1" x14ac:dyDescent="0.2">
      <c r="B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U286" s="7"/>
    </row>
    <row r="287" spans="2:21" ht="12" customHeight="1" x14ac:dyDescent="0.2">
      <c r="B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U287" s="7"/>
    </row>
    <row r="288" spans="2:21" ht="12" customHeight="1" x14ac:dyDescent="0.2">
      <c r="B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U288" s="7"/>
    </row>
    <row r="289" spans="2:21" ht="12" customHeight="1" x14ac:dyDescent="0.2">
      <c r="B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U289" s="7"/>
    </row>
    <row r="290" spans="2:21" ht="12" customHeight="1" x14ac:dyDescent="0.2">
      <c r="B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U290" s="7"/>
    </row>
    <row r="291" spans="2:21" ht="12" customHeight="1" x14ac:dyDescent="0.2">
      <c r="B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U291" s="7"/>
    </row>
    <row r="292" spans="2:21" ht="12" customHeight="1" x14ac:dyDescent="0.2">
      <c r="B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U292" s="7"/>
    </row>
    <row r="293" spans="2:21" ht="12" customHeight="1" x14ac:dyDescent="0.2">
      <c r="B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U293" s="7"/>
    </row>
    <row r="294" spans="2:21" ht="12" customHeight="1" x14ac:dyDescent="0.2">
      <c r="B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U294" s="7"/>
    </row>
    <row r="295" spans="2:21" ht="12" customHeight="1" x14ac:dyDescent="0.2">
      <c r="B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U295" s="7"/>
    </row>
    <row r="296" spans="2:21" ht="12" customHeight="1" x14ac:dyDescent="0.2">
      <c r="B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U296" s="7"/>
    </row>
    <row r="297" spans="2:21" ht="12" customHeight="1" x14ac:dyDescent="0.2">
      <c r="B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U297" s="7"/>
    </row>
    <row r="298" spans="2:21" ht="12" customHeight="1" x14ac:dyDescent="0.2">
      <c r="B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U298" s="7"/>
    </row>
    <row r="299" spans="2:21" ht="12" customHeight="1" x14ac:dyDescent="0.2">
      <c r="B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U299" s="7"/>
    </row>
    <row r="300" spans="2:21" ht="12" customHeight="1" x14ac:dyDescent="0.2">
      <c r="B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U300" s="7"/>
    </row>
    <row r="301" spans="2:21" ht="12" customHeight="1" x14ac:dyDescent="0.2">
      <c r="B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U301" s="7"/>
    </row>
    <row r="302" spans="2:21" ht="12" customHeight="1" x14ac:dyDescent="0.2">
      <c r="B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U302" s="7"/>
    </row>
    <row r="303" spans="2:21" ht="12" customHeight="1" x14ac:dyDescent="0.2">
      <c r="B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U303" s="7"/>
    </row>
    <row r="304" spans="2:21" ht="12" customHeight="1" x14ac:dyDescent="0.2">
      <c r="B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U304" s="7"/>
    </row>
    <row r="305" spans="2:21" ht="12" customHeight="1" x14ac:dyDescent="0.2">
      <c r="B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U305" s="7"/>
    </row>
    <row r="306" spans="2:21" ht="12" customHeight="1" x14ac:dyDescent="0.2">
      <c r="B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U306" s="7"/>
    </row>
    <row r="307" spans="2:21" ht="12" customHeight="1" x14ac:dyDescent="0.2">
      <c r="B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U307" s="7"/>
    </row>
    <row r="308" spans="2:21" ht="12" customHeight="1" x14ac:dyDescent="0.2">
      <c r="B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U308" s="7"/>
    </row>
    <row r="309" spans="2:21" ht="12" customHeight="1" x14ac:dyDescent="0.2">
      <c r="B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U309" s="7"/>
    </row>
    <row r="310" spans="2:21" ht="12" customHeight="1" x14ac:dyDescent="0.2">
      <c r="B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U310" s="7"/>
    </row>
    <row r="311" spans="2:21" ht="12" customHeight="1" x14ac:dyDescent="0.2">
      <c r="B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U311" s="7"/>
    </row>
    <row r="312" spans="2:21" ht="12" customHeight="1" x14ac:dyDescent="0.2">
      <c r="B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U312" s="7"/>
    </row>
    <row r="313" spans="2:21" ht="12" customHeight="1" x14ac:dyDescent="0.2">
      <c r="B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U313" s="7"/>
    </row>
    <row r="314" spans="2:21" ht="12" customHeight="1" x14ac:dyDescent="0.2">
      <c r="B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U314" s="7"/>
    </row>
    <row r="315" spans="2:21" ht="12" customHeight="1" x14ac:dyDescent="0.2">
      <c r="B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U315" s="7"/>
    </row>
    <row r="316" spans="2:21" ht="12" customHeight="1" x14ac:dyDescent="0.2">
      <c r="B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U316" s="7"/>
    </row>
    <row r="317" spans="2:21" ht="12" customHeight="1" x14ac:dyDescent="0.2">
      <c r="B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U317" s="7"/>
    </row>
    <row r="318" spans="2:21" ht="12" customHeight="1" x14ac:dyDescent="0.2">
      <c r="B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U318" s="7"/>
    </row>
    <row r="319" spans="2:21" ht="12" customHeight="1" x14ac:dyDescent="0.2">
      <c r="B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U319" s="7"/>
    </row>
    <row r="320" spans="2:21" ht="12" customHeight="1" x14ac:dyDescent="0.2">
      <c r="B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U320" s="7"/>
    </row>
    <row r="321" spans="2:21" ht="12" customHeight="1" x14ac:dyDescent="0.2">
      <c r="B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U321" s="7"/>
    </row>
    <row r="322" spans="2:21" ht="12" customHeight="1" x14ac:dyDescent="0.2">
      <c r="B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U322" s="7"/>
    </row>
    <row r="323" spans="2:21" ht="12" customHeight="1" x14ac:dyDescent="0.2">
      <c r="B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U323" s="7"/>
    </row>
    <row r="324" spans="2:21" ht="12" customHeight="1" x14ac:dyDescent="0.2">
      <c r="B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U324" s="7"/>
    </row>
    <row r="325" spans="2:21" ht="12" customHeight="1" x14ac:dyDescent="0.2">
      <c r="B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U325" s="7"/>
    </row>
    <row r="326" spans="2:21" ht="12" customHeight="1" x14ac:dyDescent="0.2">
      <c r="B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U326" s="7"/>
    </row>
    <row r="327" spans="2:21" ht="12" customHeight="1" x14ac:dyDescent="0.2">
      <c r="B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U327" s="7"/>
    </row>
    <row r="328" spans="2:21" ht="12" customHeight="1" x14ac:dyDescent="0.2">
      <c r="B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U328" s="7"/>
    </row>
    <row r="329" spans="2:21" ht="12" customHeight="1" x14ac:dyDescent="0.2">
      <c r="B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U329" s="7"/>
    </row>
    <row r="330" spans="2:21" ht="12" customHeight="1" x14ac:dyDescent="0.2">
      <c r="B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U330" s="7"/>
    </row>
    <row r="331" spans="2:21" ht="12" customHeight="1" x14ac:dyDescent="0.2">
      <c r="B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U331" s="7"/>
    </row>
    <row r="332" spans="2:21" ht="12" customHeight="1" x14ac:dyDescent="0.2">
      <c r="B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U332" s="7"/>
    </row>
    <row r="333" spans="2:21" ht="12" customHeight="1" x14ac:dyDescent="0.2">
      <c r="B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U333" s="7"/>
    </row>
    <row r="334" spans="2:21" ht="12" customHeight="1" x14ac:dyDescent="0.2">
      <c r="B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U334" s="7"/>
    </row>
    <row r="335" spans="2:21" ht="12" customHeight="1" x14ac:dyDescent="0.2">
      <c r="B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U335" s="7"/>
    </row>
    <row r="336" spans="2:21" ht="12" customHeight="1" x14ac:dyDescent="0.2">
      <c r="B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U336" s="7"/>
    </row>
    <row r="337" spans="2:21" ht="12" customHeight="1" x14ac:dyDescent="0.2">
      <c r="B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U337" s="7"/>
    </row>
    <row r="338" spans="2:21" ht="12" customHeight="1" x14ac:dyDescent="0.2">
      <c r="B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U338" s="7"/>
    </row>
    <row r="339" spans="2:21" ht="12" customHeight="1" x14ac:dyDescent="0.2">
      <c r="B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U339" s="7"/>
    </row>
    <row r="340" spans="2:21" ht="12" customHeight="1" x14ac:dyDescent="0.2">
      <c r="B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U340" s="7"/>
    </row>
    <row r="341" spans="2:21" ht="12" customHeight="1" x14ac:dyDescent="0.2">
      <c r="B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U341" s="7"/>
    </row>
    <row r="342" spans="2:21" ht="12" customHeight="1" x14ac:dyDescent="0.2">
      <c r="B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U342" s="7"/>
    </row>
    <row r="343" spans="2:21" ht="12" customHeight="1" x14ac:dyDescent="0.2">
      <c r="B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U343" s="7"/>
    </row>
    <row r="344" spans="2:21" ht="12" customHeight="1" x14ac:dyDescent="0.2">
      <c r="B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U344" s="7"/>
    </row>
    <row r="345" spans="2:21" ht="12" customHeight="1" x14ac:dyDescent="0.2">
      <c r="B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U345" s="7"/>
    </row>
    <row r="346" spans="2:21" ht="12" customHeight="1" x14ac:dyDescent="0.2">
      <c r="B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U346" s="7"/>
    </row>
    <row r="347" spans="2:21" ht="12" customHeight="1" x14ac:dyDescent="0.2">
      <c r="B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U347" s="7"/>
    </row>
    <row r="348" spans="2:21" ht="12" customHeight="1" x14ac:dyDescent="0.2">
      <c r="B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U348" s="7"/>
    </row>
    <row r="349" spans="2:21" ht="12" customHeight="1" x14ac:dyDescent="0.2">
      <c r="B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U349" s="7"/>
    </row>
    <row r="350" spans="2:21" ht="12" customHeight="1" x14ac:dyDescent="0.2">
      <c r="B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U350" s="7"/>
    </row>
    <row r="351" spans="2:21" ht="12" customHeight="1" x14ac:dyDescent="0.2">
      <c r="B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U351" s="7"/>
    </row>
    <row r="352" spans="2:21" ht="12" customHeight="1" x14ac:dyDescent="0.2">
      <c r="B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U352" s="7"/>
    </row>
    <row r="353" spans="2:21" ht="12" customHeight="1" x14ac:dyDescent="0.2">
      <c r="B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U353" s="7"/>
    </row>
    <row r="354" spans="2:21" ht="12" customHeight="1" x14ac:dyDescent="0.2">
      <c r="B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U354" s="7"/>
    </row>
    <row r="355" spans="2:21" ht="12" customHeight="1" x14ac:dyDescent="0.2">
      <c r="B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U355" s="7"/>
    </row>
    <row r="356" spans="2:21" ht="12" customHeight="1" x14ac:dyDescent="0.2">
      <c r="B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U356" s="7"/>
    </row>
    <row r="357" spans="2:21" ht="12" customHeight="1" x14ac:dyDescent="0.2">
      <c r="B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U357" s="7"/>
    </row>
    <row r="358" spans="2:21" ht="12" customHeight="1" x14ac:dyDescent="0.2">
      <c r="B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U358" s="7"/>
    </row>
    <row r="359" spans="2:21" ht="12" customHeight="1" x14ac:dyDescent="0.2">
      <c r="B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U359" s="7"/>
    </row>
    <row r="360" spans="2:21" ht="12" customHeight="1" x14ac:dyDescent="0.2">
      <c r="B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U360" s="7"/>
    </row>
    <row r="361" spans="2:21" ht="12" customHeight="1" x14ac:dyDescent="0.2">
      <c r="B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U361" s="7"/>
    </row>
    <row r="362" spans="2:21" ht="12" customHeight="1" x14ac:dyDescent="0.2">
      <c r="B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U362" s="7"/>
    </row>
    <row r="363" spans="2:21" ht="12" customHeight="1" x14ac:dyDescent="0.2">
      <c r="B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U363" s="7"/>
    </row>
    <row r="364" spans="2:21" ht="12" customHeight="1" x14ac:dyDescent="0.2">
      <c r="B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U364" s="7"/>
    </row>
    <row r="365" spans="2:21" ht="12" customHeight="1" x14ac:dyDescent="0.2">
      <c r="B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U365" s="7"/>
    </row>
    <row r="366" spans="2:21" ht="12" customHeight="1" x14ac:dyDescent="0.2">
      <c r="B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U366" s="7"/>
    </row>
    <row r="367" spans="2:21" ht="12" customHeight="1" x14ac:dyDescent="0.2">
      <c r="B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U367" s="7"/>
    </row>
    <row r="368" spans="2:21" ht="12" customHeight="1" x14ac:dyDescent="0.2">
      <c r="B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U368" s="7"/>
    </row>
    <row r="369" spans="2:21" ht="12" customHeight="1" x14ac:dyDescent="0.2">
      <c r="B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U369" s="7"/>
    </row>
    <row r="370" spans="2:21" ht="12" customHeight="1" x14ac:dyDescent="0.2">
      <c r="B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U370" s="7"/>
    </row>
    <row r="371" spans="2:21" ht="12" customHeight="1" x14ac:dyDescent="0.2">
      <c r="B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U371" s="7"/>
    </row>
    <row r="372" spans="2:21" ht="12" customHeight="1" x14ac:dyDescent="0.2">
      <c r="B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U372" s="7"/>
    </row>
    <row r="373" spans="2:21" ht="12" customHeight="1" x14ac:dyDescent="0.2">
      <c r="B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U373" s="7"/>
    </row>
    <row r="374" spans="2:21" ht="12" customHeight="1" x14ac:dyDescent="0.2">
      <c r="B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U374" s="7"/>
    </row>
    <row r="375" spans="2:21" ht="12" customHeight="1" x14ac:dyDescent="0.2">
      <c r="B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U375" s="7"/>
    </row>
    <row r="376" spans="2:21" ht="12" customHeight="1" x14ac:dyDescent="0.2">
      <c r="B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U376" s="7"/>
    </row>
    <row r="377" spans="2:21" ht="12" customHeight="1" x14ac:dyDescent="0.2">
      <c r="B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U377" s="7"/>
    </row>
    <row r="378" spans="2:21" ht="12" customHeight="1" x14ac:dyDescent="0.2">
      <c r="B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U378" s="7"/>
    </row>
    <row r="379" spans="2:21" ht="12" customHeight="1" x14ac:dyDescent="0.2">
      <c r="B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U379" s="7"/>
    </row>
    <row r="380" spans="2:21" ht="12" customHeight="1" x14ac:dyDescent="0.2">
      <c r="B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U380" s="7"/>
    </row>
    <row r="381" spans="2:21" ht="12" customHeight="1" x14ac:dyDescent="0.2">
      <c r="B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U381" s="7"/>
    </row>
    <row r="382" spans="2:21" ht="12" customHeight="1" x14ac:dyDescent="0.2">
      <c r="B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U382" s="7"/>
    </row>
    <row r="383" spans="2:21" ht="12" customHeight="1" x14ac:dyDescent="0.2">
      <c r="B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U383" s="7"/>
    </row>
    <row r="384" spans="2:21" ht="12" customHeight="1" x14ac:dyDescent="0.2">
      <c r="B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U384" s="7"/>
    </row>
    <row r="385" spans="2:21" ht="12" customHeight="1" x14ac:dyDescent="0.2">
      <c r="B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U385" s="7"/>
    </row>
    <row r="386" spans="2:21" ht="12" customHeight="1" x14ac:dyDescent="0.2">
      <c r="B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U386" s="7"/>
    </row>
    <row r="387" spans="2:21" ht="12" customHeight="1" x14ac:dyDescent="0.2">
      <c r="B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U387" s="7"/>
    </row>
    <row r="388" spans="2:21" ht="12" customHeight="1" x14ac:dyDescent="0.2">
      <c r="B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U388" s="7"/>
    </row>
    <row r="389" spans="2:21" ht="12" customHeight="1" x14ac:dyDescent="0.2">
      <c r="B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U389" s="7"/>
    </row>
    <row r="390" spans="2:21" ht="12" customHeight="1" x14ac:dyDescent="0.2">
      <c r="B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U390" s="7"/>
    </row>
    <row r="391" spans="2:21" ht="12" customHeight="1" x14ac:dyDescent="0.2">
      <c r="B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U391" s="7"/>
    </row>
    <row r="392" spans="2:21" ht="12" customHeight="1" x14ac:dyDescent="0.2">
      <c r="B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U392" s="7"/>
    </row>
    <row r="393" spans="2:21" ht="12" customHeight="1" x14ac:dyDescent="0.2">
      <c r="B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U393" s="7"/>
    </row>
    <row r="394" spans="2:21" ht="12" customHeight="1" x14ac:dyDescent="0.2">
      <c r="B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U394" s="7"/>
    </row>
    <row r="395" spans="2:21" ht="12" customHeight="1" x14ac:dyDescent="0.2">
      <c r="B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U395" s="7"/>
    </row>
    <row r="396" spans="2:21" ht="12" customHeight="1" x14ac:dyDescent="0.2">
      <c r="B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U396" s="7"/>
    </row>
    <row r="397" spans="2:21" ht="12" customHeight="1" x14ac:dyDescent="0.2">
      <c r="B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U397" s="7"/>
    </row>
    <row r="398" spans="2:21" ht="12" customHeight="1" x14ac:dyDescent="0.2">
      <c r="B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U398" s="7"/>
    </row>
    <row r="399" spans="2:21" ht="12" customHeight="1" x14ac:dyDescent="0.2">
      <c r="B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U399" s="7"/>
    </row>
    <row r="400" spans="2:21" ht="12" customHeight="1" x14ac:dyDescent="0.2">
      <c r="B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U400" s="7"/>
    </row>
    <row r="401" spans="2:21" ht="12" customHeight="1" x14ac:dyDescent="0.2">
      <c r="B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U401" s="7"/>
    </row>
    <row r="402" spans="2:21" ht="12" customHeight="1" x14ac:dyDescent="0.2">
      <c r="B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U402" s="7"/>
    </row>
    <row r="403" spans="2:21" ht="12" customHeight="1" x14ac:dyDescent="0.2">
      <c r="B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U403" s="7"/>
    </row>
    <row r="404" spans="2:21" ht="12" customHeight="1" x14ac:dyDescent="0.2">
      <c r="B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U404" s="7"/>
    </row>
    <row r="405" spans="2:21" ht="12" customHeight="1" x14ac:dyDescent="0.2">
      <c r="B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U405" s="7"/>
    </row>
    <row r="406" spans="2:21" ht="12" customHeight="1" x14ac:dyDescent="0.2">
      <c r="B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U406" s="7"/>
    </row>
    <row r="407" spans="2:21" ht="12" customHeight="1" x14ac:dyDescent="0.2">
      <c r="B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U407" s="7"/>
    </row>
    <row r="408" spans="2:21" ht="12" customHeight="1" x14ac:dyDescent="0.2">
      <c r="B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U408" s="7"/>
    </row>
    <row r="409" spans="2:21" ht="12" customHeight="1" x14ac:dyDescent="0.2">
      <c r="B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U409" s="7"/>
    </row>
    <row r="410" spans="2:21" ht="12" customHeight="1" x14ac:dyDescent="0.2">
      <c r="B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U410" s="7"/>
    </row>
    <row r="411" spans="2:21" ht="12" customHeight="1" x14ac:dyDescent="0.2">
      <c r="B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U411" s="7"/>
    </row>
    <row r="412" spans="2:21" ht="12" customHeight="1" x14ac:dyDescent="0.2">
      <c r="B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U412" s="7"/>
    </row>
    <row r="413" spans="2:21" ht="12" customHeight="1" x14ac:dyDescent="0.2">
      <c r="B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U413" s="7"/>
    </row>
    <row r="414" spans="2:21" ht="12" customHeight="1" x14ac:dyDescent="0.2">
      <c r="B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U414" s="7"/>
    </row>
    <row r="415" spans="2:21" ht="12" customHeight="1" x14ac:dyDescent="0.2">
      <c r="B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U415" s="7"/>
    </row>
    <row r="416" spans="2:21" ht="12" customHeight="1" x14ac:dyDescent="0.2">
      <c r="B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U416" s="7"/>
    </row>
    <row r="417" spans="2:21" ht="12" customHeight="1" x14ac:dyDescent="0.2">
      <c r="B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U417" s="7"/>
    </row>
    <row r="418" spans="2:21" ht="12" customHeight="1" x14ac:dyDescent="0.2">
      <c r="B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U418" s="7"/>
    </row>
    <row r="419" spans="2:21" ht="12" customHeight="1" x14ac:dyDescent="0.2">
      <c r="B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U419" s="7"/>
    </row>
    <row r="420" spans="2:21" ht="12" customHeight="1" x14ac:dyDescent="0.2">
      <c r="B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U420" s="7"/>
    </row>
    <row r="421" spans="2:21" ht="12" customHeight="1" x14ac:dyDescent="0.2">
      <c r="B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U421" s="7"/>
    </row>
    <row r="422" spans="2:21" ht="12" customHeight="1" x14ac:dyDescent="0.2">
      <c r="B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U422" s="7"/>
    </row>
    <row r="423" spans="2:21" ht="12" customHeight="1" x14ac:dyDescent="0.2">
      <c r="B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U423" s="7"/>
    </row>
    <row r="424" spans="2:21" ht="12" customHeight="1" x14ac:dyDescent="0.2">
      <c r="B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U424" s="7"/>
    </row>
    <row r="425" spans="2:21" ht="12" customHeight="1" x14ac:dyDescent="0.2">
      <c r="B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U425" s="7"/>
    </row>
    <row r="426" spans="2:21" ht="12" customHeight="1" x14ac:dyDescent="0.2">
      <c r="B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U426" s="7"/>
    </row>
    <row r="427" spans="2:21" ht="12" customHeight="1" x14ac:dyDescent="0.2">
      <c r="B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U427" s="7"/>
    </row>
    <row r="428" spans="2:21" ht="12" customHeight="1" x14ac:dyDescent="0.2">
      <c r="B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U428" s="7"/>
    </row>
    <row r="429" spans="2:21" ht="12" customHeight="1" x14ac:dyDescent="0.2">
      <c r="B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U429" s="7"/>
    </row>
    <row r="430" spans="2:21" ht="12" customHeight="1" x14ac:dyDescent="0.2">
      <c r="B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U430" s="7"/>
    </row>
    <row r="431" spans="2:21" ht="12" customHeight="1" x14ac:dyDescent="0.2">
      <c r="B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U431" s="7"/>
    </row>
    <row r="432" spans="2:21" ht="12" customHeight="1" x14ac:dyDescent="0.2">
      <c r="B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U432" s="7"/>
    </row>
    <row r="433" spans="2:21" ht="12" customHeight="1" x14ac:dyDescent="0.2">
      <c r="B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U433" s="7"/>
    </row>
    <row r="434" spans="2:21" ht="12" customHeight="1" x14ac:dyDescent="0.2">
      <c r="B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U434" s="7"/>
    </row>
    <row r="435" spans="2:21" ht="12" customHeight="1" x14ac:dyDescent="0.2">
      <c r="B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U435" s="7"/>
    </row>
    <row r="436" spans="2:21" ht="12" customHeight="1" x14ac:dyDescent="0.2">
      <c r="B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U436" s="7"/>
    </row>
    <row r="437" spans="2:21" ht="12" customHeight="1" x14ac:dyDescent="0.2">
      <c r="B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U437" s="7"/>
    </row>
    <row r="438" spans="2:21" ht="12" customHeight="1" x14ac:dyDescent="0.2">
      <c r="B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U438" s="7"/>
    </row>
    <row r="439" spans="2:21" ht="12" customHeight="1" x14ac:dyDescent="0.2">
      <c r="B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U439" s="7"/>
    </row>
    <row r="440" spans="2:21" ht="12" customHeight="1" x14ac:dyDescent="0.2">
      <c r="B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U440" s="7"/>
    </row>
    <row r="441" spans="2:21" ht="12" customHeight="1" x14ac:dyDescent="0.2">
      <c r="B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U441" s="7"/>
    </row>
    <row r="442" spans="2:21" ht="12" customHeight="1" x14ac:dyDescent="0.2">
      <c r="B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U442" s="7"/>
    </row>
    <row r="443" spans="2:21" ht="12" customHeight="1" x14ac:dyDescent="0.2">
      <c r="B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U443" s="7"/>
    </row>
    <row r="444" spans="2:21" ht="12" customHeight="1" x14ac:dyDescent="0.2">
      <c r="B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U444" s="7"/>
    </row>
    <row r="445" spans="2:21" ht="12" customHeight="1" x14ac:dyDescent="0.2">
      <c r="B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U445" s="7"/>
    </row>
    <row r="446" spans="2:21" ht="12" customHeight="1" x14ac:dyDescent="0.2">
      <c r="B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U446" s="7"/>
    </row>
    <row r="447" spans="2:21" ht="12" customHeight="1" x14ac:dyDescent="0.2">
      <c r="B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U447" s="7"/>
    </row>
    <row r="448" spans="2:21" ht="12" customHeight="1" x14ac:dyDescent="0.2">
      <c r="B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U448" s="7"/>
    </row>
    <row r="449" spans="2:21" ht="12" customHeight="1" x14ac:dyDescent="0.2">
      <c r="B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U449" s="7"/>
    </row>
    <row r="450" spans="2:21" ht="12" customHeight="1" x14ac:dyDescent="0.2">
      <c r="B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U450" s="7"/>
    </row>
    <row r="451" spans="2:21" ht="12" customHeight="1" x14ac:dyDescent="0.2">
      <c r="B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U451" s="7"/>
    </row>
    <row r="452" spans="2:21" ht="12" customHeight="1" x14ac:dyDescent="0.2">
      <c r="B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U452" s="7"/>
    </row>
    <row r="453" spans="2:21" ht="12" customHeight="1" x14ac:dyDescent="0.2">
      <c r="B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U453" s="7"/>
    </row>
    <row r="454" spans="2:21" ht="12" customHeight="1" x14ac:dyDescent="0.2">
      <c r="B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U454" s="7"/>
    </row>
    <row r="455" spans="2:21" ht="12" customHeight="1" x14ac:dyDescent="0.2">
      <c r="B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U455" s="7"/>
    </row>
    <row r="456" spans="2:21" ht="12" customHeight="1" x14ac:dyDescent="0.2">
      <c r="B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U456" s="7"/>
    </row>
    <row r="457" spans="2:21" ht="12" customHeight="1" x14ac:dyDescent="0.2">
      <c r="B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U457" s="7"/>
    </row>
    <row r="458" spans="2:21" ht="12" customHeight="1" x14ac:dyDescent="0.2">
      <c r="B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U458" s="7"/>
    </row>
    <row r="459" spans="2:21" ht="12" customHeight="1" x14ac:dyDescent="0.2">
      <c r="B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U459" s="7"/>
    </row>
    <row r="460" spans="2:21" ht="12" customHeight="1" x14ac:dyDescent="0.2">
      <c r="B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U460" s="7"/>
    </row>
    <row r="461" spans="2:21" ht="12" customHeight="1" x14ac:dyDescent="0.2">
      <c r="B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U461" s="7"/>
    </row>
    <row r="462" spans="2:21" ht="12" customHeight="1" x14ac:dyDescent="0.2">
      <c r="B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U462" s="7"/>
    </row>
    <row r="463" spans="2:21" ht="12" customHeight="1" x14ac:dyDescent="0.2">
      <c r="B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U463" s="7"/>
    </row>
    <row r="464" spans="2:21" ht="12" customHeight="1" x14ac:dyDescent="0.2">
      <c r="B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U464" s="7"/>
    </row>
    <row r="465" spans="2:21" ht="12" customHeight="1" x14ac:dyDescent="0.2">
      <c r="B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U465" s="7"/>
    </row>
    <row r="466" spans="2:21" ht="12" customHeight="1" x14ac:dyDescent="0.2">
      <c r="B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U466" s="7"/>
    </row>
    <row r="467" spans="2:21" ht="12" customHeight="1" x14ac:dyDescent="0.2">
      <c r="B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U467" s="7"/>
    </row>
    <row r="468" spans="2:21" ht="12" customHeight="1" x14ac:dyDescent="0.2">
      <c r="B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U468" s="7"/>
    </row>
    <row r="469" spans="2:21" ht="12" customHeight="1" x14ac:dyDescent="0.2">
      <c r="B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U469" s="7"/>
    </row>
    <row r="470" spans="2:21" ht="12" customHeight="1" x14ac:dyDescent="0.2">
      <c r="B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U470" s="7"/>
    </row>
    <row r="471" spans="2:21" ht="12" customHeight="1" x14ac:dyDescent="0.2">
      <c r="B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U471" s="7"/>
    </row>
    <row r="472" spans="2:21" ht="12" customHeight="1" x14ac:dyDescent="0.2">
      <c r="B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U472" s="7"/>
    </row>
    <row r="473" spans="2:21" ht="12" customHeight="1" x14ac:dyDescent="0.2">
      <c r="B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U473" s="7"/>
    </row>
    <row r="474" spans="2:21" ht="12" customHeight="1" x14ac:dyDescent="0.2">
      <c r="B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U474" s="7"/>
    </row>
    <row r="475" spans="2:21" ht="12" customHeight="1" x14ac:dyDescent="0.2">
      <c r="B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U475" s="7"/>
    </row>
    <row r="476" spans="2:21" ht="12" customHeight="1" x14ac:dyDescent="0.2">
      <c r="B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U476" s="7"/>
    </row>
    <row r="477" spans="2:21" ht="12" customHeight="1" x14ac:dyDescent="0.2">
      <c r="B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U477" s="7"/>
    </row>
    <row r="478" spans="2:21" ht="12" customHeight="1" x14ac:dyDescent="0.2">
      <c r="B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U478" s="7"/>
    </row>
    <row r="479" spans="2:21" ht="12" customHeight="1" x14ac:dyDescent="0.2">
      <c r="B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U479" s="7"/>
    </row>
    <row r="480" spans="2:21" ht="12" customHeight="1" x14ac:dyDescent="0.2">
      <c r="B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U480" s="7"/>
    </row>
    <row r="481" spans="2:21" ht="12" customHeight="1" x14ac:dyDescent="0.2">
      <c r="B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U481" s="7"/>
    </row>
    <row r="482" spans="2:21" ht="12" customHeight="1" x14ac:dyDescent="0.2">
      <c r="B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U482" s="7"/>
    </row>
    <row r="483" spans="2:21" ht="12" customHeight="1" x14ac:dyDescent="0.2">
      <c r="B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U483" s="7"/>
    </row>
    <row r="484" spans="2:21" ht="12" customHeight="1" x14ac:dyDescent="0.2">
      <c r="B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U484" s="7"/>
    </row>
    <row r="485" spans="2:21" ht="12" customHeight="1" x14ac:dyDescent="0.2">
      <c r="B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U485" s="7"/>
    </row>
    <row r="486" spans="2:21" ht="12" customHeight="1" x14ac:dyDescent="0.2">
      <c r="B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U486" s="7"/>
    </row>
    <row r="487" spans="2:21" ht="12" customHeight="1" x14ac:dyDescent="0.2">
      <c r="B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U487" s="7"/>
    </row>
    <row r="488" spans="2:21" ht="12" customHeight="1" x14ac:dyDescent="0.2">
      <c r="B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U488" s="7"/>
    </row>
    <row r="489" spans="2:21" ht="12" customHeight="1" x14ac:dyDescent="0.2">
      <c r="B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U489" s="7"/>
    </row>
    <row r="490" spans="2:21" ht="12" customHeight="1" x14ac:dyDescent="0.2">
      <c r="B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U490" s="7"/>
    </row>
    <row r="491" spans="2:21" ht="12" customHeight="1" x14ac:dyDescent="0.2">
      <c r="B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U491" s="7"/>
    </row>
    <row r="492" spans="2:21" ht="12" customHeight="1" x14ac:dyDescent="0.2">
      <c r="B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U492" s="7"/>
    </row>
    <row r="493" spans="2:21" ht="12" customHeight="1" x14ac:dyDescent="0.2">
      <c r="B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U493" s="7"/>
    </row>
    <row r="494" spans="2:21" ht="12" customHeight="1" x14ac:dyDescent="0.2">
      <c r="B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U494" s="7"/>
    </row>
    <row r="495" spans="2:21" ht="12" customHeight="1" x14ac:dyDescent="0.2">
      <c r="B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U495" s="7"/>
    </row>
    <row r="496" spans="2:21" ht="12" customHeight="1" x14ac:dyDescent="0.2">
      <c r="B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U496" s="7"/>
    </row>
    <row r="497" spans="2:21" ht="12" customHeight="1" x14ac:dyDescent="0.2">
      <c r="B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U497" s="7"/>
    </row>
    <row r="498" spans="2:21" ht="12" customHeight="1" x14ac:dyDescent="0.2">
      <c r="B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U498" s="7"/>
    </row>
    <row r="499" spans="2:21" ht="12" customHeight="1" x14ac:dyDescent="0.2">
      <c r="B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U499" s="7"/>
    </row>
    <row r="500" spans="2:21" ht="12" customHeight="1" x14ac:dyDescent="0.2">
      <c r="B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U500" s="7"/>
    </row>
    <row r="501" spans="2:21" ht="12" customHeight="1" x14ac:dyDescent="0.2">
      <c r="B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U501" s="7"/>
    </row>
    <row r="502" spans="2:21" ht="12" customHeight="1" x14ac:dyDescent="0.2">
      <c r="B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U502" s="7"/>
    </row>
    <row r="503" spans="2:21" ht="12" customHeight="1" x14ac:dyDescent="0.2">
      <c r="B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U503" s="7"/>
    </row>
    <row r="504" spans="2:21" ht="12" customHeight="1" x14ac:dyDescent="0.2">
      <c r="B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U504" s="7"/>
    </row>
    <row r="505" spans="2:21" ht="12" customHeight="1" x14ac:dyDescent="0.2">
      <c r="B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U505" s="7"/>
    </row>
    <row r="506" spans="2:21" ht="12" customHeight="1" x14ac:dyDescent="0.2">
      <c r="B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U506" s="7"/>
    </row>
    <row r="507" spans="2:21" ht="12" customHeight="1" x14ac:dyDescent="0.2">
      <c r="B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U507" s="7"/>
    </row>
    <row r="508" spans="2:21" ht="12" customHeight="1" x14ac:dyDescent="0.2">
      <c r="B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U508" s="7"/>
    </row>
    <row r="509" spans="2:21" ht="12" customHeight="1" x14ac:dyDescent="0.2">
      <c r="B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U509" s="7"/>
    </row>
    <row r="510" spans="2:21" ht="12" customHeight="1" x14ac:dyDescent="0.2">
      <c r="B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U510" s="7"/>
    </row>
    <row r="511" spans="2:21" ht="12" customHeight="1" x14ac:dyDescent="0.2">
      <c r="B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U511" s="7"/>
    </row>
    <row r="512" spans="2:21" ht="12" customHeight="1" x14ac:dyDescent="0.2">
      <c r="B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U512" s="7"/>
    </row>
    <row r="513" spans="2:21" ht="12" customHeight="1" x14ac:dyDescent="0.2">
      <c r="B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U513" s="7"/>
    </row>
    <row r="514" spans="2:21" ht="12" customHeight="1" x14ac:dyDescent="0.2">
      <c r="B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U514" s="7"/>
    </row>
    <row r="515" spans="2:21" ht="12" customHeight="1" x14ac:dyDescent="0.2">
      <c r="B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U515" s="7"/>
    </row>
    <row r="516" spans="2:21" ht="12" customHeight="1" x14ac:dyDescent="0.2">
      <c r="B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U516" s="7"/>
    </row>
    <row r="517" spans="2:21" ht="12" customHeight="1" x14ac:dyDescent="0.2">
      <c r="B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U517" s="7"/>
    </row>
    <row r="518" spans="2:21" ht="12" customHeight="1" x14ac:dyDescent="0.2">
      <c r="B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U518" s="7"/>
    </row>
    <row r="519" spans="2:21" ht="12" customHeight="1" x14ac:dyDescent="0.2">
      <c r="B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U519" s="7"/>
    </row>
    <row r="520" spans="2:21" ht="12" customHeight="1" x14ac:dyDescent="0.2">
      <c r="B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U520" s="7"/>
    </row>
    <row r="521" spans="2:21" ht="12" customHeight="1" x14ac:dyDescent="0.2">
      <c r="B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U521" s="7"/>
    </row>
    <row r="522" spans="2:21" ht="12" customHeight="1" x14ac:dyDescent="0.2">
      <c r="B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U522" s="7"/>
    </row>
    <row r="523" spans="2:21" ht="12" customHeight="1" x14ac:dyDescent="0.2">
      <c r="B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U523" s="7"/>
    </row>
    <row r="524" spans="2:21" ht="12" customHeight="1" x14ac:dyDescent="0.2">
      <c r="B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U524" s="7"/>
    </row>
    <row r="525" spans="2:21" ht="12" customHeight="1" x14ac:dyDescent="0.2">
      <c r="B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U525" s="7"/>
    </row>
    <row r="526" spans="2:21" ht="12" customHeight="1" x14ac:dyDescent="0.2">
      <c r="B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U526" s="7"/>
    </row>
    <row r="527" spans="2:21" ht="12" customHeight="1" x14ac:dyDescent="0.2">
      <c r="B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U527" s="7"/>
    </row>
    <row r="528" spans="2:21" ht="12" customHeight="1" x14ac:dyDescent="0.2">
      <c r="B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U528" s="7"/>
    </row>
    <row r="529" spans="2:21" ht="12" customHeight="1" x14ac:dyDescent="0.2">
      <c r="B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U529" s="7"/>
    </row>
    <row r="530" spans="2:21" ht="12" customHeight="1" x14ac:dyDescent="0.2">
      <c r="B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U530" s="7"/>
    </row>
    <row r="531" spans="2:21" ht="12" customHeight="1" x14ac:dyDescent="0.2">
      <c r="B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U531" s="7"/>
    </row>
    <row r="532" spans="2:21" ht="12" customHeight="1" x14ac:dyDescent="0.2">
      <c r="B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U532" s="7"/>
    </row>
    <row r="533" spans="2:21" ht="12" customHeight="1" x14ac:dyDescent="0.2">
      <c r="B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U533" s="7"/>
    </row>
    <row r="534" spans="2:21" ht="12" customHeight="1" x14ac:dyDescent="0.2">
      <c r="B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U534" s="7"/>
    </row>
    <row r="535" spans="2:21" ht="12" customHeight="1" x14ac:dyDescent="0.2">
      <c r="B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U535" s="7"/>
    </row>
    <row r="536" spans="2:21" ht="12" customHeight="1" x14ac:dyDescent="0.2">
      <c r="B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U536" s="7"/>
    </row>
    <row r="537" spans="2:21" ht="12" customHeight="1" x14ac:dyDescent="0.2">
      <c r="B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U537" s="7"/>
    </row>
    <row r="538" spans="2:21" ht="12" customHeight="1" x14ac:dyDescent="0.2">
      <c r="B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U538" s="7"/>
    </row>
    <row r="539" spans="2:21" ht="12" customHeight="1" x14ac:dyDescent="0.2">
      <c r="B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U539" s="7"/>
    </row>
    <row r="540" spans="2:21" ht="12" customHeight="1" x14ac:dyDescent="0.2">
      <c r="B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U540" s="7"/>
    </row>
    <row r="541" spans="2:21" ht="12" customHeight="1" x14ac:dyDescent="0.2">
      <c r="B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U541" s="7"/>
    </row>
    <row r="542" spans="2:21" ht="12" customHeight="1" x14ac:dyDescent="0.2">
      <c r="B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U542" s="7"/>
    </row>
    <row r="543" spans="2:21" ht="12" customHeight="1" x14ac:dyDescent="0.2">
      <c r="B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U543" s="7"/>
    </row>
    <row r="544" spans="2:21" ht="12" customHeight="1" x14ac:dyDescent="0.2">
      <c r="B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U544" s="7"/>
    </row>
    <row r="545" spans="2:21" ht="12" customHeight="1" x14ac:dyDescent="0.2">
      <c r="B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U545" s="7"/>
    </row>
    <row r="546" spans="2:21" ht="12" customHeight="1" x14ac:dyDescent="0.2">
      <c r="B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U546" s="7"/>
    </row>
    <row r="547" spans="2:21" ht="12" customHeight="1" x14ac:dyDescent="0.2">
      <c r="B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U547" s="7"/>
    </row>
    <row r="548" spans="2:21" ht="12" customHeight="1" x14ac:dyDescent="0.2">
      <c r="B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U548" s="7"/>
    </row>
    <row r="549" spans="2:21" ht="12" customHeight="1" x14ac:dyDescent="0.2">
      <c r="B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U549" s="7"/>
    </row>
    <row r="550" spans="2:21" ht="12" customHeight="1" x14ac:dyDescent="0.2">
      <c r="B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U550" s="7"/>
    </row>
    <row r="551" spans="2:21" ht="12" customHeight="1" x14ac:dyDescent="0.2">
      <c r="B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U551" s="7"/>
    </row>
    <row r="552" spans="2:21" ht="12" customHeight="1" x14ac:dyDescent="0.2">
      <c r="B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U552" s="7"/>
    </row>
    <row r="553" spans="2:21" ht="12" customHeight="1" x14ac:dyDescent="0.2">
      <c r="B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U553" s="7"/>
    </row>
    <row r="554" spans="2:21" ht="12" customHeight="1" x14ac:dyDescent="0.2">
      <c r="B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U554" s="7"/>
    </row>
    <row r="555" spans="2:21" ht="12" customHeight="1" x14ac:dyDescent="0.2">
      <c r="B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U555" s="7"/>
    </row>
    <row r="556" spans="2:21" ht="12" customHeight="1" x14ac:dyDescent="0.2">
      <c r="B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U556" s="7"/>
    </row>
    <row r="557" spans="2:21" ht="12" customHeight="1" x14ac:dyDescent="0.2">
      <c r="B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U557" s="7"/>
    </row>
    <row r="558" spans="2:21" ht="12" customHeight="1" x14ac:dyDescent="0.2">
      <c r="B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U558" s="7"/>
    </row>
    <row r="559" spans="2:21" ht="12" customHeight="1" x14ac:dyDescent="0.2">
      <c r="B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U559" s="7"/>
    </row>
    <row r="560" spans="2:21" ht="12" customHeight="1" x14ac:dyDescent="0.2">
      <c r="B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U560" s="7"/>
    </row>
    <row r="561" spans="2:21" ht="12" customHeight="1" x14ac:dyDescent="0.2">
      <c r="B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U561" s="7"/>
    </row>
    <row r="562" spans="2:21" ht="12" customHeight="1" x14ac:dyDescent="0.2">
      <c r="B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U562" s="7"/>
    </row>
    <row r="563" spans="2:21" ht="12" customHeight="1" x14ac:dyDescent="0.2">
      <c r="B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U563" s="7"/>
    </row>
    <row r="564" spans="2:21" ht="12" customHeight="1" x14ac:dyDescent="0.2">
      <c r="B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U564" s="7"/>
    </row>
    <row r="565" spans="2:21" ht="12" customHeight="1" x14ac:dyDescent="0.2">
      <c r="B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U565" s="7"/>
    </row>
    <row r="566" spans="2:21" ht="12" customHeight="1" x14ac:dyDescent="0.2">
      <c r="B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U566" s="7"/>
    </row>
    <row r="567" spans="2:21" ht="12" customHeight="1" x14ac:dyDescent="0.2">
      <c r="B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U567" s="7"/>
    </row>
    <row r="568" spans="2:21" ht="12" customHeight="1" x14ac:dyDescent="0.2">
      <c r="B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U568" s="7"/>
    </row>
    <row r="569" spans="2:21" ht="12" customHeight="1" x14ac:dyDescent="0.2">
      <c r="B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U569" s="7"/>
    </row>
    <row r="570" spans="2:21" ht="12" customHeight="1" x14ac:dyDescent="0.2">
      <c r="B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U570" s="7"/>
    </row>
    <row r="571" spans="2:21" ht="12" customHeight="1" x14ac:dyDescent="0.2">
      <c r="B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U571" s="7"/>
    </row>
    <row r="572" spans="2:21" ht="12" customHeight="1" x14ac:dyDescent="0.2">
      <c r="B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U572" s="7"/>
    </row>
    <row r="573" spans="2:21" ht="12" customHeight="1" x14ac:dyDescent="0.2">
      <c r="B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U573" s="7"/>
    </row>
    <row r="574" spans="2:21" ht="12" customHeight="1" x14ac:dyDescent="0.2">
      <c r="B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U574" s="7"/>
    </row>
    <row r="575" spans="2:21" ht="12" customHeight="1" x14ac:dyDescent="0.2">
      <c r="B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U575" s="7"/>
    </row>
    <row r="576" spans="2:21" ht="12" customHeight="1" x14ac:dyDescent="0.2">
      <c r="B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U576" s="7"/>
    </row>
    <row r="577" spans="2:21" ht="12" customHeight="1" x14ac:dyDescent="0.2">
      <c r="B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U577" s="7"/>
    </row>
    <row r="578" spans="2:21" ht="12" customHeight="1" x14ac:dyDescent="0.2">
      <c r="B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U578" s="7"/>
    </row>
    <row r="579" spans="2:21" ht="12" customHeight="1" x14ac:dyDescent="0.2">
      <c r="B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U579" s="7"/>
    </row>
    <row r="580" spans="2:21" ht="12" customHeight="1" x14ac:dyDescent="0.2">
      <c r="B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U580" s="7"/>
    </row>
    <row r="581" spans="2:21" ht="12" customHeight="1" x14ac:dyDescent="0.2">
      <c r="B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U581" s="7"/>
    </row>
    <row r="582" spans="2:21" ht="12" customHeight="1" x14ac:dyDescent="0.2">
      <c r="B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U582" s="7"/>
    </row>
    <row r="583" spans="2:21" ht="12" customHeight="1" x14ac:dyDescent="0.2">
      <c r="B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U583" s="7"/>
    </row>
    <row r="584" spans="2:21" ht="12" customHeight="1" x14ac:dyDescent="0.2">
      <c r="B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U584" s="7"/>
    </row>
    <row r="585" spans="2:21" ht="12" customHeight="1" x14ac:dyDescent="0.2">
      <c r="B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U585" s="7"/>
    </row>
    <row r="586" spans="2:21" ht="12" customHeight="1" x14ac:dyDescent="0.2">
      <c r="B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U586" s="7"/>
    </row>
    <row r="587" spans="2:21" ht="12" customHeight="1" x14ac:dyDescent="0.2">
      <c r="B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U587" s="7"/>
    </row>
    <row r="588" spans="2:21" ht="12" customHeight="1" x14ac:dyDescent="0.2">
      <c r="B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U588" s="7"/>
    </row>
    <row r="589" spans="2:21" ht="12" customHeight="1" x14ac:dyDescent="0.2">
      <c r="B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U589" s="7"/>
    </row>
    <row r="590" spans="2:21" ht="12" customHeight="1" x14ac:dyDescent="0.2">
      <c r="B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U590" s="7"/>
    </row>
    <row r="591" spans="2:21" ht="12" customHeight="1" x14ac:dyDescent="0.2">
      <c r="B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U591" s="7"/>
    </row>
    <row r="592" spans="2:21" ht="12" customHeight="1" x14ac:dyDescent="0.2">
      <c r="B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U592" s="7"/>
    </row>
    <row r="593" spans="2:21" ht="12" customHeight="1" x14ac:dyDescent="0.2">
      <c r="B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U593" s="7"/>
    </row>
    <row r="594" spans="2:21" ht="12" customHeight="1" x14ac:dyDescent="0.2">
      <c r="B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U594" s="7"/>
    </row>
    <row r="595" spans="2:21" ht="12" customHeight="1" x14ac:dyDescent="0.2">
      <c r="B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U595" s="7"/>
    </row>
    <row r="596" spans="2:21" ht="12" customHeight="1" x14ac:dyDescent="0.2">
      <c r="B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U596" s="7"/>
    </row>
    <row r="597" spans="2:21" ht="12" customHeight="1" x14ac:dyDescent="0.2">
      <c r="B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U597" s="7"/>
    </row>
    <row r="598" spans="2:21" ht="12" customHeight="1" x14ac:dyDescent="0.2">
      <c r="B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U598" s="7"/>
    </row>
    <row r="599" spans="2:21" ht="12" customHeight="1" x14ac:dyDescent="0.2">
      <c r="B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U599" s="7"/>
    </row>
    <row r="600" spans="2:21" ht="12" customHeight="1" x14ac:dyDescent="0.2">
      <c r="B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U600" s="7"/>
    </row>
    <row r="601" spans="2:21" ht="12" customHeight="1" x14ac:dyDescent="0.2">
      <c r="B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U601" s="7"/>
    </row>
    <row r="602" spans="2:21" ht="12" customHeight="1" x14ac:dyDescent="0.2">
      <c r="B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U602" s="7"/>
    </row>
    <row r="603" spans="2:21" ht="12" customHeight="1" x14ac:dyDescent="0.2">
      <c r="B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U603" s="7"/>
    </row>
    <row r="604" spans="2:21" ht="12" customHeight="1" x14ac:dyDescent="0.2">
      <c r="B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U604" s="7"/>
    </row>
    <row r="605" spans="2:21" ht="12" customHeight="1" x14ac:dyDescent="0.2">
      <c r="B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U605" s="7"/>
    </row>
    <row r="606" spans="2:21" ht="12" customHeight="1" x14ac:dyDescent="0.2">
      <c r="B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U606" s="7"/>
    </row>
    <row r="607" spans="2:21" ht="12" customHeight="1" x14ac:dyDescent="0.2">
      <c r="B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U607" s="7"/>
    </row>
    <row r="608" spans="2:21" ht="12" customHeight="1" x14ac:dyDescent="0.2">
      <c r="B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U608" s="7"/>
    </row>
    <row r="609" spans="2:21" ht="12" customHeight="1" x14ac:dyDescent="0.2">
      <c r="B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U609" s="7"/>
    </row>
    <row r="610" spans="2:21" ht="12" customHeight="1" x14ac:dyDescent="0.2">
      <c r="B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U610" s="7"/>
    </row>
    <row r="611" spans="2:21" ht="12" customHeight="1" x14ac:dyDescent="0.2">
      <c r="B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U611" s="7"/>
    </row>
    <row r="612" spans="2:21" ht="12" customHeight="1" x14ac:dyDescent="0.2">
      <c r="B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U612" s="7"/>
    </row>
    <row r="613" spans="2:21" ht="12" customHeight="1" x14ac:dyDescent="0.2">
      <c r="B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U613" s="7"/>
    </row>
    <row r="614" spans="2:21" ht="12" customHeight="1" x14ac:dyDescent="0.2">
      <c r="B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U614" s="7"/>
    </row>
    <row r="615" spans="2:21" ht="12" customHeight="1" x14ac:dyDescent="0.2">
      <c r="B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U615" s="7"/>
    </row>
    <row r="616" spans="2:21" ht="12" customHeight="1" x14ac:dyDescent="0.2">
      <c r="B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U616" s="7"/>
    </row>
    <row r="617" spans="2:21" ht="12" customHeight="1" x14ac:dyDescent="0.2">
      <c r="B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U617" s="7"/>
    </row>
    <row r="618" spans="2:21" ht="12" customHeight="1" x14ac:dyDescent="0.2">
      <c r="B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U618" s="7"/>
    </row>
    <row r="619" spans="2:21" ht="12" customHeight="1" x14ac:dyDescent="0.2">
      <c r="B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U619" s="7"/>
    </row>
    <row r="620" spans="2:21" ht="12" customHeight="1" x14ac:dyDescent="0.2">
      <c r="B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U620" s="7"/>
    </row>
    <row r="621" spans="2:21" ht="12" customHeight="1" x14ac:dyDescent="0.2">
      <c r="B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U621" s="7"/>
    </row>
    <row r="622" spans="2:21" ht="12" customHeight="1" x14ac:dyDescent="0.2">
      <c r="B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U622" s="7"/>
    </row>
    <row r="623" spans="2:21" ht="12" customHeight="1" x14ac:dyDescent="0.2">
      <c r="B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U623" s="7"/>
    </row>
    <row r="624" spans="2:21" ht="12" customHeight="1" x14ac:dyDescent="0.2">
      <c r="B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U624" s="7"/>
    </row>
    <row r="625" spans="2:21" ht="12" customHeight="1" x14ac:dyDescent="0.2">
      <c r="B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U625" s="7"/>
    </row>
    <row r="626" spans="2:21" ht="12" customHeight="1" x14ac:dyDescent="0.2">
      <c r="B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U626" s="7"/>
    </row>
    <row r="627" spans="2:21" ht="12" customHeight="1" x14ac:dyDescent="0.2">
      <c r="B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U627" s="7"/>
    </row>
    <row r="628" spans="2:21" ht="12" customHeight="1" x14ac:dyDescent="0.2">
      <c r="B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U628" s="7"/>
    </row>
    <row r="629" spans="2:21" ht="12" customHeight="1" x14ac:dyDescent="0.2">
      <c r="B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U629" s="7"/>
    </row>
    <row r="630" spans="2:21" ht="12" customHeight="1" x14ac:dyDescent="0.2">
      <c r="B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U630" s="7"/>
    </row>
    <row r="631" spans="2:21" ht="12" customHeight="1" x14ac:dyDescent="0.2">
      <c r="B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U631" s="7"/>
    </row>
    <row r="632" spans="2:21" ht="12" customHeight="1" x14ac:dyDescent="0.2">
      <c r="B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U632" s="7"/>
    </row>
    <row r="633" spans="2:21" ht="12" customHeight="1" x14ac:dyDescent="0.2">
      <c r="B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U633" s="7"/>
    </row>
    <row r="634" spans="2:21" ht="12" customHeight="1" x14ac:dyDescent="0.2">
      <c r="B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U634" s="7"/>
    </row>
    <row r="635" spans="2:21" ht="12" customHeight="1" x14ac:dyDescent="0.2">
      <c r="B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U635" s="7"/>
    </row>
    <row r="636" spans="2:21" ht="12" customHeight="1" x14ac:dyDescent="0.2">
      <c r="B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U636" s="7"/>
    </row>
    <row r="637" spans="2:21" ht="12" customHeight="1" x14ac:dyDescent="0.2">
      <c r="B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U637" s="7"/>
    </row>
    <row r="638" spans="2:21" ht="12" customHeight="1" x14ac:dyDescent="0.2">
      <c r="B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U638" s="7"/>
    </row>
    <row r="639" spans="2:21" ht="12" customHeight="1" x14ac:dyDescent="0.2">
      <c r="B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U639" s="7"/>
    </row>
    <row r="640" spans="2:21" ht="12" customHeight="1" x14ac:dyDescent="0.2">
      <c r="B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U640" s="7"/>
    </row>
    <row r="641" spans="2:21" ht="12" customHeight="1" x14ac:dyDescent="0.2">
      <c r="B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U641" s="7"/>
    </row>
    <row r="642" spans="2:21" ht="12" customHeight="1" x14ac:dyDescent="0.2">
      <c r="B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U642" s="7"/>
    </row>
    <row r="643" spans="2:21" ht="12" customHeight="1" x14ac:dyDescent="0.2">
      <c r="B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U643" s="7"/>
    </row>
    <row r="644" spans="2:21" ht="12" customHeight="1" x14ac:dyDescent="0.2">
      <c r="B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U644" s="7"/>
    </row>
    <row r="645" spans="2:21" ht="12" customHeight="1" x14ac:dyDescent="0.2">
      <c r="B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U645" s="7"/>
    </row>
    <row r="646" spans="2:21" ht="12" customHeight="1" x14ac:dyDescent="0.2">
      <c r="B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U646" s="7"/>
    </row>
    <row r="647" spans="2:21" ht="12" customHeight="1" x14ac:dyDescent="0.2">
      <c r="B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U647" s="7"/>
    </row>
    <row r="648" spans="2:21" ht="12" customHeight="1" x14ac:dyDescent="0.2">
      <c r="B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U648" s="7"/>
    </row>
    <row r="649" spans="2:21" ht="12" customHeight="1" x14ac:dyDescent="0.2">
      <c r="B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U649" s="7"/>
    </row>
    <row r="650" spans="2:21" ht="12" customHeight="1" x14ac:dyDescent="0.2">
      <c r="B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U650" s="7"/>
    </row>
    <row r="651" spans="2:21" ht="12" customHeight="1" x14ac:dyDescent="0.2">
      <c r="B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U651" s="7"/>
    </row>
    <row r="652" spans="2:21" ht="12" customHeight="1" x14ac:dyDescent="0.2">
      <c r="B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U652" s="7"/>
    </row>
    <row r="653" spans="2:21" ht="12" customHeight="1" x14ac:dyDescent="0.2">
      <c r="B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U653" s="7"/>
    </row>
    <row r="654" spans="2:21" ht="12" customHeight="1" x14ac:dyDescent="0.2">
      <c r="B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U654" s="7"/>
    </row>
    <row r="655" spans="2:21" ht="12" customHeight="1" x14ac:dyDescent="0.2">
      <c r="B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U655" s="7"/>
    </row>
    <row r="656" spans="2:21" ht="12" customHeight="1" x14ac:dyDescent="0.2">
      <c r="B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U656" s="7"/>
    </row>
    <row r="657" spans="2:21" ht="12" customHeight="1" x14ac:dyDescent="0.2">
      <c r="B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U657" s="7"/>
    </row>
    <row r="658" spans="2:21" ht="12" customHeight="1" x14ac:dyDescent="0.2">
      <c r="B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U658" s="7"/>
    </row>
    <row r="659" spans="2:21" ht="12" customHeight="1" x14ac:dyDescent="0.2">
      <c r="B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U659" s="7"/>
    </row>
    <row r="660" spans="2:21" ht="12" customHeight="1" x14ac:dyDescent="0.2">
      <c r="B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U660" s="7"/>
    </row>
    <row r="661" spans="2:21" ht="12" customHeight="1" x14ac:dyDescent="0.2">
      <c r="B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U661" s="7"/>
    </row>
    <row r="662" spans="2:21" ht="12" customHeight="1" x14ac:dyDescent="0.2">
      <c r="B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U662" s="7"/>
    </row>
    <row r="663" spans="2:21" ht="12" customHeight="1" x14ac:dyDescent="0.2">
      <c r="B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U663" s="7"/>
    </row>
    <row r="664" spans="2:21" ht="12" customHeight="1" x14ac:dyDescent="0.2">
      <c r="B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U664" s="7"/>
    </row>
    <row r="665" spans="2:21" ht="12" customHeight="1" x14ac:dyDescent="0.2">
      <c r="B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U665" s="7"/>
    </row>
    <row r="666" spans="2:21" ht="12" customHeight="1" x14ac:dyDescent="0.2">
      <c r="B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U666" s="7"/>
    </row>
    <row r="667" spans="2:21" ht="12" customHeight="1" x14ac:dyDescent="0.2">
      <c r="B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U667" s="7"/>
    </row>
    <row r="668" spans="2:21" ht="12" customHeight="1" x14ac:dyDescent="0.2">
      <c r="B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U668" s="7"/>
    </row>
    <row r="669" spans="2:21" ht="12" customHeight="1" x14ac:dyDescent="0.2">
      <c r="B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U669" s="7"/>
    </row>
    <row r="670" spans="2:21" ht="12" customHeight="1" x14ac:dyDescent="0.2">
      <c r="B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U670" s="7"/>
    </row>
    <row r="671" spans="2:21" ht="12" customHeight="1" x14ac:dyDescent="0.2">
      <c r="B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U671" s="7"/>
    </row>
    <row r="672" spans="2:21" ht="12" customHeight="1" x14ac:dyDescent="0.2">
      <c r="B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U672" s="7"/>
    </row>
    <row r="673" spans="2:21" ht="12" customHeight="1" x14ac:dyDescent="0.2">
      <c r="B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U673" s="7"/>
    </row>
    <row r="674" spans="2:21" ht="12" customHeight="1" x14ac:dyDescent="0.2">
      <c r="B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U674" s="7"/>
    </row>
    <row r="675" spans="2:21" ht="12" customHeight="1" x14ac:dyDescent="0.2">
      <c r="B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U675" s="7"/>
    </row>
    <row r="676" spans="2:21" ht="12" customHeight="1" x14ac:dyDescent="0.2">
      <c r="B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U676" s="7"/>
    </row>
    <row r="677" spans="2:21" ht="12" customHeight="1" x14ac:dyDescent="0.2">
      <c r="B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U677" s="7"/>
    </row>
    <row r="678" spans="2:21" ht="12" customHeight="1" x14ac:dyDescent="0.2">
      <c r="B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U678" s="7"/>
    </row>
    <row r="679" spans="2:21" ht="12" customHeight="1" x14ac:dyDescent="0.2">
      <c r="B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U679" s="7"/>
    </row>
    <row r="680" spans="2:21" ht="12" customHeight="1" x14ac:dyDescent="0.2">
      <c r="B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U680" s="7"/>
    </row>
    <row r="681" spans="2:21" ht="12" customHeight="1" x14ac:dyDescent="0.2">
      <c r="B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U681" s="7"/>
    </row>
    <row r="682" spans="2:21" ht="12" customHeight="1" x14ac:dyDescent="0.2">
      <c r="B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U682" s="7"/>
    </row>
    <row r="683" spans="2:21" ht="12" customHeight="1" x14ac:dyDescent="0.2">
      <c r="B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U683" s="7"/>
    </row>
    <row r="684" spans="2:21" ht="12" customHeight="1" x14ac:dyDescent="0.2">
      <c r="B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U684" s="7"/>
    </row>
    <row r="685" spans="2:21" ht="12" customHeight="1" x14ac:dyDescent="0.2">
      <c r="B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U685" s="7"/>
    </row>
    <row r="686" spans="2:21" ht="12" customHeight="1" x14ac:dyDescent="0.2">
      <c r="B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U686" s="7"/>
    </row>
    <row r="687" spans="2:21" ht="12" customHeight="1" x14ac:dyDescent="0.2">
      <c r="B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U687" s="7"/>
    </row>
    <row r="688" spans="2:21" ht="12" customHeight="1" x14ac:dyDescent="0.2">
      <c r="B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U688" s="7"/>
    </row>
    <row r="689" spans="2:21" ht="12" customHeight="1" x14ac:dyDescent="0.2">
      <c r="B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U689" s="7"/>
    </row>
    <row r="690" spans="2:21" ht="12" customHeight="1" x14ac:dyDescent="0.2">
      <c r="B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U690" s="7"/>
    </row>
    <row r="691" spans="2:21" ht="12" customHeight="1" x14ac:dyDescent="0.2">
      <c r="B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U691" s="7"/>
    </row>
    <row r="692" spans="2:21" ht="12" customHeight="1" x14ac:dyDescent="0.2">
      <c r="B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U692" s="7"/>
    </row>
    <row r="693" spans="2:21" ht="12" customHeight="1" x14ac:dyDescent="0.2">
      <c r="B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U693" s="7"/>
    </row>
    <row r="694" spans="2:21" ht="12" customHeight="1" x14ac:dyDescent="0.2">
      <c r="B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U694" s="7"/>
    </row>
    <row r="695" spans="2:21" ht="12" customHeight="1" x14ac:dyDescent="0.2">
      <c r="B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U695" s="7"/>
    </row>
    <row r="696" spans="2:21" ht="12" customHeight="1" x14ac:dyDescent="0.2">
      <c r="B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U696" s="7"/>
    </row>
    <row r="697" spans="2:21" ht="12" customHeight="1" x14ac:dyDescent="0.2">
      <c r="B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U697" s="7"/>
    </row>
    <row r="698" spans="2:21" ht="12" customHeight="1" x14ac:dyDescent="0.2">
      <c r="B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U698" s="7"/>
    </row>
    <row r="699" spans="2:21" ht="12" customHeight="1" x14ac:dyDescent="0.2">
      <c r="B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U699" s="7"/>
    </row>
    <row r="700" spans="2:21" ht="12" customHeight="1" x14ac:dyDescent="0.2">
      <c r="B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U700" s="7"/>
    </row>
    <row r="701" spans="2:21" ht="12" customHeight="1" x14ac:dyDescent="0.2">
      <c r="B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U701" s="7"/>
    </row>
    <row r="702" spans="2:21" ht="12" customHeight="1" x14ac:dyDescent="0.2">
      <c r="B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U702" s="7"/>
    </row>
    <row r="703" spans="2:21" ht="12" customHeight="1" x14ac:dyDescent="0.2">
      <c r="B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U703" s="7"/>
    </row>
    <row r="704" spans="2:21" ht="12" customHeight="1" x14ac:dyDescent="0.2">
      <c r="B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U704" s="7"/>
    </row>
    <row r="705" spans="2:21" ht="12" customHeight="1" x14ac:dyDescent="0.2">
      <c r="B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U705" s="7"/>
    </row>
    <row r="706" spans="2:21" ht="12" customHeight="1" x14ac:dyDescent="0.2">
      <c r="B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U706" s="7"/>
    </row>
    <row r="707" spans="2:21" ht="12" customHeight="1" x14ac:dyDescent="0.2">
      <c r="B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U707" s="7"/>
    </row>
    <row r="708" spans="2:21" ht="12" customHeight="1" x14ac:dyDescent="0.2">
      <c r="B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U708" s="7"/>
    </row>
    <row r="709" spans="2:21" ht="12" customHeight="1" x14ac:dyDescent="0.2">
      <c r="B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U709" s="7"/>
    </row>
    <row r="710" spans="2:21" ht="12" customHeight="1" x14ac:dyDescent="0.2">
      <c r="B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U710" s="7"/>
    </row>
    <row r="711" spans="2:21" ht="12" customHeight="1" x14ac:dyDescent="0.2">
      <c r="B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U711" s="7"/>
    </row>
    <row r="712" spans="2:21" ht="12" customHeight="1" x14ac:dyDescent="0.2">
      <c r="B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U712" s="7"/>
    </row>
    <row r="713" spans="2:21" ht="12" customHeight="1" x14ac:dyDescent="0.2">
      <c r="B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U713" s="7"/>
    </row>
    <row r="714" spans="2:21" ht="12" customHeight="1" x14ac:dyDescent="0.2">
      <c r="B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U714" s="7"/>
    </row>
    <row r="715" spans="2:21" ht="12" customHeight="1" x14ac:dyDescent="0.2">
      <c r="B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U715" s="7"/>
    </row>
    <row r="716" spans="2:21" ht="12" customHeight="1" x14ac:dyDescent="0.2">
      <c r="B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U716" s="7"/>
    </row>
    <row r="717" spans="2:21" ht="12" customHeight="1" x14ac:dyDescent="0.2">
      <c r="B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U717" s="7"/>
    </row>
    <row r="718" spans="2:21" ht="12" customHeight="1" x14ac:dyDescent="0.2">
      <c r="B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U718" s="7"/>
    </row>
    <row r="719" spans="2:21" ht="12" customHeight="1" x14ac:dyDescent="0.2">
      <c r="B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U719" s="7"/>
    </row>
    <row r="720" spans="2:21" ht="12" customHeight="1" x14ac:dyDescent="0.2">
      <c r="B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U720" s="7"/>
    </row>
    <row r="721" spans="2:21" ht="12" customHeight="1" x14ac:dyDescent="0.2">
      <c r="B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U721" s="7"/>
    </row>
    <row r="722" spans="2:21" ht="12" customHeight="1" x14ac:dyDescent="0.2">
      <c r="B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U722" s="7"/>
    </row>
    <row r="723" spans="2:21" ht="12" customHeight="1" x14ac:dyDescent="0.2">
      <c r="B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U723" s="7"/>
    </row>
    <row r="724" spans="2:21" ht="12" customHeight="1" x14ac:dyDescent="0.2">
      <c r="B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U724" s="7"/>
    </row>
    <row r="725" spans="2:21" ht="12" customHeight="1" x14ac:dyDescent="0.2">
      <c r="B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U725" s="7"/>
    </row>
    <row r="726" spans="2:21" ht="12" customHeight="1" x14ac:dyDescent="0.2">
      <c r="B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U726" s="7"/>
    </row>
    <row r="727" spans="2:21" ht="12" customHeight="1" x14ac:dyDescent="0.2">
      <c r="B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U727" s="7"/>
    </row>
    <row r="728" spans="2:21" ht="12" customHeight="1" x14ac:dyDescent="0.2">
      <c r="B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U728" s="7"/>
    </row>
    <row r="729" spans="2:21" ht="12" customHeight="1" x14ac:dyDescent="0.2">
      <c r="B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U729" s="7"/>
    </row>
    <row r="730" spans="2:21" ht="12" customHeight="1" x14ac:dyDescent="0.2">
      <c r="B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U730" s="7"/>
    </row>
    <row r="731" spans="2:21" ht="12" customHeight="1" x14ac:dyDescent="0.2">
      <c r="B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U731" s="7"/>
    </row>
    <row r="732" spans="2:21" ht="12" customHeight="1" x14ac:dyDescent="0.2">
      <c r="B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U732" s="7"/>
    </row>
    <row r="733" spans="2:21" ht="12" customHeight="1" x14ac:dyDescent="0.2">
      <c r="B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U733" s="7"/>
    </row>
    <row r="734" spans="2:21" ht="12" customHeight="1" x14ac:dyDescent="0.2">
      <c r="B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U734" s="7"/>
    </row>
    <row r="735" spans="2:21" ht="12" customHeight="1" x14ac:dyDescent="0.2">
      <c r="B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U735" s="7"/>
    </row>
    <row r="736" spans="2:21" ht="12" customHeight="1" x14ac:dyDescent="0.2">
      <c r="B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U736" s="7"/>
    </row>
    <row r="737" spans="2:21" ht="12" customHeight="1" x14ac:dyDescent="0.2">
      <c r="B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U737" s="7"/>
    </row>
    <row r="738" spans="2:21" ht="12" customHeight="1" x14ac:dyDescent="0.2">
      <c r="B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U738" s="7"/>
    </row>
    <row r="739" spans="2:21" ht="12" customHeight="1" x14ac:dyDescent="0.2">
      <c r="B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U739" s="7"/>
    </row>
    <row r="740" spans="2:21" ht="12" customHeight="1" x14ac:dyDescent="0.2">
      <c r="B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U740" s="7"/>
    </row>
    <row r="741" spans="2:21" ht="12" customHeight="1" x14ac:dyDescent="0.2">
      <c r="B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U741" s="7"/>
    </row>
    <row r="742" spans="2:21" ht="12" customHeight="1" x14ac:dyDescent="0.2">
      <c r="B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U742" s="7"/>
    </row>
    <row r="743" spans="2:21" ht="12" customHeight="1" x14ac:dyDescent="0.2">
      <c r="B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U743" s="7"/>
    </row>
    <row r="744" spans="2:21" ht="12" customHeight="1" x14ac:dyDescent="0.2">
      <c r="B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U744" s="7"/>
    </row>
    <row r="745" spans="2:21" ht="12" customHeight="1" x14ac:dyDescent="0.2">
      <c r="B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U745" s="7"/>
    </row>
    <row r="746" spans="2:21" ht="12" customHeight="1" x14ac:dyDescent="0.2">
      <c r="B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U746" s="7"/>
    </row>
    <row r="747" spans="2:21" ht="12" customHeight="1" x14ac:dyDescent="0.2">
      <c r="B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U747" s="7"/>
    </row>
    <row r="748" spans="2:21" ht="12" customHeight="1" x14ac:dyDescent="0.2">
      <c r="B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U748" s="7"/>
    </row>
    <row r="749" spans="2:21" ht="12" customHeight="1" x14ac:dyDescent="0.2">
      <c r="B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U749" s="7"/>
    </row>
    <row r="750" spans="2:21" ht="12" customHeight="1" x14ac:dyDescent="0.2">
      <c r="B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U750" s="7"/>
    </row>
    <row r="751" spans="2:21" ht="12" customHeight="1" x14ac:dyDescent="0.2">
      <c r="B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U751" s="7"/>
    </row>
    <row r="752" spans="2:21" ht="12" customHeight="1" x14ac:dyDescent="0.2">
      <c r="B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U752" s="7"/>
    </row>
    <row r="753" spans="2:21" ht="12" customHeight="1" x14ac:dyDescent="0.2">
      <c r="B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U753" s="7"/>
    </row>
    <row r="754" spans="2:21" ht="12" customHeight="1" x14ac:dyDescent="0.2">
      <c r="B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U754" s="7"/>
    </row>
    <row r="755" spans="2:21" ht="12" customHeight="1" x14ac:dyDescent="0.2">
      <c r="B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U755" s="7"/>
    </row>
    <row r="756" spans="2:21" ht="12" customHeight="1" x14ac:dyDescent="0.2">
      <c r="B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U756" s="7"/>
    </row>
    <row r="757" spans="2:21" ht="12" customHeight="1" x14ac:dyDescent="0.2">
      <c r="B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U757" s="7"/>
    </row>
    <row r="758" spans="2:21" ht="12" customHeight="1" x14ac:dyDescent="0.2">
      <c r="B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U758" s="7"/>
    </row>
    <row r="759" spans="2:21" ht="12" customHeight="1" x14ac:dyDescent="0.2">
      <c r="B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U759" s="7"/>
    </row>
    <row r="760" spans="2:21" ht="12" customHeight="1" x14ac:dyDescent="0.2">
      <c r="B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U760" s="7"/>
    </row>
    <row r="761" spans="2:21" ht="12" customHeight="1" x14ac:dyDescent="0.2">
      <c r="B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U761" s="7"/>
    </row>
    <row r="762" spans="2:21" ht="12" customHeight="1" x14ac:dyDescent="0.2">
      <c r="B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U762" s="7"/>
    </row>
    <row r="763" spans="2:21" ht="12" customHeight="1" x14ac:dyDescent="0.2">
      <c r="B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U763" s="7"/>
    </row>
    <row r="764" spans="2:21" ht="12" customHeight="1" x14ac:dyDescent="0.2">
      <c r="B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U764" s="7"/>
    </row>
    <row r="765" spans="2:21" ht="12" customHeight="1" x14ac:dyDescent="0.2">
      <c r="B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U765" s="7"/>
    </row>
    <row r="766" spans="2:21" ht="12" customHeight="1" x14ac:dyDescent="0.2">
      <c r="B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U766" s="7"/>
    </row>
    <row r="767" spans="2:21" ht="12" customHeight="1" x14ac:dyDescent="0.2">
      <c r="B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U767" s="7"/>
    </row>
    <row r="768" spans="2:21" ht="12" customHeight="1" x14ac:dyDescent="0.2">
      <c r="B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U768" s="7"/>
    </row>
    <row r="769" spans="2:21" ht="12" customHeight="1" x14ac:dyDescent="0.2">
      <c r="B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U769" s="7"/>
    </row>
    <row r="770" spans="2:21" ht="12" customHeight="1" x14ac:dyDescent="0.2">
      <c r="B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U770" s="7"/>
    </row>
    <row r="771" spans="2:21" ht="12" customHeight="1" x14ac:dyDescent="0.2">
      <c r="B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U771" s="7"/>
    </row>
    <row r="772" spans="2:21" ht="12" customHeight="1" x14ac:dyDescent="0.2">
      <c r="B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U772" s="7"/>
    </row>
    <row r="773" spans="2:21" ht="12" customHeight="1" x14ac:dyDescent="0.2">
      <c r="B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U773" s="7"/>
    </row>
    <row r="774" spans="2:21" ht="12" customHeight="1" x14ac:dyDescent="0.2">
      <c r="B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U774" s="7"/>
    </row>
    <row r="775" spans="2:21" ht="12" customHeight="1" x14ac:dyDescent="0.2">
      <c r="B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U775" s="7"/>
    </row>
    <row r="776" spans="2:21" ht="12" customHeight="1" x14ac:dyDescent="0.2">
      <c r="B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U776" s="7"/>
    </row>
    <row r="777" spans="2:21" ht="12" customHeight="1" x14ac:dyDescent="0.2">
      <c r="B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U777" s="7"/>
    </row>
    <row r="778" spans="2:21" ht="12" customHeight="1" x14ac:dyDescent="0.2">
      <c r="B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U778" s="7"/>
    </row>
    <row r="779" spans="2:21" ht="12" customHeight="1" x14ac:dyDescent="0.2">
      <c r="B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U779" s="7"/>
    </row>
    <row r="780" spans="2:21" ht="12" customHeight="1" x14ac:dyDescent="0.2">
      <c r="B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U780" s="7"/>
    </row>
    <row r="781" spans="2:21" ht="12" customHeight="1" x14ac:dyDescent="0.2">
      <c r="B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U781" s="7"/>
    </row>
    <row r="782" spans="2:21" ht="12" customHeight="1" x14ac:dyDescent="0.2">
      <c r="B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U782" s="7"/>
    </row>
    <row r="783" spans="2:21" ht="12" customHeight="1" x14ac:dyDescent="0.2">
      <c r="B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U783" s="7"/>
    </row>
    <row r="784" spans="2:21" ht="12" customHeight="1" x14ac:dyDescent="0.2">
      <c r="B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U784" s="7"/>
    </row>
    <row r="785" spans="2:21" ht="12" customHeight="1" x14ac:dyDescent="0.2">
      <c r="B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U785" s="7"/>
    </row>
    <row r="786" spans="2:21" ht="12" customHeight="1" x14ac:dyDescent="0.2">
      <c r="B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U786" s="7"/>
    </row>
    <row r="787" spans="2:21" ht="12" customHeight="1" x14ac:dyDescent="0.2">
      <c r="B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U787" s="7"/>
    </row>
    <row r="788" spans="2:21" ht="12" customHeight="1" x14ac:dyDescent="0.2">
      <c r="B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U788" s="7"/>
    </row>
    <row r="789" spans="2:21" ht="12" customHeight="1" x14ac:dyDescent="0.2">
      <c r="B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U789" s="7"/>
    </row>
    <row r="790" spans="2:21" ht="12" customHeight="1" x14ac:dyDescent="0.2">
      <c r="B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U790" s="7"/>
    </row>
    <row r="791" spans="2:21" ht="12" customHeight="1" x14ac:dyDescent="0.2">
      <c r="B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U791" s="7"/>
    </row>
    <row r="792" spans="2:21" ht="12" customHeight="1" x14ac:dyDescent="0.2">
      <c r="B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U792" s="7"/>
    </row>
    <row r="793" spans="2:21" ht="12" customHeight="1" x14ac:dyDescent="0.2">
      <c r="B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U793" s="7"/>
    </row>
    <row r="794" spans="2:21" ht="12" customHeight="1" x14ac:dyDescent="0.2">
      <c r="B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U794" s="7"/>
    </row>
    <row r="795" spans="2:21" ht="12" customHeight="1" x14ac:dyDescent="0.2">
      <c r="B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U795" s="7"/>
    </row>
    <row r="796" spans="2:21" ht="12" customHeight="1" x14ac:dyDescent="0.2">
      <c r="B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U796" s="7"/>
    </row>
    <row r="797" spans="2:21" ht="12" customHeight="1" x14ac:dyDescent="0.2">
      <c r="B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U797" s="7"/>
    </row>
    <row r="798" spans="2:21" ht="12" customHeight="1" x14ac:dyDescent="0.2">
      <c r="B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U798" s="7"/>
    </row>
    <row r="799" spans="2:21" ht="12" customHeight="1" x14ac:dyDescent="0.2">
      <c r="B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U799" s="7"/>
    </row>
    <row r="800" spans="2:21" ht="12" customHeight="1" x14ac:dyDescent="0.2">
      <c r="B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U800" s="7"/>
    </row>
    <row r="801" spans="2:21" ht="12" customHeight="1" x14ac:dyDescent="0.2">
      <c r="B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U801" s="7"/>
    </row>
    <row r="802" spans="2:21" ht="12" customHeight="1" x14ac:dyDescent="0.2">
      <c r="B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U802" s="7"/>
    </row>
    <row r="803" spans="2:21" ht="12" customHeight="1" x14ac:dyDescent="0.2">
      <c r="B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U803" s="7"/>
    </row>
    <row r="804" spans="2:21" ht="12" customHeight="1" x14ac:dyDescent="0.2">
      <c r="B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U804" s="7"/>
    </row>
    <row r="805" spans="2:21" ht="12" customHeight="1" x14ac:dyDescent="0.2">
      <c r="B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U805" s="7"/>
    </row>
    <row r="806" spans="2:21" ht="12" customHeight="1" x14ac:dyDescent="0.2">
      <c r="B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U806" s="7"/>
    </row>
    <row r="807" spans="2:21" ht="12" customHeight="1" x14ac:dyDescent="0.2">
      <c r="B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U807" s="7"/>
    </row>
    <row r="808" spans="2:21" ht="12" customHeight="1" x14ac:dyDescent="0.2">
      <c r="B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U808" s="7"/>
    </row>
    <row r="809" spans="2:21" ht="12" customHeight="1" x14ac:dyDescent="0.2">
      <c r="B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U809" s="7"/>
    </row>
    <row r="810" spans="2:21" ht="12" customHeight="1" x14ac:dyDescent="0.2">
      <c r="B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U810" s="7"/>
    </row>
    <row r="811" spans="2:21" ht="12" customHeight="1" x14ac:dyDescent="0.2">
      <c r="B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U811" s="7"/>
    </row>
    <row r="812" spans="2:21" ht="12" customHeight="1" x14ac:dyDescent="0.2">
      <c r="B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U812" s="7"/>
    </row>
    <row r="813" spans="2:21" ht="12" customHeight="1" x14ac:dyDescent="0.2">
      <c r="B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U813" s="7"/>
    </row>
    <row r="814" spans="2:21" ht="12" customHeight="1" x14ac:dyDescent="0.2">
      <c r="B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U814" s="7"/>
    </row>
    <row r="815" spans="2:21" ht="12" customHeight="1" x14ac:dyDescent="0.2">
      <c r="B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U815" s="7"/>
    </row>
    <row r="816" spans="2:21" ht="12" customHeight="1" x14ac:dyDescent="0.2">
      <c r="B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U816" s="7"/>
    </row>
    <row r="817" spans="2:21" ht="12" customHeight="1" x14ac:dyDescent="0.2">
      <c r="B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U817" s="7"/>
    </row>
    <row r="818" spans="2:21" ht="12" customHeight="1" x14ac:dyDescent="0.2">
      <c r="B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U818" s="7"/>
    </row>
    <row r="819" spans="2:21" ht="12" customHeight="1" x14ac:dyDescent="0.2">
      <c r="B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U819" s="7"/>
    </row>
    <row r="820" spans="2:21" ht="12" customHeight="1" x14ac:dyDescent="0.2">
      <c r="B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U820" s="7"/>
    </row>
    <row r="821" spans="2:21" ht="12" customHeight="1" x14ac:dyDescent="0.2">
      <c r="B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U821" s="7"/>
    </row>
    <row r="822" spans="2:21" ht="12" customHeight="1" x14ac:dyDescent="0.2">
      <c r="B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U822" s="7"/>
    </row>
    <row r="823" spans="2:21" ht="12" customHeight="1" x14ac:dyDescent="0.2">
      <c r="B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U823" s="7"/>
    </row>
    <row r="824" spans="2:21" ht="12" customHeight="1" x14ac:dyDescent="0.2">
      <c r="B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U824" s="7"/>
    </row>
    <row r="825" spans="2:21" ht="12" customHeight="1" x14ac:dyDescent="0.2">
      <c r="B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U825" s="7"/>
    </row>
    <row r="826" spans="2:21" ht="12" customHeight="1" x14ac:dyDescent="0.2">
      <c r="B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U826" s="7"/>
    </row>
    <row r="827" spans="2:21" ht="12" customHeight="1" x14ac:dyDescent="0.2">
      <c r="B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U827" s="7"/>
    </row>
    <row r="828" spans="2:21" ht="12" customHeight="1" x14ac:dyDescent="0.2">
      <c r="B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U828" s="7"/>
    </row>
    <row r="829" spans="2:21" ht="12" customHeight="1" x14ac:dyDescent="0.2">
      <c r="B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U829" s="7"/>
    </row>
    <row r="830" spans="2:21" ht="12" customHeight="1" x14ac:dyDescent="0.2">
      <c r="B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U830" s="7"/>
    </row>
    <row r="831" spans="2:21" ht="12" customHeight="1" x14ac:dyDescent="0.2">
      <c r="B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U831" s="7"/>
    </row>
    <row r="832" spans="2:21" ht="12" customHeight="1" x14ac:dyDescent="0.2">
      <c r="B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U832" s="7"/>
    </row>
    <row r="833" spans="2:21" ht="12" customHeight="1" x14ac:dyDescent="0.2">
      <c r="B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U833" s="7"/>
    </row>
    <row r="834" spans="2:21" ht="12" customHeight="1" x14ac:dyDescent="0.2">
      <c r="B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U834" s="7"/>
    </row>
    <row r="835" spans="2:21" ht="12" customHeight="1" x14ac:dyDescent="0.2">
      <c r="B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U835" s="7"/>
    </row>
    <row r="836" spans="2:21" ht="12" customHeight="1" x14ac:dyDescent="0.2">
      <c r="B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U836" s="7"/>
    </row>
    <row r="837" spans="2:21" ht="12" customHeight="1" x14ac:dyDescent="0.2">
      <c r="B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U837" s="7"/>
    </row>
    <row r="838" spans="2:21" ht="12" customHeight="1" x14ac:dyDescent="0.2">
      <c r="B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U838" s="7"/>
    </row>
    <row r="839" spans="2:21" ht="12" customHeight="1" x14ac:dyDescent="0.2">
      <c r="B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U839" s="7"/>
    </row>
    <row r="840" spans="2:21" ht="12" customHeight="1" x14ac:dyDescent="0.2">
      <c r="B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U840" s="7"/>
    </row>
    <row r="841" spans="2:21" ht="12" customHeight="1" x14ac:dyDescent="0.2">
      <c r="B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U841" s="7"/>
    </row>
    <row r="842" spans="2:21" ht="12" customHeight="1" x14ac:dyDescent="0.2">
      <c r="B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U842" s="7"/>
    </row>
    <row r="843" spans="2:21" ht="12" customHeight="1" x14ac:dyDescent="0.2">
      <c r="B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U843" s="7"/>
    </row>
    <row r="844" spans="2:21" ht="12" customHeight="1" x14ac:dyDescent="0.2">
      <c r="B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U844" s="7"/>
    </row>
    <row r="845" spans="2:21" ht="12" customHeight="1" x14ac:dyDescent="0.2">
      <c r="B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U845" s="7"/>
    </row>
    <row r="846" spans="2:21" ht="12" customHeight="1" x14ac:dyDescent="0.2">
      <c r="B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U846" s="7"/>
    </row>
    <row r="847" spans="2:21" ht="12" customHeight="1" x14ac:dyDescent="0.2">
      <c r="B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U847" s="7"/>
    </row>
    <row r="848" spans="2:21" ht="12" customHeight="1" x14ac:dyDescent="0.2">
      <c r="B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U848" s="7"/>
    </row>
    <row r="849" spans="2:21" ht="12" customHeight="1" x14ac:dyDescent="0.2">
      <c r="B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U849" s="7"/>
    </row>
    <row r="850" spans="2:21" ht="12" customHeight="1" x14ac:dyDescent="0.2">
      <c r="B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U850" s="7"/>
    </row>
    <row r="851" spans="2:21" ht="12" customHeight="1" x14ac:dyDescent="0.2">
      <c r="B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U851" s="7"/>
    </row>
    <row r="852" spans="2:21" ht="12" customHeight="1" x14ac:dyDescent="0.2">
      <c r="B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U852" s="7"/>
    </row>
    <row r="853" spans="2:21" ht="12" customHeight="1" x14ac:dyDescent="0.2">
      <c r="B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U853" s="7"/>
    </row>
    <row r="854" spans="2:21" ht="12" customHeight="1" x14ac:dyDescent="0.2">
      <c r="B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U854" s="7"/>
    </row>
    <row r="855" spans="2:21" ht="12" customHeight="1" x14ac:dyDescent="0.2">
      <c r="B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U855" s="7"/>
    </row>
    <row r="856" spans="2:21" ht="12" customHeight="1" x14ac:dyDescent="0.2">
      <c r="B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U856" s="7"/>
    </row>
    <row r="857" spans="2:21" ht="12" customHeight="1" x14ac:dyDescent="0.2">
      <c r="B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U857" s="7"/>
    </row>
    <row r="858" spans="2:21" ht="12" customHeight="1" x14ac:dyDescent="0.2">
      <c r="B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U858" s="7"/>
    </row>
    <row r="859" spans="2:21" ht="12" customHeight="1" x14ac:dyDescent="0.2">
      <c r="B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U859" s="7"/>
    </row>
    <row r="860" spans="2:21" ht="12" customHeight="1" x14ac:dyDescent="0.2">
      <c r="B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U860" s="7"/>
    </row>
    <row r="861" spans="2:21" ht="12" customHeight="1" x14ac:dyDescent="0.2">
      <c r="B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U861" s="7"/>
    </row>
    <row r="862" spans="2:21" ht="12" customHeight="1" x14ac:dyDescent="0.2">
      <c r="B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U862" s="7"/>
    </row>
    <row r="863" spans="2:21" ht="12" customHeight="1" x14ac:dyDescent="0.2">
      <c r="B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U863" s="7"/>
    </row>
    <row r="864" spans="2:21" ht="12" customHeight="1" x14ac:dyDescent="0.2">
      <c r="B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U864" s="7"/>
    </row>
    <row r="865" spans="2:21" ht="12" customHeight="1" x14ac:dyDescent="0.2">
      <c r="B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U865" s="7"/>
    </row>
    <row r="866" spans="2:21" ht="12" customHeight="1" x14ac:dyDescent="0.2">
      <c r="B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U866" s="7"/>
    </row>
    <row r="867" spans="2:21" ht="12" customHeight="1" x14ac:dyDescent="0.2">
      <c r="B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U867" s="7"/>
    </row>
    <row r="868" spans="2:21" ht="12" customHeight="1" x14ac:dyDescent="0.2">
      <c r="B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U868" s="7"/>
    </row>
    <row r="869" spans="2:21" ht="12" customHeight="1" x14ac:dyDescent="0.2">
      <c r="B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U869" s="7"/>
    </row>
    <row r="870" spans="2:21" ht="12" customHeight="1" x14ac:dyDescent="0.2">
      <c r="B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U870" s="7"/>
    </row>
    <row r="871" spans="2:21" ht="12" customHeight="1" x14ac:dyDescent="0.2">
      <c r="B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U871" s="7"/>
    </row>
    <row r="872" spans="2:21" ht="12" customHeight="1" x14ac:dyDescent="0.2">
      <c r="B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U872" s="7"/>
    </row>
    <row r="873" spans="2:21" ht="12" customHeight="1" x14ac:dyDescent="0.2">
      <c r="B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U873" s="7"/>
    </row>
    <row r="874" spans="2:21" ht="12" customHeight="1" x14ac:dyDescent="0.2">
      <c r="B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U874" s="7"/>
    </row>
    <row r="875" spans="2:21" ht="12" customHeight="1" x14ac:dyDescent="0.2">
      <c r="B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U875" s="7"/>
    </row>
    <row r="876" spans="2:21" ht="12" customHeight="1" x14ac:dyDescent="0.2">
      <c r="B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U876" s="7"/>
    </row>
    <row r="877" spans="2:21" ht="12" customHeight="1" x14ac:dyDescent="0.2">
      <c r="B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U877" s="7"/>
    </row>
    <row r="878" spans="2:21" ht="12" customHeight="1" x14ac:dyDescent="0.2">
      <c r="B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U878" s="7"/>
    </row>
    <row r="879" spans="2:21" ht="12" customHeight="1" x14ac:dyDescent="0.2">
      <c r="B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U879" s="7"/>
    </row>
    <row r="880" spans="2:21" ht="12" customHeight="1" x14ac:dyDescent="0.2">
      <c r="B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U880" s="7"/>
    </row>
    <row r="881" spans="2:21" ht="12" customHeight="1" x14ac:dyDescent="0.2">
      <c r="B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U881" s="7"/>
    </row>
    <row r="882" spans="2:21" ht="12" customHeight="1" x14ac:dyDescent="0.2">
      <c r="B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U882" s="7"/>
    </row>
    <row r="883" spans="2:21" ht="12" customHeight="1" x14ac:dyDescent="0.2">
      <c r="B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U883" s="7"/>
    </row>
    <row r="884" spans="2:21" ht="12" customHeight="1" x14ac:dyDescent="0.2">
      <c r="B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U884" s="7"/>
    </row>
    <row r="885" spans="2:21" ht="12" customHeight="1" x14ac:dyDescent="0.2">
      <c r="B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U885" s="7"/>
    </row>
    <row r="886" spans="2:21" ht="12" customHeight="1" x14ac:dyDescent="0.2">
      <c r="B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U886" s="7"/>
    </row>
    <row r="887" spans="2:21" ht="12" customHeight="1" x14ac:dyDescent="0.2">
      <c r="B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U887" s="7"/>
    </row>
    <row r="888" spans="2:21" ht="12" customHeight="1" x14ac:dyDescent="0.2">
      <c r="B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U888" s="7"/>
    </row>
    <row r="889" spans="2:21" ht="12" customHeight="1" x14ac:dyDescent="0.2">
      <c r="B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U889" s="7"/>
    </row>
    <row r="890" spans="2:21" ht="12" customHeight="1" x14ac:dyDescent="0.2">
      <c r="B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U890" s="7"/>
    </row>
    <row r="891" spans="2:21" ht="12" customHeight="1" x14ac:dyDescent="0.2">
      <c r="B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U891" s="7"/>
    </row>
    <row r="892" spans="2:21" ht="12" customHeight="1" x14ac:dyDescent="0.2">
      <c r="B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U892" s="7"/>
    </row>
    <row r="893" spans="2:21" ht="12" customHeight="1" x14ac:dyDescent="0.2">
      <c r="B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U893" s="7"/>
    </row>
    <row r="894" spans="2:21" ht="12" customHeight="1" x14ac:dyDescent="0.2">
      <c r="B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U894" s="7"/>
    </row>
    <row r="895" spans="2:21" ht="12" customHeight="1" x14ac:dyDescent="0.2">
      <c r="B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U895" s="7"/>
    </row>
    <row r="896" spans="2:21" ht="12" customHeight="1" x14ac:dyDescent="0.2">
      <c r="B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U896" s="7"/>
    </row>
    <row r="897" spans="2:21" ht="12" customHeight="1" x14ac:dyDescent="0.2">
      <c r="B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U897" s="7"/>
    </row>
    <row r="898" spans="2:21" ht="12" customHeight="1" x14ac:dyDescent="0.2">
      <c r="B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U898" s="7"/>
    </row>
    <row r="899" spans="2:21" ht="12" customHeight="1" x14ac:dyDescent="0.2">
      <c r="B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U899" s="7"/>
    </row>
    <row r="900" spans="2:21" ht="12" customHeight="1" x14ac:dyDescent="0.2">
      <c r="B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U900" s="7"/>
    </row>
    <row r="901" spans="2:21" ht="12" customHeight="1" x14ac:dyDescent="0.2">
      <c r="B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U901" s="7"/>
    </row>
    <row r="902" spans="2:21" ht="12" customHeight="1" x14ac:dyDescent="0.2">
      <c r="B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U902" s="7"/>
    </row>
    <row r="903" spans="2:21" ht="12" customHeight="1" x14ac:dyDescent="0.2">
      <c r="B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U903" s="7"/>
    </row>
    <row r="904" spans="2:21" ht="12" customHeight="1" x14ac:dyDescent="0.2">
      <c r="B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U904" s="7"/>
    </row>
    <row r="905" spans="2:21" ht="12" customHeight="1" x14ac:dyDescent="0.2">
      <c r="B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U905" s="7"/>
    </row>
    <row r="906" spans="2:21" ht="12" customHeight="1" x14ac:dyDescent="0.2">
      <c r="B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U906" s="7"/>
    </row>
    <row r="907" spans="2:21" ht="12" customHeight="1" x14ac:dyDescent="0.2">
      <c r="B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U907" s="7"/>
    </row>
    <row r="908" spans="2:21" ht="12" customHeight="1" x14ac:dyDescent="0.2">
      <c r="B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U908" s="7"/>
    </row>
    <row r="909" spans="2:21" ht="12" customHeight="1" x14ac:dyDescent="0.2">
      <c r="B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U909" s="7"/>
    </row>
    <row r="910" spans="2:21" ht="12" customHeight="1" x14ac:dyDescent="0.2">
      <c r="B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U910" s="7"/>
    </row>
    <row r="911" spans="2:21" ht="12" customHeight="1" x14ac:dyDescent="0.2">
      <c r="B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U911" s="7"/>
    </row>
    <row r="912" spans="2:21" ht="12" customHeight="1" x14ac:dyDescent="0.2">
      <c r="B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U912" s="7"/>
    </row>
    <row r="913" spans="2:21" ht="12" customHeight="1" x14ac:dyDescent="0.2">
      <c r="B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U913" s="7"/>
    </row>
    <row r="914" spans="2:21" ht="12" customHeight="1" x14ac:dyDescent="0.2">
      <c r="B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U914" s="7"/>
    </row>
    <row r="915" spans="2:21" ht="12" customHeight="1" x14ac:dyDescent="0.2">
      <c r="B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U915" s="7"/>
    </row>
    <row r="916" spans="2:21" ht="12" customHeight="1" x14ac:dyDescent="0.2">
      <c r="B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U916" s="7"/>
    </row>
    <row r="917" spans="2:21" ht="12" customHeight="1" x14ac:dyDescent="0.2">
      <c r="B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U917" s="7"/>
    </row>
    <row r="918" spans="2:21" ht="12" customHeight="1" x14ac:dyDescent="0.2">
      <c r="B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U918" s="7"/>
    </row>
    <row r="919" spans="2:21" ht="12" customHeight="1" x14ac:dyDescent="0.2">
      <c r="B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U919" s="7"/>
    </row>
    <row r="920" spans="2:21" ht="12" customHeight="1" x14ac:dyDescent="0.2">
      <c r="B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U920" s="7"/>
    </row>
    <row r="921" spans="2:21" ht="12" customHeight="1" x14ac:dyDescent="0.2">
      <c r="B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U921" s="7"/>
    </row>
    <row r="922" spans="2:21" ht="12" customHeight="1" x14ac:dyDescent="0.2">
      <c r="B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U922" s="7"/>
    </row>
    <row r="923" spans="2:21" ht="12" customHeight="1" x14ac:dyDescent="0.2">
      <c r="B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U923" s="7"/>
    </row>
    <row r="924" spans="2:21" ht="12" customHeight="1" x14ac:dyDescent="0.2">
      <c r="B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U924" s="7"/>
    </row>
    <row r="925" spans="2:21" ht="12" customHeight="1" x14ac:dyDescent="0.2">
      <c r="B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U925" s="7"/>
    </row>
    <row r="926" spans="2:21" ht="12" customHeight="1" x14ac:dyDescent="0.2">
      <c r="B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U926" s="7"/>
    </row>
    <row r="927" spans="2:21" ht="12" customHeight="1" x14ac:dyDescent="0.2">
      <c r="B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U927" s="7"/>
    </row>
    <row r="928" spans="2:21" ht="12" customHeight="1" x14ac:dyDescent="0.2">
      <c r="B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U928" s="7"/>
    </row>
    <row r="929" spans="2:21" ht="12" customHeight="1" x14ac:dyDescent="0.2">
      <c r="B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U929" s="7"/>
    </row>
    <row r="930" spans="2:21" ht="12" customHeight="1" x14ac:dyDescent="0.2">
      <c r="B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U930" s="7"/>
    </row>
    <row r="931" spans="2:21" ht="12" customHeight="1" x14ac:dyDescent="0.2">
      <c r="B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U931" s="7"/>
    </row>
    <row r="932" spans="2:21" ht="12" customHeight="1" x14ac:dyDescent="0.2">
      <c r="B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U932" s="7"/>
    </row>
    <row r="933" spans="2:21" ht="12" customHeight="1" x14ac:dyDescent="0.2">
      <c r="B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U933" s="7"/>
    </row>
    <row r="934" spans="2:21" ht="12" customHeight="1" x14ac:dyDescent="0.2">
      <c r="B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U934" s="7"/>
    </row>
    <row r="935" spans="2:21" ht="12" customHeight="1" x14ac:dyDescent="0.2">
      <c r="B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U935" s="7"/>
    </row>
    <row r="936" spans="2:21" ht="12" customHeight="1" x14ac:dyDescent="0.2">
      <c r="B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U936" s="7"/>
    </row>
    <row r="937" spans="2:21" ht="12" customHeight="1" x14ac:dyDescent="0.2">
      <c r="B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U937" s="7"/>
    </row>
    <row r="938" spans="2:21" ht="12" customHeight="1" x14ac:dyDescent="0.2">
      <c r="B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U938" s="7"/>
    </row>
    <row r="939" spans="2:21" ht="12" customHeight="1" x14ac:dyDescent="0.2">
      <c r="B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U939" s="7"/>
    </row>
    <row r="940" spans="2:21" ht="12" customHeight="1" x14ac:dyDescent="0.2">
      <c r="B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U940" s="7"/>
    </row>
    <row r="941" spans="2:21" ht="12" customHeight="1" x14ac:dyDescent="0.2">
      <c r="B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U941" s="7"/>
    </row>
    <row r="942" spans="2:21" ht="12" customHeight="1" x14ac:dyDescent="0.2">
      <c r="B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U942" s="7"/>
    </row>
    <row r="943" spans="2:21" ht="12" customHeight="1" x14ac:dyDescent="0.2">
      <c r="B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U943" s="7"/>
    </row>
    <row r="944" spans="2:21" ht="12" customHeight="1" x14ac:dyDescent="0.2">
      <c r="B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U944" s="7"/>
    </row>
    <row r="945" spans="2:21" ht="12" customHeight="1" x14ac:dyDescent="0.2">
      <c r="B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U945" s="7"/>
    </row>
    <row r="946" spans="2:21" ht="12" customHeight="1" x14ac:dyDescent="0.2">
      <c r="B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U946" s="7"/>
    </row>
    <row r="947" spans="2:21" ht="12" customHeight="1" x14ac:dyDescent="0.2">
      <c r="B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U947" s="7"/>
    </row>
    <row r="948" spans="2:21" ht="12" customHeight="1" x14ac:dyDescent="0.2">
      <c r="B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U948" s="7"/>
    </row>
    <row r="949" spans="2:21" ht="12" customHeight="1" x14ac:dyDescent="0.2">
      <c r="B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U949" s="7"/>
    </row>
    <row r="950" spans="2:21" ht="12" customHeight="1" x14ac:dyDescent="0.2">
      <c r="B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U950" s="7"/>
    </row>
    <row r="951" spans="2:21" ht="12" customHeight="1" x14ac:dyDescent="0.2">
      <c r="B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U951" s="7"/>
    </row>
    <row r="952" spans="2:21" ht="12" customHeight="1" x14ac:dyDescent="0.2">
      <c r="B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U952" s="7"/>
    </row>
    <row r="953" spans="2:21" ht="12" customHeight="1" x14ac:dyDescent="0.2">
      <c r="B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U953" s="7"/>
    </row>
    <row r="954" spans="2:21" ht="12" customHeight="1" x14ac:dyDescent="0.2">
      <c r="B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U954" s="7"/>
    </row>
    <row r="955" spans="2:21" ht="12" customHeight="1" x14ac:dyDescent="0.2">
      <c r="B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U955" s="7"/>
    </row>
    <row r="956" spans="2:21" ht="12" customHeight="1" x14ac:dyDescent="0.2">
      <c r="B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U956" s="7"/>
    </row>
    <row r="957" spans="2:21" ht="12" customHeight="1" x14ac:dyDescent="0.2">
      <c r="B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U957" s="7"/>
    </row>
    <row r="958" spans="2:21" ht="12" customHeight="1" x14ac:dyDescent="0.2">
      <c r="B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U958" s="7"/>
    </row>
    <row r="959" spans="2:21" ht="12" customHeight="1" x14ac:dyDescent="0.2">
      <c r="B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U959" s="7"/>
    </row>
    <row r="960" spans="2:21" ht="12" customHeight="1" x14ac:dyDescent="0.2">
      <c r="B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U960" s="7"/>
    </row>
    <row r="961" spans="2:21" ht="12" customHeight="1" x14ac:dyDescent="0.2">
      <c r="B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U961" s="7"/>
    </row>
    <row r="962" spans="2:21" ht="12" customHeight="1" x14ac:dyDescent="0.2">
      <c r="B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U962" s="7"/>
    </row>
    <row r="963" spans="2:21" ht="12" customHeight="1" x14ac:dyDescent="0.2">
      <c r="B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U963" s="7"/>
    </row>
    <row r="964" spans="2:21" ht="12" customHeight="1" x14ac:dyDescent="0.2">
      <c r="B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U964" s="7"/>
    </row>
    <row r="965" spans="2:21" ht="12" customHeight="1" x14ac:dyDescent="0.2">
      <c r="B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U965" s="7"/>
    </row>
    <row r="966" spans="2:21" ht="12" customHeight="1" x14ac:dyDescent="0.2">
      <c r="B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U966" s="7"/>
    </row>
    <row r="967" spans="2:21" ht="12" customHeight="1" x14ac:dyDescent="0.2">
      <c r="B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U967" s="7"/>
    </row>
    <row r="968" spans="2:21" ht="12" customHeight="1" x14ac:dyDescent="0.2">
      <c r="B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U968" s="7"/>
    </row>
    <row r="969" spans="2:21" ht="12" customHeight="1" x14ac:dyDescent="0.2">
      <c r="B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U969" s="7"/>
    </row>
    <row r="970" spans="2:21" ht="12" customHeight="1" x14ac:dyDescent="0.2">
      <c r="B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U970" s="7"/>
    </row>
    <row r="971" spans="2:21" ht="12" customHeight="1" x14ac:dyDescent="0.2">
      <c r="B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U971" s="7"/>
    </row>
    <row r="972" spans="2:21" ht="12" customHeight="1" x14ac:dyDescent="0.2">
      <c r="B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U972" s="7"/>
    </row>
    <row r="973" spans="2:21" ht="12" customHeight="1" x14ac:dyDescent="0.2">
      <c r="B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U973" s="7"/>
    </row>
    <row r="974" spans="2:21" ht="12" customHeight="1" x14ac:dyDescent="0.2">
      <c r="B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U974" s="7"/>
    </row>
    <row r="975" spans="2:21" ht="12" customHeight="1" x14ac:dyDescent="0.2">
      <c r="B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U975" s="7"/>
    </row>
    <row r="976" spans="2:21" ht="12" customHeight="1" x14ac:dyDescent="0.2">
      <c r="B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U976" s="7"/>
    </row>
    <row r="977" spans="2:21" ht="12" customHeight="1" x14ac:dyDescent="0.2">
      <c r="B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U977" s="7"/>
    </row>
    <row r="978" spans="2:21" ht="12" customHeight="1" x14ac:dyDescent="0.2">
      <c r="B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U978" s="7"/>
    </row>
    <row r="979" spans="2:21" ht="12" customHeight="1" x14ac:dyDescent="0.2">
      <c r="B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U979" s="7"/>
    </row>
    <row r="980" spans="2:21" ht="12" customHeight="1" x14ac:dyDescent="0.2">
      <c r="B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U980" s="7"/>
    </row>
    <row r="981" spans="2:21" ht="12" customHeight="1" x14ac:dyDescent="0.2">
      <c r="B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U981" s="7"/>
    </row>
    <row r="982" spans="2:21" ht="12" customHeight="1" x14ac:dyDescent="0.2">
      <c r="B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U982" s="7"/>
    </row>
    <row r="983" spans="2:21" ht="12" customHeight="1" x14ac:dyDescent="0.2">
      <c r="B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U983" s="7"/>
    </row>
    <row r="984" spans="2:21" ht="12" customHeight="1" x14ac:dyDescent="0.2">
      <c r="B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U984" s="7"/>
    </row>
    <row r="985" spans="2:21" ht="12" customHeight="1" x14ac:dyDescent="0.2">
      <c r="B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U985" s="7"/>
    </row>
    <row r="986" spans="2:21" ht="12" customHeight="1" x14ac:dyDescent="0.2">
      <c r="B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U986" s="7"/>
    </row>
    <row r="987" spans="2:21" ht="12" customHeight="1" x14ac:dyDescent="0.2">
      <c r="B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U987" s="7"/>
    </row>
    <row r="988" spans="2:21" ht="12" customHeight="1" x14ac:dyDescent="0.2">
      <c r="B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U988" s="7"/>
    </row>
    <row r="989" spans="2:21" ht="12" customHeight="1" x14ac:dyDescent="0.2">
      <c r="B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U989" s="7"/>
    </row>
    <row r="990" spans="2:21" ht="12" customHeight="1" x14ac:dyDescent="0.2">
      <c r="B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U990" s="7"/>
    </row>
    <row r="991" spans="2:21" ht="12" customHeight="1" x14ac:dyDescent="0.2">
      <c r="B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U991" s="7"/>
    </row>
    <row r="992" spans="2:21" ht="12" customHeight="1" x14ac:dyDescent="0.2">
      <c r="B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U992" s="7"/>
    </row>
    <row r="993" spans="2:21" ht="12" customHeight="1" x14ac:dyDescent="0.2">
      <c r="B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U993" s="7"/>
    </row>
    <row r="994" spans="2:21" ht="12" customHeight="1" x14ac:dyDescent="0.2">
      <c r="B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U994" s="7"/>
    </row>
    <row r="995" spans="2:21" ht="12" customHeight="1" x14ac:dyDescent="0.2">
      <c r="B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U995" s="7"/>
    </row>
    <row r="996" spans="2:21" ht="12" customHeight="1" x14ac:dyDescent="0.2">
      <c r="B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U996" s="7"/>
    </row>
    <row r="997" spans="2:21" ht="12" customHeight="1" x14ac:dyDescent="0.2">
      <c r="B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U997" s="7"/>
    </row>
    <row r="998" spans="2:21" ht="12" customHeight="1" x14ac:dyDescent="0.2">
      <c r="B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U998" s="7"/>
    </row>
    <row r="999" spans="2:21" ht="12" customHeight="1" x14ac:dyDescent="0.2">
      <c r="B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U999" s="7"/>
    </row>
    <row r="1000" spans="2:21" ht="12" customHeight="1" x14ac:dyDescent="0.2">
      <c r="B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U1000" s="7"/>
    </row>
  </sheetData>
  <mergeCells count="25">
    <mergeCell ref="P18:R18"/>
    <mergeCell ref="P16:R16"/>
    <mergeCell ref="Q27:R27"/>
    <mergeCell ref="I27:J27"/>
    <mergeCell ref="M13:N13"/>
    <mergeCell ref="I24:J24"/>
    <mergeCell ref="I25:J25"/>
    <mergeCell ref="P31:R31"/>
    <mergeCell ref="P33:R33"/>
    <mergeCell ref="Q56:R56"/>
    <mergeCell ref="I33:J33"/>
    <mergeCell ref="Q29:R29"/>
    <mergeCell ref="M29:N29"/>
    <mergeCell ref="I29:J29"/>
    <mergeCell ref="I31:J31"/>
    <mergeCell ref="I5:J5"/>
    <mergeCell ref="I6:J6"/>
    <mergeCell ref="I9:J9"/>
    <mergeCell ref="I18:J18"/>
    <mergeCell ref="I16:J16"/>
    <mergeCell ref="M12:N12"/>
    <mergeCell ref="M11:N11"/>
    <mergeCell ref="M56:N56"/>
    <mergeCell ref="I56:J56"/>
    <mergeCell ref="I7:J7"/>
  </mergeCells>
  <conditionalFormatting sqref="E39:E42 A38:C43">
    <cfRule type="cellIs" dxfId="10" priority="1" operator="equal">
      <formula>$I$25</formula>
    </cfRule>
  </conditionalFormatting>
  <conditionalFormatting sqref="D39:D42">
    <cfRule type="cellIs" dxfId="9" priority="2" operator="equal">
      <formula>1600*(7-$I$25)</formula>
    </cfRule>
  </conditionalFormatting>
  <conditionalFormatting sqref="F39:S43">
    <cfRule type="expression" dxfId="8" priority="3">
      <formula>AND($B39=$I$25,F$37=$I$24)</formula>
    </cfRule>
  </conditionalFormatting>
  <conditionalFormatting sqref="F37:S37">
    <cfRule type="cellIs" dxfId="7" priority="4" operator="equal">
      <formula>$I$24</formula>
    </cfRule>
  </conditionalFormatting>
  <conditionalFormatting sqref="E43">
    <cfRule type="cellIs" dxfId="6" priority="5" operator="equal">
      <formula>$I$25</formula>
    </cfRule>
  </conditionalFormatting>
  <conditionalFormatting sqref="D43">
    <cfRule type="cellIs" dxfId="5" priority="6" operator="equal">
      <formula>1600*(7-$I$25)</formula>
    </cfRule>
  </conditionalFormatting>
  <conditionalFormatting sqref="F43:S43">
    <cfRule type="expression" dxfId="4" priority="7">
      <formula>AND($B43=$I$25,F$37=$I$24)</formula>
    </cfRule>
  </conditionalFormatting>
  <conditionalFormatting sqref="E38">
    <cfRule type="cellIs" dxfId="3" priority="8" operator="equal">
      <formula>$I$25</formula>
    </cfRule>
  </conditionalFormatting>
  <conditionalFormatting sqref="D38">
    <cfRule type="cellIs" dxfId="2" priority="9" operator="equal">
      <formula>1600*(7-$I$25)</formula>
    </cfRule>
  </conditionalFormatting>
  <conditionalFormatting sqref="F38:S38">
    <cfRule type="expression" dxfId="1" priority="10">
      <formula>AND($B38=$I$25,F$37=$I$24)</formula>
    </cfRule>
  </conditionalFormatting>
  <conditionalFormatting sqref="P16:R16">
    <cfRule type="expression" dxfId="0" priority="11">
      <formula>AND(P16&lt;&gt;"",NOT(ISNUMBER(P16)))</formula>
    </cfRule>
  </conditionalFormatting>
  <dataValidations count="9">
    <dataValidation type="decimal" allowBlank="1" showInputMessage="1" showErrorMessage="1" prompt="Credits - Cannot excess the maximum for this Race Category" sqref="I18">
      <formula1>0</formula1>
      <formula2>1600*(7-I5)</formula2>
    </dataValidation>
    <dataValidation type="decimal" allowBlank="1" showInputMessage="1" showErrorMessage="1" prompt="VSR Level - Must be between 1 (beginners) and 14 (Top VSR)" sqref="I24">
      <formula1>1</formula1>
      <formula2>14</formula2>
    </dataValidation>
    <dataValidation type="decimal" allowBlank="1" showInputMessage="1" showErrorMessage="1" prompt="Credit - cannot exceed the maximum for this Race Category" sqref="I31">
      <formula1>0</formula1>
      <formula2>I27</formula2>
    </dataValidation>
    <dataValidation type="decimal" operator="greaterThan" allowBlank="1" showErrorMessage="1" sqref="I6 I9 I29 I56">
      <formula1>0</formula1>
    </dataValidation>
    <dataValidation type="decimal" allowBlank="1" showErrorMessage="1" sqref="I16">
      <formula1>-5000</formula1>
      <formula2>5000</formula2>
    </dataValidation>
    <dataValidation type="decimal" allowBlank="1" showInputMessage="1" showErrorMessage="1" prompt="Points - cannot exceed the maximum for this Race Category" sqref="I33">
      <formula1>0</formula1>
      <formula2>I27-Q27</formula2>
    </dataValidation>
    <dataValidation type="decimal" allowBlank="1" showInputMessage="1" showErrorMessage="1" prompt="Race Category - Must be between 1 and 6" sqref="I5 I25">
      <formula1>1</formula1>
      <formula2>6</formula2>
    </dataValidation>
    <dataValidation type="decimal" allowBlank="1" showInputMessage="1" showErrorMessage="1" prompt="Your current VSR Points - Between 0 and 5000" sqref="I7">
      <formula1>0</formula1>
      <formula2>5000</formula2>
    </dataValidation>
    <dataValidation type="decimal" allowBlank="1" showInputMessage="1" showErrorMessage="1" prompt="Points - cannot exceed the maximum for this Race Category" sqref="I17:J17">
      <formula1>0</formula1>
      <formula2>#REF!-#REF!</formula2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Points v3</vt:lpstr>
      <vt:lpstr>Copie de Points v3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Bernard</cp:lastModifiedBy>
  <dcterms:modified xsi:type="dcterms:W3CDTF">2019-04-18T14:26:03Z</dcterms:modified>
</cp:coreProperties>
</file>