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10DFA4B6-ABC9-4BB0-91A7-678E4F96AA6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K5" i="1"/>
  <c r="K3" i="1"/>
  <c r="M5" i="1"/>
  <c r="M4" i="1"/>
  <c r="M3" i="1"/>
  <c r="L5" i="1"/>
  <c r="L4" i="1"/>
  <c r="L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3" i="1"/>
  <c r="E44" i="1"/>
  <c r="E46" i="1" s="1"/>
  <c r="F43" i="1"/>
  <c r="E43" i="1"/>
  <c r="D43" i="1"/>
  <c r="F42" i="1"/>
  <c r="E42" i="1"/>
  <c r="D42" i="1"/>
  <c r="F41" i="1"/>
  <c r="E41" i="1"/>
  <c r="D41" i="1"/>
  <c r="F28" i="1"/>
  <c r="E28" i="1"/>
  <c r="D28" i="1"/>
  <c r="F27" i="1"/>
  <c r="E27" i="1"/>
  <c r="D27" i="1"/>
  <c r="F26" i="1"/>
  <c r="E26" i="1"/>
  <c r="D26" i="1"/>
  <c r="E11" i="1"/>
  <c r="F11" i="1"/>
  <c r="E12" i="1"/>
  <c r="F12" i="1"/>
  <c r="E13" i="1"/>
  <c r="F13" i="1"/>
  <c r="D13" i="1"/>
  <c r="D12" i="1"/>
  <c r="D11" i="1"/>
  <c r="F40" i="1"/>
  <c r="F44" i="1" s="1"/>
  <c r="E40" i="1"/>
  <c r="D40" i="1"/>
  <c r="D44" i="1" s="1"/>
  <c r="F25" i="1"/>
  <c r="F29" i="1" s="1"/>
  <c r="E25" i="1"/>
  <c r="E29" i="1" s="1"/>
  <c r="D25" i="1"/>
  <c r="D29" i="1" s="1"/>
  <c r="F10" i="1"/>
  <c r="F14" i="1" s="1"/>
  <c r="E10" i="1"/>
  <c r="E14" i="1" s="1"/>
  <c r="D10" i="1"/>
  <c r="D14" i="1" s="1"/>
  <c r="D45" i="1" l="1"/>
  <c r="D46" i="1"/>
  <c r="D47" i="1"/>
  <c r="F47" i="1"/>
  <c r="F46" i="1"/>
  <c r="F45" i="1"/>
  <c r="E45" i="1"/>
  <c r="E47" i="1"/>
  <c r="E15" i="1"/>
  <c r="E17" i="1"/>
  <c r="E16" i="1"/>
  <c r="F32" i="1"/>
  <c r="F30" i="1"/>
  <c r="F31" i="1"/>
  <c r="F15" i="1"/>
  <c r="F17" i="1"/>
  <c r="F16" i="1"/>
  <c r="D30" i="1"/>
  <c r="D31" i="1"/>
  <c r="D32" i="1"/>
  <c r="D15" i="1"/>
  <c r="D17" i="1"/>
  <c r="D16" i="1"/>
  <c r="E31" i="1"/>
  <c r="E32" i="1"/>
  <c r="E30" i="1"/>
</calcChain>
</file>

<file path=xl/sharedStrings.xml><?xml version="1.0" encoding="utf-8"?>
<sst xmlns="http://schemas.openxmlformats.org/spreadsheetml/2006/main" count="123" uniqueCount="70">
  <si>
    <t>MOIS</t>
  </si>
  <si>
    <t>EVENEMENT</t>
  </si>
  <si>
    <t>PAUL</t>
  </si>
  <si>
    <t>JULIEN</t>
  </si>
  <si>
    <t>GUY</t>
  </si>
  <si>
    <t>OCTOBRE
 2018</t>
  </si>
  <si>
    <t>Heures supp</t>
  </si>
  <si>
    <t>Total</t>
  </si>
  <si>
    <t>1. lundi</t>
  </si>
  <si>
    <t>installation / montage</t>
  </si>
  <si>
    <t>SPECTACLES (programmation culturelle)</t>
  </si>
  <si>
    <t>2. mardi</t>
  </si>
  <si>
    <t>CHŒUR NATIONAL DE POLOGNE
 REQUIEM DE MOZART</t>
  </si>
  <si>
    <t>ASSOCIATIONS</t>
  </si>
  <si>
    <t>3. mercredi</t>
  </si>
  <si>
    <t>Conférence Dulala / Après midi : montage</t>
  </si>
  <si>
    <t>Service Mairie / CAB du Maire</t>
  </si>
  <si>
    <t>4. jeudi</t>
  </si>
  <si>
    <t>Vernissage expo (projection + discours)</t>
  </si>
  <si>
    <t>5. vendredi</t>
  </si>
  <si>
    <t>Journée formation / ateliers CNFPT</t>
  </si>
  <si>
    <t>6. samedi</t>
  </si>
  <si>
    <t>LEO FERRE
 CORP AMOUR ANARCHIE</t>
  </si>
  <si>
    <t>/</t>
  </si>
  <si>
    <t>7. dimanche</t>
  </si>
  <si>
    <t>TOTAL HEURES TRAVAILLEES</t>
  </si>
  <si>
    <t>8. lundi</t>
  </si>
  <si>
    <t>montage plans de feux</t>
  </si>
  <si>
    <t>9. mardi</t>
  </si>
  <si>
    <t>ICIBALAO - jeune public</t>
  </si>
  <si>
    <t>10. mercredi</t>
  </si>
  <si>
    <t>11. jeudi</t>
  </si>
  <si>
    <t>12. vendredi</t>
  </si>
  <si>
    <t>Apéro chanson
 Presque oui – j’ai toujours 20 ans</t>
  </si>
  <si>
    <t>13. samedi</t>
  </si>
  <si>
    <t>14. dimanche</t>
  </si>
  <si>
    <t>Nous aimerons-nous</t>
  </si>
  <si>
    <t>15. lundi</t>
  </si>
  <si>
    <t>16. mardi</t>
  </si>
  <si>
    <t>17. mercredi</t>
  </si>
  <si>
    <t>Commémoration 17 octobre 1961 - Sidi Bémol</t>
  </si>
  <si>
    <t>18. jeudi</t>
  </si>
  <si>
    <t>19. vendredi</t>
  </si>
  <si>
    <t>Soirée Zumba Service Jeunesse</t>
  </si>
  <si>
    <t>20. samedi</t>
  </si>
  <si>
    <t>VAC</t>
  </si>
  <si>
    <t>21. dimanche</t>
  </si>
  <si>
    <t>Loto fnaca</t>
  </si>
  <si>
    <t>22. lundi</t>
  </si>
  <si>
    <t>23. mardi</t>
  </si>
  <si>
    <t>24. mercredi</t>
  </si>
  <si>
    <t>25. jeudi</t>
  </si>
  <si>
    <t>26. vendredi</t>
  </si>
  <si>
    <t>27. samedi</t>
  </si>
  <si>
    <t>28. dimanche</t>
  </si>
  <si>
    <t>29. lundi</t>
  </si>
  <si>
    <t>30. mardi</t>
  </si>
  <si>
    <t>31. mercredi</t>
  </si>
  <si>
    <t>Cumul d'heures</t>
  </si>
  <si>
    <t>CADRE</t>
  </si>
  <si>
    <t>spectacle</t>
  </si>
  <si>
    <t>mairie</t>
  </si>
  <si>
    <t>association</t>
  </si>
  <si>
    <t>Total heures mairie</t>
  </si>
  <si>
    <t>Total heures associations</t>
  </si>
  <si>
    <t>Total heures spectacle</t>
  </si>
  <si>
    <t>Heures supp spectacle</t>
  </si>
  <si>
    <t>Heures supp association</t>
  </si>
  <si>
    <t>Heures sup mairie</t>
  </si>
  <si>
    <t>TOUS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</si>
</sst>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&quot; h&quot;"/>
  </numFmts>
  <fonts count="22" x14ac:knownFonts="1">
    <font>
      <sz val="10"/>
      <color rgb="FF000000"/>
      <name val="Arial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i/>
      <sz val="11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1"/>
      <color rgb="FFFF9900"/>
      <name val="Calibri"/>
      <family val="2"/>
    </font>
    <font>
      <b/>
      <sz val="10"/>
      <color rgb="FFFF990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E06666"/>
        <bgColor rgb="FFE06666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6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/>
    <xf numFmtId="14" fontId="3" fillId="4" borderId="5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3" fillId="7" borderId="5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5" fillId="4" borderId="5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4" borderId="4" xfId="0" applyFont="1" applyFill="1" applyBorder="1" applyAlignment="1"/>
    <xf numFmtId="0" fontId="18" fillId="4" borderId="4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3" fillId="7" borderId="4" xfId="0" applyFont="1" applyFill="1" applyBorder="1" applyAlignment="1"/>
    <xf numFmtId="0" fontId="19" fillId="7" borderId="4" xfId="0" applyFont="1" applyFill="1" applyBorder="1" applyAlignment="1">
      <alignment horizontal="center"/>
    </xf>
    <xf numFmtId="14" fontId="3" fillId="9" borderId="5" xfId="0" applyNumberFormat="1" applyFont="1" applyFill="1" applyBorder="1" applyAlignment="1">
      <alignment horizontal="center"/>
    </xf>
    <xf numFmtId="0" fontId="3" fillId="9" borderId="4" xfId="0" applyFont="1" applyFill="1" applyBorder="1" applyAlignment="1"/>
    <xf numFmtId="0" fontId="3" fillId="9" borderId="4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/>
    <xf numFmtId="0" fontId="6" fillId="3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0" fontId="20" fillId="5" borderId="4" xfId="0" applyNumberFormat="1" applyFont="1" applyFill="1" applyBorder="1" applyAlignment="1">
      <alignment horizontal="center"/>
    </xf>
    <xf numFmtId="0" fontId="21" fillId="5" borderId="4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57"/>
  <sheetViews>
    <sheetView tabSelected="1" workbookViewId="0">
      <selection activeCell="K12" sqref="K12"/>
    </sheetView>
  </sheetViews>
  <sheetFormatPr baseColWidth="10" defaultColWidth="14.42578125" defaultRowHeight="15.75" customHeight="1" x14ac:dyDescent="0.2"/>
  <cols>
    <col min="2" max="2" width="51.42578125" customWidth="1"/>
    <col min="3" max="3" width="25.28515625" customWidth="1"/>
    <col min="4" max="4" width="20" customWidth="1"/>
    <col min="5" max="5" width="21.140625" customWidth="1"/>
    <col min="6" max="6" width="19.5703125" customWidth="1"/>
    <col min="10" max="10" width="19.85546875" customWidth="1"/>
    <col min="11" max="11" width="20.85546875" customWidth="1"/>
    <col min="12" max="12" width="16.28515625" customWidth="1"/>
  </cols>
  <sheetData>
    <row r="1" spans="1:13" ht="18.75" x14ac:dyDescent="0.3">
      <c r="A1" s="1" t="s">
        <v>0</v>
      </c>
      <c r="B1" s="2" t="s">
        <v>1</v>
      </c>
      <c r="C1" s="3" t="s">
        <v>59</v>
      </c>
      <c r="D1" s="2" t="s">
        <v>2</v>
      </c>
      <c r="E1" s="3" t="s">
        <v>3</v>
      </c>
      <c r="F1" s="2" t="s">
        <v>4</v>
      </c>
      <c r="G1" s="47" t="s">
        <v>69</v>
      </c>
    </row>
    <row r="2" spans="1:13" x14ac:dyDescent="0.25">
      <c r="A2" s="4" t="s">
        <v>5</v>
      </c>
      <c r="B2" s="5"/>
      <c r="C2" s="5"/>
      <c r="D2" s="44">
        <v>36.5</v>
      </c>
      <c r="E2" s="44">
        <v>35</v>
      </c>
      <c r="F2" s="44">
        <v>35</v>
      </c>
      <c r="H2" s="39"/>
      <c r="I2" s="39"/>
      <c r="J2" s="38"/>
      <c r="K2" s="6" t="s">
        <v>58</v>
      </c>
      <c r="L2" s="6" t="s">
        <v>6</v>
      </c>
      <c r="M2" s="6" t="s">
        <v>7</v>
      </c>
    </row>
    <row r="3" spans="1:13" ht="25.5" customHeight="1" x14ac:dyDescent="0.25">
      <c r="A3" s="7" t="s">
        <v>8</v>
      </c>
      <c r="B3" s="8" t="s">
        <v>9</v>
      </c>
      <c r="C3" s="9" t="s">
        <v>60</v>
      </c>
      <c r="D3" s="9">
        <v>8</v>
      </c>
      <c r="E3" s="9">
        <v>7</v>
      </c>
      <c r="F3" s="9">
        <v>7</v>
      </c>
      <c r="G3">
        <f>SUM(D3:F3)</f>
        <v>22</v>
      </c>
      <c r="H3" s="40" t="s">
        <v>10</v>
      </c>
      <c r="I3" s="39"/>
      <c r="J3" s="38"/>
      <c r="K3" s="10">
        <f>M3-L3</f>
        <v>219.9</v>
      </c>
      <c r="L3" s="10">
        <f>G15+G30+G45</f>
        <v>59.1</v>
      </c>
      <c r="M3" s="10">
        <f>G11+G26+G41</f>
        <v>279</v>
      </c>
    </row>
    <row r="4" spans="1:13" x14ac:dyDescent="0.25">
      <c r="A4" s="11" t="s">
        <v>11</v>
      </c>
      <c r="B4" s="12" t="s">
        <v>12</v>
      </c>
      <c r="C4" s="9" t="s">
        <v>60</v>
      </c>
      <c r="D4" s="9">
        <v>13</v>
      </c>
      <c r="E4" s="9">
        <v>13</v>
      </c>
      <c r="F4" s="9">
        <v>13</v>
      </c>
      <c r="G4">
        <f t="shared" ref="G4:G57" si="0">SUM(D4:F4)</f>
        <v>39</v>
      </c>
      <c r="H4" s="41" t="s">
        <v>13</v>
      </c>
      <c r="I4" s="39"/>
      <c r="J4" s="38"/>
      <c r="K4" s="10">
        <f t="shared" ref="K4:K5" si="1">M4-L4</f>
        <v>20.7</v>
      </c>
      <c r="L4" s="10">
        <f>G16+G31+G46</f>
        <v>0.8</v>
      </c>
      <c r="M4" s="10">
        <f>G12+G27+G42</f>
        <v>21.5</v>
      </c>
    </row>
    <row r="5" spans="1:13" x14ac:dyDescent="0.25">
      <c r="A5" s="11" t="s">
        <v>14</v>
      </c>
      <c r="B5" s="13" t="s">
        <v>15</v>
      </c>
      <c r="C5" s="14" t="s">
        <v>61</v>
      </c>
      <c r="D5" s="14">
        <v>4</v>
      </c>
      <c r="E5" s="14">
        <v>7</v>
      </c>
      <c r="F5" s="14">
        <v>7</v>
      </c>
      <c r="G5">
        <f t="shared" si="0"/>
        <v>18</v>
      </c>
      <c r="H5" s="42" t="s">
        <v>16</v>
      </c>
      <c r="I5" s="39"/>
      <c r="J5" s="38"/>
      <c r="K5" s="10">
        <f t="shared" si="1"/>
        <v>78.900000000000006</v>
      </c>
      <c r="L5" s="10">
        <f>G17+G32+G47</f>
        <v>24.099999999999998</v>
      </c>
      <c r="M5" s="10">
        <f>G13+G28+G43</f>
        <v>103</v>
      </c>
    </row>
    <row r="6" spans="1:13" ht="14.25" x14ac:dyDescent="0.2">
      <c r="A6" s="11" t="s">
        <v>17</v>
      </c>
      <c r="B6" s="15" t="s">
        <v>18</v>
      </c>
      <c r="C6" s="14" t="s">
        <v>61</v>
      </c>
      <c r="D6" s="14">
        <v>8</v>
      </c>
      <c r="E6" s="14">
        <v>7</v>
      </c>
      <c r="F6" s="14">
        <v>7</v>
      </c>
      <c r="G6">
        <f t="shared" si="0"/>
        <v>22</v>
      </c>
    </row>
    <row r="7" spans="1:13" ht="14.25" x14ac:dyDescent="0.2">
      <c r="A7" s="11" t="s">
        <v>19</v>
      </c>
      <c r="B7" s="16" t="s">
        <v>20</v>
      </c>
      <c r="C7" s="14" t="s">
        <v>61</v>
      </c>
      <c r="D7" s="14">
        <v>11.5</v>
      </c>
      <c r="E7" s="14">
        <v>12</v>
      </c>
      <c r="F7" s="14">
        <v>8</v>
      </c>
      <c r="G7">
        <f t="shared" si="0"/>
        <v>31.5</v>
      </c>
    </row>
    <row r="8" spans="1:13" ht="15" x14ac:dyDescent="0.25">
      <c r="A8" s="17" t="s">
        <v>21</v>
      </c>
      <c r="B8" s="18" t="s">
        <v>22</v>
      </c>
      <c r="C8" s="19" t="s">
        <v>60</v>
      </c>
      <c r="D8" s="19">
        <v>13</v>
      </c>
      <c r="E8" s="19">
        <v>13</v>
      </c>
      <c r="F8" s="19" t="s">
        <v>23</v>
      </c>
      <c r="G8">
        <f t="shared" si="0"/>
        <v>26</v>
      </c>
    </row>
    <row r="9" spans="1:13" ht="14.25" x14ac:dyDescent="0.2">
      <c r="A9" s="17" t="s">
        <v>24</v>
      </c>
      <c r="B9" s="20"/>
      <c r="C9" s="19"/>
      <c r="D9" s="19" t="s">
        <v>23</v>
      </c>
      <c r="E9" s="19" t="s">
        <v>23</v>
      </c>
      <c r="F9" s="19" t="s">
        <v>23</v>
      </c>
      <c r="G9">
        <f t="shared" si="0"/>
        <v>0</v>
      </c>
    </row>
    <row r="10" spans="1:13" ht="14.25" x14ac:dyDescent="0.2">
      <c r="A10" s="37" t="s">
        <v>25</v>
      </c>
      <c r="B10" s="38"/>
      <c r="C10" s="21"/>
      <c r="D10" s="21">
        <f>SUM(D3:D9)</f>
        <v>57.5</v>
      </c>
      <c r="E10" s="21">
        <f>SUM(E3:E9)</f>
        <v>59</v>
      </c>
      <c r="F10" s="21">
        <f>SUM(F3:F9)</f>
        <v>42</v>
      </c>
      <c r="G10">
        <f t="shared" si="0"/>
        <v>158.5</v>
      </c>
    </row>
    <row r="11" spans="1:13" ht="14.25" x14ac:dyDescent="0.2">
      <c r="A11" s="36"/>
      <c r="B11" s="36" t="s">
        <v>65</v>
      </c>
      <c r="C11" s="21"/>
      <c r="D11" s="21">
        <f>SUMIF($C3:$C9,"spectacle",D3:D9)</f>
        <v>34</v>
      </c>
      <c r="E11" s="21">
        <f t="shared" ref="E11:F11" si="2">SUMIF($C3:$C9,"spectacle",E3:E9)</f>
        <v>33</v>
      </c>
      <c r="F11" s="21">
        <f t="shared" si="2"/>
        <v>20</v>
      </c>
      <c r="G11">
        <f t="shared" si="0"/>
        <v>87</v>
      </c>
    </row>
    <row r="12" spans="1:13" ht="14.25" x14ac:dyDescent="0.2">
      <c r="A12" s="36"/>
      <c r="B12" s="36" t="s">
        <v>64</v>
      </c>
      <c r="C12" s="21"/>
      <c r="D12" s="21">
        <f>SUMIF($C3:$C9,"association",D3:D9)</f>
        <v>0</v>
      </c>
      <c r="E12" s="21">
        <f t="shared" ref="E12:F12" si="3">SUMIF($C3:$C9,"association",E3:E9)</f>
        <v>0</v>
      </c>
      <c r="F12" s="21">
        <f t="shared" si="3"/>
        <v>0</v>
      </c>
      <c r="G12">
        <f t="shared" si="0"/>
        <v>0</v>
      </c>
    </row>
    <row r="13" spans="1:13" ht="14.25" x14ac:dyDescent="0.2">
      <c r="A13" s="36"/>
      <c r="B13" s="36" t="s">
        <v>63</v>
      </c>
      <c r="C13" s="21"/>
      <c r="D13" s="21">
        <f>SUMIF($C3:$C9,"mairie",D3:D9)</f>
        <v>23.5</v>
      </c>
      <c r="E13" s="21">
        <f t="shared" ref="E13:F13" si="4">SUMIF($C3:$C9,"mairie",E3:E9)</f>
        <v>26</v>
      </c>
      <c r="F13" s="21">
        <f t="shared" si="4"/>
        <v>22</v>
      </c>
      <c r="G13">
        <f t="shared" si="0"/>
        <v>71.5</v>
      </c>
    </row>
    <row r="14" spans="1:13" ht="14.25" x14ac:dyDescent="0.2">
      <c r="A14" s="36"/>
      <c r="B14" s="43" t="s">
        <v>6</v>
      </c>
      <c r="C14" s="21"/>
      <c r="D14" s="45">
        <f>MAX(0,D10-D$2)</f>
        <v>21</v>
      </c>
      <c r="E14" s="45">
        <f t="shared" ref="E14:F14" si="5">MAX(0,E10-E$2)</f>
        <v>24</v>
      </c>
      <c r="F14" s="45">
        <f t="shared" si="5"/>
        <v>7</v>
      </c>
      <c r="G14">
        <f t="shared" si="0"/>
        <v>52</v>
      </c>
    </row>
    <row r="15" spans="1:13" ht="15" x14ac:dyDescent="0.25">
      <c r="A15" s="36"/>
      <c r="B15" s="43" t="s">
        <v>66</v>
      </c>
      <c r="C15" s="21"/>
      <c r="D15" s="46">
        <f>ROUND(D14*D11/D10,1)</f>
        <v>12.4</v>
      </c>
      <c r="E15" s="46">
        <f t="shared" ref="E15:F15" si="6">ROUND(E14*E11/E10,1)</f>
        <v>13.4</v>
      </c>
      <c r="F15" s="46">
        <f t="shared" si="6"/>
        <v>3.3</v>
      </c>
      <c r="G15">
        <f t="shared" si="0"/>
        <v>29.1</v>
      </c>
    </row>
    <row r="16" spans="1:13" ht="14.25" x14ac:dyDescent="0.2">
      <c r="A16" s="36"/>
      <c r="B16" s="43" t="s">
        <v>67</v>
      </c>
      <c r="C16" s="21"/>
      <c r="D16" s="45">
        <f>ROUND(D14*D12/D10,1)</f>
        <v>0</v>
      </c>
      <c r="E16" s="45">
        <f t="shared" ref="E16:F16" si="7">ROUND(E14*E12/E10,1)</f>
        <v>0</v>
      </c>
      <c r="F16" s="45">
        <f t="shared" si="7"/>
        <v>0</v>
      </c>
      <c r="G16">
        <f t="shared" si="0"/>
        <v>0</v>
      </c>
    </row>
    <row r="17" spans="1:7" ht="14.25" x14ac:dyDescent="0.2">
      <c r="A17" s="36"/>
      <c r="B17" s="43" t="s">
        <v>68</v>
      </c>
      <c r="C17" s="21"/>
      <c r="D17" s="45">
        <f>ROUND(D14*D13/D10,1)</f>
        <v>8.6</v>
      </c>
      <c r="E17" s="45">
        <f t="shared" ref="E17:F17" si="8">ROUND(E14*E13/E10,1)</f>
        <v>10.6</v>
      </c>
      <c r="F17" s="45">
        <f t="shared" si="8"/>
        <v>3.7</v>
      </c>
      <c r="G17">
        <f t="shared" si="0"/>
        <v>22.9</v>
      </c>
    </row>
    <row r="18" spans="1:7" ht="15" x14ac:dyDescent="0.25">
      <c r="A18" s="7" t="s">
        <v>26</v>
      </c>
      <c r="B18" s="22" t="s">
        <v>27</v>
      </c>
      <c r="C18" s="9" t="s">
        <v>60</v>
      </c>
      <c r="D18" s="9">
        <v>7.5</v>
      </c>
      <c r="E18" s="9">
        <v>7</v>
      </c>
      <c r="F18" s="9">
        <v>7</v>
      </c>
      <c r="G18">
        <f t="shared" si="0"/>
        <v>21.5</v>
      </c>
    </row>
    <row r="19" spans="1:7" ht="15" x14ac:dyDescent="0.25">
      <c r="A19" s="11" t="s">
        <v>28</v>
      </c>
      <c r="B19" s="12" t="s">
        <v>29</v>
      </c>
      <c r="C19" s="9" t="s">
        <v>60</v>
      </c>
      <c r="D19" s="9">
        <v>7.5</v>
      </c>
      <c r="E19" s="9">
        <v>7</v>
      </c>
      <c r="F19" s="9">
        <v>7</v>
      </c>
      <c r="G19">
        <f t="shared" si="0"/>
        <v>21.5</v>
      </c>
    </row>
    <row r="20" spans="1:7" ht="15" x14ac:dyDescent="0.25">
      <c r="A20" s="11" t="s">
        <v>30</v>
      </c>
      <c r="B20" s="12" t="s">
        <v>29</v>
      </c>
      <c r="C20" s="9" t="s">
        <v>60</v>
      </c>
      <c r="D20" s="9">
        <v>7.5</v>
      </c>
      <c r="E20" s="14">
        <v>7</v>
      </c>
      <c r="F20" s="14">
        <v>3</v>
      </c>
      <c r="G20">
        <f t="shared" si="0"/>
        <v>17.5</v>
      </c>
    </row>
    <row r="21" spans="1:7" ht="15" x14ac:dyDescent="0.25">
      <c r="A21" s="11" t="s">
        <v>31</v>
      </c>
      <c r="B21" s="12" t="s">
        <v>29</v>
      </c>
      <c r="C21" s="9" t="s">
        <v>60</v>
      </c>
      <c r="D21" s="9">
        <v>4</v>
      </c>
      <c r="E21" s="9">
        <v>3</v>
      </c>
      <c r="F21" s="9">
        <v>7</v>
      </c>
      <c r="G21">
        <f t="shared" si="0"/>
        <v>14</v>
      </c>
    </row>
    <row r="22" spans="1:7" ht="14.25" x14ac:dyDescent="0.2">
      <c r="A22" s="23" t="s">
        <v>32</v>
      </c>
      <c r="B22" s="24" t="s">
        <v>33</v>
      </c>
      <c r="C22" s="9" t="s">
        <v>60</v>
      </c>
      <c r="D22" s="9">
        <v>10</v>
      </c>
      <c r="E22" s="9">
        <v>10</v>
      </c>
      <c r="F22" s="9">
        <v>10</v>
      </c>
      <c r="G22">
        <f t="shared" si="0"/>
        <v>30</v>
      </c>
    </row>
    <row r="23" spans="1:7" ht="14.25" x14ac:dyDescent="0.2">
      <c r="A23" s="17" t="s">
        <v>34</v>
      </c>
      <c r="B23" s="25"/>
      <c r="C23" s="19"/>
      <c r="D23" s="19" t="s">
        <v>23</v>
      </c>
      <c r="E23" s="19" t="s">
        <v>23</v>
      </c>
      <c r="F23" s="19" t="s">
        <v>23</v>
      </c>
      <c r="G23">
        <f t="shared" si="0"/>
        <v>0</v>
      </c>
    </row>
    <row r="24" spans="1:7" ht="14.25" x14ac:dyDescent="0.2">
      <c r="A24" s="17" t="s">
        <v>35</v>
      </c>
      <c r="B24" s="26" t="s">
        <v>36</v>
      </c>
      <c r="C24" s="19" t="s">
        <v>60</v>
      </c>
      <c r="D24" s="19">
        <v>10</v>
      </c>
      <c r="E24" s="19">
        <v>10</v>
      </c>
      <c r="F24" s="19">
        <v>10</v>
      </c>
      <c r="G24">
        <f t="shared" si="0"/>
        <v>30</v>
      </c>
    </row>
    <row r="25" spans="1:7" ht="14.25" x14ac:dyDescent="0.2">
      <c r="A25" s="37" t="s">
        <v>25</v>
      </c>
      <c r="B25" s="38"/>
      <c r="C25" s="21"/>
      <c r="D25" s="21">
        <f t="shared" ref="D25:F25" si="9">SUM(D18:D24)</f>
        <v>46.5</v>
      </c>
      <c r="E25" s="21">
        <f t="shared" si="9"/>
        <v>44</v>
      </c>
      <c r="F25" s="21">
        <f t="shared" si="9"/>
        <v>44</v>
      </c>
      <c r="G25">
        <f t="shared" si="0"/>
        <v>134.5</v>
      </c>
    </row>
    <row r="26" spans="1:7" ht="14.25" x14ac:dyDescent="0.2">
      <c r="A26" s="36"/>
      <c r="B26" s="36" t="s">
        <v>65</v>
      </c>
      <c r="C26" s="21"/>
      <c r="D26" s="21">
        <f>SUMIF($C18:$C24,"spectacle",D18:D24)</f>
        <v>46.5</v>
      </c>
      <c r="E26" s="21">
        <f t="shared" ref="E26:F26" si="10">SUMIF($C18:$C24,"spectacle",E18:E24)</f>
        <v>44</v>
      </c>
      <c r="F26" s="21">
        <f t="shared" si="10"/>
        <v>44</v>
      </c>
      <c r="G26">
        <f t="shared" si="0"/>
        <v>134.5</v>
      </c>
    </row>
    <row r="27" spans="1:7" ht="14.25" x14ac:dyDescent="0.2">
      <c r="A27" s="36"/>
      <c r="B27" s="36" t="s">
        <v>64</v>
      </c>
      <c r="C27" s="21"/>
      <c r="D27" s="21">
        <f>SUMIF($C18:$C24,"association",D18:D24)</f>
        <v>0</v>
      </c>
      <c r="E27" s="21">
        <f t="shared" ref="E27:F27" si="11">SUMIF($C18:$C24,"association",E18:E24)</f>
        <v>0</v>
      </c>
      <c r="F27" s="21">
        <f t="shared" si="11"/>
        <v>0</v>
      </c>
      <c r="G27">
        <f t="shared" si="0"/>
        <v>0</v>
      </c>
    </row>
    <row r="28" spans="1:7" ht="14.25" x14ac:dyDescent="0.2">
      <c r="A28" s="36"/>
      <c r="B28" s="36" t="s">
        <v>63</v>
      </c>
      <c r="C28" s="21"/>
      <c r="D28" s="21">
        <f>SUMIF($C18:$C24,"mairie",D18:D24)</f>
        <v>0</v>
      </c>
      <c r="E28" s="21">
        <f t="shared" ref="E28:F28" si="12">SUMIF($C18:$C24,"mairie",E18:E24)</f>
        <v>0</v>
      </c>
      <c r="F28" s="21">
        <f t="shared" si="12"/>
        <v>0</v>
      </c>
      <c r="G28">
        <f t="shared" si="0"/>
        <v>0</v>
      </c>
    </row>
    <row r="29" spans="1:7" ht="14.25" x14ac:dyDescent="0.2">
      <c r="A29" s="36"/>
      <c r="B29" s="43" t="s">
        <v>6</v>
      </c>
      <c r="C29" s="21"/>
      <c r="D29" s="45">
        <f>MAX(0,D25-D$2)</f>
        <v>10</v>
      </c>
      <c r="E29" s="45">
        <f t="shared" ref="E29:F29" si="13">MAX(0,E25-E$2)</f>
        <v>9</v>
      </c>
      <c r="F29" s="45">
        <f t="shared" si="13"/>
        <v>9</v>
      </c>
      <c r="G29">
        <f t="shared" si="0"/>
        <v>28</v>
      </c>
    </row>
    <row r="30" spans="1:7" ht="15" x14ac:dyDescent="0.25">
      <c r="A30" s="36"/>
      <c r="B30" s="43" t="s">
        <v>66</v>
      </c>
      <c r="C30" s="21"/>
      <c r="D30" s="46">
        <f>ROUND(D29*D26/D25,1)</f>
        <v>10</v>
      </c>
      <c r="E30" s="46">
        <f t="shared" ref="E30" si="14">ROUND(E29*E26/E25,1)</f>
        <v>9</v>
      </c>
      <c r="F30" s="46">
        <f t="shared" ref="F30" si="15">ROUND(F29*F26/F25,1)</f>
        <v>9</v>
      </c>
      <c r="G30">
        <f t="shared" si="0"/>
        <v>28</v>
      </c>
    </row>
    <row r="31" spans="1:7" ht="14.25" x14ac:dyDescent="0.2">
      <c r="A31" s="36"/>
      <c r="B31" s="43" t="s">
        <v>67</v>
      </c>
      <c r="C31" s="21"/>
      <c r="D31" s="45">
        <f>ROUND(D29*D27/D25,1)</f>
        <v>0</v>
      </c>
      <c r="E31" s="45">
        <f t="shared" ref="E31:F31" si="16">ROUND(E29*E27/E25,1)</f>
        <v>0</v>
      </c>
      <c r="F31" s="45">
        <f t="shared" si="16"/>
        <v>0</v>
      </c>
      <c r="G31">
        <f t="shared" si="0"/>
        <v>0</v>
      </c>
    </row>
    <row r="32" spans="1:7" ht="14.25" x14ac:dyDescent="0.2">
      <c r="A32" s="36"/>
      <c r="B32" s="43" t="s">
        <v>68</v>
      </c>
      <c r="C32" s="21"/>
      <c r="D32" s="45">
        <f>ROUND(D29*D28/D25,1)</f>
        <v>0</v>
      </c>
      <c r="E32" s="45">
        <f t="shared" ref="E32:F32" si="17">ROUND(E29*E28/E25,1)</f>
        <v>0</v>
      </c>
      <c r="F32" s="45">
        <f t="shared" si="17"/>
        <v>0</v>
      </c>
      <c r="G32">
        <f t="shared" si="0"/>
        <v>0</v>
      </c>
    </row>
    <row r="33" spans="1:7" ht="14.25" x14ac:dyDescent="0.2">
      <c r="A33" s="7" t="s">
        <v>37</v>
      </c>
      <c r="B33" s="10"/>
      <c r="C33" s="9" t="s">
        <v>61</v>
      </c>
      <c r="D33" s="9">
        <v>4</v>
      </c>
      <c r="E33" s="9">
        <v>3</v>
      </c>
      <c r="F33" s="9">
        <v>3</v>
      </c>
      <c r="G33">
        <f t="shared" si="0"/>
        <v>10</v>
      </c>
    </row>
    <row r="34" spans="1:7" ht="14.25" x14ac:dyDescent="0.2">
      <c r="A34" s="11" t="s">
        <v>38</v>
      </c>
      <c r="B34" s="8" t="s">
        <v>9</v>
      </c>
      <c r="C34" s="9" t="s">
        <v>60</v>
      </c>
      <c r="D34" s="9">
        <v>7.5</v>
      </c>
      <c r="E34" s="9">
        <v>7</v>
      </c>
      <c r="F34" s="9">
        <v>7</v>
      </c>
      <c r="G34">
        <f t="shared" si="0"/>
        <v>21.5</v>
      </c>
    </row>
    <row r="35" spans="1:7" ht="15" x14ac:dyDescent="0.25">
      <c r="A35" s="7" t="s">
        <v>39</v>
      </c>
      <c r="B35" s="27" t="s">
        <v>40</v>
      </c>
      <c r="C35" s="14" t="s">
        <v>60</v>
      </c>
      <c r="D35" s="14">
        <v>12</v>
      </c>
      <c r="E35" s="14">
        <v>12</v>
      </c>
      <c r="F35" s="14">
        <v>12</v>
      </c>
      <c r="G35">
        <f t="shared" si="0"/>
        <v>36</v>
      </c>
    </row>
    <row r="36" spans="1:7" ht="14.25" x14ac:dyDescent="0.2">
      <c r="A36" s="11" t="s">
        <v>41</v>
      </c>
      <c r="B36" s="28"/>
      <c r="C36" s="14" t="s">
        <v>61</v>
      </c>
      <c r="D36" s="14">
        <v>7.5</v>
      </c>
      <c r="E36" s="14">
        <v>7</v>
      </c>
      <c r="F36" s="14">
        <v>7</v>
      </c>
      <c r="G36">
        <f t="shared" si="0"/>
        <v>21.5</v>
      </c>
    </row>
    <row r="37" spans="1:7" ht="15" x14ac:dyDescent="0.25">
      <c r="A37" s="11" t="s">
        <v>42</v>
      </c>
      <c r="B37" s="29" t="s">
        <v>43</v>
      </c>
      <c r="C37" s="14" t="s">
        <v>62</v>
      </c>
      <c r="D37" s="14">
        <v>7.5</v>
      </c>
      <c r="E37" s="30">
        <v>7</v>
      </c>
      <c r="F37" s="14">
        <v>7</v>
      </c>
      <c r="G37">
        <f t="shared" si="0"/>
        <v>21.5</v>
      </c>
    </row>
    <row r="38" spans="1:7" ht="14.25" x14ac:dyDescent="0.2">
      <c r="A38" s="17" t="s">
        <v>44</v>
      </c>
      <c r="B38" s="31"/>
      <c r="C38" s="19"/>
      <c r="D38" s="19" t="s">
        <v>23</v>
      </c>
      <c r="E38" s="30" t="s">
        <v>45</v>
      </c>
      <c r="F38" s="19" t="s">
        <v>23</v>
      </c>
      <c r="G38">
        <f t="shared" si="0"/>
        <v>0</v>
      </c>
    </row>
    <row r="39" spans="1:7" ht="14.25" x14ac:dyDescent="0.2">
      <c r="A39" s="17" t="s">
        <v>46</v>
      </c>
      <c r="B39" s="32" t="s">
        <v>47</v>
      </c>
      <c r="C39" s="19"/>
      <c r="D39" s="19" t="s">
        <v>23</v>
      </c>
      <c r="E39" s="30" t="s">
        <v>45</v>
      </c>
      <c r="F39" s="19" t="s">
        <v>23</v>
      </c>
      <c r="G39">
        <f t="shared" si="0"/>
        <v>0</v>
      </c>
    </row>
    <row r="40" spans="1:7" ht="14.25" x14ac:dyDescent="0.2">
      <c r="A40" s="37" t="s">
        <v>25</v>
      </c>
      <c r="B40" s="38"/>
      <c r="C40" s="21"/>
      <c r="D40" s="21">
        <f t="shared" ref="D40:F40" si="18">SUM(D33:D39)</f>
        <v>38.5</v>
      </c>
      <c r="E40" s="21">
        <f t="shared" si="18"/>
        <v>36</v>
      </c>
      <c r="F40" s="21">
        <f t="shared" si="18"/>
        <v>36</v>
      </c>
      <c r="G40">
        <f t="shared" si="0"/>
        <v>110.5</v>
      </c>
    </row>
    <row r="41" spans="1:7" ht="14.25" x14ac:dyDescent="0.2">
      <c r="A41" s="36"/>
      <c r="B41" s="36" t="s">
        <v>65</v>
      </c>
      <c r="C41" s="21"/>
      <c r="D41" s="21">
        <f>SUMIF($C33:$C39,"spectacle",D33:D39)</f>
        <v>19.5</v>
      </c>
      <c r="E41" s="21">
        <f t="shared" ref="E41:F41" si="19">SUMIF($C33:$C39,"spectacle",E33:E39)</f>
        <v>19</v>
      </c>
      <c r="F41" s="21">
        <f t="shared" si="19"/>
        <v>19</v>
      </c>
      <c r="G41">
        <f t="shared" si="0"/>
        <v>57.5</v>
      </c>
    </row>
    <row r="42" spans="1:7" ht="14.25" x14ac:dyDescent="0.2">
      <c r="A42" s="36"/>
      <c r="B42" s="36" t="s">
        <v>64</v>
      </c>
      <c r="C42" s="21"/>
      <c r="D42" s="21">
        <f>SUMIF($C33:$C39,"association",D33:D39)</f>
        <v>7.5</v>
      </c>
      <c r="E42" s="21">
        <f t="shared" ref="E42:F42" si="20">SUMIF($C33:$C39,"association",E33:E39)</f>
        <v>7</v>
      </c>
      <c r="F42" s="21">
        <f t="shared" si="20"/>
        <v>7</v>
      </c>
      <c r="G42">
        <f t="shared" si="0"/>
        <v>21.5</v>
      </c>
    </row>
    <row r="43" spans="1:7" ht="14.25" x14ac:dyDescent="0.2">
      <c r="A43" s="36"/>
      <c r="B43" s="36" t="s">
        <v>63</v>
      </c>
      <c r="C43" s="21"/>
      <c r="D43" s="21">
        <f>SUMIF($C33:$C39,"mairie",D33:D39)</f>
        <v>11.5</v>
      </c>
      <c r="E43" s="21">
        <f t="shared" ref="E43:F43" si="21">SUMIF($C33:$C39,"mairie",E33:E39)</f>
        <v>10</v>
      </c>
      <c r="F43" s="21">
        <f t="shared" si="21"/>
        <v>10</v>
      </c>
      <c r="G43">
        <f t="shared" si="0"/>
        <v>31.5</v>
      </c>
    </row>
    <row r="44" spans="1:7" ht="14.25" x14ac:dyDescent="0.2">
      <c r="A44" s="36"/>
      <c r="B44" s="43" t="s">
        <v>6</v>
      </c>
      <c r="C44" s="21"/>
      <c r="D44" s="45">
        <f>MAX(0,D40-D$2)</f>
        <v>2</v>
      </c>
      <c r="E44" s="45">
        <f t="shared" ref="E44:F44" si="22">MAX(0,E40-E$2)</f>
        <v>1</v>
      </c>
      <c r="F44" s="45">
        <f t="shared" si="22"/>
        <v>1</v>
      </c>
      <c r="G44">
        <f t="shared" si="0"/>
        <v>4</v>
      </c>
    </row>
    <row r="45" spans="1:7" ht="15" x14ac:dyDescent="0.25">
      <c r="A45" s="36"/>
      <c r="B45" s="43" t="s">
        <v>66</v>
      </c>
      <c r="C45" s="21"/>
      <c r="D45" s="46">
        <f>ROUND(D44*D41/D40,1)</f>
        <v>1</v>
      </c>
      <c r="E45" s="46">
        <f t="shared" ref="E45" si="23">ROUND(E44*E41/E40,1)</f>
        <v>0.5</v>
      </c>
      <c r="F45" s="46">
        <f t="shared" ref="F45" si="24">ROUND(F44*F41/F40,1)</f>
        <v>0.5</v>
      </c>
      <c r="G45">
        <f t="shared" si="0"/>
        <v>2</v>
      </c>
    </row>
    <row r="46" spans="1:7" ht="14.25" x14ac:dyDescent="0.2">
      <c r="A46" s="36"/>
      <c r="B46" s="43" t="s">
        <v>67</v>
      </c>
      <c r="C46" s="21"/>
      <c r="D46" s="45">
        <f>ROUND(D44*D42/D40,1)</f>
        <v>0.4</v>
      </c>
      <c r="E46" s="45">
        <f t="shared" ref="E46:F46" si="25">ROUND(E44*E42/E40,1)</f>
        <v>0.2</v>
      </c>
      <c r="F46" s="45">
        <f t="shared" si="25"/>
        <v>0.2</v>
      </c>
      <c r="G46">
        <f t="shared" si="0"/>
        <v>0.8</v>
      </c>
    </row>
    <row r="47" spans="1:7" ht="15.75" customHeight="1" x14ac:dyDescent="0.2">
      <c r="A47" s="36"/>
      <c r="B47" s="43" t="s">
        <v>68</v>
      </c>
      <c r="C47" s="21"/>
      <c r="D47" s="45">
        <f>ROUND(D44*D43/D40,1)</f>
        <v>0.6</v>
      </c>
      <c r="E47" s="45">
        <f t="shared" ref="E47:F47" si="26">ROUND(E44*E43/E40,1)</f>
        <v>0.3</v>
      </c>
      <c r="F47" s="45">
        <f t="shared" si="26"/>
        <v>0.3</v>
      </c>
      <c r="G47">
        <f t="shared" si="0"/>
        <v>1.2</v>
      </c>
    </row>
    <row r="48" spans="1:7" ht="15.75" customHeight="1" x14ac:dyDescent="0.2">
      <c r="A48" s="33" t="s">
        <v>48</v>
      </c>
      <c r="B48" s="34"/>
      <c r="C48" s="34"/>
      <c r="D48" s="34"/>
      <c r="E48" s="30" t="s">
        <v>45</v>
      </c>
      <c r="F48" s="34"/>
      <c r="G48">
        <f t="shared" si="0"/>
        <v>0</v>
      </c>
    </row>
    <row r="49" spans="1:7" ht="15.75" customHeight="1" x14ac:dyDescent="0.2">
      <c r="A49" s="33" t="s">
        <v>49</v>
      </c>
      <c r="B49" s="34"/>
      <c r="C49" s="34"/>
      <c r="D49" s="34"/>
      <c r="E49" s="30" t="s">
        <v>45</v>
      </c>
      <c r="F49" s="34"/>
      <c r="G49">
        <f t="shared" si="0"/>
        <v>0</v>
      </c>
    </row>
    <row r="50" spans="1:7" ht="15.75" customHeight="1" x14ac:dyDescent="0.2">
      <c r="A50" s="33" t="s">
        <v>50</v>
      </c>
      <c r="B50" s="35"/>
      <c r="C50" s="34"/>
      <c r="D50" s="34"/>
      <c r="E50" s="30" t="s">
        <v>45</v>
      </c>
      <c r="F50" s="34"/>
      <c r="G50">
        <f t="shared" si="0"/>
        <v>0</v>
      </c>
    </row>
    <row r="51" spans="1:7" ht="15.75" customHeight="1" x14ac:dyDescent="0.2">
      <c r="A51" s="33" t="s">
        <v>51</v>
      </c>
      <c r="B51" s="35"/>
      <c r="C51" s="34"/>
      <c r="D51" s="34"/>
      <c r="E51" s="30" t="s">
        <v>45</v>
      </c>
      <c r="F51" s="34"/>
      <c r="G51">
        <f t="shared" si="0"/>
        <v>0</v>
      </c>
    </row>
    <row r="52" spans="1:7" ht="15.75" customHeight="1" x14ac:dyDescent="0.2">
      <c r="A52" s="33" t="s">
        <v>52</v>
      </c>
      <c r="B52" s="35"/>
      <c r="C52" s="34"/>
      <c r="D52" s="34"/>
      <c r="E52" s="30" t="s">
        <v>45</v>
      </c>
      <c r="F52" s="34"/>
      <c r="G52">
        <f t="shared" si="0"/>
        <v>0</v>
      </c>
    </row>
    <row r="53" spans="1:7" ht="15.75" customHeight="1" x14ac:dyDescent="0.2">
      <c r="A53" s="33" t="s">
        <v>53</v>
      </c>
      <c r="B53" s="34"/>
      <c r="C53" s="34"/>
      <c r="D53" s="34"/>
      <c r="E53" s="30" t="s">
        <v>45</v>
      </c>
      <c r="F53" s="34"/>
      <c r="G53">
        <f t="shared" si="0"/>
        <v>0</v>
      </c>
    </row>
    <row r="54" spans="1:7" ht="15.75" customHeight="1" x14ac:dyDescent="0.2">
      <c r="A54" s="33" t="s">
        <v>54</v>
      </c>
      <c r="B54" s="34"/>
      <c r="C54" s="34"/>
      <c r="D54" s="34"/>
      <c r="E54" s="30" t="s">
        <v>45</v>
      </c>
      <c r="F54" s="34"/>
      <c r="G54">
        <f t="shared" si="0"/>
        <v>0</v>
      </c>
    </row>
    <row r="55" spans="1:7" ht="15.75" customHeight="1" x14ac:dyDescent="0.2">
      <c r="A55" s="33" t="s">
        <v>55</v>
      </c>
      <c r="B55" s="34"/>
      <c r="C55" s="34"/>
      <c r="D55" s="34"/>
      <c r="E55" s="30" t="s">
        <v>45</v>
      </c>
      <c r="F55" s="34"/>
      <c r="G55">
        <f t="shared" si="0"/>
        <v>0</v>
      </c>
    </row>
    <row r="56" spans="1:7" ht="15.75" customHeight="1" x14ac:dyDescent="0.2">
      <c r="A56" s="33" t="s">
        <v>56</v>
      </c>
      <c r="B56" s="34"/>
      <c r="C56" s="34"/>
      <c r="D56" s="34"/>
      <c r="E56" s="34"/>
      <c r="F56" s="34"/>
      <c r="G56">
        <f t="shared" si="0"/>
        <v>0</v>
      </c>
    </row>
    <row r="57" spans="1:7" ht="15.75" customHeight="1" x14ac:dyDescent="0.2">
      <c r="A57" s="33" t="s">
        <v>57</v>
      </c>
      <c r="B57" s="35"/>
      <c r="C57" s="34"/>
      <c r="D57" s="34"/>
      <c r="E57" s="34"/>
      <c r="F57" s="34"/>
      <c r="G57">
        <f t="shared" si="0"/>
        <v>0</v>
      </c>
    </row>
  </sheetData>
  <mergeCells count="7">
    <mergeCell ref="A10:B10"/>
    <mergeCell ref="A25:B25"/>
    <mergeCell ref="A40:B40"/>
    <mergeCell ref="H2:J2"/>
    <mergeCell ref="H3:J3"/>
    <mergeCell ref="H4:J4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TISSOT</cp:lastModifiedBy>
  <dcterms:created xsi:type="dcterms:W3CDTF">2019-03-04T18:00:50Z</dcterms:created>
  <dcterms:modified xsi:type="dcterms:W3CDTF">2019-03-04T18:00:50Z</dcterms:modified>
</cp:coreProperties>
</file>