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E\Desktop\"/>
    </mc:Choice>
  </mc:AlternateContent>
  <bookViews>
    <workbookView xWindow="0" yWindow="0" windowWidth="28800" windowHeight="11835" activeTab="1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" i="2" l="1"/>
  <c r="S11" i="2"/>
  <c r="P11" i="2"/>
  <c r="N11" i="2" l="1"/>
  <c r="O11" i="2" l="1"/>
  <c r="M13" i="2"/>
  <c r="M12" i="2"/>
  <c r="P12" i="2" l="1"/>
  <c r="S12" i="2"/>
  <c r="P13" i="2"/>
  <c r="S13" i="2"/>
  <c r="N13" i="2"/>
  <c r="N12" i="2"/>
  <c r="O12" i="2"/>
  <c r="Q12" i="2" s="1"/>
  <c r="O13" i="2"/>
  <c r="Q13" i="2" s="1"/>
  <c r="R13" i="2" l="1"/>
  <c r="U13" i="2" s="1"/>
  <c r="R12" i="2"/>
  <c r="U12" i="2" s="1"/>
  <c r="P14" i="2"/>
  <c r="M15" i="2"/>
  <c r="S15" i="2" s="1"/>
  <c r="M16" i="2"/>
  <c r="S16" i="2" s="1"/>
  <c r="M17" i="2"/>
  <c r="S17" i="2" s="1"/>
  <c r="M18" i="2"/>
  <c r="S18" i="2" s="1"/>
  <c r="M19" i="2"/>
  <c r="S19" i="2" s="1"/>
  <c r="M20" i="2"/>
  <c r="S20" i="2" s="1"/>
  <c r="M21" i="2"/>
  <c r="S21" i="2" s="1"/>
  <c r="M22" i="2"/>
  <c r="S22" i="2" s="1"/>
  <c r="P21" i="2" l="1"/>
  <c r="P19" i="2"/>
  <c r="P17" i="2"/>
  <c r="P15" i="2"/>
  <c r="P22" i="2"/>
  <c r="P20" i="2"/>
  <c r="P18" i="2"/>
  <c r="P16" i="2"/>
  <c r="Q11" i="2"/>
  <c r="T12" i="2"/>
  <c r="T13" i="2"/>
  <c r="R11" i="2"/>
  <c r="U11" i="2" s="1"/>
  <c r="N21" i="2"/>
  <c r="O21" i="2"/>
  <c r="Q21" i="2" s="1"/>
  <c r="N19" i="2"/>
  <c r="O19" i="2"/>
  <c r="Q19" i="2" s="1"/>
  <c r="N17" i="2"/>
  <c r="O17" i="2"/>
  <c r="Q17" i="2" s="1"/>
  <c r="N15" i="2"/>
  <c r="O15" i="2"/>
  <c r="Q15" i="2" s="1"/>
  <c r="N22" i="2"/>
  <c r="O22" i="2"/>
  <c r="Q22" i="2" s="1"/>
  <c r="N20" i="2"/>
  <c r="O20" i="2"/>
  <c r="Q20" i="2" s="1"/>
  <c r="N18" i="2"/>
  <c r="O18" i="2"/>
  <c r="Q18" i="2" s="1"/>
  <c r="N16" i="2"/>
  <c r="O16" i="2"/>
  <c r="Q16" i="2" s="1"/>
  <c r="N14" i="2"/>
  <c r="O14" i="2"/>
  <c r="Q14" i="2" s="1"/>
  <c r="K11" i="2"/>
  <c r="T11" i="2" l="1"/>
  <c r="R16" i="2"/>
  <c r="U16" i="2" s="1"/>
  <c r="R20" i="2"/>
  <c r="U20" i="2" s="1"/>
  <c r="R15" i="2"/>
  <c r="U15" i="2" s="1"/>
  <c r="R19" i="2"/>
  <c r="U19" i="2" s="1"/>
  <c r="R14" i="2"/>
  <c r="U14" i="2" s="1"/>
  <c r="R18" i="2"/>
  <c r="U18" i="2" s="1"/>
  <c r="R22" i="2"/>
  <c r="U22" i="2" s="1"/>
  <c r="R17" i="2"/>
  <c r="U17" i="2" s="1"/>
  <c r="R21" i="2"/>
  <c r="U21" i="2" s="1"/>
  <c r="K13" i="2"/>
  <c r="T21" i="2" l="1"/>
  <c r="T22" i="2"/>
  <c r="T14" i="2"/>
  <c r="T15" i="2"/>
  <c r="T16" i="2"/>
  <c r="T17" i="2"/>
  <c r="T18" i="2"/>
  <c r="T19" i="2"/>
  <c r="T20" i="2"/>
  <c r="B6" i="2"/>
  <c r="K12" i="2"/>
  <c r="K14" i="2"/>
  <c r="K15" i="2"/>
  <c r="K16" i="2"/>
  <c r="K17" i="2"/>
  <c r="K18" i="2"/>
  <c r="K19" i="2"/>
  <c r="K20" i="2"/>
  <c r="K21" i="2"/>
  <c r="K22" i="2"/>
</calcChain>
</file>

<file path=xl/sharedStrings.xml><?xml version="1.0" encoding="utf-8"?>
<sst xmlns="http://schemas.openxmlformats.org/spreadsheetml/2006/main" count="183" uniqueCount="68">
  <si>
    <t>n° client</t>
  </si>
  <si>
    <t>qualité</t>
  </si>
  <si>
    <t>titre</t>
  </si>
  <si>
    <t>nom</t>
  </si>
  <si>
    <t>adresse</t>
  </si>
  <si>
    <t>code postal</t>
  </si>
  <si>
    <t>ville</t>
  </si>
  <si>
    <t>n° téléphone</t>
  </si>
  <si>
    <t>n° facture</t>
  </si>
  <si>
    <t>date d'émission</t>
  </si>
  <si>
    <t>montant en euros</t>
  </si>
  <si>
    <t>artisan</t>
  </si>
  <si>
    <t>particulier</t>
  </si>
  <si>
    <t>monsieur</t>
  </si>
  <si>
    <t>FRANCHI</t>
  </si>
  <si>
    <t>TRECH</t>
  </si>
  <si>
    <t>GUERIN</t>
  </si>
  <si>
    <t>HAREL</t>
  </si>
  <si>
    <t>GIRARD</t>
  </si>
  <si>
    <t>MORA</t>
  </si>
  <si>
    <t>RAZSEL</t>
  </si>
  <si>
    <t>POZZO</t>
  </si>
  <si>
    <t>SAUTER</t>
  </si>
  <si>
    <t>METZGER</t>
  </si>
  <si>
    <t>MESSIER</t>
  </si>
  <si>
    <t>SCHMIDT</t>
  </si>
  <si>
    <t>2 impasse Fleysselles</t>
  </si>
  <si>
    <t>30 cours A. Thomas</t>
  </si>
  <si>
    <t>130 rue Créqui</t>
  </si>
  <si>
    <t>10 quai Lassagne</t>
  </si>
  <si>
    <t>15 avenue de la Victoire</t>
  </si>
  <si>
    <t>60 rue J. Récamier</t>
  </si>
  <si>
    <t>30 rue Boileau</t>
  </si>
  <si>
    <t>20 rue Moncey</t>
  </si>
  <si>
    <t>130 av Maréchal de Saxe</t>
  </si>
  <si>
    <t>61 rue Bataille</t>
  </si>
  <si>
    <t>52 quai des Bateliers</t>
  </si>
  <si>
    <t>160 rue Joliot Curie</t>
  </si>
  <si>
    <t>STRASBOURG</t>
  </si>
  <si>
    <t>0388281250</t>
  </si>
  <si>
    <t>0388018754</t>
  </si>
  <si>
    <t>0390832247</t>
  </si>
  <si>
    <t>0390986324</t>
  </si>
  <si>
    <t>0390478799</t>
  </si>
  <si>
    <t>0390524711</t>
  </si>
  <si>
    <t>0388896355</t>
  </si>
  <si>
    <t>0390608957</t>
  </si>
  <si>
    <t>0390604755</t>
  </si>
  <si>
    <t>0388799987</t>
  </si>
  <si>
    <t>0388002512</t>
  </si>
  <si>
    <t>0390256622</t>
  </si>
  <si>
    <t xml:space="preserve">N° de facture </t>
  </si>
  <si>
    <t>Première relance</t>
  </si>
  <si>
    <t>Deuxième relance</t>
  </si>
  <si>
    <t>Montant en euros</t>
  </si>
  <si>
    <t>N°de client</t>
  </si>
  <si>
    <t>Date du jour</t>
  </si>
  <si>
    <t>Date D'échéance à 30J</t>
  </si>
  <si>
    <t>Echéancier</t>
  </si>
  <si>
    <t xml:space="preserve">Date d'émission </t>
  </si>
  <si>
    <t>Date règlement</t>
  </si>
  <si>
    <t xml:space="preserve">Troisième relance </t>
  </si>
  <si>
    <t>Date de la 1 ère relance</t>
  </si>
  <si>
    <t xml:space="preserve">Date de règlement </t>
  </si>
  <si>
    <t>Date de la 2 ème relance</t>
  </si>
  <si>
    <t>Date d'échéance</t>
  </si>
  <si>
    <t>Date de la 3 ème relance</t>
  </si>
  <si>
    <t>Relance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</si>
</sst>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40C]d\-mmm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 (Corps)_x0000_"/>
    </font>
    <font>
      <b/>
      <u/>
      <sz val="22"/>
      <color theme="1"/>
      <name val="Calibri"/>
      <family val="2"/>
      <scheme val="minor"/>
    </font>
    <font>
      <sz val="10"/>
      <color rgb="FF1414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3" fontId="0" fillId="0" borderId="1" xfId="1" applyFont="1" applyBorder="1"/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43" fontId="0" fillId="0" borderId="0" xfId="1" applyFont="1" applyBorder="1"/>
    <xf numFmtId="0" fontId="3" fillId="0" borderId="0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quotePrefix="1" applyFill="1" applyBorder="1" applyAlignment="1">
      <alignment horizontal="center" vertical="center"/>
    </xf>
    <xf numFmtId="16" fontId="0" fillId="3" borderId="15" xfId="0" applyNumberFormat="1" applyFill="1" applyBorder="1" applyAlignment="1">
      <alignment horizontal="center" vertical="center"/>
    </xf>
    <xf numFmtId="0" fontId="0" fillId="4" borderId="11" xfId="0" applyFill="1" applyBorder="1"/>
    <xf numFmtId="14" fontId="0" fillId="4" borderId="10" xfId="0" applyNumberForma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3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5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sqref="A1:K13"/>
    </sheetView>
  </sheetViews>
  <sheetFormatPr baseColWidth="10" defaultRowHeight="15"/>
  <cols>
    <col min="5" max="5" width="22.42578125" bestFit="1" customWidth="1"/>
    <col min="7" max="7" width="12.7109375" bestFit="1" customWidth="1"/>
    <col min="8" max="8" width="12.42578125" bestFit="1" customWidth="1"/>
  </cols>
  <sheetData>
    <row r="1" spans="1:11" s="1" customFormat="1" ht="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>
        <v>41110</v>
      </c>
      <c r="B2" s="4" t="s">
        <v>11</v>
      </c>
      <c r="C2" s="4" t="s">
        <v>13</v>
      </c>
      <c r="D2" s="4" t="s">
        <v>14</v>
      </c>
      <c r="E2" s="3" t="s">
        <v>26</v>
      </c>
      <c r="F2" s="3">
        <v>67000</v>
      </c>
      <c r="G2" s="4" t="s">
        <v>38</v>
      </c>
      <c r="H2" s="5" t="s">
        <v>39</v>
      </c>
      <c r="I2" s="3">
        <v>6587</v>
      </c>
      <c r="J2" s="6">
        <v>41840</v>
      </c>
      <c r="K2" s="7">
        <v>2200</v>
      </c>
    </row>
    <row r="3" spans="1:11">
      <c r="A3" s="3">
        <v>41111</v>
      </c>
      <c r="B3" s="4" t="s">
        <v>11</v>
      </c>
      <c r="C3" s="4" t="s">
        <v>13</v>
      </c>
      <c r="D3" s="4" t="s">
        <v>15</v>
      </c>
      <c r="E3" s="3" t="s">
        <v>27</v>
      </c>
      <c r="F3" s="3">
        <v>67000</v>
      </c>
      <c r="G3" s="4" t="s">
        <v>38</v>
      </c>
      <c r="H3" s="5" t="s">
        <v>40</v>
      </c>
      <c r="I3" s="3">
        <v>6590</v>
      </c>
      <c r="J3" s="6">
        <v>41845</v>
      </c>
      <c r="K3" s="7">
        <v>2154.75</v>
      </c>
    </row>
    <row r="4" spans="1:11">
      <c r="A4" s="3">
        <v>41112</v>
      </c>
      <c r="B4" s="4" t="s">
        <v>12</v>
      </c>
      <c r="C4" s="4" t="s">
        <v>13</v>
      </c>
      <c r="D4" s="4" t="s">
        <v>16</v>
      </c>
      <c r="E4" s="3" t="s">
        <v>28</v>
      </c>
      <c r="F4" s="3">
        <v>67000</v>
      </c>
      <c r="G4" s="4" t="s">
        <v>38</v>
      </c>
      <c r="H4" s="5" t="s">
        <v>41</v>
      </c>
      <c r="I4" s="3">
        <v>7485</v>
      </c>
      <c r="J4" s="6">
        <v>41850</v>
      </c>
      <c r="K4" s="7">
        <v>1450</v>
      </c>
    </row>
    <row r="5" spans="1:11">
      <c r="A5" s="3">
        <v>41113</v>
      </c>
      <c r="B5" s="4" t="s">
        <v>12</v>
      </c>
      <c r="C5" s="4" t="s">
        <v>13</v>
      </c>
      <c r="D5" s="4" t="s">
        <v>17</v>
      </c>
      <c r="E5" s="3" t="s">
        <v>29</v>
      </c>
      <c r="F5" s="3">
        <v>67100</v>
      </c>
      <c r="G5" s="4" t="s">
        <v>38</v>
      </c>
      <c r="H5" s="5" t="s">
        <v>42</v>
      </c>
      <c r="I5" s="3">
        <v>7492</v>
      </c>
      <c r="J5" s="6">
        <v>41883</v>
      </c>
      <c r="K5" s="7">
        <v>951.95</v>
      </c>
    </row>
    <row r="6" spans="1:11">
      <c r="A6" s="3">
        <v>41114</v>
      </c>
      <c r="B6" s="4" t="s">
        <v>12</v>
      </c>
      <c r="C6" s="4" t="s">
        <v>13</v>
      </c>
      <c r="D6" s="4" t="s">
        <v>18</v>
      </c>
      <c r="E6" s="3" t="s">
        <v>30</v>
      </c>
      <c r="F6" s="3">
        <v>67000</v>
      </c>
      <c r="G6" s="4" t="s">
        <v>38</v>
      </c>
      <c r="H6" s="5" t="s">
        <v>43</v>
      </c>
      <c r="I6" s="3">
        <v>8154</v>
      </c>
      <c r="J6" s="6">
        <v>41900</v>
      </c>
      <c r="K6" s="7">
        <v>2148.6</v>
      </c>
    </row>
    <row r="7" spans="1:11">
      <c r="A7" s="3">
        <v>41115</v>
      </c>
      <c r="B7" s="4" t="s">
        <v>12</v>
      </c>
      <c r="C7" s="4" t="s">
        <v>13</v>
      </c>
      <c r="D7" s="4" t="s">
        <v>19</v>
      </c>
      <c r="E7" s="3" t="s">
        <v>31</v>
      </c>
      <c r="F7" s="3">
        <v>67200</v>
      </c>
      <c r="G7" s="4" t="s">
        <v>38</v>
      </c>
      <c r="H7" s="5" t="s">
        <v>44</v>
      </c>
      <c r="I7" s="3">
        <v>8159</v>
      </c>
      <c r="J7" s="6">
        <v>41913</v>
      </c>
      <c r="K7" s="7">
        <v>7484.2</v>
      </c>
    </row>
    <row r="8" spans="1:11">
      <c r="A8" s="3">
        <v>41116</v>
      </c>
      <c r="B8" s="4" t="s">
        <v>12</v>
      </c>
      <c r="C8" s="4" t="s">
        <v>13</v>
      </c>
      <c r="D8" s="4" t="s">
        <v>24</v>
      </c>
      <c r="E8" s="3" t="s">
        <v>32</v>
      </c>
      <c r="F8" s="3">
        <v>67000</v>
      </c>
      <c r="G8" s="4" t="s">
        <v>38</v>
      </c>
      <c r="H8" s="5" t="s">
        <v>45</v>
      </c>
      <c r="I8" s="3">
        <v>9188</v>
      </c>
      <c r="J8" s="6">
        <v>41917</v>
      </c>
      <c r="K8" s="7">
        <v>3541</v>
      </c>
    </row>
    <row r="9" spans="1:11">
      <c r="A9" s="3">
        <v>41117</v>
      </c>
      <c r="B9" s="4" t="s">
        <v>12</v>
      </c>
      <c r="C9" s="4" t="s">
        <v>13</v>
      </c>
      <c r="D9" s="4" t="s">
        <v>25</v>
      </c>
      <c r="E9" s="3" t="s">
        <v>33</v>
      </c>
      <c r="F9" s="3">
        <v>67100</v>
      </c>
      <c r="G9" s="4" t="s">
        <v>38</v>
      </c>
      <c r="H9" s="5" t="s">
        <v>46</v>
      </c>
      <c r="I9" s="3">
        <v>9574</v>
      </c>
      <c r="J9" s="6">
        <v>41926</v>
      </c>
      <c r="K9" s="7">
        <v>587</v>
      </c>
    </row>
    <row r="10" spans="1:11">
      <c r="A10" s="3">
        <v>41118</v>
      </c>
      <c r="B10" s="4" t="s">
        <v>12</v>
      </c>
      <c r="C10" s="4" t="s">
        <v>13</v>
      </c>
      <c r="D10" s="4" t="s">
        <v>20</v>
      </c>
      <c r="E10" s="3" t="s">
        <v>34</v>
      </c>
      <c r="F10" s="3">
        <v>67100</v>
      </c>
      <c r="G10" s="4" t="s">
        <v>38</v>
      </c>
      <c r="H10" s="5" t="s">
        <v>47</v>
      </c>
      <c r="I10" s="3">
        <v>9687</v>
      </c>
      <c r="J10" s="6">
        <v>41940</v>
      </c>
      <c r="K10" s="7">
        <v>654.29999999999995</v>
      </c>
    </row>
    <row r="11" spans="1:11">
      <c r="A11" s="3">
        <v>41119</v>
      </c>
      <c r="B11" s="4" t="s">
        <v>12</v>
      </c>
      <c r="C11" s="4" t="s">
        <v>13</v>
      </c>
      <c r="D11" s="4" t="s">
        <v>21</v>
      </c>
      <c r="E11" s="3" t="s">
        <v>35</v>
      </c>
      <c r="F11" s="3">
        <v>67000</v>
      </c>
      <c r="G11" s="4" t="s">
        <v>38</v>
      </c>
      <c r="H11" s="5" t="s">
        <v>48</v>
      </c>
      <c r="I11" s="3">
        <v>9788</v>
      </c>
      <c r="J11" s="6">
        <v>41955</v>
      </c>
      <c r="K11" s="7">
        <v>8877.35</v>
      </c>
    </row>
    <row r="12" spans="1:11">
      <c r="A12" s="3">
        <v>41120</v>
      </c>
      <c r="B12" s="4" t="s">
        <v>12</v>
      </c>
      <c r="C12" s="4" t="s">
        <v>13</v>
      </c>
      <c r="D12" s="4" t="s">
        <v>22</v>
      </c>
      <c r="E12" s="3" t="s">
        <v>36</v>
      </c>
      <c r="F12" s="3">
        <v>67200</v>
      </c>
      <c r="G12" s="4" t="s">
        <v>38</v>
      </c>
      <c r="H12" s="5" t="s">
        <v>49</v>
      </c>
      <c r="I12" s="3">
        <v>9852</v>
      </c>
      <c r="J12" s="6">
        <v>41973</v>
      </c>
      <c r="K12" s="7">
        <v>214.28</v>
      </c>
    </row>
    <row r="13" spans="1:11">
      <c r="A13" s="3">
        <v>41121</v>
      </c>
      <c r="B13" s="4" t="s">
        <v>12</v>
      </c>
      <c r="C13" s="4" t="s">
        <v>13</v>
      </c>
      <c r="D13" s="4" t="s">
        <v>23</v>
      </c>
      <c r="E13" s="3" t="s">
        <v>37</v>
      </c>
      <c r="F13" s="3">
        <v>67200</v>
      </c>
      <c r="G13" s="4" t="s">
        <v>38</v>
      </c>
      <c r="H13" s="5" t="s">
        <v>50</v>
      </c>
      <c r="I13" s="3">
        <v>9963</v>
      </c>
      <c r="J13" s="6">
        <v>41973</v>
      </c>
      <c r="K13" s="7">
        <v>9965.15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headerFooter>
    <oddHeader>&amp;LCOLMAR CONSTRUCTIONS&amp;Cextrait du fichier clients&amp;R&amp;"-,Gras"ANNEXE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topLeftCell="F1" zoomScale="87" zoomScaleNormal="63" workbookViewId="0">
      <selection activeCell="M11" sqref="M11"/>
    </sheetView>
  </sheetViews>
  <sheetFormatPr baseColWidth="10" defaultRowHeight="15"/>
  <cols>
    <col min="1" max="1" width="11" customWidth="1"/>
    <col min="2" max="2" width="10.85546875" customWidth="1"/>
    <col min="3" max="3" width="9.7109375" customWidth="1"/>
    <col min="4" max="4" width="9.28515625" customWidth="1"/>
    <col min="5" max="5" width="23.85546875" customWidth="1"/>
    <col min="6" max="6" width="11.28515625" customWidth="1"/>
    <col min="7" max="8" width="12.85546875" customWidth="1"/>
    <col min="9" max="9" width="13.42578125" bestFit="1" customWidth="1"/>
    <col min="10" max="10" width="15.85546875" customWidth="1"/>
    <col min="11" max="11" width="21.140625" customWidth="1"/>
    <col min="12" max="12" width="17.42578125" customWidth="1"/>
    <col min="13" max="13" width="15.42578125" style="27" customWidth="1"/>
    <col min="14" max="14" width="22.5703125" customWidth="1"/>
    <col min="15" max="15" width="15.85546875" customWidth="1"/>
    <col min="16" max="16" width="18.85546875" customWidth="1"/>
    <col min="17" max="17" width="23.5703125" customWidth="1"/>
    <col min="18" max="18" width="15.85546875" customWidth="1"/>
    <col min="19" max="19" width="18.85546875" customWidth="1"/>
    <col min="20" max="20" width="23.5703125" customWidth="1"/>
    <col min="21" max="21" width="15.85546875" customWidth="1"/>
    <col min="22" max="22" width="18.85546875" customWidth="1"/>
  </cols>
  <sheetData>
    <row r="2" spans="1:22" ht="15" customHeight="1" thickBot="1">
      <c r="M2" s="26"/>
      <c r="N2" s="14"/>
      <c r="O2" s="14"/>
      <c r="P2" s="14"/>
      <c r="Q2" s="14"/>
      <c r="R2" s="14"/>
    </row>
    <row r="3" spans="1:22">
      <c r="I3" s="42" t="s">
        <v>58</v>
      </c>
      <c r="J3" s="43"/>
      <c r="K3" s="43"/>
      <c r="L3" s="43"/>
      <c r="M3" s="43"/>
      <c r="N3" s="44"/>
      <c r="P3" s="14"/>
      <c r="Q3" s="14"/>
      <c r="R3" s="14"/>
    </row>
    <row r="4" spans="1:22">
      <c r="I4" s="45"/>
      <c r="J4" s="46"/>
      <c r="K4" s="46"/>
      <c r="L4" s="46"/>
      <c r="M4" s="46"/>
      <c r="N4" s="47"/>
      <c r="P4" s="14"/>
      <c r="Q4" s="14"/>
      <c r="R4" s="14"/>
    </row>
    <row r="5" spans="1:22" ht="15.75" thickBot="1">
      <c r="I5" s="45"/>
      <c r="J5" s="46"/>
      <c r="K5" s="46"/>
      <c r="L5" s="46"/>
      <c r="M5" s="46"/>
      <c r="N5" s="47"/>
    </row>
    <row r="6" spans="1:22" ht="15.75" thickBot="1">
      <c r="A6" s="22" t="s">
        <v>56</v>
      </c>
      <c r="B6" s="23">
        <f ca="1">+TODAY()</f>
        <v>43516</v>
      </c>
      <c r="I6" s="48"/>
      <c r="J6" s="49"/>
      <c r="K6" s="49"/>
      <c r="L6" s="49"/>
      <c r="M6" s="49"/>
      <c r="N6" s="50"/>
    </row>
    <row r="7" spans="1:22">
      <c r="B7" s="10"/>
      <c r="C7" s="10"/>
      <c r="D7" s="10"/>
      <c r="E7" s="10"/>
      <c r="F7" s="10"/>
      <c r="G7" s="10"/>
      <c r="H7" s="10"/>
      <c r="I7" s="10"/>
    </row>
    <row r="8" spans="1:22" ht="15.75" thickBot="1"/>
    <row r="9" spans="1:22">
      <c r="A9" s="51" t="s">
        <v>55</v>
      </c>
      <c r="B9" s="53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3" t="s">
        <v>6</v>
      </c>
      <c r="H9" s="53" t="s">
        <v>7</v>
      </c>
      <c r="I9" s="37" t="s">
        <v>51</v>
      </c>
      <c r="J9" s="37" t="s">
        <v>59</v>
      </c>
      <c r="K9" s="37" t="s">
        <v>57</v>
      </c>
      <c r="L9" s="37" t="s">
        <v>54</v>
      </c>
      <c r="M9" s="37" t="s">
        <v>60</v>
      </c>
      <c r="N9" s="39" t="s">
        <v>52</v>
      </c>
      <c r="O9" s="40"/>
      <c r="P9" s="40"/>
      <c r="Q9" s="37" t="s">
        <v>53</v>
      </c>
      <c r="R9" s="37"/>
      <c r="S9" s="37"/>
      <c r="T9" s="37" t="s">
        <v>61</v>
      </c>
      <c r="U9" s="37"/>
      <c r="V9" s="41"/>
    </row>
    <row r="10" spans="1:22">
      <c r="A10" s="52"/>
      <c r="B10" s="54"/>
      <c r="C10" s="54"/>
      <c r="D10" s="54"/>
      <c r="E10" s="54"/>
      <c r="F10" s="54"/>
      <c r="G10" s="54"/>
      <c r="H10" s="54"/>
      <c r="I10" s="38"/>
      <c r="J10" s="38"/>
      <c r="K10" s="38"/>
      <c r="L10" s="38"/>
      <c r="M10" s="38"/>
      <c r="N10" s="35" t="s">
        <v>62</v>
      </c>
      <c r="O10" s="35" t="s">
        <v>65</v>
      </c>
      <c r="P10" s="29" t="s">
        <v>63</v>
      </c>
      <c r="Q10" s="35" t="s">
        <v>64</v>
      </c>
      <c r="R10" s="35" t="s">
        <v>65</v>
      </c>
      <c r="S10" s="29" t="s">
        <v>63</v>
      </c>
      <c r="T10" s="35" t="s">
        <v>66</v>
      </c>
      <c r="U10" s="35" t="s">
        <v>65</v>
      </c>
      <c r="V10" s="55" t="s">
        <v>63</v>
      </c>
    </row>
    <row r="11" spans="1:22">
      <c r="A11" s="36">
        <v>41110</v>
      </c>
      <c r="B11" s="16" t="s">
        <v>11</v>
      </c>
      <c r="C11" s="16" t="s">
        <v>13</v>
      </c>
      <c r="D11" s="16" t="s">
        <v>14</v>
      </c>
      <c r="E11" s="16" t="s">
        <v>26</v>
      </c>
      <c r="F11" s="16">
        <v>67000</v>
      </c>
      <c r="G11" s="16" t="s">
        <v>38</v>
      </c>
      <c r="H11" s="17" t="s">
        <v>39</v>
      </c>
      <c r="I11" s="16">
        <v>6587</v>
      </c>
      <c r="J11" s="18">
        <v>41840</v>
      </c>
      <c r="K11" s="18">
        <f>J11+30</f>
        <v>41870</v>
      </c>
      <c r="L11" s="30">
        <v>2200</v>
      </c>
      <c r="M11" s="18">
        <v>43635</v>
      </c>
      <c r="N11" s="18" t="str">
        <f>IF(M11="Relance",K11,"")</f>
        <v/>
      </c>
      <c r="O11" s="18" t="str">
        <f>IF(M11="Relance",K11+15,"")</f>
        <v/>
      </c>
      <c r="P11" s="57" t="str">
        <f>IF(ISERROR(DATEVALUE(TEXT(M11,"jj-mm"))),"Relance","")</f>
        <v/>
      </c>
      <c r="Q11" s="31" t="str">
        <f>IF(M11="Relance",O11,"")</f>
        <v/>
      </c>
      <c r="R11" s="31" t="str">
        <f>IF(M11="Relance",O11+15,"")</f>
        <v/>
      </c>
      <c r="S11" s="16" t="str">
        <f>IF(ISERROR(DATEVALUE(TEXT(M11,"jj-mm"))),"Relance","")</f>
        <v/>
      </c>
      <c r="T11" s="31" t="str">
        <f>IF(M11="Relance",R11,"")</f>
        <v/>
      </c>
      <c r="U11" s="31" t="str">
        <f>IF(M11="Relance",R11+10,"")</f>
        <v/>
      </c>
      <c r="V11" s="32"/>
    </row>
    <row r="12" spans="1:22">
      <c r="A12" s="36">
        <v>41111</v>
      </c>
      <c r="B12" s="16" t="s">
        <v>11</v>
      </c>
      <c r="C12" s="16" t="s">
        <v>13</v>
      </c>
      <c r="D12" s="16" t="s">
        <v>15</v>
      </c>
      <c r="E12" s="16" t="s">
        <v>27</v>
      </c>
      <c r="F12" s="16">
        <v>67000</v>
      </c>
      <c r="G12" s="16" t="s">
        <v>38</v>
      </c>
      <c r="H12" s="17" t="s">
        <v>40</v>
      </c>
      <c r="I12" s="16">
        <v>6590</v>
      </c>
      <c r="J12" s="18">
        <v>41845</v>
      </c>
      <c r="K12" s="18">
        <f t="shared" ref="K12:K22" si="0">J12+30</f>
        <v>41875</v>
      </c>
      <c r="L12" s="30">
        <v>2154.75</v>
      </c>
      <c r="M12" s="16" t="str">
        <f t="shared" ref="M12:M22" ca="1" si="1">IF(AND(J12&lt;&gt;"",(TODAY())-J12&gt;30),"Relance","")</f>
        <v>Relance</v>
      </c>
      <c r="N12" s="18">
        <f t="shared" ref="N12:N22" ca="1" si="2">IF(M12="Relance",K12,"")</f>
        <v>41875</v>
      </c>
      <c r="O12" s="18">
        <f t="shared" ref="O12:O22" ca="1" si="3">IF(M12="Relance",K12+15,"")</f>
        <v>41890</v>
      </c>
      <c r="P12" s="57" t="str">
        <f t="shared" ref="P12:P22" ca="1" si="4">IF(ISERROR(DATEVALUE(TEXT(M12,"jj-mm"))),"Relance","")</f>
        <v>Relance</v>
      </c>
      <c r="Q12" s="31">
        <f t="shared" ref="Q12:Q22" ca="1" si="5">IF(M12="Relance",O12,"")</f>
        <v>41890</v>
      </c>
      <c r="R12" s="31">
        <f t="shared" ref="R12:R22" ca="1" si="6">IF(M12="Relance",O12+15,"")</f>
        <v>41905</v>
      </c>
      <c r="S12" s="16" t="str">
        <f t="shared" ref="S12:S22" ca="1" si="7">IF(ISERROR(DATEVALUE(TEXT(M12,"jj-mm"))),"Relance","")</f>
        <v>Relance</v>
      </c>
      <c r="T12" s="31">
        <f t="shared" ref="T12:T22" ca="1" si="8">IF(M12="Relance",R12,"")</f>
        <v>41905</v>
      </c>
      <c r="U12" s="31">
        <f t="shared" ref="U12:U22" ca="1" si="9">IF(M12="Relance",R12+10,"")</f>
        <v>41915</v>
      </c>
      <c r="V12" s="32"/>
    </row>
    <row r="13" spans="1:22">
      <c r="A13" s="36">
        <v>41112</v>
      </c>
      <c r="B13" s="16" t="s">
        <v>12</v>
      </c>
      <c r="C13" s="16" t="s">
        <v>13</v>
      </c>
      <c r="D13" s="16" t="s">
        <v>16</v>
      </c>
      <c r="E13" s="16" t="s">
        <v>28</v>
      </c>
      <c r="F13" s="16">
        <v>67000</v>
      </c>
      <c r="G13" s="16" t="s">
        <v>38</v>
      </c>
      <c r="H13" s="17" t="s">
        <v>41</v>
      </c>
      <c r="I13" s="16">
        <v>7485</v>
      </c>
      <c r="J13" s="18">
        <v>41850</v>
      </c>
      <c r="K13" s="18">
        <f t="shared" si="0"/>
        <v>41880</v>
      </c>
      <c r="L13" s="30">
        <v>1450</v>
      </c>
      <c r="M13" s="16" t="str">
        <f ca="1">IF(AND(J13&lt;&gt;"",(TODAY())-J13&gt;30),"Relance","")</f>
        <v>Relance</v>
      </c>
      <c r="N13" s="18">
        <f t="shared" ca="1" si="2"/>
        <v>41880</v>
      </c>
      <c r="O13" s="18">
        <f t="shared" ca="1" si="3"/>
        <v>41895</v>
      </c>
      <c r="P13" s="57" t="str">
        <f t="shared" ca="1" si="4"/>
        <v>Relance</v>
      </c>
      <c r="Q13" s="31">
        <f t="shared" ca="1" si="5"/>
        <v>41895</v>
      </c>
      <c r="R13" s="31">
        <f t="shared" ca="1" si="6"/>
        <v>41910</v>
      </c>
      <c r="S13" s="16" t="str">
        <f t="shared" ca="1" si="7"/>
        <v>Relance</v>
      </c>
      <c r="T13" s="31">
        <f t="shared" ca="1" si="8"/>
        <v>41910</v>
      </c>
      <c r="U13" s="31">
        <f t="shared" ca="1" si="9"/>
        <v>41920</v>
      </c>
      <c r="V13" s="32"/>
    </row>
    <row r="14" spans="1:22">
      <c r="A14" s="36">
        <v>41113</v>
      </c>
      <c r="B14" s="16" t="s">
        <v>12</v>
      </c>
      <c r="C14" s="16" t="s">
        <v>13</v>
      </c>
      <c r="D14" s="16" t="s">
        <v>17</v>
      </c>
      <c r="E14" s="16" t="s">
        <v>29</v>
      </c>
      <c r="F14" s="16">
        <v>67100</v>
      </c>
      <c r="G14" s="16" t="s">
        <v>38</v>
      </c>
      <c r="H14" s="17" t="s">
        <v>42</v>
      </c>
      <c r="I14" s="16">
        <v>7492</v>
      </c>
      <c r="J14" s="18">
        <v>41883</v>
      </c>
      <c r="K14" s="18">
        <f t="shared" si="0"/>
        <v>41913</v>
      </c>
      <c r="L14" s="30">
        <v>951.95</v>
      </c>
      <c r="M14" s="18" t="s">
        <v>67</v>
      </c>
      <c r="N14" s="18">
        <f t="shared" si="2"/>
        <v>41913</v>
      </c>
      <c r="O14" s="18">
        <f t="shared" si="3"/>
        <v>41928</v>
      </c>
      <c r="P14" s="57" t="str">
        <f t="shared" si="4"/>
        <v>Relance</v>
      </c>
      <c r="Q14" s="31">
        <f t="shared" si="5"/>
        <v>41928</v>
      </c>
      <c r="R14" s="31">
        <f t="shared" si="6"/>
        <v>41943</v>
      </c>
      <c r="S14" s="16" t="str">
        <f t="shared" si="7"/>
        <v>Relance</v>
      </c>
      <c r="T14" s="31">
        <f t="shared" si="8"/>
        <v>41943</v>
      </c>
      <c r="U14" s="31">
        <f t="shared" si="9"/>
        <v>41953</v>
      </c>
      <c r="V14" s="32"/>
    </row>
    <row r="15" spans="1:22">
      <c r="A15" s="36">
        <v>41114</v>
      </c>
      <c r="B15" s="16" t="s">
        <v>12</v>
      </c>
      <c r="C15" s="16" t="s">
        <v>13</v>
      </c>
      <c r="D15" s="16" t="s">
        <v>18</v>
      </c>
      <c r="E15" s="16" t="s">
        <v>30</v>
      </c>
      <c r="F15" s="16">
        <v>67000</v>
      </c>
      <c r="G15" s="16" t="s">
        <v>38</v>
      </c>
      <c r="H15" s="17" t="s">
        <v>43</v>
      </c>
      <c r="I15" s="16">
        <v>8154</v>
      </c>
      <c r="J15" s="18">
        <v>41900</v>
      </c>
      <c r="K15" s="18">
        <f t="shared" si="0"/>
        <v>41930</v>
      </c>
      <c r="L15" s="30">
        <v>2148.6</v>
      </c>
      <c r="M15" s="16" t="str">
        <f t="shared" ca="1" si="1"/>
        <v>Relance</v>
      </c>
      <c r="N15" s="18">
        <f t="shared" ca="1" si="2"/>
        <v>41930</v>
      </c>
      <c r="O15" s="18">
        <f t="shared" ca="1" si="3"/>
        <v>41945</v>
      </c>
      <c r="P15" s="57" t="str">
        <f t="shared" ca="1" si="4"/>
        <v>Relance</v>
      </c>
      <c r="Q15" s="31">
        <f t="shared" ca="1" si="5"/>
        <v>41945</v>
      </c>
      <c r="R15" s="31">
        <f t="shared" ca="1" si="6"/>
        <v>41960</v>
      </c>
      <c r="S15" s="16" t="str">
        <f t="shared" ca="1" si="7"/>
        <v>Relance</v>
      </c>
      <c r="T15" s="31">
        <f t="shared" ca="1" si="8"/>
        <v>41960</v>
      </c>
      <c r="U15" s="31">
        <f t="shared" ca="1" si="9"/>
        <v>41970</v>
      </c>
      <c r="V15" s="32"/>
    </row>
    <row r="16" spans="1:22">
      <c r="A16" s="36">
        <v>41115</v>
      </c>
      <c r="B16" s="16" t="s">
        <v>12</v>
      </c>
      <c r="C16" s="16" t="s">
        <v>13</v>
      </c>
      <c r="D16" s="16" t="s">
        <v>19</v>
      </c>
      <c r="E16" s="16" t="s">
        <v>31</v>
      </c>
      <c r="F16" s="16">
        <v>67200</v>
      </c>
      <c r="G16" s="16" t="s">
        <v>38</v>
      </c>
      <c r="H16" s="17" t="s">
        <v>44</v>
      </c>
      <c r="I16" s="16">
        <v>8159</v>
      </c>
      <c r="J16" s="18">
        <v>41913</v>
      </c>
      <c r="K16" s="18">
        <f t="shared" si="0"/>
        <v>41943</v>
      </c>
      <c r="L16" s="30">
        <v>7484.2</v>
      </c>
      <c r="M16" s="16" t="str">
        <f t="shared" ca="1" si="1"/>
        <v>Relance</v>
      </c>
      <c r="N16" s="18">
        <f t="shared" ca="1" si="2"/>
        <v>41943</v>
      </c>
      <c r="O16" s="18">
        <f t="shared" ca="1" si="3"/>
        <v>41958</v>
      </c>
      <c r="P16" s="57" t="str">
        <f t="shared" ca="1" si="4"/>
        <v>Relance</v>
      </c>
      <c r="Q16" s="31">
        <f t="shared" ca="1" si="5"/>
        <v>41958</v>
      </c>
      <c r="R16" s="31">
        <f t="shared" ca="1" si="6"/>
        <v>41973</v>
      </c>
      <c r="S16" s="16" t="str">
        <f t="shared" ca="1" si="7"/>
        <v>Relance</v>
      </c>
      <c r="T16" s="31">
        <f t="shared" ca="1" si="8"/>
        <v>41973</v>
      </c>
      <c r="U16" s="31">
        <f t="shared" ca="1" si="9"/>
        <v>41983</v>
      </c>
      <c r="V16" s="32"/>
    </row>
    <row r="17" spans="1:22">
      <c r="A17" s="36">
        <v>41116</v>
      </c>
      <c r="B17" s="16" t="s">
        <v>12</v>
      </c>
      <c r="C17" s="16" t="s">
        <v>13</v>
      </c>
      <c r="D17" s="16" t="s">
        <v>24</v>
      </c>
      <c r="E17" s="16" t="s">
        <v>32</v>
      </c>
      <c r="F17" s="16">
        <v>67000</v>
      </c>
      <c r="G17" s="16" t="s">
        <v>38</v>
      </c>
      <c r="H17" s="17" t="s">
        <v>45</v>
      </c>
      <c r="I17" s="16">
        <v>9188</v>
      </c>
      <c r="J17" s="18">
        <v>41917</v>
      </c>
      <c r="K17" s="18">
        <f t="shared" si="0"/>
        <v>41947</v>
      </c>
      <c r="L17" s="30">
        <v>3541</v>
      </c>
      <c r="M17" s="16" t="str">
        <f t="shared" ca="1" si="1"/>
        <v>Relance</v>
      </c>
      <c r="N17" s="18">
        <f t="shared" ca="1" si="2"/>
        <v>41947</v>
      </c>
      <c r="O17" s="18">
        <f t="shared" ca="1" si="3"/>
        <v>41962</v>
      </c>
      <c r="P17" s="57" t="str">
        <f t="shared" ca="1" si="4"/>
        <v>Relance</v>
      </c>
      <c r="Q17" s="31">
        <f t="shared" ca="1" si="5"/>
        <v>41962</v>
      </c>
      <c r="R17" s="31">
        <f t="shared" ca="1" si="6"/>
        <v>41977</v>
      </c>
      <c r="S17" s="16" t="str">
        <f t="shared" ca="1" si="7"/>
        <v>Relance</v>
      </c>
      <c r="T17" s="31">
        <f t="shared" ca="1" si="8"/>
        <v>41977</v>
      </c>
      <c r="U17" s="31">
        <f t="shared" ca="1" si="9"/>
        <v>41987</v>
      </c>
      <c r="V17" s="32"/>
    </row>
    <row r="18" spans="1:22">
      <c r="A18" s="36">
        <v>41117</v>
      </c>
      <c r="B18" s="16" t="s">
        <v>12</v>
      </c>
      <c r="C18" s="16" t="s">
        <v>13</v>
      </c>
      <c r="D18" s="16" t="s">
        <v>25</v>
      </c>
      <c r="E18" s="16" t="s">
        <v>33</v>
      </c>
      <c r="F18" s="16">
        <v>67100</v>
      </c>
      <c r="G18" s="16" t="s">
        <v>38</v>
      </c>
      <c r="H18" s="17" t="s">
        <v>46</v>
      </c>
      <c r="I18" s="16">
        <v>9574</v>
      </c>
      <c r="J18" s="18">
        <v>41926</v>
      </c>
      <c r="K18" s="18">
        <f t="shared" si="0"/>
        <v>41956</v>
      </c>
      <c r="L18" s="30">
        <v>587</v>
      </c>
      <c r="M18" s="16" t="str">
        <f t="shared" ca="1" si="1"/>
        <v>Relance</v>
      </c>
      <c r="N18" s="18">
        <f t="shared" ca="1" si="2"/>
        <v>41956</v>
      </c>
      <c r="O18" s="18">
        <f t="shared" ca="1" si="3"/>
        <v>41971</v>
      </c>
      <c r="P18" s="57" t="str">
        <f t="shared" ca="1" si="4"/>
        <v>Relance</v>
      </c>
      <c r="Q18" s="31">
        <f t="shared" ca="1" si="5"/>
        <v>41971</v>
      </c>
      <c r="R18" s="31">
        <f t="shared" ca="1" si="6"/>
        <v>41986</v>
      </c>
      <c r="S18" s="16" t="str">
        <f t="shared" ca="1" si="7"/>
        <v>Relance</v>
      </c>
      <c r="T18" s="31">
        <f t="shared" ca="1" si="8"/>
        <v>41986</v>
      </c>
      <c r="U18" s="31">
        <f t="shared" ca="1" si="9"/>
        <v>41996</v>
      </c>
      <c r="V18" s="32"/>
    </row>
    <row r="19" spans="1:22">
      <c r="A19" s="36">
        <v>41118</v>
      </c>
      <c r="B19" s="16" t="s">
        <v>12</v>
      </c>
      <c r="C19" s="16" t="s">
        <v>13</v>
      </c>
      <c r="D19" s="16" t="s">
        <v>20</v>
      </c>
      <c r="E19" s="16" t="s">
        <v>34</v>
      </c>
      <c r="F19" s="16">
        <v>67100</v>
      </c>
      <c r="G19" s="16" t="s">
        <v>38</v>
      </c>
      <c r="H19" s="17" t="s">
        <v>47</v>
      </c>
      <c r="I19" s="16">
        <v>9687</v>
      </c>
      <c r="J19" s="18">
        <v>41940</v>
      </c>
      <c r="K19" s="18">
        <f t="shared" si="0"/>
        <v>41970</v>
      </c>
      <c r="L19" s="30">
        <v>654.29999999999995</v>
      </c>
      <c r="M19" s="16" t="str">
        <f t="shared" ca="1" si="1"/>
        <v>Relance</v>
      </c>
      <c r="N19" s="18">
        <f t="shared" ca="1" si="2"/>
        <v>41970</v>
      </c>
      <c r="O19" s="18">
        <f t="shared" ca="1" si="3"/>
        <v>41985</v>
      </c>
      <c r="P19" s="57" t="str">
        <f t="shared" ca="1" si="4"/>
        <v>Relance</v>
      </c>
      <c r="Q19" s="31">
        <f t="shared" ca="1" si="5"/>
        <v>41985</v>
      </c>
      <c r="R19" s="31">
        <f t="shared" ca="1" si="6"/>
        <v>42000</v>
      </c>
      <c r="S19" s="16" t="str">
        <f t="shared" ca="1" si="7"/>
        <v>Relance</v>
      </c>
      <c r="T19" s="31">
        <f t="shared" ca="1" si="8"/>
        <v>42000</v>
      </c>
      <c r="U19" s="31">
        <f t="shared" ca="1" si="9"/>
        <v>42010</v>
      </c>
      <c r="V19" s="32"/>
    </row>
    <row r="20" spans="1:22">
      <c r="A20" s="36">
        <v>41119</v>
      </c>
      <c r="B20" s="16" t="s">
        <v>12</v>
      </c>
      <c r="C20" s="16" t="s">
        <v>13</v>
      </c>
      <c r="D20" s="16" t="s">
        <v>21</v>
      </c>
      <c r="E20" s="16" t="s">
        <v>35</v>
      </c>
      <c r="F20" s="16">
        <v>67000</v>
      </c>
      <c r="G20" s="16" t="s">
        <v>38</v>
      </c>
      <c r="H20" s="17" t="s">
        <v>48</v>
      </c>
      <c r="I20" s="16">
        <v>9788</v>
      </c>
      <c r="J20" s="18">
        <v>41955</v>
      </c>
      <c r="K20" s="18">
        <f t="shared" si="0"/>
        <v>41985</v>
      </c>
      <c r="L20" s="30">
        <v>8877.35</v>
      </c>
      <c r="M20" s="16" t="str">
        <f t="shared" ca="1" si="1"/>
        <v>Relance</v>
      </c>
      <c r="N20" s="18">
        <f t="shared" ca="1" si="2"/>
        <v>41985</v>
      </c>
      <c r="O20" s="18">
        <f t="shared" ca="1" si="3"/>
        <v>42000</v>
      </c>
      <c r="P20" s="57" t="str">
        <f t="shared" ca="1" si="4"/>
        <v>Relance</v>
      </c>
      <c r="Q20" s="31">
        <f t="shared" ca="1" si="5"/>
        <v>42000</v>
      </c>
      <c r="R20" s="31">
        <f t="shared" ca="1" si="6"/>
        <v>42015</v>
      </c>
      <c r="S20" s="16" t="str">
        <f t="shared" ca="1" si="7"/>
        <v>Relance</v>
      </c>
      <c r="T20" s="31">
        <f t="shared" ca="1" si="8"/>
        <v>42015</v>
      </c>
      <c r="U20" s="31">
        <f t="shared" ca="1" si="9"/>
        <v>42025</v>
      </c>
      <c r="V20" s="32"/>
    </row>
    <row r="21" spans="1:22">
      <c r="A21" s="36">
        <v>41120</v>
      </c>
      <c r="B21" s="16" t="s">
        <v>12</v>
      </c>
      <c r="C21" s="16" t="s">
        <v>13</v>
      </c>
      <c r="D21" s="16" t="s">
        <v>22</v>
      </c>
      <c r="E21" s="16" t="s">
        <v>36</v>
      </c>
      <c r="F21" s="16">
        <v>67200</v>
      </c>
      <c r="G21" s="16" t="s">
        <v>38</v>
      </c>
      <c r="H21" s="17" t="s">
        <v>49</v>
      </c>
      <c r="I21" s="16">
        <v>9852</v>
      </c>
      <c r="J21" s="18">
        <v>41973</v>
      </c>
      <c r="K21" s="18">
        <f t="shared" si="0"/>
        <v>42003</v>
      </c>
      <c r="L21" s="30">
        <v>214.28</v>
      </c>
      <c r="M21" s="16" t="str">
        <f t="shared" ca="1" si="1"/>
        <v>Relance</v>
      </c>
      <c r="N21" s="18">
        <f t="shared" ca="1" si="2"/>
        <v>42003</v>
      </c>
      <c r="O21" s="18">
        <f t="shared" ca="1" si="3"/>
        <v>42018</v>
      </c>
      <c r="P21" s="57" t="str">
        <f t="shared" ca="1" si="4"/>
        <v>Relance</v>
      </c>
      <c r="Q21" s="31">
        <f t="shared" ca="1" si="5"/>
        <v>42018</v>
      </c>
      <c r="R21" s="31">
        <f t="shared" ca="1" si="6"/>
        <v>42033</v>
      </c>
      <c r="S21" s="16" t="str">
        <f t="shared" ca="1" si="7"/>
        <v>Relance</v>
      </c>
      <c r="T21" s="31">
        <f t="shared" ca="1" si="8"/>
        <v>42033</v>
      </c>
      <c r="U21" s="31">
        <f t="shared" ca="1" si="9"/>
        <v>42043</v>
      </c>
      <c r="V21" s="32"/>
    </row>
    <row r="22" spans="1:22" ht="15.75" thickBot="1">
      <c r="A22" s="15">
        <v>41121</v>
      </c>
      <c r="B22" s="19" t="s">
        <v>12</v>
      </c>
      <c r="C22" s="19" t="s">
        <v>13</v>
      </c>
      <c r="D22" s="19" t="s">
        <v>23</v>
      </c>
      <c r="E22" s="19" t="s">
        <v>37</v>
      </c>
      <c r="F22" s="19">
        <v>67200</v>
      </c>
      <c r="G22" s="19" t="s">
        <v>38</v>
      </c>
      <c r="H22" s="20" t="s">
        <v>50</v>
      </c>
      <c r="I22" s="19">
        <v>9963</v>
      </c>
      <c r="J22" s="21">
        <v>41973</v>
      </c>
      <c r="K22" s="21">
        <f t="shared" si="0"/>
        <v>42003</v>
      </c>
      <c r="L22" s="33">
        <v>9965.15</v>
      </c>
      <c r="M22" s="19" t="str">
        <f t="shared" ca="1" si="1"/>
        <v>Relance</v>
      </c>
      <c r="N22" s="21">
        <f t="shared" ca="1" si="2"/>
        <v>42003</v>
      </c>
      <c r="O22" s="21">
        <f t="shared" ca="1" si="3"/>
        <v>42018</v>
      </c>
      <c r="P22" s="58" t="str">
        <f t="shared" ca="1" si="4"/>
        <v>Relance</v>
      </c>
      <c r="Q22" s="56">
        <f t="shared" ca="1" si="5"/>
        <v>42018</v>
      </c>
      <c r="R22" s="56">
        <f t="shared" ca="1" si="6"/>
        <v>42033</v>
      </c>
      <c r="S22" s="19" t="str">
        <f t="shared" ca="1" si="7"/>
        <v>Relance</v>
      </c>
      <c r="T22" s="56">
        <f t="shared" ca="1" si="8"/>
        <v>42033</v>
      </c>
      <c r="U22" s="56">
        <f t="shared" ca="1" si="9"/>
        <v>42043</v>
      </c>
      <c r="V22" s="34"/>
    </row>
    <row r="28" spans="1:22">
      <c r="S28" s="24"/>
      <c r="T28" s="24"/>
      <c r="U28" s="24"/>
    </row>
    <row r="29" spans="1:22">
      <c r="S29" s="24"/>
      <c r="T29" s="24"/>
      <c r="U29" s="24"/>
    </row>
    <row r="30" spans="1:22">
      <c r="S30" s="25"/>
      <c r="T30" s="25"/>
      <c r="U30" s="25"/>
    </row>
    <row r="31" spans="1:22">
      <c r="J31" s="8"/>
      <c r="K31" s="8"/>
      <c r="L31" s="8"/>
      <c r="M31" s="8"/>
      <c r="N31" s="8"/>
      <c r="O31" s="8"/>
      <c r="P31" s="8"/>
      <c r="Q31" s="8"/>
      <c r="R31" s="8"/>
      <c r="S31" s="25"/>
      <c r="T31" s="25"/>
      <c r="U31" s="25"/>
    </row>
    <row r="32" spans="1:22">
      <c r="J32" s="11"/>
      <c r="K32" s="10"/>
      <c r="L32" s="10"/>
      <c r="M32" s="28"/>
      <c r="N32" s="11"/>
      <c r="O32" s="11"/>
      <c r="P32" s="10"/>
      <c r="Q32" s="12"/>
      <c r="R32" s="11"/>
      <c r="S32" s="25"/>
      <c r="T32" s="25"/>
      <c r="U32" s="25"/>
    </row>
    <row r="33" spans="10:21">
      <c r="J33" s="11"/>
      <c r="K33" s="10"/>
      <c r="L33" s="10"/>
      <c r="M33" s="28"/>
      <c r="N33" s="11"/>
      <c r="O33" s="11"/>
      <c r="P33" s="10"/>
      <c r="Q33" s="12"/>
      <c r="R33" s="11"/>
      <c r="S33" s="25"/>
      <c r="T33" s="25"/>
      <c r="U33" s="25"/>
    </row>
    <row r="34" spans="10:21">
      <c r="J34" s="11"/>
      <c r="K34" s="10"/>
      <c r="L34" s="10"/>
      <c r="M34" s="28"/>
      <c r="N34" s="11"/>
      <c r="O34" s="11"/>
      <c r="P34" s="10"/>
      <c r="Q34" s="12"/>
      <c r="R34" s="11"/>
      <c r="S34" s="25"/>
      <c r="T34" s="25"/>
      <c r="U34" s="25"/>
    </row>
    <row r="35" spans="10:21">
      <c r="J35" s="11"/>
      <c r="K35" s="10"/>
      <c r="L35" s="10"/>
      <c r="M35" s="28"/>
      <c r="N35" s="11"/>
      <c r="O35" s="11"/>
      <c r="P35" s="10"/>
      <c r="Q35" s="12"/>
      <c r="R35" s="11"/>
      <c r="S35" s="25"/>
      <c r="T35" s="25"/>
      <c r="U35" s="25"/>
    </row>
    <row r="36" spans="10:21">
      <c r="J36" s="11"/>
      <c r="K36" s="10"/>
      <c r="L36" s="10"/>
      <c r="M36" s="28"/>
      <c r="N36" s="11"/>
      <c r="O36" s="11"/>
      <c r="P36" s="10"/>
      <c r="Q36" s="12"/>
      <c r="R36" s="11"/>
      <c r="S36" s="25"/>
      <c r="T36" s="25"/>
      <c r="U36" s="25"/>
    </row>
    <row r="37" spans="10:21">
      <c r="J37" s="11"/>
      <c r="K37" s="10"/>
      <c r="L37" s="10"/>
      <c r="M37" s="28"/>
      <c r="N37" s="11"/>
      <c r="O37" s="11"/>
      <c r="P37" s="10"/>
      <c r="Q37" s="12"/>
      <c r="R37" s="11"/>
      <c r="S37" s="25"/>
      <c r="T37" s="25"/>
      <c r="U37" s="25"/>
    </row>
    <row r="38" spans="10:21">
      <c r="J38" s="11"/>
      <c r="K38" s="10"/>
      <c r="L38" s="10"/>
      <c r="M38" s="28"/>
      <c r="N38" s="11"/>
      <c r="O38" s="11"/>
      <c r="P38" s="10"/>
      <c r="Q38" s="12"/>
      <c r="R38" s="11"/>
      <c r="S38" s="25"/>
      <c r="T38" s="25"/>
      <c r="U38" s="25"/>
    </row>
    <row r="39" spans="10:21">
      <c r="J39" s="11"/>
      <c r="K39" s="10"/>
      <c r="L39" s="10"/>
      <c r="M39" s="28"/>
      <c r="N39" s="11"/>
      <c r="O39" s="11"/>
      <c r="P39" s="10"/>
      <c r="Q39" s="12"/>
      <c r="R39" s="11"/>
      <c r="S39" s="25"/>
      <c r="T39" s="25"/>
      <c r="U39" s="25"/>
    </row>
    <row r="40" spans="10:21">
      <c r="J40" s="11"/>
      <c r="K40" s="10"/>
      <c r="L40" s="10"/>
      <c r="M40" s="28"/>
      <c r="N40" s="11"/>
      <c r="O40" s="11"/>
      <c r="P40" s="10"/>
      <c r="Q40" s="12"/>
      <c r="R40" s="11"/>
      <c r="S40" s="25"/>
      <c r="T40" s="25"/>
      <c r="U40" s="25"/>
    </row>
    <row r="41" spans="10:21">
      <c r="J41" s="11"/>
      <c r="K41" s="10"/>
      <c r="L41" s="10"/>
      <c r="M41" s="28"/>
      <c r="N41" s="11"/>
      <c r="O41" s="11"/>
      <c r="P41" s="10"/>
      <c r="Q41" s="12"/>
      <c r="R41" s="11"/>
      <c r="S41" s="25"/>
      <c r="T41" s="25"/>
      <c r="U41" s="25"/>
    </row>
    <row r="42" spans="10:21">
      <c r="J42" s="11"/>
      <c r="K42" s="10"/>
      <c r="L42" s="10"/>
      <c r="M42" s="28"/>
      <c r="N42" s="11"/>
      <c r="O42" s="11"/>
      <c r="P42" s="10"/>
      <c r="Q42" s="12"/>
      <c r="R42" s="11"/>
      <c r="S42" s="9"/>
      <c r="T42" s="13"/>
    </row>
    <row r="43" spans="10:21">
      <c r="J43" s="11"/>
      <c r="K43" s="10"/>
      <c r="L43" s="10"/>
      <c r="M43" s="28"/>
      <c r="N43" s="11"/>
      <c r="O43" s="11"/>
      <c r="P43" s="10"/>
      <c r="Q43" s="12"/>
      <c r="R43" s="11"/>
      <c r="S43" s="9"/>
      <c r="T43" s="13"/>
    </row>
  </sheetData>
  <mergeCells count="17"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M9:M10"/>
    <mergeCell ref="N9:P9"/>
    <mergeCell ref="Q9:S9"/>
    <mergeCell ref="T9:V9"/>
    <mergeCell ref="I3:N6"/>
    <mergeCell ref="K9:K10"/>
    <mergeCell ref="L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YADE</cp:lastModifiedBy>
  <cp:lastPrinted>2019-02-07T12:49:33Z</cp:lastPrinted>
  <dcterms:created xsi:type="dcterms:W3CDTF">2014-05-14T09:33:42Z</dcterms:created>
  <dcterms:modified xsi:type="dcterms:W3CDTF">2019-02-20T14:14:33Z</dcterms:modified>
</cp:coreProperties>
</file>