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1"/>
  </bookViews>
  <sheets>
    <sheet name="Jours Fériés" sheetId="1" r:id="rId1"/>
    <sheet name="Maladie" sheetId="2" r:id="rId2"/>
  </sheets>
  <definedNames>
    <definedName name="FERIE">'Jours Fériés'!$B$1:$B$410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" i="2"/>
  <c r="K20"/>
  <c r="E20"/>
  <c r="F20"/>
  <c r="G20"/>
  <c r="H20"/>
  <c r="I20"/>
  <c r="I19"/>
  <c r="H19"/>
  <c r="G19"/>
  <c r="F19"/>
  <c r="E19"/>
  <c r="E5"/>
  <c r="F5"/>
  <c r="G5"/>
  <c r="H5"/>
  <c r="I5"/>
  <c r="E6"/>
  <c r="F6"/>
  <c r="G6"/>
  <c r="H6"/>
  <c r="I6"/>
  <c r="E7"/>
  <c r="F7"/>
  <c r="G7"/>
  <c r="H7"/>
  <c r="I7"/>
  <c r="E8"/>
  <c r="F8"/>
  <c r="G8"/>
  <c r="H8"/>
  <c r="I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I4"/>
  <c r="H4"/>
  <c r="G4"/>
  <c r="F4"/>
  <c r="E4"/>
  <c r="I1"/>
  <c r="H1"/>
  <c r="G1"/>
  <c r="F1"/>
  <c r="A13" i="1"/>
  <c r="A25" s="1"/>
  <c r="B12"/>
  <c r="B11"/>
  <c r="B10"/>
  <c r="B9"/>
  <c r="B8"/>
  <c r="B5"/>
  <c r="B4"/>
  <c r="B3"/>
  <c r="B7" s="1"/>
  <c r="B2"/>
  <c r="A37" l="1"/>
  <c r="B36"/>
  <c r="B35"/>
  <c r="B34"/>
  <c r="B33"/>
  <c r="B32"/>
  <c r="B29"/>
  <c r="B28"/>
  <c r="B27"/>
  <c r="B26"/>
  <c r="B6"/>
  <c r="B14"/>
  <c r="B15"/>
  <c r="B16"/>
  <c r="B17"/>
  <c r="B20"/>
  <c r="B21"/>
  <c r="B22"/>
  <c r="B23"/>
  <c r="B24"/>
  <c r="B19" l="1"/>
  <c r="B18"/>
  <c r="B31"/>
  <c r="B30"/>
  <c r="A49"/>
  <c r="B48"/>
  <c r="B47"/>
  <c r="B46"/>
  <c r="B45"/>
  <c r="B44"/>
  <c r="B41"/>
  <c r="B40"/>
  <c r="B39"/>
  <c r="B38"/>
  <c r="B43" l="1"/>
  <c r="B42"/>
  <c r="A61"/>
  <c r="B60"/>
  <c r="B59"/>
  <c r="B58"/>
  <c r="B57"/>
  <c r="B56"/>
  <c r="B53"/>
  <c r="B52"/>
  <c r="B51"/>
  <c r="B50"/>
  <c r="B55" l="1"/>
  <c r="B54"/>
  <c r="A73"/>
  <c r="B72"/>
  <c r="B71"/>
  <c r="B70"/>
  <c r="B69"/>
  <c r="B68"/>
  <c r="B65"/>
  <c r="B64"/>
  <c r="B63"/>
  <c r="B62"/>
  <c r="B67" l="1"/>
  <c r="B66"/>
  <c r="A85"/>
  <c r="B84"/>
  <c r="B83"/>
  <c r="B82"/>
  <c r="B81"/>
  <c r="B80"/>
  <c r="B77"/>
  <c r="B76"/>
  <c r="B75"/>
  <c r="B74"/>
  <c r="B79" l="1"/>
  <c r="B78"/>
  <c r="A97"/>
  <c r="B96"/>
  <c r="B95"/>
  <c r="B94"/>
  <c r="B93"/>
  <c r="B92"/>
  <c r="B89"/>
  <c r="B88"/>
  <c r="B87"/>
  <c r="B86"/>
  <c r="B91" l="1"/>
  <c r="B90"/>
  <c r="A109"/>
  <c r="B108"/>
  <c r="B107"/>
  <c r="B106"/>
  <c r="B105"/>
  <c r="B104"/>
  <c r="B101"/>
  <c r="B100"/>
  <c r="B99"/>
  <c r="B98"/>
  <c r="B103" l="1"/>
  <c r="B102"/>
  <c r="B120"/>
  <c r="B119"/>
  <c r="B118"/>
  <c r="B117"/>
  <c r="B116"/>
  <c r="B113"/>
  <c r="B112"/>
  <c r="B111"/>
  <c r="B110"/>
  <c r="B115" l="1"/>
  <c r="B114"/>
  <c r="D4" i="2"/>
  <c r="J4"/>
  <c r="K4" s="1"/>
  <c r="D5"/>
  <c r="D6"/>
  <c r="D7"/>
  <c r="J7"/>
  <c r="K7" s="1"/>
  <c r="D8"/>
  <c r="J8"/>
  <c r="K8" s="1"/>
  <c r="D9"/>
  <c r="J9"/>
  <c r="K9" s="1"/>
  <c r="D10"/>
  <c r="D11"/>
  <c r="J11"/>
  <c r="K11" s="1"/>
  <c r="D12"/>
  <c r="J12"/>
  <c r="K12" s="1"/>
  <c r="D13"/>
  <c r="J13"/>
  <c r="K13" s="1"/>
  <c r="D14"/>
  <c r="D15"/>
  <c r="J15"/>
  <c r="K15" s="1"/>
  <c r="D16"/>
  <c r="J16"/>
  <c r="K16" s="1"/>
  <c r="D17"/>
  <c r="J17"/>
  <c r="K17" s="1"/>
  <c r="D18"/>
  <c r="D19"/>
  <c r="D20"/>
  <c r="J20" l="1"/>
  <c r="J19"/>
  <c r="J18"/>
  <c r="K18" s="1"/>
  <c r="J14"/>
  <c r="K14" s="1"/>
  <c r="J10"/>
  <c r="K10" s="1"/>
  <c r="J6"/>
  <c r="K6" s="1"/>
  <c r="J5"/>
  <c r="K5" s="1"/>
</calcChain>
</file>

<file path=xl/sharedStrings.xml><?xml version="1.0" encoding="utf-8"?>
<sst xmlns="http://schemas.openxmlformats.org/spreadsheetml/2006/main" count="98" uniqueCount="21">
  <si>
    <t>Jour de l'an</t>
  </si>
  <si>
    <t>Lundi de Pâques</t>
  </si>
  <si>
    <t>1er mai</t>
  </si>
  <si>
    <t>Jeudi de l'ascension</t>
  </si>
  <si>
    <t>Pentcôte</t>
  </si>
  <si>
    <t>1er nov</t>
  </si>
  <si>
    <t>Noël</t>
  </si>
  <si>
    <t>Employé</t>
  </si>
  <si>
    <t>debut
Arret</t>
  </si>
  <si>
    <t>Fin
arret</t>
  </si>
  <si>
    <t>nb jour
arret</t>
  </si>
  <si>
    <t>JANV</t>
  </si>
  <si>
    <t>FEV</t>
  </si>
  <si>
    <t>MARS</t>
  </si>
  <si>
    <t>AVRIL</t>
  </si>
  <si>
    <t>MAI</t>
  </si>
  <si>
    <t>TOTAL</t>
  </si>
  <si>
    <t>VERIF</t>
  </si>
  <si>
    <t>TITI</t>
  </si>
  <si>
    <t>LULU</t>
  </si>
  <si>
    <t>RIRI</t>
  </si>
</sst>
</file>

<file path=xl/styles.xml><?xml version="1.0" encoding="utf-8"?>
<styleSheet xmlns="http://schemas.openxmlformats.org/spreadsheetml/2006/main">
  <numFmts count="2">
    <numFmt numFmtId="167" formatCode="m"/>
    <numFmt numFmtId="168" formatCode="[$-F800]dddd\,\ mmmm\ dd\,\ yyyy"/>
  </numFmts>
  <fonts count="6">
    <font>
      <sz val="10"/>
      <name val="Arial"/>
      <charset val="1"/>
    </font>
    <font>
      <sz val="10"/>
      <name val="Arial"/>
      <family val="2"/>
      <charset val="1"/>
    </font>
    <font>
      <b/>
      <sz val="18"/>
      <color rgb="FF333399"/>
      <name val="Cambria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DDD"/>
        <bgColor rgb="FF99CCFF"/>
      </patternFill>
    </fill>
    <fill>
      <patternFill patternType="solid">
        <fgColor rgb="FF92D050"/>
        <bgColor rgb="FF99CC0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45">
    <xf numFmtId="0" fontId="0" fillId="0" borderId="0" xfId="0"/>
    <xf numFmtId="14" fontId="0" fillId="0" borderId="8" xfId="0" applyNumberFormat="1" applyBorder="1"/>
    <xf numFmtId="14" fontId="0" fillId="0" borderId="1" xfId="0" applyNumberFormat="1" applyBorder="1"/>
    <xf numFmtId="167" fontId="0" fillId="0" borderId="0" xfId="0" applyNumberFormat="1"/>
    <xf numFmtId="49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left"/>
    </xf>
    <xf numFmtId="16" fontId="1" fillId="0" borderId="4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/>
    <xf numFmtId="0" fontId="1" fillId="0" borderId="6" xfId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0" borderId="9" xfId="0" applyFont="1" applyBorder="1"/>
    <xf numFmtId="0" fontId="0" fillId="0" borderId="10" xfId="0" applyBorder="1"/>
    <xf numFmtId="0" fontId="0" fillId="3" borderId="2" xfId="0" applyFill="1" applyBorder="1"/>
    <xf numFmtId="0" fontId="0" fillId="3" borderId="11" xfId="0" applyFill="1" applyBorder="1"/>
    <xf numFmtId="0" fontId="0" fillId="3" borderId="3" xfId="0" applyFill="1" applyBorder="1"/>
    <xf numFmtId="0" fontId="0" fillId="0" borderId="12" xfId="0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4" borderId="13" xfId="0" applyFill="1" applyBorder="1"/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168" fontId="5" fillId="0" borderId="2" xfId="0" applyNumberFormat="1" applyFont="1" applyBorder="1"/>
    <xf numFmtId="168" fontId="5" fillId="0" borderId="4" xfId="0" applyNumberFormat="1" applyFont="1" applyBorder="1"/>
    <xf numFmtId="168" fontId="5" fillId="0" borderId="5" xfId="0" applyNumberFormat="1" applyFont="1" applyBorder="1"/>
    <xf numFmtId="168" fontId="5" fillId="0" borderId="6" xfId="0" applyNumberFormat="1" applyFont="1" applyBorder="1"/>
    <xf numFmtId="168" fontId="5" fillId="0" borderId="7" xfId="0" applyNumberFormat="1" applyFont="1" applyBorder="1"/>
    <xf numFmtId="14" fontId="1" fillId="0" borderId="3" xfId="1" applyNumberFormat="1" applyFont="1" applyFill="1" applyBorder="1" applyAlignment="1" applyProtection="1">
      <alignment horizontal="center"/>
    </xf>
    <xf numFmtId="14" fontId="1" fillId="0" borderId="5" xfId="1" applyNumberFormat="1" applyFont="1" applyFill="1" applyBorder="1" applyAlignment="1" applyProtection="1"/>
    <xf numFmtId="14" fontId="1" fillId="0" borderId="7" xfId="1" applyNumberFormat="1" applyFont="1" applyFill="1" applyBorder="1" applyAlignment="1" applyProtection="1"/>
    <xf numFmtId="14" fontId="1" fillId="0" borderId="0" xfId="1" applyNumberFormat="1" applyFont="1" applyFill="1" applyBorder="1" applyAlignment="1" applyProtection="1"/>
    <xf numFmtId="167" fontId="5" fillId="5" borderId="0" xfId="0" applyNumberFormat="1" applyFont="1" applyFill="1"/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D050"/>
      <rgbColor rgb="FFFFFF99"/>
      <rgbColor rgb="FF99CCFF"/>
      <rgbColor rgb="FFFF99CC"/>
      <rgbColor rgb="FFCC99FF"/>
      <rgbColor rgb="FFFFCC99"/>
      <rgbColor rgb="FF3366FF"/>
      <rgbColor rgb="FF0CD8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459000</xdr:colOff>
      <xdr:row>16</xdr:row>
      <xdr:rowOff>25920</xdr:rowOff>
    </xdr:from>
    <xdr:to>
      <xdr:col>14</xdr:col>
      <xdr:colOff>120960</xdr:colOff>
      <xdr:row>23</xdr:row>
      <xdr:rowOff>16181</xdr:rowOff>
    </xdr:to>
    <xdr:sp macro="" textlink="">
      <xdr:nvSpPr>
        <xdr:cNvPr id="2" name="CustomShape 1"/>
        <xdr:cNvSpPr/>
      </xdr:nvSpPr>
      <xdr:spPr>
        <a:xfrm>
          <a:off x="9401400" y="2778480"/>
          <a:ext cx="1921320" cy="115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9908"/>
            <a:gd name="adj6" fmla="val -93778"/>
          </a:avLst>
        </a:prstGeom>
        <a:solidFill>
          <a:srgbClr val="FFFFFF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fr-FR" sz="1100" b="0" strike="noStrike" spc="-1">
              <a:solidFill>
                <a:srgbClr val="000000"/>
              </a:solidFill>
              <a:latin typeface="Calibri"/>
            </a:rPr>
            <a:t>En bleu, ce que j'ai fait mais qui n'est pas bon lorsque la période de maladie est à cheval sur 2 mois ou plus</a:t>
          </a:r>
          <a:endParaRPr lang="fr-F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100" b="0" strike="noStrike" spc="-1">
              <a:solidFill>
                <a:srgbClr val="000000"/>
              </a:solidFill>
              <a:latin typeface="Calibri"/>
            </a:rPr>
            <a:t>En vert, ce que je devrais avoir </a:t>
          </a:r>
          <a:endParaRPr lang="fr-F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zoomScaleNormal="100" workbookViewId="0"/>
  </sheetViews>
  <sheetFormatPr baseColWidth="10" defaultColWidth="9.140625" defaultRowHeight="12.75"/>
  <cols>
    <col min="1" max="1" width="17.7109375" style="4" customWidth="1"/>
    <col min="2" max="2" width="11.42578125" style="43" customWidth="1"/>
    <col min="3" max="3" width="4.140625" style="4" customWidth="1"/>
    <col min="4" max="4" width="17.7109375" style="4" customWidth="1"/>
    <col min="5" max="5" width="11.42578125" style="4" customWidth="1"/>
    <col min="6" max="6" width="4.140625" style="4" customWidth="1"/>
    <col min="7" max="7" width="17.7109375" style="4" customWidth="1"/>
    <col min="8" max="8" width="11.42578125" style="4" customWidth="1"/>
    <col min="9" max="9" width="4.140625" style="4" customWidth="1"/>
    <col min="10" max="10" width="17.7109375" style="4" customWidth="1"/>
    <col min="11" max="11" width="11.42578125" style="4" customWidth="1"/>
    <col min="12" max="1025" width="11.42578125" style="5" customWidth="1"/>
  </cols>
  <sheetData>
    <row r="1" spans="1:8" ht="15" customHeight="1">
      <c r="A1" s="6">
        <v>2019</v>
      </c>
      <c r="B1" s="40"/>
    </row>
    <row r="2" spans="1:8" ht="15" customHeight="1">
      <c r="A2" s="7" t="s">
        <v>0</v>
      </c>
      <c r="B2" s="41">
        <f>DATE(A1,1,1)</f>
        <v>43466</v>
      </c>
    </row>
    <row r="3" spans="1:8" ht="15" customHeight="1">
      <c r="A3" s="7" t="s">
        <v>1</v>
      </c>
      <c r="B3" s="41">
        <f>FLOOR(DATE(A1,5,DAY(MINUTE(A1/38)/2+56)),7)-33</f>
        <v>43577</v>
      </c>
    </row>
    <row r="4" spans="1:8" ht="15" customHeight="1">
      <c r="A4" s="7" t="s">
        <v>2</v>
      </c>
      <c r="B4" s="41">
        <f>DATE(A1,5,1)</f>
        <v>43586</v>
      </c>
    </row>
    <row r="5" spans="1:8" ht="15" customHeight="1">
      <c r="A5" s="8">
        <v>39941</v>
      </c>
      <c r="B5" s="41">
        <f>DATE(A1,5,8)</f>
        <v>43593</v>
      </c>
    </row>
    <row r="6" spans="1:8" ht="15" customHeight="1">
      <c r="A6" s="7" t="s">
        <v>3</v>
      </c>
      <c r="B6" s="41">
        <f>B3+38</f>
        <v>43615</v>
      </c>
    </row>
    <row r="7" spans="1:8" ht="15" customHeight="1">
      <c r="A7" s="7" t="s">
        <v>4</v>
      </c>
      <c r="B7" s="41">
        <f>B3+(7*7)</f>
        <v>43626</v>
      </c>
    </row>
    <row r="8" spans="1:8" ht="15" customHeight="1">
      <c r="A8" s="8">
        <v>40008</v>
      </c>
      <c r="B8" s="41">
        <f>DATE(A1,7,14)</f>
        <v>43660</v>
      </c>
    </row>
    <row r="9" spans="1:8" ht="15" customHeight="1">
      <c r="A9" s="8">
        <v>40040</v>
      </c>
      <c r="B9" s="41">
        <f>DATE(A1,8,15)</f>
        <v>43692</v>
      </c>
      <c r="H9" s="9"/>
    </row>
    <row r="10" spans="1:8" ht="15" customHeight="1">
      <c r="A10" s="7" t="s">
        <v>5</v>
      </c>
      <c r="B10" s="41">
        <f>DATE(A1,11,1)</f>
        <v>43770</v>
      </c>
      <c r="H10" s="9"/>
    </row>
    <row r="11" spans="1:8" ht="15" customHeight="1">
      <c r="A11" s="8">
        <v>40128</v>
      </c>
      <c r="B11" s="41">
        <f>DATE(A1,11,11)</f>
        <v>43780</v>
      </c>
      <c r="H11" s="9"/>
    </row>
    <row r="12" spans="1:8" ht="15" customHeight="1">
      <c r="A12" s="10" t="s">
        <v>6</v>
      </c>
      <c r="B12" s="42">
        <f>DATE(A1,12,25)</f>
        <v>43824</v>
      </c>
      <c r="H12" s="9"/>
    </row>
    <row r="13" spans="1:8" ht="15" customHeight="1">
      <c r="A13" s="6">
        <f>+A1+1</f>
        <v>2020</v>
      </c>
      <c r="B13" s="40"/>
    </row>
    <row r="14" spans="1:8" ht="15" customHeight="1">
      <c r="A14" s="7" t="s">
        <v>0</v>
      </c>
      <c r="B14" s="41">
        <f>DATE(A13,1,1)</f>
        <v>43831</v>
      </c>
    </row>
    <row r="15" spans="1:8" ht="15" customHeight="1">
      <c r="A15" s="7" t="s">
        <v>1</v>
      </c>
      <c r="B15" s="41">
        <f>FLOOR(DATE(A13,5,DAY(MINUTE(A13/38)/2+56)),7)-33</f>
        <v>43934</v>
      </c>
    </row>
    <row r="16" spans="1:8" ht="15" customHeight="1">
      <c r="A16" s="7" t="s">
        <v>2</v>
      </c>
      <c r="B16" s="41">
        <f>DATE(A13,5,1)</f>
        <v>43952</v>
      </c>
    </row>
    <row r="17" spans="1:2" ht="15" customHeight="1">
      <c r="A17" s="8">
        <v>39941</v>
      </c>
      <c r="B17" s="41">
        <f>DATE(A13,5,8)</f>
        <v>43959</v>
      </c>
    </row>
    <row r="18" spans="1:2" ht="15" customHeight="1">
      <c r="A18" s="7" t="s">
        <v>3</v>
      </c>
      <c r="B18" s="41">
        <f>B15+38</f>
        <v>43972</v>
      </c>
    </row>
    <row r="19" spans="1:2" ht="15" customHeight="1">
      <c r="A19" s="7" t="s">
        <v>4</v>
      </c>
      <c r="B19" s="41">
        <f>B15+(7*7)</f>
        <v>43983</v>
      </c>
    </row>
    <row r="20" spans="1:2" ht="15" customHeight="1">
      <c r="A20" s="8">
        <v>40008</v>
      </c>
      <c r="B20" s="41">
        <f>DATE(A13,7,14)</f>
        <v>44026</v>
      </c>
    </row>
    <row r="21" spans="1:2" ht="15" customHeight="1">
      <c r="A21" s="8">
        <v>40040</v>
      </c>
      <c r="B21" s="41">
        <f>DATE(A13,8,15)</f>
        <v>44058</v>
      </c>
    </row>
    <row r="22" spans="1:2" ht="15" customHeight="1">
      <c r="A22" s="7" t="s">
        <v>5</v>
      </c>
      <c r="B22" s="41">
        <f>DATE(A13,11,1)</f>
        <v>44136</v>
      </c>
    </row>
    <row r="23" spans="1:2" ht="15" customHeight="1">
      <c r="A23" s="8">
        <v>40128</v>
      </c>
      <c r="B23" s="41">
        <f>DATE(A13,11,11)</f>
        <v>44146</v>
      </c>
    </row>
    <row r="24" spans="1:2" ht="15" customHeight="1">
      <c r="A24" s="10" t="s">
        <v>6</v>
      </c>
      <c r="B24" s="42">
        <f>DATE(A13,12,25)</f>
        <v>44190</v>
      </c>
    </row>
    <row r="25" spans="1:2" ht="15" customHeight="1">
      <c r="A25" s="6">
        <f>+A13+1</f>
        <v>2021</v>
      </c>
      <c r="B25" s="40"/>
    </row>
    <row r="26" spans="1:2" ht="15" customHeight="1">
      <c r="A26" s="7" t="s">
        <v>0</v>
      </c>
      <c r="B26" s="41">
        <f>DATE(A25,1,1)</f>
        <v>44197</v>
      </c>
    </row>
    <row r="27" spans="1:2" ht="15" customHeight="1">
      <c r="A27" s="7" t="s">
        <v>1</v>
      </c>
      <c r="B27" s="41">
        <f>FLOOR(DATE(A25,5,DAY(MINUTE(A25/38)/2+56)),7)-33</f>
        <v>44291</v>
      </c>
    </row>
    <row r="28" spans="1:2" ht="15" customHeight="1">
      <c r="A28" s="7" t="s">
        <v>2</v>
      </c>
      <c r="B28" s="41">
        <f>DATE(A25,5,1)</f>
        <v>44317</v>
      </c>
    </row>
    <row r="29" spans="1:2" ht="15" customHeight="1">
      <c r="A29" s="8">
        <v>39941</v>
      </c>
      <c r="B29" s="41">
        <f>DATE(A25,5,8)</f>
        <v>44324</v>
      </c>
    </row>
    <row r="30" spans="1:2" ht="15" customHeight="1">
      <c r="A30" s="7" t="s">
        <v>3</v>
      </c>
      <c r="B30" s="41">
        <f>B27+38</f>
        <v>44329</v>
      </c>
    </row>
    <row r="31" spans="1:2" ht="15" customHeight="1">
      <c r="A31" s="7" t="s">
        <v>4</v>
      </c>
      <c r="B31" s="41">
        <f>B27+(7*7)</f>
        <v>44340</v>
      </c>
    </row>
    <row r="32" spans="1:2" ht="15" customHeight="1">
      <c r="A32" s="8">
        <v>40008</v>
      </c>
      <c r="B32" s="41">
        <f>DATE(A25,7,14)</f>
        <v>44391</v>
      </c>
    </row>
    <row r="33" spans="1:2" ht="15" customHeight="1">
      <c r="A33" s="8">
        <v>40040</v>
      </c>
      <c r="B33" s="41">
        <f>DATE(A25,8,15)</f>
        <v>44423</v>
      </c>
    </row>
    <row r="34" spans="1:2" ht="15" customHeight="1">
      <c r="A34" s="7" t="s">
        <v>5</v>
      </c>
      <c r="B34" s="41">
        <f>DATE(A25,11,1)</f>
        <v>44501</v>
      </c>
    </row>
    <row r="35" spans="1:2" ht="15" customHeight="1">
      <c r="A35" s="8">
        <v>40128</v>
      </c>
      <c r="B35" s="41">
        <f>DATE(A25,11,11)</f>
        <v>44511</v>
      </c>
    </row>
    <row r="36" spans="1:2" ht="15" customHeight="1">
      <c r="A36" s="10" t="s">
        <v>6</v>
      </c>
      <c r="B36" s="42">
        <f>DATE(A25,12,25)</f>
        <v>44555</v>
      </c>
    </row>
    <row r="37" spans="1:2" ht="15" customHeight="1">
      <c r="A37" s="6">
        <f>+A25+1</f>
        <v>2022</v>
      </c>
      <c r="B37" s="40"/>
    </row>
    <row r="38" spans="1:2" ht="15" customHeight="1">
      <c r="A38" s="7" t="s">
        <v>0</v>
      </c>
      <c r="B38" s="41">
        <f>DATE(A37,1,1)</f>
        <v>44562</v>
      </c>
    </row>
    <row r="39" spans="1:2" ht="15" customHeight="1">
      <c r="A39" s="7" t="s">
        <v>1</v>
      </c>
      <c r="B39" s="41">
        <f>FLOOR(DATE(A37,5,DAY(MINUTE(A37/38)/2+56)),7)-33</f>
        <v>44669</v>
      </c>
    </row>
    <row r="40" spans="1:2" ht="15" customHeight="1">
      <c r="A40" s="7" t="s">
        <v>2</v>
      </c>
      <c r="B40" s="41">
        <f>DATE(A37,5,1)</f>
        <v>44682</v>
      </c>
    </row>
    <row r="41" spans="1:2" ht="15" customHeight="1">
      <c r="A41" s="8">
        <v>39941</v>
      </c>
      <c r="B41" s="41">
        <f>DATE(A37,5,8)</f>
        <v>44689</v>
      </c>
    </row>
    <row r="42" spans="1:2" ht="15" customHeight="1">
      <c r="A42" s="7" t="s">
        <v>3</v>
      </c>
      <c r="B42" s="41">
        <f>B39+38</f>
        <v>44707</v>
      </c>
    </row>
    <row r="43" spans="1:2" ht="15" customHeight="1">
      <c r="A43" s="7" t="s">
        <v>4</v>
      </c>
      <c r="B43" s="41">
        <f>B39+(7*7)</f>
        <v>44718</v>
      </c>
    </row>
    <row r="44" spans="1:2" ht="15" customHeight="1">
      <c r="A44" s="8">
        <v>40008</v>
      </c>
      <c r="B44" s="41">
        <f>DATE(A37,7,14)</f>
        <v>44756</v>
      </c>
    </row>
    <row r="45" spans="1:2" ht="15" customHeight="1">
      <c r="A45" s="8">
        <v>40040</v>
      </c>
      <c r="B45" s="41">
        <f>DATE(A37,8,15)</f>
        <v>44788</v>
      </c>
    </row>
    <row r="46" spans="1:2" ht="15" customHeight="1">
      <c r="A46" s="7" t="s">
        <v>5</v>
      </c>
      <c r="B46" s="41">
        <f>DATE(A37,11,1)</f>
        <v>44866</v>
      </c>
    </row>
    <row r="47" spans="1:2" ht="15" customHeight="1">
      <c r="A47" s="8">
        <v>40128</v>
      </c>
      <c r="B47" s="41">
        <f>DATE(A37,11,11)</f>
        <v>44876</v>
      </c>
    </row>
    <row r="48" spans="1:2" ht="15" customHeight="1">
      <c r="A48" s="10" t="s">
        <v>6</v>
      </c>
      <c r="B48" s="42">
        <f>DATE(A37,12,25)</f>
        <v>44920</v>
      </c>
    </row>
    <row r="49" spans="1:2" ht="15" customHeight="1">
      <c r="A49" s="6">
        <f>+A37+1</f>
        <v>2023</v>
      </c>
      <c r="B49" s="40"/>
    </row>
    <row r="50" spans="1:2" ht="15" customHeight="1">
      <c r="A50" s="7" t="s">
        <v>0</v>
      </c>
      <c r="B50" s="41">
        <f>DATE(A49,1,1)</f>
        <v>44927</v>
      </c>
    </row>
    <row r="51" spans="1:2" ht="15" customHeight="1">
      <c r="A51" s="7" t="s">
        <v>1</v>
      </c>
      <c r="B51" s="41">
        <f>FLOOR(DATE(A49,5,DAY(MINUTE(A49/38)/2+56)),7)-33</f>
        <v>45026</v>
      </c>
    </row>
    <row r="52" spans="1:2" ht="15" customHeight="1">
      <c r="A52" s="7" t="s">
        <v>2</v>
      </c>
      <c r="B52" s="41">
        <f>DATE(A49,5,1)</f>
        <v>45047</v>
      </c>
    </row>
    <row r="53" spans="1:2" ht="15" customHeight="1">
      <c r="A53" s="8">
        <v>39941</v>
      </c>
      <c r="B53" s="41">
        <f>DATE(A49,5,8)</f>
        <v>45054</v>
      </c>
    </row>
    <row r="54" spans="1:2" ht="15" customHeight="1">
      <c r="A54" s="7" t="s">
        <v>3</v>
      </c>
      <c r="B54" s="41">
        <f>B51+38</f>
        <v>45064</v>
      </c>
    </row>
    <row r="55" spans="1:2" ht="15" customHeight="1">
      <c r="A55" s="7" t="s">
        <v>4</v>
      </c>
      <c r="B55" s="41">
        <f>B51+(7*7)</f>
        <v>45075</v>
      </c>
    </row>
    <row r="56" spans="1:2" ht="15" customHeight="1">
      <c r="A56" s="8">
        <v>40008</v>
      </c>
      <c r="B56" s="41">
        <f>DATE(A49,7,14)</f>
        <v>45121</v>
      </c>
    </row>
    <row r="57" spans="1:2" ht="15" customHeight="1">
      <c r="A57" s="8">
        <v>40040</v>
      </c>
      <c r="B57" s="41">
        <f>DATE(A49,8,15)</f>
        <v>45153</v>
      </c>
    </row>
    <row r="58" spans="1:2" ht="15" customHeight="1">
      <c r="A58" s="7" t="s">
        <v>5</v>
      </c>
      <c r="B58" s="41">
        <f>DATE(A49,11,1)</f>
        <v>45231</v>
      </c>
    </row>
    <row r="59" spans="1:2" ht="15" customHeight="1">
      <c r="A59" s="8">
        <v>40128</v>
      </c>
      <c r="B59" s="41">
        <f>DATE(A49,11,11)</f>
        <v>45241</v>
      </c>
    </row>
    <row r="60" spans="1:2" ht="15" customHeight="1">
      <c r="A60" s="10" t="s">
        <v>6</v>
      </c>
      <c r="B60" s="42">
        <f>DATE(A49,12,25)</f>
        <v>45285</v>
      </c>
    </row>
    <row r="61" spans="1:2" ht="15" customHeight="1">
      <c r="A61" s="6">
        <f>+A49+1</f>
        <v>2024</v>
      </c>
      <c r="B61" s="40"/>
    </row>
    <row r="62" spans="1:2" ht="15" customHeight="1">
      <c r="A62" s="7" t="s">
        <v>0</v>
      </c>
      <c r="B62" s="41">
        <f>DATE(A61,1,1)</f>
        <v>45292</v>
      </c>
    </row>
    <row r="63" spans="1:2" ht="15" customHeight="1">
      <c r="A63" s="7" t="s">
        <v>1</v>
      </c>
      <c r="B63" s="41">
        <f>FLOOR(DATE(A61,5,DAY(MINUTE(A61/38)/2+56)),7)-33</f>
        <v>45383</v>
      </c>
    </row>
    <row r="64" spans="1:2" ht="15" customHeight="1">
      <c r="A64" s="7" t="s">
        <v>2</v>
      </c>
      <c r="B64" s="41">
        <f>DATE(A61,5,1)</f>
        <v>45413</v>
      </c>
    </row>
    <row r="65" spans="1:2" ht="15" customHeight="1">
      <c r="A65" s="8">
        <v>39941</v>
      </c>
      <c r="B65" s="41">
        <f>DATE(A61,5,8)</f>
        <v>45420</v>
      </c>
    </row>
    <row r="66" spans="1:2" ht="15" customHeight="1">
      <c r="A66" s="7" t="s">
        <v>3</v>
      </c>
      <c r="B66" s="41">
        <f>B63+38</f>
        <v>45421</v>
      </c>
    </row>
    <row r="67" spans="1:2" ht="15" customHeight="1">
      <c r="A67" s="7" t="s">
        <v>4</v>
      </c>
      <c r="B67" s="41">
        <f>B63+(7*7)</f>
        <v>45432</v>
      </c>
    </row>
    <row r="68" spans="1:2" ht="15" customHeight="1">
      <c r="A68" s="8">
        <v>40008</v>
      </c>
      <c r="B68" s="41">
        <f>DATE(A61,7,14)</f>
        <v>45487</v>
      </c>
    </row>
    <row r="69" spans="1:2" ht="15" customHeight="1">
      <c r="A69" s="8">
        <v>40040</v>
      </c>
      <c r="B69" s="41">
        <f>DATE(A61,8,15)</f>
        <v>45519</v>
      </c>
    </row>
    <row r="70" spans="1:2" ht="15" customHeight="1">
      <c r="A70" s="7" t="s">
        <v>5</v>
      </c>
      <c r="B70" s="41">
        <f>DATE(A61,11,1)</f>
        <v>45597</v>
      </c>
    </row>
    <row r="71" spans="1:2" ht="15" customHeight="1">
      <c r="A71" s="8">
        <v>40128</v>
      </c>
      <c r="B71" s="41">
        <f>DATE(A61,11,11)</f>
        <v>45607</v>
      </c>
    </row>
    <row r="72" spans="1:2" ht="15" customHeight="1">
      <c r="A72" s="10" t="s">
        <v>6</v>
      </c>
      <c r="B72" s="42">
        <f>DATE(A61,12,25)</f>
        <v>45651</v>
      </c>
    </row>
    <row r="73" spans="1:2" ht="15" customHeight="1">
      <c r="A73" s="6">
        <f>+A61+1</f>
        <v>2025</v>
      </c>
      <c r="B73" s="40"/>
    </row>
    <row r="74" spans="1:2" ht="15" customHeight="1">
      <c r="A74" s="7" t="s">
        <v>0</v>
      </c>
      <c r="B74" s="41">
        <f>DATE(A73,1,1)</f>
        <v>45658</v>
      </c>
    </row>
    <row r="75" spans="1:2" ht="15" customHeight="1">
      <c r="A75" s="7" t="s">
        <v>1</v>
      </c>
      <c r="B75" s="41">
        <f>FLOOR(DATE(A73,5,DAY(MINUTE(A73/38)/2+56)),7)-33</f>
        <v>45768</v>
      </c>
    </row>
    <row r="76" spans="1:2" ht="15" customHeight="1">
      <c r="A76" s="7" t="s">
        <v>2</v>
      </c>
      <c r="B76" s="41">
        <f>DATE(A73,5,1)</f>
        <v>45778</v>
      </c>
    </row>
    <row r="77" spans="1:2" ht="15" customHeight="1">
      <c r="A77" s="8">
        <v>39941</v>
      </c>
      <c r="B77" s="41">
        <f>DATE(A73,5,8)</f>
        <v>45785</v>
      </c>
    </row>
    <row r="78" spans="1:2" ht="15" customHeight="1">
      <c r="A78" s="7" t="s">
        <v>3</v>
      </c>
      <c r="B78" s="41">
        <f>B75+38</f>
        <v>45806</v>
      </c>
    </row>
    <row r="79" spans="1:2" ht="15" customHeight="1">
      <c r="A79" s="7" t="s">
        <v>4</v>
      </c>
      <c r="B79" s="41">
        <f>B75+(7*7)</f>
        <v>45817</v>
      </c>
    </row>
    <row r="80" spans="1:2" ht="15" customHeight="1">
      <c r="A80" s="8">
        <v>40008</v>
      </c>
      <c r="B80" s="41">
        <f>DATE(A73,7,14)</f>
        <v>45852</v>
      </c>
    </row>
    <row r="81" spans="1:2" ht="15" customHeight="1">
      <c r="A81" s="8">
        <v>40040</v>
      </c>
      <c r="B81" s="41">
        <f>DATE(A73,8,15)</f>
        <v>45884</v>
      </c>
    </row>
    <row r="82" spans="1:2" ht="15" customHeight="1">
      <c r="A82" s="7" t="s">
        <v>5</v>
      </c>
      <c r="B82" s="41">
        <f>DATE(A73,11,1)</f>
        <v>45962</v>
      </c>
    </row>
    <row r="83" spans="1:2" ht="15" customHeight="1">
      <c r="A83" s="8">
        <v>40128</v>
      </c>
      <c r="B83" s="41">
        <f>DATE(A73,11,11)</f>
        <v>45972</v>
      </c>
    </row>
    <row r="84" spans="1:2" ht="15" customHeight="1">
      <c r="A84" s="10" t="s">
        <v>6</v>
      </c>
      <c r="B84" s="42">
        <f>DATE(A73,12,25)</f>
        <v>46016</v>
      </c>
    </row>
    <row r="85" spans="1:2" ht="15" customHeight="1">
      <c r="A85" s="6">
        <f>+A73+1</f>
        <v>2026</v>
      </c>
      <c r="B85" s="40"/>
    </row>
    <row r="86" spans="1:2" ht="15" customHeight="1">
      <c r="A86" s="7" t="s">
        <v>0</v>
      </c>
      <c r="B86" s="41">
        <f>DATE(A85,1,1)</f>
        <v>46023</v>
      </c>
    </row>
    <row r="87" spans="1:2" ht="15" customHeight="1">
      <c r="A87" s="7" t="s">
        <v>1</v>
      </c>
      <c r="B87" s="41">
        <f>FLOOR(DATE(A85,5,DAY(MINUTE(A85/38)/2+56)),7)-33</f>
        <v>46118</v>
      </c>
    </row>
    <row r="88" spans="1:2" ht="15" customHeight="1">
      <c r="A88" s="7" t="s">
        <v>2</v>
      </c>
      <c r="B88" s="41">
        <f>DATE(A85,5,1)</f>
        <v>46143</v>
      </c>
    </row>
    <row r="89" spans="1:2" ht="15" customHeight="1">
      <c r="A89" s="8">
        <v>39941</v>
      </c>
      <c r="B89" s="41">
        <f>DATE(A85,5,8)</f>
        <v>46150</v>
      </c>
    </row>
    <row r="90" spans="1:2" ht="15" customHeight="1">
      <c r="A90" s="7" t="s">
        <v>3</v>
      </c>
      <c r="B90" s="41">
        <f>B87+38</f>
        <v>46156</v>
      </c>
    </row>
    <row r="91" spans="1:2" ht="15" customHeight="1">
      <c r="A91" s="7" t="s">
        <v>4</v>
      </c>
      <c r="B91" s="41">
        <f>B87+(7*7)</f>
        <v>46167</v>
      </c>
    </row>
    <row r="92" spans="1:2" ht="15" customHeight="1">
      <c r="A92" s="8">
        <v>40008</v>
      </c>
      <c r="B92" s="41">
        <f>DATE(A85,7,14)</f>
        <v>46217</v>
      </c>
    </row>
    <row r="93" spans="1:2" ht="15" customHeight="1">
      <c r="A93" s="8">
        <v>40040</v>
      </c>
      <c r="B93" s="41">
        <f>DATE(A85,8,15)</f>
        <v>46249</v>
      </c>
    </row>
    <row r="94" spans="1:2" ht="15" customHeight="1">
      <c r="A94" s="7" t="s">
        <v>5</v>
      </c>
      <c r="B94" s="41">
        <f>DATE(A85,11,1)</f>
        <v>46327</v>
      </c>
    </row>
    <row r="95" spans="1:2" ht="15" customHeight="1">
      <c r="A95" s="8">
        <v>40128</v>
      </c>
      <c r="B95" s="41">
        <f>DATE(A85,11,11)</f>
        <v>46337</v>
      </c>
    </row>
    <row r="96" spans="1:2" ht="15" customHeight="1">
      <c r="A96" s="10" t="s">
        <v>6</v>
      </c>
      <c r="B96" s="42">
        <f>DATE(A85,12,25)</f>
        <v>46381</v>
      </c>
    </row>
    <row r="97" spans="1:2" ht="15" customHeight="1">
      <c r="A97" s="6">
        <f>+A85+1</f>
        <v>2027</v>
      </c>
      <c r="B97" s="40"/>
    </row>
    <row r="98" spans="1:2" ht="15" customHeight="1">
      <c r="A98" s="7" t="s">
        <v>0</v>
      </c>
      <c r="B98" s="41">
        <f>DATE(A97,1,1)</f>
        <v>46388</v>
      </c>
    </row>
    <row r="99" spans="1:2" ht="15" customHeight="1">
      <c r="A99" s="7" t="s">
        <v>1</v>
      </c>
      <c r="B99" s="41">
        <f>FLOOR(DATE(A97,5,DAY(MINUTE(A97/38)/2+56)),7)-33</f>
        <v>46475</v>
      </c>
    </row>
    <row r="100" spans="1:2" ht="15" customHeight="1">
      <c r="A100" s="7" t="s">
        <v>2</v>
      </c>
      <c r="B100" s="41">
        <f>DATE(A97,5,1)</f>
        <v>46508</v>
      </c>
    </row>
    <row r="101" spans="1:2" ht="15" customHeight="1">
      <c r="A101" s="8">
        <v>39941</v>
      </c>
      <c r="B101" s="41">
        <f>DATE(A97,5,8)</f>
        <v>46515</v>
      </c>
    </row>
    <row r="102" spans="1:2" ht="15" customHeight="1">
      <c r="A102" s="7" t="s">
        <v>3</v>
      </c>
      <c r="B102" s="41">
        <f>B99+38</f>
        <v>46513</v>
      </c>
    </row>
    <row r="103" spans="1:2" ht="15" customHeight="1">
      <c r="A103" s="7" t="s">
        <v>4</v>
      </c>
      <c r="B103" s="41">
        <f>B99+(7*7)</f>
        <v>46524</v>
      </c>
    </row>
    <row r="104" spans="1:2" ht="15" customHeight="1">
      <c r="A104" s="8">
        <v>40008</v>
      </c>
      <c r="B104" s="41">
        <f>DATE(A97,7,14)</f>
        <v>46582</v>
      </c>
    </row>
    <row r="105" spans="1:2" ht="15" customHeight="1">
      <c r="A105" s="8">
        <v>40040</v>
      </c>
      <c r="B105" s="41">
        <f>DATE(A97,8,15)</f>
        <v>46614</v>
      </c>
    </row>
    <row r="106" spans="1:2" ht="15" customHeight="1">
      <c r="A106" s="7" t="s">
        <v>5</v>
      </c>
      <c r="B106" s="41">
        <f>DATE(A97,11,1)</f>
        <v>46692</v>
      </c>
    </row>
    <row r="107" spans="1:2" ht="15" customHeight="1">
      <c r="A107" s="8">
        <v>40128</v>
      </c>
      <c r="B107" s="41">
        <f>DATE(A97,11,11)</f>
        <v>46702</v>
      </c>
    </row>
    <row r="108" spans="1:2" ht="15" customHeight="1">
      <c r="A108" s="10" t="s">
        <v>6</v>
      </c>
      <c r="B108" s="42">
        <f>DATE(A97,12,25)</f>
        <v>46746</v>
      </c>
    </row>
    <row r="109" spans="1:2" ht="15" customHeight="1">
      <c r="A109" s="6">
        <f>+A97+1</f>
        <v>2028</v>
      </c>
      <c r="B109" s="40"/>
    </row>
    <row r="110" spans="1:2" ht="15" customHeight="1">
      <c r="A110" s="7" t="s">
        <v>0</v>
      </c>
      <c r="B110" s="41">
        <f>DATE(A109,1,1)</f>
        <v>46753</v>
      </c>
    </row>
    <row r="111" spans="1:2" ht="15" customHeight="1">
      <c r="A111" s="7" t="s">
        <v>1</v>
      </c>
      <c r="B111" s="41">
        <f>FLOOR(DATE(A109,5,DAY(MINUTE(A109/38)/2+56)),7)-33</f>
        <v>46860</v>
      </c>
    </row>
    <row r="112" spans="1:2" ht="15" customHeight="1">
      <c r="A112" s="7" t="s">
        <v>2</v>
      </c>
      <c r="B112" s="41">
        <f>DATE(A109,5,1)</f>
        <v>46874</v>
      </c>
    </row>
    <row r="113" spans="1:2" ht="15" customHeight="1">
      <c r="A113" s="8">
        <v>39941</v>
      </c>
      <c r="B113" s="41">
        <f>DATE(A109,5,8)</f>
        <v>46881</v>
      </c>
    </row>
    <row r="114" spans="1:2" ht="15" customHeight="1">
      <c r="A114" s="7" t="s">
        <v>3</v>
      </c>
      <c r="B114" s="41">
        <f>B111+38</f>
        <v>46898</v>
      </c>
    </row>
    <row r="115" spans="1:2" ht="15" customHeight="1">
      <c r="A115" s="7" t="s">
        <v>4</v>
      </c>
      <c r="B115" s="41">
        <f>B111+(7*7)</f>
        <v>46909</v>
      </c>
    </row>
    <row r="116" spans="1:2" ht="15" customHeight="1">
      <c r="A116" s="8">
        <v>40008</v>
      </c>
      <c r="B116" s="41">
        <f>DATE(A109,7,14)</f>
        <v>46948</v>
      </c>
    </row>
    <row r="117" spans="1:2" ht="15" customHeight="1">
      <c r="A117" s="8">
        <v>40040</v>
      </c>
      <c r="B117" s="41">
        <f>DATE(A109,8,15)</f>
        <v>46980</v>
      </c>
    </row>
    <row r="118" spans="1:2" ht="15" customHeight="1">
      <c r="A118" s="7" t="s">
        <v>5</v>
      </c>
      <c r="B118" s="41">
        <f>DATE(A109,11,1)</f>
        <v>47058</v>
      </c>
    </row>
    <row r="119" spans="1:2" ht="15" customHeight="1">
      <c r="A119" s="8">
        <v>40128</v>
      </c>
      <c r="B119" s="41">
        <f>DATE(A109,11,11)</f>
        <v>47068</v>
      </c>
    </row>
    <row r="120" spans="1:2" ht="15" customHeight="1">
      <c r="A120" s="10" t="s">
        <v>6</v>
      </c>
      <c r="B120" s="42">
        <f>DATE(A109,12,25)</f>
        <v>47112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110" zoomScaleNormal="110" workbookViewId="0">
      <selection activeCell="E1" sqref="E1:I1"/>
    </sheetView>
  </sheetViews>
  <sheetFormatPr baseColWidth="10" defaultColWidth="9.140625" defaultRowHeight="12.75"/>
  <cols>
    <col min="1" max="1" width="11.85546875" customWidth="1"/>
    <col min="2" max="2" width="19.28515625" customWidth="1"/>
    <col min="3" max="3" width="19.7109375" customWidth="1"/>
    <col min="4" max="4" width="7.42578125" customWidth="1"/>
    <col min="5" max="9" width="9.42578125" customWidth="1"/>
    <col min="10" max="1025" width="10.7109375" customWidth="1"/>
  </cols>
  <sheetData>
    <row r="1" spans="1:11">
      <c r="E1" s="44">
        <v>43466</v>
      </c>
      <c r="F1" s="44">
        <f>EDATE(E1,1)</f>
        <v>43497</v>
      </c>
      <c r="G1" s="44">
        <f>EDATE(F1,1)</f>
        <v>43525</v>
      </c>
      <c r="H1" s="44">
        <f>EDATE(G1,1)</f>
        <v>43556</v>
      </c>
      <c r="I1" s="44">
        <f>EDATE(H1,1)</f>
        <v>43586</v>
      </c>
    </row>
    <row r="2" spans="1:11">
      <c r="E2" s="3"/>
      <c r="F2" s="3"/>
      <c r="G2" s="3"/>
      <c r="H2" s="3"/>
      <c r="I2" s="3"/>
    </row>
    <row r="3" spans="1:11" s="13" customFormat="1" ht="25.5">
      <c r="A3" s="11" t="s">
        <v>7</v>
      </c>
      <c r="B3" s="12" t="s">
        <v>8</v>
      </c>
      <c r="C3" s="12" t="s">
        <v>9</v>
      </c>
      <c r="D3" s="12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</row>
    <row r="4" spans="1:11">
      <c r="A4" s="14" t="s">
        <v>18</v>
      </c>
      <c r="B4" s="2">
        <v>43467</v>
      </c>
      <c r="C4" s="2">
        <v>43474</v>
      </c>
      <c r="D4" s="14">
        <f t="shared" ref="D4:D20" si="0">NETWORKDAYS(B4,C4,FERIE)</f>
        <v>6</v>
      </c>
      <c r="E4" s="15">
        <f>IF(MONTH($C4)&gt;MONTH(E$1),IF($B4&lt;E$1,NETWORKDAYS(E$1,EOMONTH(E$1,0),FERIE),IF(MONTH($B4)=MONTH(E$1),NETWORKDAYS($B4,EOMONTH(E$1,0),FERIE),"")),IF(MONTH($C4)=MONTH(E$1),IF($B4&lt;E$1,NETWORKDAYS(E$1,$C4,FERIE),NETWORKDAYS($B4,$C4,FERIE)),""))</f>
        <v>6</v>
      </c>
      <c r="F4" s="15" t="str">
        <f>IF(MONTH($C4)&gt;MONTH(F$1),IF($B4&lt;F$1,NETWORKDAYS(F$1,EOMONTH(F$1,0),FERIE),IF(MONTH($B4)=MONTH(F$1),NETWORKDAYS($B4,EOMONTH(F$1,0),FERIE),"")),IF(MONTH($C4)=MONTH(F$1),IF($B4&lt;F$1,NETWORKDAYS(F$1,$C4,FERIE),NETWORKDAYS($B4,$C4,FERIE)),""))</f>
        <v/>
      </c>
      <c r="G4" s="15" t="str">
        <f>IF(MONTH($C4)&gt;MONTH(G$1),IF($B4&lt;G$1,NETWORKDAYS(G$1,EOMONTH(G$1,0),FERIE),IF(MONTH($B4)=MONTH(G$1),NETWORKDAYS($B4,EOMONTH(G$1,0),FERIE),"")),IF(MONTH($C4)=MONTH(G$1),IF($B4&lt;G$1,NETWORKDAYS(G$1,$C4,FERIE),NETWORKDAYS($B4,$C4,FERIE)),""))</f>
        <v/>
      </c>
      <c r="H4" s="15" t="str">
        <f>IF(MONTH($C4)&gt;MONTH(H$1),IF($B4&lt;H$1,NETWORKDAYS(H$1,EOMONTH(H$1,0),FERIE),IF(MONTH($B4)=MONTH(H$1),NETWORKDAYS($B4,EOMONTH(H$1,0),FERIE),"")),IF(MONTH($C4)=MONTH(H$1),IF($B4&lt;H$1,NETWORKDAYS(H$1,$C4,FERIE),NETWORKDAYS($B4,$C4,FERIE)),""))</f>
        <v/>
      </c>
      <c r="I4" s="15" t="str">
        <f>IF(MONTH($C4)&gt;MONTH(I$1),IF($B4&lt;I$1,NETWORKDAYS(I$1,EOMONTH(I$1,0),FERIE),IF(MONTH($B4)=MONTH(I$1),NETWORKDAYS($B4,EOMONTH(I$1,0),FERIE),"")),IF(MONTH($C4)=MONTH(I$1),IF($B4&lt;I$1,NETWORKDAYS(I$1,$C4,FERIE),NETWORKDAYS($B4,$C4,FERIE)),""))</f>
        <v/>
      </c>
      <c r="J4" s="16">
        <f t="shared" ref="J4:J20" si="1">SUM(E4:I4)</f>
        <v>6</v>
      </c>
      <c r="K4" s="16" t="str">
        <f t="shared" ref="K4:K20" si="2">IF(J4=D4,"ok","")</f>
        <v>ok</v>
      </c>
    </row>
    <row r="5" spans="1:11">
      <c r="A5" s="14" t="s">
        <v>18</v>
      </c>
      <c r="B5" s="2">
        <v>43492</v>
      </c>
      <c r="C5" s="2">
        <v>43504</v>
      </c>
      <c r="D5" s="14">
        <f t="shared" si="0"/>
        <v>10</v>
      </c>
      <c r="E5" s="15">
        <f>IF(MONTH($C5)&gt;MONTH(E$1),IF($B5&lt;E$1,NETWORKDAYS(E$1,EOMONTH(E$1,0),FERIE),IF(MONTH($B5)=MONTH(E$1),NETWORKDAYS($B5,EOMONTH(E$1,0),FERIE),"")),IF(MONTH($C5)=MONTH(E$1),IF($B5&lt;E$1,NETWORKDAYS(E$1,$C5,FERIE),NETWORKDAYS($B5,$C5,FERIE)),""))</f>
        <v>4</v>
      </c>
      <c r="F5" s="15">
        <f>IF(MONTH($C5)&gt;MONTH(F$1),IF($B5&lt;F$1,NETWORKDAYS(F$1,EOMONTH(F$1,0),FERIE),IF(MONTH($B5)=MONTH(F$1),NETWORKDAYS($B5,EOMONTH(F$1,0),FERIE),"")),IF(MONTH($C5)=MONTH(F$1),IF($B5&lt;F$1,NETWORKDAYS(F$1,$C5,FERIE),NETWORKDAYS($B5,$C5,FERIE)),""))</f>
        <v>6</v>
      </c>
      <c r="G5" s="15" t="str">
        <f>IF(MONTH($C5)&gt;MONTH(G$1),IF($B5&lt;G$1,NETWORKDAYS(G$1,EOMONTH(G$1,0),FERIE),IF(MONTH($B5)=MONTH(G$1),NETWORKDAYS($B5,EOMONTH(G$1,0),FERIE),"")),IF(MONTH($C5)=MONTH(G$1),IF($B5&lt;G$1,NETWORKDAYS(G$1,$C5,FERIE),NETWORKDAYS($B5,$C5,FERIE)),""))</f>
        <v/>
      </c>
      <c r="H5" s="15" t="str">
        <f>IF(MONTH($C5)&gt;MONTH(H$1),IF($B5&lt;H$1,NETWORKDAYS(H$1,EOMONTH(H$1,0),FERIE),IF(MONTH($B5)=MONTH(H$1),NETWORKDAYS($B5,EOMONTH(H$1,0),FERIE),"")),IF(MONTH($C5)=MONTH(H$1),IF($B5&lt;H$1,NETWORKDAYS(H$1,$C5,FERIE),NETWORKDAYS($B5,$C5,FERIE)),""))</f>
        <v/>
      </c>
      <c r="I5" s="15" t="str">
        <f>IF(MONTH($C5)&gt;MONTH(I$1),IF($B5&lt;I$1,NETWORKDAYS(I$1,EOMONTH(I$1,0),FERIE),IF(MONTH($B5)=MONTH(I$1),NETWORKDAYS($B5,EOMONTH(I$1,0),FERIE),"")),IF(MONTH($C5)=MONTH(I$1),IF($B5&lt;I$1,NETWORKDAYS(I$1,$C5,FERIE),NETWORKDAYS($B5,$C5,FERIE)),""))</f>
        <v/>
      </c>
      <c r="J5" s="16">
        <f t="shared" si="1"/>
        <v>10</v>
      </c>
      <c r="K5" s="16" t="str">
        <f t="shared" si="2"/>
        <v>ok</v>
      </c>
    </row>
    <row r="6" spans="1:11">
      <c r="A6" s="14" t="s">
        <v>18</v>
      </c>
      <c r="B6" s="2">
        <v>43522</v>
      </c>
      <c r="C6" s="2">
        <v>43529</v>
      </c>
      <c r="D6" s="14">
        <f t="shared" si="0"/>
        <v>6</v>
      </c>
      <c r="E6" s="15" t="str">
        <f>IF(MONTH($C6)&gt;MONTH(E$1),IF($B6&lt;E$1,NETWORKDAYS(E$1,EOMONTH(E$1,0),FERIE),IF(MONTH($B6)=MONTH(E$1),NETWORKDAYS($B6,EOMONTH(E$1,0),FERIE),"")),IF(MONTH($C6)=MONTH(E$1),IF($B6&lt;E$1,NETWORKDAYS(E$1,$C6,FERIE),NETWORKDAYS($B6,$C6,FERIE)),""))</f>
        <v/>
      </c>
      <c r="F6" s="15">
        <f>IF(MONTH($C6)&gt;MONTH(F$1),IF($B6&lt;F$1,NETWORKDAYS(F$1,EOMONTH(F$1,0),FERIE),IF(MONTH($B6)=MONTH(F$1),NETWORKDAYS($B6,EOMONTH(F$1,0),FERIE),"")),IF(MONTH($C6)=MONTH(F$1),IF($B6&lt;F$1,NETWORKDAYS(F$1,$C6,FERIE),NETWORKDAYS($B6,$C6,FERIE)),""))</f>
        <v>3</v>
      </c>
      <c r="G6" s="15">
        <f>IF(MONTH($C6)&gt;MONTH(G$1),IF($B6&lt;G$1,NETWORKDAYS(G$1,EOMONTH(G$1,0),FERIE),IF(MONTH($B6)=MONTH(G$1),NETWORKDAYS($B6,EOMONTH(G$1,0),FERIE),"")),IF(MONTH($C6)=MONTH(G$1),IF($B6&lt;G$1,NETWORKDAYS(G$1,$C6,FERIE),NETWORKDAYS($B6,$C6,FERIE)),""))</f>
        <v>3</v>
      </c>
      <c r="H6" s="15" t="str">
        <f>IF(MONTH($C6)&gt;MONTH(H$1),IF($B6&lt;H$1,NETWORKDAYS(H$1,EOMONTH(H$1,0),FERIE),IF(MONTH($B6)=MONTH(H$1),NETWORKDAYS($B6,EOMONTH(H$1,0),FERIE),"")),IF(MONTH($C6)=MONTH(H$1),IF($B6&lt;H$1,NETWORKDAYS(H$1,$C6,FERIE),NETWORKDAYS($B6,$C6,FERIE)),""))</f>
        <v/>
      </c>
      <c r="I6" s="15" t="str">
        <f>IF(MONTH($C6)&gt;MONTH(I$1),IF($B6&lt;I$1,NETWORKDAYS(I$1,EOMONTH(I$1,0),FERIE),IF(MONTH($B6)=MONTH(I$1),NETWORKDAYS($B6,EOMONTH(I$1,0),FERIE),"")),IF(MONTH($C6)=MONTH(I$1),IF($B6&lt;I$1,NETWORKDAYS(I$1,$C6,FERIE),NETWORKDAYS($B6,$C6,FERIE)),""))</f>
        <v/>
      </c>
      <c r="J6" s="16">
        <f t="shared" si="1"/>
        <v>6</v>
      </c>
      <c r="K6" s="16" t="str">
        <f t="shared" si="2"/>
        <v>ok</v>
      </c>
    </row>
    <row r="7" spans="1:11">
      <c r="A7" s="14" t="s">
        <v>18</v>
      </c>
      <c r="B7" s="2">
        <v>43530</v>
      </c>
      <c r="C7" s="2">
        <v>43539</v>
      </c>
      <c r="D7" s="14">
        <f t="shared" si="0"/>
        <v>8</v>
      </c>
      <c r="E7" s="15" t="str">
        <f>IF(MONTH($C7)&gt;MONTH(E$1),IF($B7&lt;E$1,NETWORKDAYS(E$1,EOMONTH(E$1,0),FERIE),IF(MONTH($B7)=MONTH(E$1),NETWORKDAYS($B7,EOMONTH(E$1,0),FERIE),"")),IF(MONTH($C7)=MONTH(E$1),IF($B7&lt;E$1,NETWORKDAYS(E$1,$C7,FERIE),NETWORKDAYS($B7,$C7,FERIE)),""))</f>
        <v/>
      </c>
      <c r="F7" s="15" t="str">
        <f>IF(MONTH($C7)&gt;MONTH(F$1),IF($B7&lt;F$1,NETWORKDAYS(F$1,EOMONTH(F$1,0),FERIE),IF(MONTH($B7)=MONTH(F$1),NETWORKDAYS($B7,EOMONTH(F$1,0),FERIE),"")),IF(MONTH($C7)=MONTH(F$1),IF($B7&lt;F$1,NETWORKDAYS(F$1,$C7,FERIE),NETWORKDAYS($B7,$C7,FERIE)),""))</f>
        <v/>
      </c>
      <c r="G7" s="15">
        <f>IF(MONTH($C7)&gt;MONTH(G$1),IF($B7&lt;G$1,NETWORKDAYS(G$1,EOMONTH(G$1,0),FERIE),IF(MONTH($B7)=MONTH(G$1),NETWORKDAYS($B7,EOMONTH(G$1,0),FERIE),"")),IF(MONTH($C7)=MONTH(G$1),IF($B7&lt;G$1,NETWORKDAYS(G$1,$C7,FERIE),NETWORKDAYS($B7,$C7,FERIE)),""))</f>
        <v>8</v>
      </c>
      <c r="H7" s="15" t="str">
        <f>IF(MONTH($C7)&gt;MONTH(H$1),IF($B7&lt;H$1,NETWORKDAYS(H$1,EOMONTH(H$1,0),FERIE),IF(MONTH($B7)=MONTH(H$1),NETWORKDAYS($B7,EOMONTH(H$1,0),FERIE),"")),IF(MONTH($C7)=MONTH(H$1),IF($B7&lt;H$1,NETWORKDAYS(H$1,$C7,FERIE),NETWORKDAYS($B7,$C7,FERIE)),""))</f>
        <v/>
      </c>
      <c r="I7" s="15" t="str">
        <f>IF(MONTH($C7)&gt;MONTH(I$1),IF($B7&lt;I$1,NETWORKDAYS(I$1,EOMONTH(I$1,0),FERIE),IF(MONTH($B7)=MONTH(I$1),NETWORKDAYS($B7,EOMONTH(I$1,0),FERIE),"")),IF(MONTH($C7)=MONTH(I$1),IF($B7&lt;I$1,NETWORKDAYS(I$1,$C7,FERIE),NETWORKDAYS($B7,$C7,FERIE)),""))</f>
        <v/>
      </c>
      <c r="J7" s="16">
        <f t="shared" si="1"/>
        <v>8</v>
      </c>
      <c r="K7" s="16" t="str">
        <f t="shared" si="2"/>
        <v>ok</v>
      </c>
    </row>
    <row r="8" spans="1:11">
      <c r="A8" s="14" t="s">
        <v>18</v>
      </c>
      <c r="B8" s="2">
        <v>43557</v>
      </c>
      <c r="C8" s="2">
        <v>43567</v>
      </c>
      <c r="D8" s="14">
        <f t="shared" si="0"/>
        <v>9</v>
      </c>
      <c r="E8" s="15" t="str">
        <f>IF(MONTH($C8)&gt;MONTH(E$1),IF($B8&lt;E$1,NETWORKDAYS(E$1,EOMONTH(E$1,0),FERIE),IF(MONTH($B8)=MONTH(E$1),NETWORKDAYS($B8,EOMONTH(E$1,0),FERIE),"")),IF(MONTH($C8)=MONTH(E$1),IF($B8&lt;E$1,NETWORKDAYS(E$1,$C8,FERIE),NETWORKDAYS($B8,$C8,FERIE)),""))</f>
        <v/>
      </c>
      <c r="F8" s="15" t="str">
        <f>IF(MONTH($C8)&gt;MONTH(F$1),IF($B8&lt;F$1,NETWORKDAYS(F$1,EOMONTH(F$1,0),FERIE),IF(MONTH($B8)=MONTH(F$1),NETWORKDAYS($B8,EOMONTH(F$1,0),FERIE),"")),IF(MONTH($C8)=MONTH(F$1),IF($B8&lt;F$1,NETWORKDAYS(F$1,$C8,FERIE),NETWORKDAYS($B8,$C8,FERIE)),""))</f>
        <v/>
      </c>
      <c r="G8" s="15" t="str">
        <f>IF(MONTH($C8)&gt;MONTH(G$1),IF($B8&lt;G$1,NETWORKDAYS(G$1,EOMONTH(G$1,0),FERIE),IF(MONTH($B8)=MONTH(G$1),NETWORKDAYS($B8,EOMONTH(G$1,0),FERIE),"")),IF(MONTH($C8)=MONTH(G$1),IF($B8&lt;G$1,NETWORKDAYS(G$1,$C8,FERIE),NETWORKDAYS($B8,$C8,FERIE)),""))</f>
        <v/>
      </c>
      <c r="H8" s="15">
        <f>IF(MONTH($C8)&gt;MONTH(H$1),IF($B8&lt;H$1,NETWORKDAYS(H$1,EOMONTH(H$1,0),FERIE),IF(MONTH($B8)=MONTH(H$1),NETWORKDAYS($B8,EOMONTH(H$1,0),FERIE),"")),IF(MONTH($C8)=MONTH(H$1),IF($B8&lt;H$1,NETWORKDAYS(H$1,$C8,FERIE),NETWORKDAYS($B8,$C8,FERIE)),""))</f>
        <v>9</v>
      </c>
      <c r="I8" s="15" t="str">
        <f>IF(MONTH($C8)&gt;MONTH(I$1),IF($B8&lt;I$1,NETWORKDAYS(I$1,EOMONTH(I$1,0),FERIE),IF(MONTH($B8)=MONTH(I$1),NETWORKDAYS($B8,EOMONTH(I$1,0),FERIE),"")),IF(MONTH($C8)=MONTH(I$1),IF($B8&lt;I$1,NETWORKDAYS(I$1,$C8,FERIE),NETWORKDAYS($B8,$C8,FERIE)),""))</f>
        <v/>
      </c>
      <c r="J8" s="16">
        <f t="shared" si="1"/>
        <v>9</v>
      </c>
      <c r="K8" s="16" t="str">
        <f t="shared" si="2"/>
        <v>ok</v>
      </c>
    </row>
    <row r="9" spans="1:11">
      <c r="A9" s="14" t="s">
        <v>18</v>
      </c>
      <c r="B9" s="2">
        <v>43566</v>
      </c>
      <c r="C9" s="2">
        <v>43572</v>
      </c>
      <c r="D9" s="14">
        <f t="shared" si="0"/>
        <v>5</v>
      </c>
      <c r="E9" s="15" t="str">
        <f>IF(MONTH($C9)&gt;MONTH(E$1),IF($B9&lt;E$1,NETWORKDAYS(E$1,EOMONTH(E$1,0),FERIE),IF(MONTH($B9)=MONTH(E$1),NETWORKDAYS($B9,EOMONTH(E$1,0),FERIE),"")),IF(MONTH($C9)=MONTH(E$1),IF($B9&lt;E$1,NETWORKDAYS(E$1,$C9,FERIE),NETWORKDAYS($B9,$C9,FERIE)),""))</f>
        <v/>
      </c>
      <c r="F9" s="15" t="str">
        <f>IF(MONTH($C9)&gt;MONTH(F$1),IF($B9&lt;F$1,NETWORKDAYS(F$1,EOMONTH(F$1,0),FERIE),IF(MONTH($B9)=MONTH(F$1),NETWORKDAYS($B9,EOMONTH(F$1,0),FERIE),"")),IF(MONTH($C9)=MONTH(F$1),IF($B9&lt;F$1,NETWORKDAYS(F$1,$C9,FERIE),NETWORKDAYS($B9,$C9,FERIE)),""))</f>
        <v/>
      </c>
      <c r="G9" s="15" t="str">
        <f>IF(MONTH($C9)&gt;MONTH(G$1),IF($B9&lt;G$1,NETWORKDAYS(G$1,EOMONTH(G$1,0),FERIE),IF(MONTH($B9)=MONTH(G$1),NETWORKDAYS($B9,EOMONTH(G$1,0),FERIE),"")),IF(MONTH($C9)=MONTH(G$1),IF($B9&lt;G$1,NETWORKDAYS(G$1,$C9,FERIE),NETWORKDAYS($B9,$C9,FERIE)),""))</f>
        <v/>
      </c>
      <c r="H9" s="15">
        <f>IF(MONTH($C9)&gt;MONTH(H$1),IF($B9&lt;H$1,NETWORKDAYS(H$1,EOMONTH(H$1,0),FERIE),IF(MONTH($B9)=MONTH(H$1),NETWORKDAYS($B9,EOMONTH(H$1,0),FERIE),"")),IF(MONTH($C9)=MONTH(H$1),IF($B9&lt;H$1,NETWORKDAYS(H$1,$C9,FERIE),NETWORKDAYS($B9,$C9,FERIE)),""))</f>
        <v>5</v>
      </c>
      <c r="I9" s="15" t="str">
        <f>IF(MONTH($C9)&gt;MONTH(I$1),IF($B9&lt;I$1,NETWORKDAYS(I$1,EOMONTH(I$1,0),FERIE),IF(MONTH($B9)=MONTH(I$1),NETWORKDAYS($B9,EOMONTH(I$1,0),FERIE),"")),IF(MONTH($C9)=MONTH(I$1),IF($B9&lt;I$1,NETWORKDAYS(I$1,$C9,FERIE),NETWORKDAYS($B9,$C9,FERIE)),""))</f>
        <v/>
      </c>
      <c r="J9" s="16">
        <f t="shared" si="1"/>
        <v>5</v>
      </c>
      <c r="K9" s="16" t="str">
        <f t="shared" si="2"/>
        <v>ok</v>
      </c>
    </row>
    <row r="10" spans="1:11">
      <c r="A10" s="14" t="s">
        <v>18</v>
      </c>
      <c r="B10" s="2">
        <v>43577</v>
      </c>
      <c r="C10" s="2">
        <v>43590</v>
      </c>
      <c r="D10" s="14">
        <f t="shared" si="0"/>
        <v>8</v>
      </c>
      <c r="E10" s="15" t="str">
        <f>IF(MONTH($C10)&gt;MONTH(E$1),IF($B10&lt;E$1,NETWORKDAYS(E$1,EOMONTH(E$1,0),FERIE),IF(MONTH($B10)=MONTH(E$1),NETWORKDAYS($B10,EOMONTH(E$1,0),FERIE),"")),IF(MONTH($C10)=MONTH(E$1),IF($B10&lt;E$1,NETWORKDAYS(E$1,$C10,FERIE),NETWORKDAYS($B10,$C10,FERIE)),""))</f>
        <v/>
      </c>
      <c r="F10" s="15" t="str">
        <f>IF(MONTH($C10)&gt;MONTH(F$1),IF($B10&lt;F$1,NETWORKDAYS(F$1,EOMONTH(F$1,0),FERIE),IF(MONTH($B10)=MONTH(F$1),NETWORKDAYS($B10,EOMONTH(F$1,0),FERIE),"")),IF(MONTH($C10)=MONTH(F$1),IF($B10&lt;F$1,NETWORKDAYS(F$1,$C10,FERIE),NETWORKDAYS($B10,$C10,FERIE)),""))</f>
        <v/>
      </c>
      <c r="G10" s="15" t="str">
        <f>IF(MONTH($C10)&gt;MONTH(G$1),IF($B10&lt;G$1,NETWORKDAYS(G$1,EOMONTH(G$1,0),FERIE),IF(MONTH($B10)=MONTH(G$1),NETWORKDAYS($B10,EOMONTH(G$1,0),FERIE),"")),IF(MONTH($C10)=MONTH(G$1),IF($B10&lt;G$1,NETWORKDAYS(G$1,$C10,FERIE),NETWORKDAYS($B10,$C10,FERIE)),""))</f>
        <v/>
      </c>
      <c r="H10" s="15">
        <f>IF(MONTH($C10)&gt;MONTH(H$1),IF($B10&lt;H$1,NETWORKDAYS(H$1,EOMONTH(H$1,0),FERIE),IF(MONTH($B10)=MONTH(H$1),NETWORKDAYS($B10,EOMONTH(H$1,0),FERIE),"")),IF(MONTH($C10)=MONTH(H$1),IF($B10&lt;H$1,NETWORKDAYS(H$1,$C10,FERIE),NETWORKDAYS($B10,$C10,FERIE)),""))</f>
        <v>6</v>
      </c>
      <c r="I10" s="15">
        <f>IF(MONTH($C10)&gt;MONTH(I$1),IF($B10&lt;I$1,NETWORKDAYS(I$1,EOMONTH(I$1,0),FERIE),IF(MONTH($B10)=MONTH(I$1),NETWORKDAYS($B10,EOMONTH(I$1,0),FERIE),"")),IF(MONTH($C10)=MONTH(I$1),IF($B10&lt;I$1,NETWORKDAYS(I$1,$C10,FERIE),NETWORKDAYS($B10,$C10,FERIE)),""))</f>
        <v>2</v>
      </c>
      <c r="J10" s="16">
        <f t="shared" si="1"/>
        <v>8</v>
      </c>
      <c r="K10" s="16" t="str">
        <f t="shared" si="2"/>
        <v>ok</v>
      </c>
    </row>
    <row r="11" spans="1:11">
      <c r="A11" s="14" t="s">
        <v>18</v>
      </c>
      <c r="B11" s="2">
        <v>43593</v>
      </c>
      <c r="C11" s="2">
        <v>43598</v>
      </c>
      <c r="D11" s="14">
        <f t="shared" si="0"/>
        <v>3</v>
      </c>
      <c r="E11" s="15" t="str">
        <f>IF(MONTH($C11)&gt;MONTH(E$1),IF($B11&lt;E$1,NETWORKDAYS(E$1,EOMONTH(E$1,0),FERIE),IF(MONTH($B11)=MONTH(E$1),NETWORKDAYS($B11,EOMONTH(E$1,0),FERIE),"")),IF(MONTH($C11)=MONTH(E$1),IF($B11&lt;E$1,NETWORKDAYS(E$1,$C11,FERIE),NETWORKDAYS($B11,$C11,FERIE)),""))</f>
        <v/>
      </c>
      <c r="F11" s="15" t="str">
        <f>IF(MONTH($C11)&gt;MONTH(F$1),IF($B11&lt;F$1,NETWORKDAYS(F$1,EOMONTH(F$1,0),FERIE),IF(MONTH($B11)=MONTH(F$1),NETWORKDAYS($B11,EOMONTH(F$1,0),FERIE),"")),IF(MONTH($C11)=MONTH(F$1),IF($B11&lt;F$1,NETWORKDAYS(F$1,$C11,FERIE),NETWORKDAYS($B11,$C11,FERIE)),""))</f>
        <v/>
      </c>
      <c r="G11" s="15" t="str">
        <f>IF(MONTH($C11)&gt;MONTH(G$1),IF($B11&lt;G$1,NETWORKDAYS(G$1,EOMONTH(G$1,0),FERIE),IF(MONTH($B11)=MONTH(G$1),NETWORKDAYS($B11,EOMONTH(G$1,0),FERIE),"")),IF(MONTH($C11)=MONTH(G$1),IF($B11&lt;G$1,NETWORKDAYS(G$1,$C11,FERIE),NETWORKDAYS($B11,$C11,FERIE)),""))</f>
        <v/>
      </c>
      <c r="H11" s="15" t="str">
        <f>IF(MONTH($C11)&gt;MONTH(H$1),IF($B11&lt;H$1,NETWORKDAYS(H$1,EOMONTH(H$1,0),FERIE),IF(MONTH($B11)=MONTH(H$1),NETWORKDAYS($B11,EOMONTH(H$1,0),FERIE),"")),IF(MONTH($C11)=MONTH(H$1),IF($B11&lt;H$1,NETWORKDAYS(H$1,$C11,FERIE),NETWORKDAYS($B11,$C11,FERIE)),""))</f>
        <v/>
      </c>
      <c r="I11" s="15">
        <f>IF(MONTH($C11)&gt;MONTH(I$1),IF($B11&lt;I$1,NETWORKDAYS(I$1,EOMONTH(I$1,0),FERIE),IF(MONTH($B11)=MONTH(I$1),NETWORKDAYS($B11,EOMONTH(I$1,0),FERIE),"")),IF(MONTH($C11)=MONTH(I$1),IF($B11&lt;I$1,NETWORKDAYS(I$1,$C11,FERIE),NETWORKDAYS($B11,$C11,FERIE)),""))</f>
        <v>3</v>
      </c>
      <c r="J11" s="16">
        <f t="shared" si="1"/>
        <v>3</v>
      </c>
      <c r="K11" s="16" t="str">
        <f t="shared" si="2"/>
        <v>ok</v>
      </c>
    </row>
    <row r="12" spans="1:11">
      <c r="A12" s="14" t="s">
        <v>18</v>
      </c>
      <c r="B12" s="2">
        <v>43602</v>
      </c>
      <c r="C12" s="2">
        <v>43610</v>
      </c>
      <c r="D12" s="14">
        <f t="shared" si="0"/>
        <v>6</v>
      </c>
      <c r="E12" s="15" t="str">
        <f>IF(MONTH($C12)&gt;MONTH(E$1),IF($B12&lt;E$1,NETWORKDAYS(E$1,EOMONTH(E$1,0),FERIE),IF(MONTH($B12)=MONTH(E$1),NETWORKDAYS($B12,EOMONTH(E$1,0),FERIE),"")),IF(MONTH($C12)=MONTH(E$1),IF($B12&lt;E$1,NETWORKDAYS(E$1,$C12,FERIE),NETWORKDAYS($B12,$C12,FERIE)),""))</f>
        <v/>
      </c>
      <c r="F12" s="15" t="str">
        <f>IF(MONTH($C12)&gt;MONTH(F$1),IF($B12&lt;F$1,NETWORKDAYS(F$1,EOMONTH(F$1,0),FERIE),IF(MONTH($B12)=MONTH(F$1),NETWORKDAYS($B12,EOMONTH(F$1,0),FERIE),"")),IF(MONTH($C12)=MONTH(F$1),IF($B12&lt;F$1,NETWORKDAYS(F$1,$C12,FERIE),NETWORKDAYS($B12,$C12,FERIE)),""))</f>
        <v/>
      </c>
      <c r="G12" s="15" t="str">
        <f>IF(MONTH($C12)&gt;MONTH(G$1),IF($B12&lt;G$1,NETWORKDAYS(G$1,EOMONTH(G$1,0),FERIE),IF(MONTH($B12)=MONTH(G$1),NETWORKDAYS($B12,EOMONTH(G$1,0),FERIE),"")),IF(MONTH($C12)=MONTH(G$1),IF($B12&lt;G$1,NETWORKDAYS(G$1,$C12,FERIE),NETWORKDAYS($B12,$C12,FERIE)),""))</f>
        <v/>
      </c>
      <c r="H12" s="15" t="str">
        <f>IF(MONTH($C12)&gt;MONTH(H$1),IF($B12&lt;H$1,NETWORKDAYS(H$1,EOMONTH(H$1,0),FERIE),IF(MONTH($B12)=MONTH(H$1),NETWORKDAYS($B12,EOMONTH(H$1,0),FERIE),"")),IF(MONTH($C12)=MONTH(H$1),IF($B12&lt;H$1,NETWORKDAYS(H$1,$C12,FERIE),NETWORKDAYS($B12,$C12,FERIE)),""))</f>
        <v/>
      </c>
      <c r="I12" s="15">
        <f>IF(MONTH($C12)&gt;MONTH(I$1),IF($B12&lt;I$1,NETWORKDAYS(I$1,EOMONTH(I$1,0),FERIE),IF(MONTH($B12)=MONTH(I$1),NETWORKDAYS($B12,EOMONTH(I$1,0),FERIE),"")),IF(MONTH($C12)=MONTH(I$1),IF($B12&lt;I$1,NETWORKDAYS(I$1,$C12,FERIE),NETWORKDAYS($B12,$C12,FERIE)),""))</f>
        <v>6</v>
      </c>
      <c r="J12" s="16">
        <f t="shared" si="1"/>
        <v>6</v>
      </c>
      <c r="K12" s="16" t="str">
        <f t="shared" si="2"/>
        <v>ok</v>
      </c>
    </row>
    <row r="13" spans="1:11">
      <c r="A13" s="14" t="s">
        <v>19</v>
      </c>
      <c r="B13" s="2">
        <v>43470</v>
      </c>
      <c r="C13" s="2">
        <v>43474</v>
      </c>
      <c r="D13" s="14">
        <f t="shared" si="0"/>
        <v>3</v>
      </c>
      <c r="E13" s="15">
        <f>IF(MONTH($C13)&gt;MONTH(E$1),IF($B13&lt;E$1,NETWORKDAYS(E$1,EOMONTH(E$1,0),FERIE),IF(MONTH($B13)=MONTH(E$1),NETWORKDAYS($B13,EOMONTH(E$1,0),FERIE),"")),IF(MONTH($C13)=MONTH(E$1),IF($B13&lt;E$1,NETWORKDAYS(E$1,$C13,FERIE),NETWORKDAYS($B13,$C13,FERIE)),""))</f>
        <v>3</v>
      </c>
      <c r="F13" s="15" t="str">
        <f>IF(MONTH($C13)&gt;MONTH(F$1),IF($B13&lt;F$1,NETWORKDAYS(F$1,EOMONTH(F$1,0),FERIE),IF(MONTH($B13)=MONTH(F$1),NETWORKDAYS($B13,EOMONTH(F$1,0),FERIE),"")),IF(MONTH($C13)=MONTH(F$1),IF($B13&lt;F$1,NETWORKDAYS(F$1,$C13,FERIE),NETWORKDAYS($B13,$C13,FERIE)),""))</f>
        <v/>
      </c>
      <c r="G13" s="15" t="str">
        <f>IF(MONTH($C13)&gt;MONTH(G$1),IF($B13&lt;G$1,NETWORKDAYS(G$1,EOMONTH(G$1,0),FERIE),IF(MONTH($B13)=MONTH(G$1),NETWORKDAYS($B13,EOMONTH(G$1,0),FERIE),"")),IF(MONTH($C13)=MONTH(G$1),IF($B13&lt;G$1,NETWORKDAYS(G$1,$C13,FERIE),NETWORKDAYS($B13,$C13,FERIE)),""))</f>
        <v/>
      </c>
      <c r="H13" s="15" t="str">
        <f>IF(MONTH($C13)&gt;MONTH(H$1),IF($B13&lt;H$1,NETWORKDAYS(H$1,EOMONTH(H$1,0),FERIE),IF(MONTH($B13)=MONTH(H$1),NETWORKDAYS($B13,EOMONTH(H$1,0),FERIE),"")),IF(MONTH($C13)=MONTH(H$1),IF($B13&lt;H$1,NETWORKDAYS(H$1,$C13,FERIE),NETWORKDAYS($B13,$C13,FERIE)),""))</f>
        <v/>
      </c>
      <c r="I13" s="15" t="str">
        <f>IF(MONTH($C13)&gt;MONTH(I$1),IF($B13&lt;I$1,NETWORKDAYS(I$1,EOMONTH(I$1,0),FERIE),IF(MONTH($B13)=MONTH(I$1),NETWORKDAYS($B13,EOMONTH(I$1,0),FERIE),"")),IF(MONTH($C13)=MONTH(I$1),IF($B13&lt;I$1,NETWORKDAYS(I$1,$C13,FERIE),NETWORKDAYS($B13,$C13,FERIE)),""))</f>
        <v/>
      </c>
      <c r="J13" s="16">
        <f t="shared" si="1"/>
        <v>3</v>
      </c>
      <c r="K13" s="16" t="str">
        <f t="shared" si="2"/>
        <v>ok</v>
      </c>
    </row>
    <row r="14" spans="1:11">
      <c r="A14" s="14" t="s">
        <v>19</v>
      </c>
      <c r="B14" s="2">
        <v>43518</v>
      </c>
      <c r="C14" s="2">
        <v>43531</v>
      </c>
      <c r="D14" s="14">
        <f t="shared" si="0"/>
        <v>10</v>
      </c>
      <c r="E14" s="15" t="str">
        <f>IF(MONTH($C14)&gt;MONTH(E$1),IF($B14&lt;E$1,NETWORKDAYS(E$1,EOMONTH(E$1,0),FERIE),IF(MONTH($B14)=MONTH(E$1),NETWORKDAYS($B14,EOMONTH(E$1,0),FERIE),"")),IF(MONTH($C14)=MONTH(E$1),IF($B14&lt;E$1,NETWORKDAYS(E$1,$C14,FERIE),NETWORKDAYS($B14,$C14,FERIE)),""))</f>
        <v/>
      </c>
      <c r="F14" s="15">
        <f>IF(MONTH($C14)&gt;MONTH(F$1),IF($B14&lt;F$1,NETWORKDAYS(F$1,EOMONTH(F$1,0),FERIE),IF(MONTH($B14)=MONTH(F$1),NETWORKDAYS($B14,EOMONTH(F$1,0),FERIE),"")),IF(MONTH($C14)=MONTH(F$1),IF($B14&lt;F$1,NETWORKDAYS(F$1,$C14,FERIE),NETWORKDAYS($B14,$C14,FERIE)),""))</f>
        <v>5</v>
      </c>
      <c r="G14" s="15">
        <f>IF(MONTH($C14)&gt;MONTH(G$1),IF($B14&lt;G$1,NETWORKDAYS(G$1,EOMONTH(G$1,0),FERIE),IF(MONTH($B14)=MONTH(G$1),NETWORKDAYS($B14,EOMONTH(G$1,0),FERIE),"")),IF(MONTH($C14)=MONTH(G$1),IF($B14&lt;G$1,NETWORKDAYS(G$1,$C14,FERIE),NETWORKDAYS($B14,$C14,FERIE)),""))</f>
        <v>5</v>
      </c>
      <c r="H14" s="15" t="str">
        <f>IF(MONTH($C14)&gt;MONTH(H$1),IF($B14&lt;H$1,NETWORKDAYS(H$1,EOMONTH(H$1,0),FERIE),IF(MONTH($B14)=MONTH(H$1),NETWORKDAYS($B14,EOMONTH(H$1,0),FERIE),"")),IF(MONTH($C14)=MONTH(H$1),IF($B14&lt;H$1,NETWORKDAYS(H$1,$C14,FERIE),NETWORKDAYS($B14,$C14,FERIE)),""))</f>
        <v/>
      </c>
      <c r="I14" s="15" t="str">
        <f>IF(MONTH($C14)&gt;MONTH(I$1),IF($B14&lt;I$1,NETWORKDAYS(I$1,EOMONTH(I$1,0),FERIE),IF(MONTH($B14)=MONTH(I$1),NETWORKDAYS($B14,EOMONTH(I$1,0),FERIE),"")),IF(MONTH($C14)=MONTH(I$1),IF($B14&lt;I$1,NETWORKDAYS(I$1,$C14,FERIE),NETWORKDAYS($B14,$C14,FERIE)),""))</f>
        <v/>
      </c>
      <c r="J14" s="16">
        <f t="shared" si="1"/>
        <v>10</v>
      </c>
      <c r="K14" s="16" t="str">
        <f t="shared" si="2"/>
        <v>ok</v>
      </c>
    </row>
    <row r="15" spans="1:11">
      <c r="A15" s="14" t="s">
        <v>19</v>
      </c>
      <c r="B15" s="2">
        <v>43530</v>
      </c>
      <c r="C15" s="2">
        <v>43533</v>
      </c>
      <c r="D15" s="14">
        <f t="shared" si="0"/>
        <v>3</v>
      </c>
      <c r="E15" s="15" t="str">
        <f>IF(MONTH($C15)&gt;MONTH(E$1),IF($B15&lt;E$1,NETWORKDAYS(E$1,EOMONTH(E$1,0),FERIE),IF(MONTH($B15)=MONTH(E$1),NETWORKDAYS($B15,EOMONTH(E$1,0),FERIE),"")),IF(MONTH($C15)=MONTH(E$1),IF($B15&lt;E$1,NETWORKDAYS(E$1,$C15,FERIE),NETWORKDAYS($B15,$C15,FERIE)),""))</f>
        <v/>
      </c>
      <c r="F15" s="15" t="str">
        <f>IF(MONTH($C15)&gt;MONTH(F$1),IF($B15&lt;F$1,NETWORKDAYS(F$1,EOMONTH(F$1,0),FERIE),IF(MONTH($B15)=MONTH(F$1),NETWORKDAYS($B15,EOMONTH(F$1,0),FERIE),"")),IF(MONTH($C15)=MONTH(F$1),IF($B15&lt;F$1,NETWORKDAYS(F$1,$C15,FERIE),NETWORKDAYS($B15,$C15,FERIE)),""))</f>
        <v/>
      </c>
      <c r="G15" s="15">
        <f>IF(MONTH($C15)&gt;MONTH(G$1),IF($B15&lt;G$1,NETWORKDAYS(G$1,EOMONTH(G$1,0),FERIE),IF(MONTH($B15)=MONTH(G$1),NETWORKDAYS($B15,EOMONTH(G$1,0),FERIE),"")),IF(MONTH($C15)=MONTH(G$1),IF($B15&lt;G$1,NETWORKDAYS(G$1,$C15,FERIE),NETWORKDAYS($B15,$C15,FERIE)),""))</f>
        <v>3</v>
      </c>
      <c r="H15" s="15" t="str">
        <f>IF(MONTH($C15)&gt;MONTH(H$1),IF($B15&lt;H$1,NETWORKDAYS(H$1,EOMONTH(H$1,0),FERIE),IF(MONTH($B15)=MONTH(H$1),NETWORKDAYS($B15,EOMONTH(H$1,0),FERIE),"")),IF(MONTH($C15)=MONTH(H$1),IF($B15&lt;H$1,NETWORKDAYS(H$1,$C15,FERIE),NETWORKDAYS($B15,$C15,FERIE)),""))</f>
        <v/>
      </c>
      <c r="I15" s="15" t="str">
        <f>IF(MONTH($C15)&gt;MONTH(I$1),IF($B15&lt;I$1,NETWORKDAYS(I$1,EOMONTH(I$1,0),FERIE),IF(MONTH($B15)=MONTH(I$1),NETWORKDAYS($B15,EOMONTH(I$1,0),FERIE),"")),IF(MONTH($C15)=MONTH(I$1),IF($B15&lt;I$1,NETWORKDAYS(I$1,$C15,FERIE),NETWORKDAYS($B15,$C15,FERIE)),""))</f>
        <v/>
      </c>
      <c r="J15" s="16">
        <f t="shared" si="1"/>
        <v>3</v>
      </c>
      <c r="K15" s="16" t="str">
        <f t="shared" si="2"/>
        <v>ok</v>
      </c>
    </row>
    <row r="16" spans="1:11">
      <c r="A16" s="14" t="s">
        <v>19</v>
      </c>
      <c r="B16" s="2">
        <v>43557</v>
      </c>
      <c r="C16" s="2">
        <v>43562</v>
      </c>
      <c r="D16" s="14">
        <f t="shared" si="0"/>
        <v>4</v>
      </c>
      <c r="E16" s="15" t="str">
        <f>IF(MONTH($C16)&gt;MONTH(E$1),IF($B16&lt;E$1,NETWORKDAYS(E$1,EOMONTH(E$1,0),FERIE),IF(MONTH($B16)=MONTH(E$1),NETWORKDAYS($B16,EOMONTH(E$1,0),FERIE),"")),IF(MONTH($C16)=MONTH(E$1),IF($B16&lt;E$1,NETWORKDAYS(E$1,$C16,FERIE),NETWORKDAYS($B16,$C16,FERIE)),""))</f>
        <v/>
      </c>
      <c r="F16" s="15" t="str">
        <f>IF(MONTH($C16)&gt;MONTH(F$1),IF($B16&lt;F$1,NETWORKDAYS(F$1,EOMONTH(F$1,0),FERIE),IF(MONTH($B16)=MONTH(F$1),NETWORKDAYS($B16,EOMONTH(F$1,0),FERIE),"")),IF(MONTH($C16)=MONTH(F$1),IF($B16&lt;F$1,NETWORKDAYS(F$1,$C16,FERIE),NETWORKDAYS($B16,$C16,FERIE)),""))</f>
        <v/>
      </c>
      <c r="G16" s="15" t="str">
        <f>IF(MONTH($C16)&gt;MONTH(G$1),IF($B16&lt;G$1,NETWORKDAYS(G$1,EOMONTH(G$1,0),FERIE),IF(MONTH($B16)=MONTH(G$1),NETWORKDAYS($B16,EOMONTH(G$1,0),FERIE),"")),IF(MONTH($C16)=MONTH(G$1),IF($B16&lt;G$1,NETWORKDAYS(G$1,$C16,FERIE),NETWORKDAYS($B16,$C16,FERIE)),""))</f>
        <v/>
      </c>
      <c r="H16" s="15">
        <f>IF(MONTH($C16)&gt;MONTH(H$1),IF($B16&lt;H$1,NETWORKDAYS(H$1,EOMONTH(H$1,0),FERIE),IF(MONTH($B16)=MONTH(H$1),NETWORKDAYS($B16,EOMONTH(H$1,0),FERIE),"")),IF(MONTH($C16)=MONTH(H$1),IF($B16&lt;H$1,NETWORKDAYS(H$1,$C16,FERIE),NETWORKDAYS($B16,$C16,FERIE)),""))</f>
        <v>4</v>
      </c>
      <c r="I16" s="15" t="str">
        <f>IF(MONTH($C16)&gt;MONTH(I$1),IF($B16&lt;I$1,NETWORKDAYS(I$1,EOMONTH(I$1,0),FERIE),IF(MONTH($B16)=MONTH(I$1),NETWORKDAYS($B16,EOMONTH(I$1,0),FERIE),"")),IF(MONTH($C16)=MONTH(I$1),IF($B16&lt;I$1,NETWORKDAYS(I$1,$C16,FERIE),NETWORKDAYS($B16,$C16,FERIE)),""))</f>
        <v/>
      </c>
      <c r="J16" s="16">
        <f t="shared" si="1"/>
        <v>4</v>
      </c>
      <c r="K16" s="16" t="str">
        <f t="shared" si="2"/>
        <v>ok</v>
      </c>
    </row>
    <row r="17" spans="1:11">
      <c r="A17" s="14" t="s">
        <v>19</v>
      </c>
      <c r="B17" s="2">
        <v>43566</v>
      </c>
      <c r="C17" s="2">
        <v>43572</v>
      </c>
      <c r="D17" s="14">
        <f t="shared" si="0"/>
        <v>5</v>
      </c>
      <c r="E17" s="15" t="str">
        <f>IF(MONTH($C17)&gt;MONTH(E$1),IF($B17&lt;E$1,NETWORKDAYS(E$1,EOMONTH(E$1,0),FERIE),IF(MONTH($B17)=MONTH(E$1),NETWORKDAYS($B17,EOMONTH(E$1,0),FERIE),"")),IF(MONTH($C17)=MONTH(E$1),IF($B17&lt;E$1,NETWORKDAYS(E$1,$C17,FERIE),NETWORKDAYS($B17,$C17,FERIE)),""))</f>
        <v/>
      </c>
      <c r="F17" s="15" t="str">
        <f>IF(MONTH($C17)&gt;MONTH(F$1),IF($B17&lt;F$1,NETWORKDAYS(F$1,EOMONTH(F$1,0),FERIE),IF(MONTH($B17)=MONTH(F$1),NETWORKDAYS($B17,EOMONTH(F$1,0),FERIE),"")),IF(MONTH($C17)=MONTH(F$1),IF($B17&lt;F$1,NETWORKDAYS(F$1,$C17,FERIE),NETWORKDAYS($B17,$C17,FERIE)),""))</f>
        <v/>
      </c>
      <c r="G17" s="15" t="str">
        <f>IF(MONTH($C17)&gt;MONTH(G$1),IF($B17&lt;G$1,NETWORKDAYS(G$1,EOMONTH(G$1,0),FERIE),IF(MONTH($B17)=MONTH(G$1),NETWORKDAYS($B17,EOMONTH(G$1,0),FERIE),"")),IF(MONTH($C17)=MONTH(G$1),IF($B17&lt;G$1,NETWORKDAYS(G$1,$C17,FERIE),NETWORKDAYS($B17,$C17,FERIE)),""))</f>
        <v/>
      </c>
      <c r="H17" s="15">
        <f>IF(MONTH($C17)&gt;MONTH(H$1),IF($B17&lt;H$1,NETWORKDAYS(H$1,EOMONTH(H$1,0),FERIE),IF(MONTH($B17)=MONTH(H$1),NETWORKDAYS($B17,EOMONTH(H$1,0),FERIE),"")),IF(MONTH($C17)=MONTH(H$1),IF($B17&lt;H$1,NETWORKDAYS(H$1,$C17,FERIE),NETWORKDAYS($B17,$C17,FERIE)),""))</f>
        <v>5</v>
      </c>
      <c r="I17" s="15" t="str">
        <f>IF(MONTH($C17)&gt;MONTH(I$1),IF($B17&lt;I$1,NETWORKDAYS(I$1,EOMONTH(I$1,0),FERIE),IF(MONTH($B17)=MONTH(I$1),NETWORKDAYS($B17,EOMONTH(I$1,0),FERIE),"")),IF(MONTH($C17)=MONTH(I$1),IF($B17&lt;I$1,NETWORKDAYS(I$1,$C17,FERIE),NETWORKDAYS($B17,$C17,FERIE)),""))</f>
        <v/>
      </c>
      <c r="J17" s="16">
        <f t="shared" si="1"/>
        <v>5</v>
      </c>
      <c r="K17" s="16" t="str">
        <f t="shared" si="2"/>
        <v>ok</v>
      </c>
    </row>
    <row r="18" spans="1:11" ht="13.5" thickBot="1">
      <c r="A18" s="14" t="s">
        <v>19</v>
      </c>
      <c r="B18" s="1">
        <v>43577</v>
      </c>
      <c r="C18" s="1">
        <v>43590</v>
      </c>
      <c r="D18" s="14">
        <f t="shared" si="0"/>
        <v>8</v>
      </c>
      <c r="E18" s="15" t="str">
        <f>IF(MONTH($C18)&gt;MONTH(E$1),IF($B18&lt;E$1,NETWORKDAYS(E$1,EOMONTH(E$1,0),FERIE),IF(MONTH($B18)=MONTH(E$1),NETWORKDAYS($B18,EOMONTH(E$1,0),FERIE),"")),IF(MONTH($C18)=MONTH(E$1),IF($B18&lt;E$1,NETWORKDAYS(E$1,$C18,FERIE),NETWORKDAYS($B18,$C18,FERIE)),""))</f>
        <v/>
      </c>
      <c r="F18" s="15" t="str">
        <f>IF(MONTH($C18)&gt;MONTH(F$1),IF($B18&lt;F$1,NETWORKDAYS(F$1,EOMONTH(F$1,0),FERIE),IF(MONTH($B18)=MONTH(F$1),NETWORKDAYS($B18,EOMONTH(F$1,0),FERIE),"")),IF(MONTH($C18)=MONTH(F$1),IF($B18&lt;F$1,NETWORKDAYS(F$1,$C18,FERIE),NETWORKDAYS($B18,$C18,FERIE)),""))</f>
        <v/>
      </c>
      <c r="G18" s="15" t="str">
        <f>IF(MONTH($C18)&gt;MONTH(G$1),IF($B18&lt;G$1,NETWORKDAYS(G$1,EOMONTH(G$1,0),FERIE),IF(MONTH($B18)=MONTH(G$1),NETWORKDAYS($B18,EOMONTH(G$1,0),FERIE),"")),IF(MONTH($C18)=MONTH(G$1),IF($B18&lt;G$1,NETWORKDAYS(G$1,$C18,FERIE),NETWORKDAYS($B18,$C18,FERIE)),""))</f>
        <v/>
      </c>
      <c r="H18" s="15">
        <f>IF(MONTH($C18)&gt;MONTH(H$1),IF($B18&lt;H$1,NETWORKDAYS(H$1,EOMONTH(H$1,0),FERIE),IF(MONTH($B18)=MONTH(H$1),NETWORKDAYS($B18,EOMONTH(H$1,0),FERIE),"")),IF(MONTH($C18)=MONTH(H$1),IF($B18&lt;H$1,NETWORKDAYS(H$1,$C18,FERIE),NETWORKDAYS($B18,$C18,FERIE)),""))</f>
        <v>6</v>
      </c>
      <c r="I18" s="15">
        <f>IF(MONTH($C18)&gt;MONTH(I$1),IF($B18&lt;I$1,NETWORKDAYS(I$1,EOMONTH(I$1,0),FERIE),IF(MONTH($B18)=MONTH(I$1),NETWORKDAYS($B18,EOMONTH(I$1,0),FERIE),"")),IF(MONTH($C18)=MONTH(I$1),IF($B18&lt;I$1,NETWORKDAYS(I$1,$C18,FERIE),NETWORKDAYS($B18,$C18,FERIE)),""))</f>
        <v>2</v>
      </c>
      <c r="J18" s="16">
        <f t="shared" si="1"/>
        <v>8</v>
      </c>
      <c r="K18" s="16" t="str">
        <f t="shared" si="2"/>
        <v>ok</v>
      </c>
    </row>
    <row r="19" spans="1:11">
      <c r="A19" s="17" t="s">
        <v>20</v>
      </c>
      <c r="B19" s="35">
        <v>43473</v>
      </c>
      <c r="C19" s="35">
        <v>43530</v>
      </c>
      <c r="D19" s="18">
        <f t="shared" si="0"/>
        <v>42</v>
      </c>
      <c r="E19" s="19">
        <f>IF(MONTH($C19)&gt;MONTH(E$1),IF($B19&lt;E$1,NETWORKDAYS(E$1,EOMONTH(E$1,0),FERIE),IF(MONTH($B19)=MONTH(E$1),NETWORKDAYS($B19,EOMONTH(E$1,0),FERIE),"")),IF(MONTH($C19)=MONTH(E$1),IF($B19&lt;E$1,NETWORKDAYS(E$1,$C19,FERIE),NETWORKDAYS($B19,$C19,FERIE)),""))</f>
        <v>18</v>
      </c>
      <c r="F19" s="20">
        <f>IF(MONTH($C19)&gt;MONTH(F$1),IF($B19&lt;F$1,NETWORKDAYS(F$1,EOMONTH(F$1,0),FERIE),IF(MONTH($B19)=MONTH(F$1),NETWORKDAYS($B19,EOMONTH(F$1,0),FERIE),"")),IF(MONTH($C19)=MONTH(F$1),IF($B19&lt;F$1,NETWORKDAYS(F$1,$C19,FERIE),NETWORKDAYS($B19,$C19,FERIE)),""))</f>
        <v>20</v>
      </c>
      <c r="G19" s="20">
        <f>IF(MONTH($C19)&gt;MONTH(G$1),IF($B19&lt;G$1,NETWORKDAYS(G$1,EOMONTH(G$1,0),FERIE),IF(MONTH($B19)=MONTH(G$1),NETWORKDAYS($B19,EOMONTH(G$1,0),FERIE),"")),IF(MONTH($C19)=MONTH(G$1),IF($B19&lt;G$1,NETWORKDAYS(G$1,$C19,FERIE),NETWORKDAYS($B19,$C19,FERIE)),""))</f>
        <v>4</v>
      </c>
      <c r="H19" s="20" t="str">
        <f>IF(MONTH($C19)&gt;MONTH(H$1),IF($B19&lt;H$1,NETWORKDAYS(H$1,EOMONTH(H$1,0),FERIE),IF(MONTH($B19)=MONTH(H$1),NETWORKDAYS($B19,EOMONTH(H$1,0),FERIE),"")),IF(MONTH($C19)=MONTH(H$1),IF($B19&lt;H$1,NETWORKDAYS(H$1,$C19,FERIE),NETWORKDAYS($B19,$C19,FERIE)),""))</f>
        <v/>
      </c>
      <c r="I19" s="21" t="str">
        <f>IF(MONTH($C19)&gt;MONTH(I$1),IF($B19&lt;I$1,NETWORKDAYS(I$1,EOMONTH(I$1,0),FERIE),IF(MONTH($B19)=MONTH(I$1),NETWORKDAYS($B19,EOMONTH(I$1,0),FERIE),"")),IF(MONTH($C19)=MONTH(I$1),IF($B19&lt;I$1,NETWORKDAYS(I$1,$C19,FERIE),NETWORKDAYS($B19,$C19,FERIE)),""))</f>
        <v/>
      </c>
      <c r="J19" s="22">
        <f t="shared" si="1"/>
        <v>42</v>
      </c>
      <c r="K19" s="16" t="str">
        <f t="shared" si="2"/>
        <v>ok</v>
      </c>
    </row>
    <row r="20" spans="1:11">
      <c r="A20" s="17" t="s">
        <v>20</v>
      </c>
      <c r="B20" s="36">
        <v>43498</v>
      </c>
      <c r="C20" s="37">
        <v>43594</v>
      </c>
      <c r="D20" s="18">
        <f t="shared" si="0"/>
        <v>66</v>
      </c>
      <c r="E20" s="23" t="str">
        <f>IF(MONTH($C20)&gt;MONTH(E$1),IF($B20&lt;E$1,NETWORKDAYS(E$1,EOMONTH(E$1,0),FERIE),IF(MONTH($B20)=MONTH(E$1),NETWORKDAYS($B20,EOMONTH(E$1,0),FERIE),"")),IF(MONTH($C20)=MONTH(E$1),IF($B20&lt;E$1,NETWORKDAYS(E$1,$C20,FERIE),NETWORKDAYS($B20,$C20,FERIE)),""))</f>
        <v/>
      </c>
      <c r="F20" s="24">
        <f>IF(MONTH($C20)&gt;MONTH(F$1),IF($B20&lt;F$1,NETWORKDAYS(F$1,EOMONTH(F$1,0),FERIE),IF(MONTH($B20)=MONTH(F$1),NETWORKDAYS($B20,EOMONTH(F$1,0),FERIE),"")),IF(MONTH($C20)=MONTH(F$1),IF($B20&lt;F$1,NETWORKDAYS(F$1,$C20,FERIE),NETWORKDAYS($B20,$C20,FERIE)),""))</f>
        <v>19</v>
      </c>
      <c r="G20" s="24">
        <f>IF(MONTH($C20)&gt;MONTH(G$1),IF($B20&lt;G$1,NETWORKDAYS(G$1,EOMONTH(G$1,0),FERIE),IF(MONTH($B20)=MONTH(G$1),NETWORKDAYS($B20,EOMONTH(G$1,0),FERIE),"")),IF(MONTH($C20)=MONTH(G$1),IF($B20&lt;G$1,NETWORKDAYS(G$1,$C20,FERIE),NETWORKDAYS($B20,$C20,FERIE)),""))</f>
        <v>21</v>
      </c>
      <c r="H20" s="24">
        <f>IF(MONTH($C20)&gt;MONTH(H$1),IF($B20&lt;H$1,NETWORKDAYS(H$1,EOMONTH(H$1,0),FERIE),IF(MONTH($B20)=MONTH(H$1),NETWORKDAYS($B20,EOMONTH(H$1,0),FERIE),"")),IF(MONTH($C20)=MONTH(H$1),IF($B20&lt;H$1,NETWORKDAYS(H$1,$C20,FERIE),NETWORKDAYS($B20,$C20,FERIE)),""))</f>
        <v>21</v>
      </c>
      <c r="I20" s="25">
        <f>IF(MONTH($C20)&gt;MONTH(I$1),IF($B20&lt;I$1,NETWORKDAYS(I$1,EOMONTH(I$1,0),FERIE),IF(MONTH($B20)=MONTH(I$1),NETWORKDAYS($B20,EOMONTH(I$1,0),FERIE),"")),IF(MONTH($C20)=MONTH(I$1),IF($B20&lt;I$1,NETWORKDAYS(I$1,$C20,FERIE),NETWORKDAYS($B20,$C20,FERIE)),""))</f>
        <v>5</v>
      </c>
      <c r="J20" s="22">
        <f t="shared" si="1"/>
        <v>66</v>
      </c>
      <c r="K20" s="16" t="str">
        <f t="shared" si="2"/>
        <v>ok</v>
      </c>
    </row>
    <row r="21" spans="1:11">
      <c r="B21" s="36"/>
      <c r="C21" s="37"/>
      <c r="E21" s="26"/>
      <c r="F21" s="27"/>
      <c r="G21" s="27"/>
      <c r="H21" s="27"/>
      <c r="I21" s="28"/>
    </row>
    <row r="22" spans="1:11">
      <c r="B22" s="36">
        <v>43473</v>
      </c>
      <c r="C22" s="37">
        <v>43530</v>
      </c>
      <c r="E22" s="29">
        <v>18</v>
      </c>
      <c r="F22" s="30">
        <v>20</v>
      </c>
      <c r="G22" s="30">
        <v>4</v>
      </c>
      <c r="H22" s="30"/>
      <c r="I22" s="31"/>
    </row>
    <row r="23" spans="1:11">
      <c r="B23" s="38">
        <v>43498</v>
      </c>
      <c r="C23" s="39">
        <v>43594</v>
      </c>
      <c r="E23" s="32"/>
      <c r="F23" s="33">
        <v>19</v>
      </c>
      <c r="G23" s="33">
        <v>21</v>
      </c>
      <c r="H23" s="33">
        <v>21</v>
      </c>
      <c r="I23" s="34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Jours Fériés</vt:lpstr>
      <vt:lpstr>Maladie</vt:lpstr>
      <vt:lpstr>FERIE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</dc:creator>
  <dc:description/>
  <cp:lastModifiedBy>MOAD6453</cp:lastModifiedBy>
  <cp:revision>1</cp:revision>
  <dcterms:created xsi:type="dcterms:W3CDTF">2019-01-19T10:28:03Z</dcterms:created>
  <dcterms:modified xsi:type="dcterms:W3CDTF">2019-01-19T17:06:34Z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