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10" windowHeight="12165" activeTab="0"/>
  </bookViews>
  <sheets>
    <sheet name="Feuil1" sheetId="1" r:id="rId1"/>
  </sheets>
  <definedNames>
    <definedName name="tx196">#REF!</definedName>
    <definedName name="tx55">#REF!</definedName>
  </definedNames>
  <calcPr fullCalcOnLoad="1"/>
</workbook>
</file>

<file path=xl/sharedStrings.xml><?xml version="1.0" encoding="utf-8"?>
<sst xmlns="http://schemas.openxmlformats.org/spreadsheetml/2006/main" count="45" uniqueCount="42">
  <si>
    <t>N° Immatriculation</t>
  </si>
  <si>
    <t>Type de motorisation</t>
  </si>
  <si>
    <t>Date de 1ère mise en circulation</t>
  </si>
  <si>
    <t>Date début de location prise en compte</t>
  </si>
  <si>
    <t>Date fin de location prise en compte</t>
  </si>
  <si>
    <t>&gt; 100 et ≤ 120</t>
  </si>
  <si>
    <t>&gt; 120 et ≤ 140</t>
  </si>
  <si>
    <t>&gt; 140 et ≤ 160</t>
  </si>
  <si>
    <t>&gt; 160 et ≤ 200</t>
  </si>
  <si>
    <t>&gt; 200 et ≤ 250</t>
  </si>
  <si>
    <t>&gt; 250</t>
  </si>
  <si>
    <t>Emission de CO 2</t>
  </si>
  <si>
    <t>≤ 50</t>
  </si>
  <si>
    <t>&gt; 50 et ≤ 100</t>
  </si>
  <si>
    <t>B</t>
  </si>
  <si>
    <t>C</t>
  </si>
  <si>
    <t>D</t>
  </si>
  <si>
    <t>date d'immatriculation</t>
  </si>
  <si>
    <t>A</t>
  </si>
  <si>
    <t>Date de la cession</t>
  </si>
  <si>
    <t>Période location</t>
  </si>
  <si>
    <t>E</t>
  </si>
  <si>
    <t>F</t>
  </si>
  <si>
    <t>G</t>
  </si>
  <si>
    <t>Tarif annuel</t>
  </si>
  <si>
    <t>H</t>
  </si>
  <si>
    <t>I</t>
  </si>
  <si>
    <t>J</t>
  </si>
  <si>
    <t>calcul de la taxe</t>
  </si>
  <si>
    <t>(F*G*H)+(I*J)/4</t>
  </si>
  <si>
    <r>
      <t xml:space="preserve">Co2 g/km
Actuel
</t>
    </r>
    <r>
      <rPr>
        <b/>
        <sz val="11"/>
        <rFont val="Calibri"/>
        <family val="2"/>
      </rPr>
      <t>(v7)</t>
    </r>
  </si>
  <si>
    <t>Nombre de trimestre 2ème composante</t>
  </si>
  <si>
    <t>Nombre de trimestre 1 ère composante</t>
  </si>
  <si>
    <t>Nbre de jour  détention</t>
  </si>
  <si>
    <t>jusqu'au 31/12/2016</t>
  </si>
  <si>
    <t>de 1997 à 2000</t>
  </si>
  <si>
    <t>de 2001 à 2005</t>
  </si>
  <si>
    <t>de 2006 à 2010</t>
  </si>
  <si>
    <t>Année de 1ère mis en circulation</t>
  </si>
  <si>
    <t>Essence</t>
  </si>
  <si>
    <t>Diesel</t>
  </si>
  <si>
    <t>à compter de 2011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</si>
</sst>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[$-40C]mmm\-yy;@"/>
    <numFmt numFmtId="174" formatCode="[$-40C]mmmmm;@"/>
    <numFmt numFmtId="175" formatCode="[$-40C]d\-mmm;@"/>
    <numFmt numFmtId="176" formatCode="mmm\-yyyy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40">
    <font>
      <sz val="10"/>
      <name val="Arial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444444"/>
      <name val="Tahom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AFD"/>
        <bgColor indexed="64"/>
      </patternFill>
    </fill>
    <fill>
      <patternFill patternType="solid">
        <fgColor rgb="FFECF4F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2" fillId="25" borderId="10" xfId="0" applyFont="1" applyFill="1" applyBorder="1" applyAlignment="1" applyProtection="1">
      <alignment horizontal="center" vertical="top" wrapText="1"/>
      <protection locked="0"/>
    </xf>
    <xf numFmtId="14" fontId="22" fillId="25" borderId="10" xfId="0" applyNumberFormat="1" applyFont="1" applyFill="1" applyBorder="1" applyAlignment="1" applyProtection="1">
      <alignment horizontal="center" vertical="top" wrapText="1"/>
      <protection locked="0"/>
    </xf>
    <xf numFmtId="0" fontId="38" fillId="0" borderId="0" xfId="0" applyFont="1" applyAlignment="1">
      <alignment vertical="center" wrapText="1"/>
    </xf>
    <xf numFmtId="0" fontId="38" fillId="33" borderId="11" xfId="0" applyFont="1" applyFill="1" applyBorder="1" applyAlignment="1">
      <alignment vertical="center" wrapText="1"/>
    </xf>
    <xf numFmtId="0" fontId="38" fillId="34" borderId="11" xfId="0" applyFont="1" applyFill="1" applyBorder="1" applyAlignment="1">
      <alignment vertical="center" wrapText="1"/>
    </xf>
    <xf numFmtId="0" fontId="38" fillId="35" borderId="11" xfId="0" applyFont="1" applyFill="1" applyBorder="1" applyAlignment="1">
      <alignment vertical="center" wrapText="1"/>
    </xf>
    <xf numFmtId="0" fontId="38" fillId="35" borderId="12" xfId="0" applyFont="1" applyFill="1" applyBorder="1" applyAlignment="1">
      <alignment vertical="center" wrapText="1"/>
    </xf>
    <xf numFmtId="6" fontId="38" fillId="33" borderId="11" xfId="0" applyNumberFormat="1" applyFont="1" applyFill="1" applyBorder="1" applyAlignment="1">
      <alignment horizontal="right" vertical="center" wrapText="1"/>
    </xf>
    <xf numFmtId="6" fontId="38" fillId="34" borderId="11" xfId="0" applyNumberFormat="1" applyFont="1" applyFill="1" applyBorder="1" applyAlignment="1">
      <alignment horizontal="right" vertical="center" wrapText="1"/>
    </xf>
    <xf numFmtId="8" fontId="38" fillId="35" borderId="11" xfId="0" applyNumberFormat="1" applyFont="1" applyFill="1" applyBorder="1" applyAlignment="1">
      <alignment horizontal="right" vertical="center" wrapText="1"/>
    </xf>
    <xf numFmtId="8" fontId="38" fillId="33" borderId="11" xfId="0" applyNumberFormat="1" applyFont="1" applyFill="1" applyBorder="1" applyAlignment="1">
      <alignment horizontal="right" vertical="center" wrapText="1"/>
    </xf>
    <xf numFmtId="8" fontId="38" fillId="34" borderId="11" xfId="0" applyNumberFormat="1" applyFont="1" applyFill="1" applyBorder="1" applyAlignment="1">
      <alignment horizontal="right" vertical="center" wrapText="1"/>
    </xf>
    <xf numFmtId="6" fontId="38" fillId="35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14" fontId="22" fillId="25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1" fontId="0" fillId="0" borderId="0" xfId="0" applyNumberFormat="1" applyFont="1" applyAlignment="1">
      <alignment horizontal="center"/>
    </xf>
    <xf numFmtId="1" fontId="38" fillId="33" borderId="11" xfId="0" applyNumberFormat="1" applyFont="1" applyFill="1" applyBorder="1" applyAlignment="1">
      <alignment horizontal="right" vertical="center" wrapText="1"/>
    </xf>
    <xf numFmtId="1" fontId="38" fillId="35" borderId="11" xfId="0" applyNumberFormat="1" applyFont="1" applyFill="1" applyBorder="1" applyAlignment="1">
      <alignment horizontal="right" vertical="center" wrapText="1"/>
    </xf>
    <xf numFmtId="1" fontId="38" fillId="34" borderId="11" xfId="0" applyNumberFormat="1" applyFont="1" applyFill="1" applyBorder="1" applyAlignment="1">
      <alignment horizontal="right" vertical="center" wrapText="1"/>
    </xf>
    <xf numFmtId="1" fontId="38" fillId="35" borderId="12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39" fillId="0" borderId="0" xfId="0" applyFont="1" applyAlignment="1" quotePrefix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zoomScalePageLayoutView="0" workbookViewId="0" topLeftCell="A1">
      <selection activeCell="J8" sqref="J8"/>
    </sheetView>
  </sheetViews>
  <sheetFormatPr defaultColWidth="11.421875" defaultRowHeight="12.75"/>
  <cols>
    <col min="1" max="1" width="16.00390625" style="0" customWidth="1"/>
    <col min="4" max="4" width="18.57421875" style="0" customWidth="1"/>
    <col min="14" max="14" width="23.8515625" style="0" customWidth="1"/>
  </cols>
  <sheetData>
    <row r="2" spans="6:7" ht="12.75">
      <c r="F2" s="30" t="s">
        <v>20</v>
      </c>
      <c r="G2" s="31"/>
    </row>
    <row r="3" spans="1:14" ht="75">
      <c r="A3" s="3" t="s">
        <v>0</v>
      </c>
      <c r="B3" s="3" t="s">
        <v>1</v>
      </c>
      <c r="C3" s="4" t="s">
        <v>17</v>
      </c>
      <c r="D3" s="4" t="s">
        <v>2</v>
      </c>
      <c r="E3" s="4" t="s">
        <v>19</v>
      </c>
      <c r="F3" s="4" t="s">
        <v>3</v>
      </c>
      <c r="G3" s="4" t="s">
        <v>4</v>
      </c>
      <c r="H3" s="17" t="s">
        <v>33</v>
      </c>
      <c r="I3" s="3" t="s">
        <v>30</v>
      </c>
      <c r="J3" s="17" t="s">
        <v>24</v>
      </c>
      <c r="K3" s="17" t="s">
        <v>32</v>
      </c>
      <c r="L3" s="17" t="s">
        <v>24</v>
      </c>
      <c r="M3" s="17" t="s">
        <v>31</v>
      </c>
      <c r="N3" s="17" t="s">
        <v>28</v>
      </c>
    </row>
    <row r="4" spans="1:14" ht="12.75">
      <c r="A4" s="19"/>
      <c r="B4" s="19"/>
      <c r="C4" s="18" t="s">
        <v>18</v>
      </c>
      <c r="D4" s="18" t="s">
        <v>14</v>
      </c>
      <c r="E4" s="18" t="s">
        <v>15</v>
      </c>
      <c r="F4" s="32" t="s">
        <v>16</v>
      </c>
      <c r="G4" s="33"/>
      <c r="H4" s="20" t="s">
        <v>21</v>
      </c>
      <c r="I4" s="20" t="s">
        <v>22</v>
      </c>
      <c r="J4" s="20" t="s">
        <v>23</v>
      </c>
      <c r="K4" s="20" t="s">
        <v>25</v>
      </c>
      <c r="L4" s="20" t="s">
        <v>26</v>
      </c>
      <c r="M4" s="20" t="s">
        <v>27</v>
      </c>
      <c r="N4" s="20" t="s">
        <v>29</v>
      </c>
    </row>
    <row r="5" spans="1:14" ht="12.75">
      <c r="A5" s="16"/>
      <c r="B5" s="16" t="s">
        <v>40</v>
      </c>
      <c r="C5" s="1">
        <v>42886</v>
      </c>
      <c r="D5" s="1">
        <v>42886</v>
      </c>
      <c r="E5" s="2"/>
      <c r="F5" s="1">
        <v>43101</v>
      </c>
      <c r="G5" s="1">
        <v>43465</v>
      </c>
      <c r="H5" s="22">
        <f>DATEDIF(F5,G5,"d")</f>
        <v>364</v>
      </c>
      <c r="I5" s="2">
        <v>156</v>
      </c>
      <c r="J5" s="29">
        <f>IF(I5="","",I5*IF(I5&gt;250,$B$24,IF(I5&gt;200,$B$23,IF(I5&gt;160,$B$22,IF(I5&gt;140,$B$21,IF(I5&gt;120,$B$20,IF(I5&gt;100,$B$19,IF(I5&gt;50,$B$18,0))))))))</f>
        <v>1794</v>
      </c>
      <c r="K5" s="2">
        <v>4</v>
      </c>
      <c r="L5" s="2">
        <v>40</v>
      </c>
      <c r="M5" s="2">
        <v>4</v>
      </c>
      <c r="N5" s="2">
        <f>(I5*J5*K5)+(L5*M5)/4</f>
        <v>1119496</v>
      </c>
    </row>
    <row r="6" spans="1:14" ht="12.75">
      <c r="A6" s="16"/>
      <c r="B6" s="16" t="s">
        <v>40</v>
      </c>
      <c r="C6" s="1">
        <v>42213</v>
      </c>
      <c r="D6" s="1">
        <v>42213</v>
      </c>
      <c r="E6" s="2"/>
      <c r="F6" s="1">
        <v>43101</v>
      </c>
      <c r="G6" s="1">
        <v>43465</v>
      </c>
      <c r="H6" s="22">
        <f>DATEDIF(F6,G6,"d")</f>
        <v>364</v>
      </c>
      <c r="I6" s="2">
        <v>129</v>
      </c>
      <c r="J6" s="29">
        <f>IF(I6="","",I6*IF(I6&gt;250,$B$24,IF(I6&gt;200,$B$23,IF(I6&gt;160,$B$22,IF(I6&gt;140,$B$21,IF(I6&gt;120,$B$20,IF(I6&gt;100,$B$19,IF(I6&gt;50,$B$18,0))))))))</f>
        <v>709.5</v>
      </c>
      <c r="K6" s="2">
        <v>4</v>
      </c>
      <c r="L6" s="2">
        <v>40</v>
      </c>
      <c r="M6" s="2">
        <v>4</v>
      </c>
      <c r="N6" s="2">
        <f>(I6*J6*K6)+(L6*M6)/4</f>
        <v>366142</v>
      </c>
    </row>
    <row r="7" spans="9:10" ht="12.75">
      <c r="I7">
        <v>49</v>
      </c>
      <c r="J7" s="29">
        <f>IF(I7="","",I7*IF(I7&gt;250,$B$24,IF(I7&gt;200,$B$23,IF(I7&gt;160,$B$22,IF(I7&gt;140,$B$21,IF(I7&gt;120,$B$20,IF(I7&gt;100,$B$19,IF(I7&gt;50,$B$18,0))))))))</f>
        <v>0</v>
      </c>
    </row>
    <row r="16" spans="1:6" ht="33" customHeight="1">
      <c r="A16" s="27" t="s">
        <v>11</v>
      </c>
      <c r="B16" s="21"/>
      <c r="D16" s="28" t="s">
        <v>38</v>
      </c>
      <c r="E16" s="27" t="s">
        <v>39</v>
      </c>
      <c r="F16" s="27" t="s">
        <v>40</v>
      </c>
    </row>
    <row r="17" spans="1:6" ht="28.5">
      <c r="A17" s="7" t="s">
        <v>12</v>
      </c>
      <c r="B17" s="11">
        <v>0</v>
      </c>
      <c r="D17" s="7" t="s">
        <v>34</v>
      </c>
      <c r="E17" s="25">
        <v>70</v>
      </c>
      <c r="F17" s="25">
        <v>600</v>
      </c>
    </row>
    <row r="18" spans="1:6" ht="14.25">
      <c r="A18" s="6" t="s">
        <v>13</v>
      </c>
      <c r="B18" s="10">
        <v>2</v>
      </c>
      <c r="D18" s="6" t="s">
        <v>35</v>
      </c>
      <c r="E18" s="23">
        <v>45</v>
      </c>
      <c r="F18" s="23">
        <v>400</v>
      </c>
    </row>
    <row r="19" spans="1:6" ht="14.25">
      <c r="A19" s="8" t="s">
        <v>5</v>
      </c>
      <c r="B19" s="12">
        <v>4</v>
      </c>
      <c r="D19" s="8" t="s">
        <v>36</v>
      </c>
      <c r="E19" s="24">
        <v>45</v>
      </c>
      <c r="F19" s="24">
        <v>300</v>
      </c>
    </row>
    <row r="20" spans="1:6" ht="14.25">
      <c r="A20" s="6" t="s">
        <v>6</v>
      </c>
      <c r="B20" s="13">
        <v>5.5</v>
      </c>
      <c r="D20" s="6" t="s">
        <v>37</v>
      </c>
      <c r="E20" s="23">
        <v>45</v>
      </c>
      <c r="F20" s="23">
        <v>100</v>
      </c>
    </row>
    <row r="21" spans="1:6" ht="28.5">
      <c r="A21" s="8" t="s">
        <v>7</v>
      </c>
      <c r="B21" s="12">
        <v>11.5</v>
      </c>
      <c r="D21" s="8" t="s">
        <v>41</v>
      </c>
      <c r="E21" s="24">
        <v>20</v>
      </c>
      <c r="F21" s="24">
        <v>40</v>
      </c>
    </row>
    <row r="22" spans="1:6" ht="14.25">
      <c r="A22" s="7" t="s">
        <v>8</v>
      </c>
      <c r="B22" s="14">
        <v>18</v>
      </c>
      <c r="D22" s="7"/>
      <c r="E22" s="25"/>
      <c r="F22" s="25"/>
    </row>
    <row r="23" spans="1:6" ht="14.25">
      <c r="A23" s="8" t="s">
        <v>9</v>
      </c>
      <c r="B23" s="12">
        <v>21.5</v>
      </c>
      <c r="D23" s="8"/>
      <c r="E23" s="24"/>
      <c r="F23" s="24"/>
    </row>
    <row r="24" spans="1:6" ht="15" thickBot="1">
      <c r="A24" s="9" t="s">
        <v>10</v>
      </c>
      <c r="B24" s="15">
        <v>27</v>
      </c>
      <c r="D24" s="9"/>
      <c r="E24" s="26"/>
      <c r="F24" s="26"/>
    </row>
    <row r="26" ht="14.25">
      <c r="A26" s="5"/>
    </row>
  </sheetData>
  <sheetProtection/>
  <mergeCells count="2">
    <mergeCell ref="F2:G2"/>
    <mergeCell ref="F4:G4"/>
  </mergeCells>
  <dataValidations count="1">
    <dataValidation type="list" allowBlank="1" showInputMessage="1" showErrorMessage="1" sqref="B3 B5:B6">
      <formula1>$E$16:$F$16</formula1>
    </dataValidation>
  </dataValidation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</dc:creator>
  <cp:keywords/>
  <dc:description/>
  <cp:lastModifiedBy>Jean-Luc Courtin</cp:lastModifiedBy>
  <cp:lastPrinted>2019-01-14T15:27:46Z</cp:lastPrinted>
  <dcterms:created xsi:type="dcterms:W3CDTF">2001-01-18T14:43:28Z</dcterms:created>
  <dcterms:modified xsi:type="dcterms:W3CDTF">2019-01-15T14:01:33Z</dcterms:modified>
  <cp:category/>
  <cp:version/>
  <cp:contentType/>
  <cp:contentStatus/>
</cp:coreProperties>
</file>