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8_{5FF7DD8B-243F-4C77-BAA5-0B774579BCA8}" xr6:coauthVersionLast="40" xr6:coauthVersionMax="40" xr10:uidLastSave="{00000000-0000-0000-0000-000000000000}"/>
  <bookViews>
    <workbookView xWindow="0" yWindow="0" windowWidth="19200" windowHeight="10350" xr2:uid="{00000000-000D-0000-FFFF-FFFF00000000}"/>
  </bookViews>
  <sheets>
    <sheet name="EVAL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3" l="1"/>
  <c r="M4" i="3" s="1"/>
  <c r="M5" i="3"/>
  <c r="M6" i="3"/>
  <c r="M7" i="3"/>
  <c r="G5" i="3" l="1"/>
  <c r="G6" i="3"/>
  <c r="G7" i="3"/>
  <c r="G4" i="3"/>
  <c r="N5" i="3" l="1" a="1"/>
  <c r="N5" i="3" s="1"/>
  <c r="L7" i="3"/>
  <c r="N7" i="3" s="1" a="1"/>
  <c r="N7" i="3" s="1"/>
  <c r="L6" i="3"/>
  <c r="N6" i="3" s="1" a="1"/>
  <c r="N6" i="3" s="1"/>
  <c r="L5" i="3"/>
  <c r="N4" i="3" a="1"/>
  <c r="N4" i="3" s="1"/>
  <c r="L3" i="3"/>
  <c r="H5" i="3" l="1"/>
  <c r="H4" i="3"/>
  <c r="H6" i="3"/>
  <c r="H7" i="3"/>
  <c r="Q4" i="3" l="1" a="1"/>
  <c r="Q4" i="3" s="1"/>
  <c r="Q7" i="3" a="1"/>
  <c r="Q7" i="3" s="1"/>
  <c r="Q6" i="3" a="1"/>
  <c r="Q6" i="3" s="1"/>
  <c r="Q5" i="3" a="1"/>
  <c r="Q5" i="3" s="1"/>
</calcChain>
</file>

<file path=xl/sharedStrings.xml><?xml version="1.0" encoding="utf-8"?>
<sst xmlns="http://schemas.openxmlformats.org/spreadsheetml/2006/main" count="23" uniqueCount="23">
  <si>
    <t>N°</t>
  </si>
  <si>
    <t>SOUMISSIONNAIRES</t>
  </si>
  <si>
    <t>MONTANT DE L'OFFRE FINANCIERE</t>
  </si>
  <si>
    <t>OBSERVATIONS</t>
  </si>
  <si>
    <t>Parcours académique</t>
  </si>
  <si>
    <t>Note éliminatoire (&lt;60)</t>
  </si>
  <si>
    <t>NOTE FINANCIERE</t>
  </si>
  <si>
    <t>Moyens humains</t>
  </si>
  <si>
    <t>Parcours prof</t>
  </si>
  <si>
    <t>Autres Trvx</t>
  </si>
  <si>
    <t>VALEUR TECHNIQUE</t>
  </si>
  <si>
    <t>NOTE TOTALE</t>
  </si>
  <si>
    <t>Nbre point (Note)</t>
  </si>
  <si>
    <t>CAPACITES PROFESIONNELLES</t>
  </si>
  <si>
    <t>SOUMISSIONNAIRE 1</t>
  </si>
  <si>
    <t>SOUMISSIONNAIRE 2</t>
  </si>
  <si>
    <t>SOUMISSIONNAIRE 3</t>
  </si>
  <si>
    <t>SOUMISSIONNAIRE 4</t>
  </si>
  <si>
    <t>Nbre de CAC</t>
  </si>
  <si>
    <t>DECISION (RETENU / ELIMINE)</t>
  </si>
  <si>
    <t>Dans mon ça va être le SOUMISSIONNAIRE 1</t>
  </si>
  <si>
    <r>
      <rPr>
        <sz val="10"/>
        <color theme="1"/>
        <rFont val="Trebuchet MS"/>
        <family val="2"/>
      </rPr>
      <t>Je veux dire à Excel:</t>
    </r>
    <r>
      <rPr>
        <b/>
        <sz val="10"/>
        <color theme="1"/>
        <rFont val="Trebuchet MS"/>
        <family val="2"/>
      </rPr>
      <t xml:space="preserve"> Tu mets "RETENU" dans la (colonne M) selon la meilleure NOTE FINANCIERE (colonne G) pour les "PRESELECTIONNE" (colonne L) et donc "ELIMINE" pour le reste</t>
    </r>
  </si>
  <si>
    <t>Classement sans doublons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</si>
</sst>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Trebuchet MS"/>
      <family val="2"/>
    </font>
    <font>
      <sz val="10"/>
      <color theme="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topLeftCell="C1" workbookViewId="0">
      <selection activeCell="L16" sqref="L16"/>
    </sheetView>
  </sheetViews>
  <sheetFormatPr baseColWidth="10" defaultColWidth="11.42578125" defaultRowHeight="15" x14ac:dyDescent="0.25"/>
  <cols>
    <col min="1" max="1" width="4.85546875" style="4" customWidth="1"/>
    <col min="2" max="2" width="19.85546875" style="4" customWidth="1"/>
    <col min="3" max="3" width="9" style="4" customWidth="1"/>
    <col min="4" max="4" width="8.7109375" style="4" customWidth="1"/>
    <col min="5" max="5" width="9.85546875" style="5" customWidth="1"/>
    <col min="6" max="6" width="14.85546875" style="4" customWidth="1"/>
    <col min="7" max="8" width="12" style="4" customWidth="1"/>
    <col min="9" max="9" width="7.5703125" style="4" customWidth="1"/>
    <col min="10" max="10" width="7.7109375" style="4" customWidth="1"/>
    <col min="11" max="11" width="9.28515625" style="4" customWidth="1"/>
    <col min="12" max="12" width="13" style="4" bestFit="1" customWidth="1"/>
    <col min="13" max="13" width="24" style="4" customWidth="1"/>
    <col min="14" max="14" width="29.7109375" style="4" customWidth="1"/>
    <col min="15" max="16384" width="11.42578125" style="4"/>
  </cols>
  <sheetData>
    <row r="1" spans="1:17" s="2" customFormat="1" ht="35.25" customHeight="1" x14ac:dyDescent="0.25">
      <c r="A1" s="27" t="s">
        <v>0</v>
      </c>
      <c r="B1" s="33" t="s">
        <v>1</v>
      </c>
      <c r="C1" s="37" t="s">
        <v>10</v>
      </c>
      <c r="D1" s="27"/>
      <c r="E1" s="38"/>
      <c r="F1" s="37" t="s">
        <v>2</v>
      </c>
      <c r="G1" s="39" t="s">
        <v>6</v>
      </c>
      <c r="H1" s="34" t="s">
        <v>22</v>
      </c>
      <c r="I1" s="37" t="s">
        <v>13</v>
      </c>
      <c r="J1" s="27"/>
      <c r="K1" s="38"/>
      <c r="L1" s="26" t="s">
        <v>11</v>
      </c>
      <c r="M1" s="27" t="s">
        <v>3</v>
      </c>
      <c r="N1" s="28" t="s">
        <v>19</v>
      </c>
    </row>
    <row r="2" spans="1:17" s="1" customFormat="1" ht="36" customHeight="1" x14ac:dyDescent="0.25">
      <c r="A2" s="27"/>
      <c r="B2" s="33"/>
      <c r="C2" s="19" t="s">
        <v>18</v>
      </c>
      <c r="D2" s="20" t="s">
        <v>9</v>
      </c>
      <c r="E2" s="7" t="s">
        <v>7</v>
      </c>
      <c r="F2" s="37"/>
      <c r="G2" s="39"/>
      <c r="H2" s="35"/>
      <c r="I2" s="31" t="s">
        <v>4</v>
      </c>
      <c r="J2" s="32"/>
      <c r="K2" s="7" t="s">
        <v>8</v>
      </c>
      <c r="L2" s="26"/>
      <c r="M2" s="27"/>
      <c r="N2" s="29"/>
    </row>
    <row r="3" spans="1:17" s="1" customFormat="1" ht="21.75" customHeight="1" x14ac:dyDescent="0.25">
      <c r="A3" s="27" t="s">
        <v>12</v>
      </c>
      <c r="B3" s="33"/>
      <c r="C3" s="19">
        <v>40</v>
      </c>
      <c r="D3" s="20">
        <v>15</v>
      </c>
      <c r="E3" s="7">
        <v>15</v>
      </c>
      <c r="F3" s="19">
        <v>10</v>
      </c>
      <c r="G3" s="39"/>
      <c r="H3" s="36"/>
      <c r="I3" s="19">
        <v>6</v>
      </c>
      <c r="J3" s="20">
        <v>4</v>
      </c>
      <c r="K3" s="7">
        <v>10</v>
      </c>
      <c r="L3" s="6">
        <f>SUM(C3:K3)</f>
        <v>100</v>
      </c>
      <c r="M3" s="20" t="s">
        <v>5</v>
      </c>
      <c r="N3" s="30"/>
    </row>
    <row r="4" spans="1:17" s="2" customFormat="1" ht="26.25" customHeight="1" x14ac:dyDescent="0.25">
      <c r="A4" s="12">
        <v>1</v>
      </c>
      <c r="B4" s="8" t="s">
        <v>14</v>
      </c>
      <c r="C4" s="9">
        <v>35</v>
      </c>
      <c r="D4" s="10">
        <v>7</v>
      </c>
      <c r="E4" s="11">
        <v>10</v>
      </c>
      <c r="F4" s="22">
        <v>13000</v>
      </c>
      <c r="G4" s="17">
        <f>ROUND(IF($F4="","",SMALL($F$4:$F$7,1)/$F4*$F$3),0)</f>
        <v>10</v>
      </c>
      <c r="H4" s="21">
        <f>IFERROR(RANK(L4,$L$4:$L$7,0)+COUNTIF(L$3:L3,L4),"")</f>
        <v>1</v>
      </c>
      <c r="I4" s="9">
        <v>6</v>
      </c>
      <c r="J4" s="10">
        <v>4</v>
      </c>
      <c r="K4" s="11">
        <v>10</v>
      </c>
      <c r="L4" s="23">
        <f>IF(OR(C4="",D4="",E4="",F4="",G4="",I4="",J4="",K4=""),"",SUM(C4:E4,G4,I4:K4))</f>
        <v>82</v>
      </c>
      <c r="M4" s="12" t="str">
        <f>IF(SUM(C4:G4,I4:K4)=0,"",IF(L4&lt;60,"DISQUALIFIE","PRÉSELECTIONNÉ"))</f>
        <v>PRÉSELECTIONNÉ</v>
      </c>
      <c r="N4" s="3" t="str">
        <f t="array" ref="N4">IF(AND(M4="préselectionné",G4+(L4/1000)=MAX($G$4:$G$7+($L$4:$L$7)/1000)),"RETENU","ÉLIMINÉ")</f>
        <v>RETENU</v>
      </c>
      <c r="Q4" s="2">
        <f t="array" ref="Q4">MAX(IF($M$4:$M$7="PRESELECTIONNE",$G$4:$G$7,""))</f>
        <v>0</v>
      </c>
    </row>
    <row r="5" spans="1:17" s="2" customFormat="1" ht="26.25" customHeight="1" x14ac:dyDescent="0.25">
      <c r="A5" s="12">
        <v>2</v>
      </c>
      <c r="B5" s="8" t="s">
        <v>15</v>
      </c>
      <c r="C5" s="9">
        <v>0</v>
      </c>
      <c r="D5" s="10">
        <v>15</v>
      </c>
      <c r="E5" s="11">
        <v>10</v>
      </c>
      <c r="F5" s="24">
        <v>13000</v>
      </c>
      <c r="G5" s="17">
        <f t="shared" ref="G5:G7" si="0">ROUND(IF($F5="","",SMALL($F$4:$F$7,1)/$F5*$F$3),0)</f>
        <v>10</v>
      </c>
      <c r="H5" s="21">
        <f>IFERROR(RANK(L5,$L$4:$L$7,0)+COUNTIF(L$3:L4,L5),"")</f>
        <v>4</v>
      </c>
      <c r="I5" s="9">
        <v>6</v>
      </c>
      <c r="J5" s="10">
        <v>4</v>
      </c>
      <c r="K5" s="11">
        <v>10</v>
      </c>
      <c r="L5" s="14">
        <f t="shared" ref="L5:L7" si="1">IF(OR(C5="",D5="",E5="",F5="",G5="",I5="",J5="",K5=""),"",SUM(C5:E5,G5,I5:K5))</f>
        <v>55</v>
      </c>
      <c r="M5" s="12" t="str">
        <f t="shared" ref="M5:M7" si="2">IF(SUM(C5:G5,I5:K5)=0,"",IF(L5&lt;60,"DISQUALIFIE","PRÉSELECTIONNÉ"))</f>
        <v>DISQUALIFIE</v>
      </c>
      <c r="N5" s="3" t="str">
        <f t="array" ref="N5">IF(AND(M5="préselectionné",G5+(L5/1000)=MAX($G$4:$G$7+($L$4:$L$7)/1000)),"RETENU","ÉLIMINÉ")</f>
        <v>ÉLIMINÉ</v>
      </c>
      <c r="Q5" s="2">
        <f t="array" ref="Q5">MAX(IF($M$4:$M$7="PRESELECTIONNE",$G$4:$G$7,""))</f>
        <v>0</v>
      </c>
    </row>
    <row r="6" spans="1:17" s="2" customFormat="1" ht="26.25" customHeight="1" x14ac:dyDescent="0.25">
      <c r="A6" s="12">
        <v>3</v>
      </c>
      <c r="B6" s="8" t="s">
        <v>16</v>
      </c>
      <c r="C6" s="9">
        <v>12</v>
      </c>
      <c r="D6" s="10">
        <v>8</v>
      </c>
      <c r="E6" s="11">
        <v>10</v>
      </c>
      <c r="F6" s="25">
        <v>13000</v>
      </c>
      <c r="G6" s="17">
        <f t="shared" si="0"/>
        <v>10</v>
      </c>
      <c r="H6" s="21">
        <f>IFERROR(RANK(L6,$L$4:$L$7,0)+COUNTIF(L$3:L5,L6),"")</f>
        <v>3</v>
      </c>
      <c r="I6" s="9">
        <v>6</v>
      </c>
      <c r="J6" s="10">
        <v>4</v>
      </c>
      <c r="K6" s="11">
        <v>10</v>
      </c>
      <c r="L6" s="14">
        <f t="shared" si="1"/>
        <v>60</v>
      </c>
      <c r="M6" s="12" t="str">
        <f t="shared" si="2"/>
        <v>PRÉSELECTIONNÉ</v>
      </c>
      <c r="N6" s="3" t="str">
        <f t="array" ref="N6">IF(AND(M6="préselectionné",G6+(L6/1000)=MAX($G$4:$G$7+($L$4:$L$7)/1000)),"RETENU","ÉLIMINÉ")</f>
        <v>ÉLIMINÉ</v>
      </c>
      <c r="Q6" s="2">
        <f t="array" ref="Q6">MAX(IF($M$4:$M$7="PRESELECTIONNE",$G$4:$G$7,""))</f>
        <v>0</v>
      </c>
    </row>
    <row r="7" spans="1:17" s="2" customFormat="1" ht="26.25" customHeight="1" x14ac:dyDescent="0.25">
      <c r="A7" s="12">
        <v>4</v>
      </c>
      <c r="B7" s="8" t="s">
        <v>17</v>
      </c>
      <c r="C7" s="9">
        <v>40</v>
      </c>
      <c r="D7" s="10">
        <v>4</v>
      </c>
      <c r="E7" s="11">
        <v>15</v>
      </c>
      <c r="F7" s="22">
        <v>14000</v>
      </c>
      <c r="G7" s="17">
        <f t="shared" si="0"/>
        <v>9</v>
      </c>
      <c r="H7" s="21">
        <f>IFERROR(RANK(L7,$L$4:$L$7,0)+COUNTIF(L$3:L6,L7),"")</f>
        <v>2</v>
      </c>
      <c r="I7" s="15">
        <v>6</v>
      </c>
      <c r="J7" s="13">
        <v>4</v>
      </c>
      <c r="K7" s="16">
        <v>3</v>
      </c>
      <c r="L7" s="23">
        <f t="shared" si="1"/>
        <v>81</v>
      </c>
      <c r="M7" s="12" t="str">
        <f t="shared" si="2"/>
        <v>PRÉSELECTIONNÉ</v>
      </c>
      <c r="N7" s="3" t="str">
        <f t="array" ref="N7">IF(AND(M7="préselectionné",G7+(L7/1000)=MAX($G$4:$G$7+($L$4:$L$7)/1000)),"RETENU","ÉLIMINÉ")</f>
        <v>ÉLIMINÉ</v>
      </c>
      <c r="Q7" s="2">
        <f t="array" ref="Q7">MAX(IF($M$4:$M$7="PRESELECTIONNE",$G$4:$G$7,""))</f>
        <v>0</v>
      </c>
    </row>
    <row r="8" spans="1:17" ht="19.5" customHeight="1" x14ac:dyDescent="0.25"/>
    <row r="9" spans="1:17" ht="21" customHeight="1" x14ac:dyDescent="0.25">
      <c r="A9" s="18" t="s">
        <v>21</v>
      </c>
    </row>
    <row r="10" spans="1:17" ht="21" customHeight="1" x14ac:dyDescent="0.25">
      <c r="A10" s="18" t="s">
        <v>20</v>
      </c>
    </row>
    <row r="12" spans="1:17" x14ac:dyDescent="0.25">
      <c r="N12" s="40"/>
    </row>
    <row r="13" spans="1:17" x14ac:dyDescent="0.25">
      <c r="N13" s="40"/>
    </row>
    <row r="14" spans="1:17" x14ac:dyDescent="0.25">
      <c r="N14" s="40"/>
    </row>
    <row r="15" spans="1:17" x14ac:dyDescent="0.25">
      <c r="N15" s="40"/>
    </row>
  </sheetData>
  <mergeCells count="12">
    <mergeCell ref="L1:L2"/>
    <mergeCell ref="M1:M2"/>
    <mergeCell ref="N1:N3"/>
    <mergeCell ref="I2:J2"/>
    <mergeCell ref="A3:B3"/>
    <mergeCell ref="H1:H3"/>
    <mergeCell ref="A1:A2"/>
    <mergeCell ref="B1:B2"/>
    <mergeCell ref="C1:E1"/>
    <mergeCell ref="F1:F2"/>
    <mergeCell ref="G1:G3"/>
    <mergeCell ref="I1:K1"/>
  </mergeCells>
  <pageMargins left="0.25" right="0.25" top="0.75" bottom="0.75" header="0.3" footer="0.3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EVAL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VEGLEVERT</dc:creator>
  <cp:lastModifiedBy>DjiDji</cp:lastModifiedBy>
  <dcterms:created xsi:type="dcterms:W3CDTF">2019-01-06T08:45:37Z</dcterms:created>
  <dcterms:modified xsi:type="dcterms:W3CDTF">2019-01-07T10:40:02Z</dcterms:modified>
</cp:coreProperties>
</file>