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14205" yWindow="90" windowWidth="4830" windowHeight="77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M22" i="1" l="1"/>
  <c r="M23" i="1" l="1"/>
  <c r="G9" i="1" l="1"/>
  <c r="M8" i="1"/>
  <c r="M9" i="1" s="1"/>
  <c r="G4" i="1"/>
  <c r="G8" i="1" s="1"/>
  <c r="G5" i="1"/>
  <c r="I17" i="1"/>
  <c r="G3" i="1"/>
  <c r="H17" i="1" s="1"/>
  <c r="B10" i="1"/>
  <c r="B17" i="1" l="1"/>
  <c r="D17" i="1"/>
  <c r="C17" i="1"/>
  <c r="E17" i="1" s="1"/>
  <c r="G6" i="1"/>
  <c r="J17" i="1" s="1"/>
  <c r="K17" i="1" s="1"/>
  <c r="L17" i="1" s="1"/>
  <c r="F17" i="1" l="1"/>
  <c r="G17" i="1" s="1"/>
  <c r="B18" i="1" s="1"/>
  <c r="M17" i="1"/>
  <c r="N17" i="1"/>
  <c r="A18" i="1"/>
  <c r="J18" i="1" s="1"/>
  <c r="H18" i="1"/>
  <c r="I18" i="1"/>
  <c r="D18" i="1" l="1"/>
  <c r="M18" i="1"/>
  <c r="N18" i="1"/>
  <c r="C18" i="1"/>
  <c r="E18" i="1"/>
  <c r="F18" i="1" s="1"/>
  <c r="K18" i="1"/>
  <c r="L18" i="1" s="1"/>
  <c r="G18" i="1" l="1"/>
  <c r="B19" i="1" s="1"/>
  <c r="A19" i="1"/>
  <c r="J19" i="1" s="1"/>
  <c r="I19" i="1"/>
  <c r="H19" i="1"/>
  <c r="D19" i="1" l="1"/>
  <c r="M19" i="1"/>
  <c r="N19" i="1"/>
  <c r="E19" i="1"/>
  <c r="F19" i="1" s="1"/>
  <c r="C19" i="1"/>
  <c r="K19" i="1"/>
  <c r="L19" i="1" s="1"/>
  <c r="G19" i="1" l="1"/>
  <c r="A20" i="1"/>
  <c r="J20" i="1" s="1"/>
  <c r="H20" i="1"/>
  <c r="I20" i="1"/>
  <c r="B20" i="1" l="1"/>
  <c r="C20" i="1"/>
  <c r="K20" i="1"/>
  <c r="L20" i="1"/>
  <c r="H21" i="1" s="1"/>
  <c r="M20" i="1" l="1"/>
  <c r="N20" i="1"/>
  <c r="D20" i="1"/>
  <c r="E20" i="1"/>
  <c r="G20" i="1" s="1"/>
  <c r="I21" i="1"/>
  <c r="A21" i="1"/>
  <c r="J21" i="1" s="1"/>
  <c r="K21" i="1" l="1"/>
  <c r="L21" i="1" s="1"/>
  <c r="A22" i="1" s="1"/>
  <c r="J22" i="1" s="1"/>
  <c r="C21" i="1"/>
  <c r="B21" i="1"/>
  <c r="F20" i="1"/>
  <c r="M21" i="1" l="1"/>
  <c r="N21" i="1"/>
  <c r="H22" i="1"/>
  <c r="I22" i="1"/>
  <c r="E21" i="1"/>
  <c r="G21" i="1" s="1"/>
  <c r="D21" i="1"/>
  <c r="K22" i="1"/>
  <c r="L22" i="1" s="1"/>
  <c r="C22" i="1" l="1"/>
  <c r="B22" i="1"/>
  <c r="F21" i="1"/>
  <c r="I23" i="1"/>
  <c r="A23" i="1"/>
  <c r="J23" i="1" s="1"/>
  <c r="H23" i="1"/>
  <c r="N22" i="1" l="1"/>
  <c r="D22" i="1"/>
  <c r="F22" i="1"/>
  <c r="E22" i="1"/>
  <c r="G22" i="1"/>
  <c r="K23" i="1"/>
  <c r="L23" i="1" s="1"/>
  <c r="C23" i="1" l="1"/>
  <c r="B23" i="1"/>
  <c r="I24" i="1"/>
  <c r="A24" i="1"/>
  <c r="J24" i="1" s="1"/>
  <c r="H24" i="1"/>
  <c r="N23" i="1" l="1"/>
  <c r="F23" i="1"/>
  <c r="D23" i="1"/>
  <c r="E23" i="1"/>
  <c r="G23" i="1"/>
  <c r="K24" i="1"/>
  <c r="L24" i="1" s="1"/>
  <c r="B24" i="1" l="1"/>
  <c r="C24" i="1"/>
  <c r="A25" i="1"/>
  <c r="J25" i="1" s="1"/>
  <c r="H25" i="1"/>
  <c r="I25" i="1"/>
  <c r="K25" i="1" s="1"/>
  <c r="L25" i="1"/>
  <c r="M24" i="1" l="1"/>
  <c r="N24" i="1"/>
  <c r="D24" i="1"/>
  <c r="G24" i="1"/>
  <c r="E24" i="1"/>
  <c r="F24" i="1"/>
  <c r="A26" i="1"/>
  <c r="J26" i="1" s="1"/>
  <c r="H26" i="1"/>
  <c r="I26" i="1"/>
  <c r="K26" i="1" s="1"/>
  <c r="C25" i="1" l="1"/>
  <c r="B25" i="1"/>
  <c r="L26" i="1"/>
  <c r="M25" i="1" l="1"/>
  <c r="N25" i="1"/>
  <c r="F25" i="1"/>
  <c r="E25" i="1"/>
  <c r="G25" i="1"/>
  <c r="D25" i="1"/>
  <c r="I27" i="1"/>
  <c r="A27" i="1"/>
  <c r="J27" i="1" s="1"/>
  <c r="H27" i="1"/>
  <c r="C26" i="1" l="1"/>
  <c r="B26" i="1"/>
  <c r="K27" i="1"/>
  <c r="L27" i="1" s="1"/>
  <c r="M26" i="1" l="1"/>
  <c r="N26" i="1"/>
  <c r="G26" i="1"/>
  <c r="E26" i="1"/>
  <c r="D26" i="1"/>
  <c r="F26" i="1"/>
  <c r="A28" i="1"/>
  <c r="J28" i="1" s="1"/>
  <c r="H28" i="1"/>
  <c r="L28" i="1"/>
  <c r="I28" i="1"/>
  <c r="K28" i="1" s="1"/>
  <c r="C27" i="1" l="1"/>
  <c r="B27" i="1"/>
  <c r="H29" i="1"/>
  <c r="L29" i="1"/>
  <c r="A29" i="1"/>
  <c r="J29" i="1" s="1"/>
  <c r="I29" i="1"/>
  <c r="K29" i="1" s="1"/>
  <c r="M27" i="1" l="1"/>
  <c r="N27" i="1"/>
  <c r="E27" i="1"/>
  <c r="D27" i="1"/>
  <c r="F27" i="1"/>
  <c r="G27" i="1"/>
  <c r="I30" i="1"/>
  <c r="K30" i="1" s="1"/>
  <c r="A30" i="1"/>
  <c r="J30" i="1" s="1"/>
  <c r="H30" i="1"/>
  <c r="L30" i="1"/>
  <c r="C28" i="1" l="1"/>
  <c r="B28" i="1"/>
  <c r="L31" i="1"/>
  <c r="A31" i="1"/>
  <c r="J31" i="1" s="1"/>
  <c r="I31" i="1"/>
  <c r="K31" i="1" s="1"/>
  <c r="H31" i="1"/>
  <c r="M28" i="1" l="1"/>
  <c r="N28" i="1"/>
  <c r="G28" i="1"/>
  <c r="E28" i="1"/>
  <c r="D28" i="1"/>
  <c r="F28" i="1"/>
  <c r="A32" i="1"/>
  <c r="J32" i="1" s="1"/>
  <c r="H32" i="1"/>
  <c r="L32" i="1"/>
  <c r="I32" i="1"/>
  <c r="K32" i="1" s="1"/>
  <c r="B29" i="1" l="1"/>
  <c r="C29" i="1"/>
  <c r="I33" i="1"/>
  <c r="K33" i="1" s="1"/>
  <c r="H33" i="1"/>
  <c r="L33" i="1"/>
  <c r="A33" i="1"/>
  <c r="J33" i="1" s="1"/>
  <c r="M29" i="1" l="1"/>
  <c r="N29" i="1"/>
  <c r="E29" i="1"/>
  <c r="D29" i="1"/>
  <c r="F29" i="1"/>
  <c r="G29" i="1"/>
  <c r="L34" i="1"/>
  <c r="A34" i="1"/>
  <c r="J34" i="1" s="1"/>
  <c r="H34" i="1"/>
  <c r="I34" i="1"/>
  <c r="K34" i="1" s="1"/>
  <c r="C30" i="1" l="1"/>
  <c r="B30" i="1"/>
  <c r="L35" i="1"/>
  <c r="A35" i="1"/>
  <c r="J35" i="1" s="1"/>
  <c r="I35" i="1"/>
  <c r="K35" i="1" s="1"/>
  <c r="H35" i="1"/>
  <c r="M30" i="1" l="1"/>
  <c r="N30" i="1"/>
  <c r="D30" i="1"/>
  <c r="F30" i="1"/>
  <c r="E30" i="1"/>
  <c r="G30" i="1"/>
  <c r="A36" i="1"/>
  <c r="J36" i="1" s="1"/>
  <c r="H36" i="1"/>
  <c r="L36" i="1"/>
  <c r="I36" i="1"/>
  <c r="K36" i="1" s="1"/>
  <c r="C31" i="1" l="1"/>
  <c r="B31" i="1"/>
  <c r="I37" i="1"/>
  <c r="K37" i="1" s="1"/>
  <c r="H37" i="1"/>
  <c r="A37" i="1"/>
  <c r="J37" i="1" s="1"/>
  <c r="L37" i="1"/>
  <c r="M31" i="1" l="1"/>
  <c r="N31" i="1"/>
  <c r="E31" i="1"/>
  <c r="D31" i="1"/>
  <c r="F31" i="1"/>
  <c r="G31" i="1"/>
  <c r="C32" i="1" l="1"/>
  <c r="B32" i="1"/>
  <c r="M32" i="1" l="1"/>
  <c r="N32" i="1"/>
  <c r="G32" i="1"/>
  <c r="E32" i="1"/>
  <c r="D32" i="1"/>
  <c r="F32" i="1"/>
  <c r="C33" i="1" l="1"/>
  <c r="B33" i="1"/>
  <c r="M33" i="1" l="1"/>
  <c r="N33" i="1"/>
  <c r="E33" i="1"/>
  <c r="D33" i="1"/>
  <c r="F33" i="1"/>
  <c r="G33" i="1"/>
  <c r="C34" i="1" l="1"/>
  <c r="B34" i="1"/>
  <c r="M34" i="1" l="1"/>
  <c r="N34" i="1"/>
  <c r="G34" i="1"/>
  <c r="E34" i="1"/>
  <c r="D34" i="1"/>
  <c r="F34" i="1"/>
  <c r="B35" i="1" l="1"/>
  <c r="C35" i="1"/>
  <c r="M35" i="1" l="1"/>
  <c r="N35" i="1"/>
  <c r="F35" i="1"/>
  <c r="G35" i="1"/>
  <c r="D35" i="1"/>
  <c r="E35" i="1"/>
  <c r="C36" i="1" l="1"/>
  <c r="B36" i="1"/>
  <c r="M36" i="1" l="1"/>
  <c r="N36" i="1"/>
  <c r="E36" i="1"/>
  <c r="G36" i="1"/>
  <c r="F36" i="1"/>
  <c r="D36" i="1"/>
  <c r="C37" i="1" l="1"/>
  <c r="B37" i="1"/>
  <c r="N37" i="1" l="1"/>
  <c r="M37" i="1"/>
  <c r="E37" i="1"/>
  <c r="G37" i="1"/>
  <c r="F37" i="1"/>
  <c r="D37" i="1"/>
</calcChain>
</file>

<file path=xl/sharedStrings.xml><?xml version="1.0" encoding="utf-8"?>
<sst xmlns="http://schemas.openxmlformats.org/spreadsheetml/2006/main" count="35" uniqueCount="29">
  <si>
    <t>N° comptable</t>
  </si>
  <si>
    <t>Valeur d'origine</t>
  </si>
  <si>
    <t>Durée d'utilisation</t>
  </si>
  <si>
    <t>Date d'acquisition</t>
  </si>
  <si>
    <t>Date de mise en service</t>
  </si>
  <si>
    <t>Date de cloture</t>
  </si>
  <si>
    <t>Année départ</t>
  </si>
  <si>
    <t>Mois</t>
  </si>
  <si>
    <t>Jour</t>
  </si>
  <si>
    <t>Prorata temporis</t>
  </si>
  <si>
    <t>Derogatoire</t>
  </si>
  <si>
    <t>Annuité</t>
  </si>
  <si>
    <t>Base</t>
  </si>
  <si>
    <t>VNC</t>
  </si>
  <si>
    <t>DOTATIONS</t>
  </si>
  <si>
    <t>REPRISES</t>
  </si>
  <si>
    <t>Table des coefficients</t>
  </si>
  <si>
    <t>Années</t>
  </si>
  <si>
    <t>Taux degressif</t>
  </si>
  <si>
    <t>Taux linéaire</t>
  </si>
  <si>
    <t>Coef.degressif :</t>
  </si>
  <si>
    <t>Cumul</t>
  </si>
  <si>
    <t>Base amortissable</t>
  </si>
  <si>
    <t>Taux dégréssif :</t>
  </si>
  <si>
    <t>nbre de mois</t>
  </si>
  <si>
    <t>Taux appliqué en %</t>
  </si>
  <si>
    <t>Coef.</t>
  </si>
  <si>
    <t>Amortissement dégressif ( FISCAL )</t>
  </si>
  <si>
    <t>Amortissement linéaire ( COMPTABLE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</si>
</sst>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1" xfId="0" applyBorder="1"/>
    <xf numFmtId="1" fontId="1" fillId="0" borderId="2" xfId="0" applyNumberFormat="1" applyFont="1" applyBorder="1" applyAlignment="1" applyProtection="1">
      <alignment horizontal="left" vertical="center"/>
    </xf>
    <xf numFmtId="1" fontId="1" fillId="0" borderId="3" xfId="0" applyNumberFormat="1" applyFont="1" applyBorder="1" applyAlignment="1">
      <alignment horizontal="left"/>
    </xf>
    <xf numFmtId="0" fontId="0" fillId="0" borderId="4" xfId="0" applyBorder="1"/>
    <xf numFmtId="4" fontId="0" fillId="0" borderId="5" xfId="0" applyNumberFormat="1" applyBorder="1"/>
    <xf numFmtId="2" fontId="0" fillId="0" borderId="0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14" fontId="0" fillId="0" borderId="8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0" fillId="0" borderId="2" xfId="0" applyBorder="1"/>
    <xf numFmtId="2" fontId="0" fillId="0" borderId="10" xfId="0" applyNumberFormat="1" applyBorder="1"/>
    <xf numFmtId="0" fontId="2" fillId="0" borderId="11" xfId="0" applyFont="1" applyBorder="1"/>
    <xf numFmtId="0" fontId="0" fillId="0" borderId="12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0" fillId="0" borderId="18" xfId="0" applyNumberFormat="1" applyBorder="1"/>
    <xf numFmtId="1" fontId="1" fillId="0" borderId="0" xfId="0" applyNumberFormat="1" applyFont="1" applyBorder="1" applyAlignment="1" applyProtection="1">
      <alignment horizontal="left" vertical="center"/>
    </xf>
    <xf numFmtId="1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2" fontId="1" fillId="0" borderId="0" xfId="0" applyNumberFormat="1" applyFont="1" applyBorder="1"/>
    <xf numFmtId="1" fontId="0" fillId="0" borderId="0" xfId="0" applyNumberFormat="1"/>
    <xf numFmtId="4" fontId="1" fillId="0" borderId="8" xfId="0" applyNumberFormat="1" applyFont="1" applyBorder="1" applyAlignment="1" applyProtection="1">
      <alignment horizontal="left"/>
    </xf>
    <xf numFmtId="0" fontId="1" fillId="0" borderId="8" xfId="0" applyFont="1" applyBorder="1" applyAlignment="1">
      <alignment horizontal="right"/>
    </xf>
    <xf numFmtId="4" fontId="1" fillId="0" borderId="19" xfId="0" applyNumberFormat="1" applyFont="1" applyBorder="1" applyAlignment="1" applyProtection="1">
      <alignment horizontal="left" vertical="center"/>
    </xf>
    <xf numFmtId="4" fontId="1" fillId="0" borderId="20" xfId="0" applyNumberFormat="1" applyFont="1" applyBorder="1" applyAlignment="1" applyProtection="1">
      <alignment horizontal="left"/>
    </xf>
    <xf numFmtId="4" fontId="1" fillId="0" borderId="21" xfId="0" applyNumberFormat="1" applyFont="1" applyBorder="1" applyAlignment="1" applyProtection="1">
      <alignment horizontal="left" vertical="center"/>
    </xf>
    <xf numFmtId="4" fontId="1" fillId="0" borderId="21" xfId="0" applyNumberFormat="1" applyFont="1" applyBorder="1" applyAlignment="1" applyProtection="1">
      <alignment horizontal="left"/>
    </xf>
    <xf numFmtId="0" fontId="1" fillId="0" borderId="21" xfId="0" applyFont="1" applyBorder="1" applyAlignment="1">
      <alignment horizontal="right"/>
    </xf>
    <xf numFmtId="1" fontId="0" fillId="0" borderId="6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9" xfId="0" applyFont="1" applyBorder="1" applyAlignment="1">
      <alignment horizontal="left"/>
    </xf>
    <xf numFmtId="4" fontId="0" fillId="0" borderId="24" xfId="0" applyNumberFormat="1" applyBorder="1"/>
    <xf numFmtId="4" fontId="0" fillId="0" borderId="25" xfId="0" applyNumberFormat="1" applyBorder="1"/>
    <xf numFmtId="4" fontId="0" fillId="0" borderId="6" xfId="0" applyNumberFormat="1" applyBorder="1"/>
    <xf numFmtId="2" fontId="0" fillId="0" borderId="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4" fontId="3" fillId="2" borderId="3" xfId="0" applyNumberFormat="1" applyFont="1" applyFill="1" applyBorder="1" applyProtection="1">
      <protection locked="0"/>
    </xf>
    <xf numFmtId="14" fontId="3" fillId="2" borderId="3" xfId="0" applyNumberFormat="1" applyFon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44" xfId="0" applyBorder="1"/>
    <xf numFmtId="0" fontId="0" fillId="0" borderId="3" xfId="0" applyBorder="1" applyAlignment="1">
      <alignment horizontal="center"/>
    </xf>
    <xf numFmtId="0" fontId="0" fillId="0" borderId="44" xfId="0" applyFill="1" applyBorder="1"/>
    <xf numFmtId="0" fontId="0" fillId="0" borderId="3" xfId="0" applyFill="1" applyBorder="1" applyAlignment="1">
      <alignment horizontal="center"/>
    </xf>
    <xf numFmtId="0" fontId="0" fillId="0" borderId="45" xfId="0" applyFill="1" applyBorder="1"/>
    <xf numFmtId="0" fontId="0" fillId="0" borderId="10" xfId="0" applyFill="1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Continuous"/>
    </xf>
    <xf numFmtId="0" fontId="0" fillId="0" borderId="51" xfId="0" applyBorder="1" applyAlignment="1">
      <alignment horizontal="centerContinuous"/>
    </xf>
    <xf numFmtId="1" fontId="3" fillId="2" borderId="3" xfId="0" applyNumberFormat="1" applyFont="1" applyFill="1" applyBorder="1" applyAlignment="1" applyProtection="1">
      <protection locked="0"/>
    </xf>
    <xf numFmtId="4" fontId="0" fillId="0" borderId="35" xfId="0" applyNumberFormat="1" applyBorder="1"/>
    <xf numFmtId="4" fontId="0" fillId="0" borderId="41" xfId="0" applyNumberFormat="1" applyBorder="1"/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O8" sqref="O8"/>
    </sheetView>
  </sheetViews>
  <sheetFormatPr baseColWidth="10" defaultRowHeight="12.75" x14ac:dyDescent="0.2"/>
  <cols>
    <col min="1" max="1" width="5.7109375" style="30" customWidth="1"/>
    <col min="2" max="2" width="8.7109375" customWidth="1"/>
    <col min="3" max="5" width="12.7109375" customWidth="1"/>
    <col min="6" max="6" width="13.7109375" customWidth="1"/>
    <col min="7" max="7" width="12.7109375" customWidth="1"/>
    <col min="8" max="8" width="8.7109375" customWidth="1"/>
    <col min="9" max="11" width="12.7109375" customWidth="1"/>
    <col min="12" max="12" width="13.7109375" customWidth="1"/>
    <col min="13" max="14" width="12.7109375" customWidth="1"/>
  </cols>
  <sheetData>
    <row r="1" spans="2:15" ht="13.5" thickBot="1" x14ac:dyDescent="0.25"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</row>
    <row r="2" spans="2:15" x14ac:dyDescent="0.2">
      <c r="B2" s="24"/>
      <c r="E2" s="1"/>
      <c r="F2" s="1"/>
      <c r="G2" s="2"/>
      <c r="H2" s="2"/>
      <c r="I2" s="62" t="s">
        <v>16</v>
      </c>
      <c r="J2" s="63"/>
      <c r="K2" s="6"/>
      <c r="L2" s="6"/>
      <c r="M2" s="6"/>
      <c r="N2" s="3"/>
    </row>
    <row r="3" spans="2:15" x14ac:dyDescent="0.2">
      <c r="B3" s="21" t="s">
        <v>0</v>
      </c>
      <c r="C3" s="10"/>
      <c r="D3" s="15"/>
      <c r="E3" s="35"/>
      <c r="F3" s="33" t="s">
        <v>6</v>
      </c>
      <c r="G3" s="4">
        <f>YEAR($D$7)</f>
        <v>1900</v>
      </c>
      <c r="H3" s="26"/>
      <c r="I3" s="61" t="s">
        <v>17</v>
      </c>
      <c r="J3" s="60" t="s">
        <v>26</v>
      </c>
      <c r="K3" s="51"/>
      <c r="L3" s="51"/>
      <c r="M3" s="2"/>
      <c r="N3" s="3"/>
    </row>
    <row r="4" spans="2:15" x14ac:dyDescent="0.2">
      <c r="B4" s="22" t="s">
        <v>1</v>
      </c>
      <c r="C4" s="11"/>
      <c r="D4" s="48"/>
      <c r="E4" s="36"/>
      <c r="F4" s="34" t="s">
        <v>7</v>
      </c>
      <c r="G4" s="5">
        <f>MONTH($D$7)</f>
        <v>1</v>
      </c>
      <c r="H4" s="27"/>
      <c r="I4" s="58">
        <v>1</v>
      </c>
      <c r="J4" s="59">
        <v>1.25</v>
      </c>
      <c r="K4" s="51"/>
      <c r="L4" s="51"/>
      <c r="M4" s="2"/>
      <c r="N4" s="3"/>
    </row>
    <row r="5" spans="2:15" x14ac:dyDescent="0.2">
      <c r="B5" s="22" t="s">
        <v>2</v>
      </c>
      <c r="C5" s="11"/>
      <c r="D5" s="64"/>
      <c r="E5" s="36"/>
      <c r="F5" s="34" t="s">
        <v>8</v>
      </c>
      <c r="G5" s="5">
        <f>(30-DAY($D$7))+1</f>
        <v>31</v>
      </c>
      <c r="H5" s="27"/>
      <c r="I5" s="52">
        <v>2</v>
      </c>
      <c r="J5" s="53">
        <v>1.25</v>
      </c>
      <c r="K5" s="51"/>
      <c r="L5" s="51"/>
      <c r="M5" s="2"/>
      <c r="N5" s="3"/>
    </row>
    <row r="6" spans="2:15" x14ac:dyDescent="0.2">
      <c r="B6" s="22" t="s">
        <v>3</v>
      </c>
      <c r="C6" s="12"/>
      <c r="D6" s="49"/>
      <c r="E6" s="36"/>
      <c r="F6" s="34" t="s">
        <v>9</v>
      </c>
      <c r="G6" s="5">
        <f>((12-$G$4)*30)+$G$5</f>
        <v>361</v>
      </c>
      <c r="H6" s="27"/>
      <c r="I6" s="52">
        <v>3</v>
      </c>
      <c r="J6" s="53">
        <v>1.25</v>
      </c>
      <c r="K6" s="51"/>
      <c r="L6" s="51"/>
      <c r="M6" s="2"/>
      <c r="N6" s="3"/>
    </row>
    <row r="7" spans="2:15" x14ac:dyDescent="0.2">
      <c r="B7" s="22" t="s">
        <v>4</v>
      </c>
      <c r="C7" s="12"/>
      <c r="D7" s="49"/>
      <c r="E7" s="36"/>
      <c r="F7" s="31" t="s">
        <v>23</v>
      </c>
      <c r="G7" s="5"/>
      <c r="H7" s="27"/>
      <c r="I7" s="54">
        <v>4</v>
      </c>
      <c r="J7" s="53">
        <v>1.75</v>
      </c>
      <c r="K7" s="51"/>
      <c r="L7" s="51"/>
      <c r="M7" s="2"/>
      <c r="N7" s="3"/>
    </row>
    <row r="8" spans="2:15" x14ac:dyDescent="0.2">
      <c r="B8" s="22" t="s">
        <v>5</v>
      </c>
      <c r="C8" s="13"/>
      <c r="D8" s="49"/>
      <c r="E8" s="37"/>
      <c r="F8" s="32" t="s">
        <v>24</v>
      </c>
      <c r="G8" s="5">
        <f>(12-$G$4)+1</f>
        <v>12</v>
      </c>
      <c r="H8" s="28"/>
      <c r="I8" s="54">
        <v>5</v>
      </c>
      <c r="J8" s="55">
        <v>1.75</v>
      </c>
      <c r="K8" s="2"/>
      <c r="L8" s="2" t="s">
        <v>20</v>
      </c>
      <c r="M8" s="8">
        <f>IF(AND($D$5&lt;&gt;"",$D$5&gt;0,$D$5&lt;7),VLOOKUP($D$5,$I$4:$J$9,2),0)</f>
        <v>0</v>
      </c>
      <c r="N8" s="3"/>
      <c r="O8" s="8"/>
    </row>
    <row r="9" spans="2:15" x14ac:dyDescent="0.2">
      <c r="B9" s="23" t="s">
        <v>22</v>
      </c>
      <c r="C9" s="14"/>
      <c r="D9" s="50"/>
      <c r="E9" s="37"/>
      <c r="F9" s="42" t="s">
        <v>19</v>
      </c>
      <c r="G9" s="16" t="e">
        <f>100/$D$5</f>
        <v>#DIV/0!</v>
      </c>
      <c r="H9" s="29"/>
      <c r="I9" s="56">
        <v>6</v>
      </c>
      <c r="J9" s="57">
        <v>2.25</v>
      </c>
      <c r="K9" s="2"/>
      <c r="L9" s="2" t="s">
        <v>18</v>
      </c>
      <c r="M9" s="8">
        <f>IF($D$5="",0,IF($D$5=1,$G$9,IF($D$5&lt;7,$G$9*$M$8,0)))</f>
        <v>0</v>
      </c>
      <c r="N9" s="3"/>
    </row>
    <row r="10" spans="2:15" ht="13.5" thickBot="1" x14ac:dyDescent="0.25">
      <c r="B10" s="17" t="str">
        <f>IF(D5&gt;20,"ATTENTION CE TABLEAU N'EST REALISABLE QUE SUR UNE PERIODE DE 20 ANS!","")</f>
        <v/>
      </c>
      <c r="C10" s="18"/>
      <c r="D10" s="19"/>
      <c r="E10" s="18"/>
      <c r="F10" s="18"/>
      <c r="G10" s="19"/>
      <c r="H10" s="19"/>
      <c r="I10" s="19"/>
      <c r="J10" s="19"/>
      <c r="K10" s="19"/>
      <c r="L10" s="19"/>
      <c r="M10" s="19"/>
      <c r="N10" s="20"/>
    </row>
    <row r="11" spans="2:15" ht="12.75" customHeight="1" x14ac:dyDescent="0.2">
      <c r="B11" s="79" t="s">
        <v>27</v>
      </c>
      <c r="C11" s="80"/>
      <c r="D11" s="80"/>
      <c r="E11" s="80"/>
      <c r="F11" s="80"/>
      <c r="G11" s="81"/>
      <c r="H11" s="79" t="s">
        <v>28</v>
      </c>
      <c r="I11" s="80"/>
      <c r="J11" s="80"/>
      <c r="K11" s="80"/>
      <c r="L11" s="81"/>
      <c r="M11" s="79" t="s">
        <v>10</v>
      </c>
      <c r="N11" s="81"/>
    </row>
    <row r="12" spans="2:15" x14ac:dyDescent="0.2">
      <c r="B12" s="82"/>
      <c r="C12" s="83"/>
      <c r="D12" s="83"/>
      <c r="E12" s="83"/>
      <c r="F12" s="83"/>
      <c r="G12" s="84"/>
      <c r="H12" s="82"/>
      <c r="I12" s="83"/>
      <c r="J12" s="83"/>
      <c r="K12" s="83"/>
      <c r="L12" s="84"/>
      <c r="M12" s="82"/>
      <c r="N12" s="84"/>
    </row>
    <row r="13" spans="2:15" ht="16.5" customHeight="1" x14ac:dyDescent="0.2">
      <c r="B13" s="88" t="s">
        <v>17</v>
      </c>
      <c r="C13" s="70" t="s">
        <v>12</v>
      </c>
      <c r="D13" s="67" t="s">
        <v>25</v>
      </c>
      <c r="E13" s="70" t="s">
        <v>11</v>
      </c>
      <c r="F13" s="70" t="s">
        <v>21</v>
      </c>
      <c r="G13" s="73" t="s">
        <v>13</v>
      </c>
      <c r="H13" s="85" t="s">
        <v>17</v>
      </c>
      <c r="I13" s="67" t="s">
        <v>12</v>
      </c>
      <c r="J13" s="70" t="s">
        <v>11</v>
      </c>
      <c r="K13" s="70" t="s">
        <v>21</v>
      </c>
      <c r="L13" s="73" t="s">
        <v>13</v>
      </c>
      <c r="M13" s="91" t="s">
        <v>14</v>
      </c>
      <c r="N13" s="94" t="s">
        <v>15</v>
      </c>
    </row>
    <row r="14" spans="2:15" x14ac:dyDescent="0.2">
      <c r="B14" s="89"/>
      <c r="C14" s="71"/>
      <c r="D14" s="68"/>
      <c r="E14" s="71"/>
      <c r="F14" s="71"/>
      <c r="G14" s="74"/>
      <c r="H14" s="86"/>
      <c r="I14" s="68"/>
      <c r="J14" s="71"/>
      <c r="K14" s="71"/>
      <c r="L14" s="74"/>
      <c r="M14" s="92"/>
      <c r="N14" s="95"/>
    </row>
    <row r="15" spans="2:15" x14ac:dyDescent="0.2">
      <c r="B15" s="89"/>
      <c r="C15" s="71"/>
      <c r="D15" s="68"/>
      <c r="E15" s="71"/>
      <c r="F15" s="71"/>
      <c r="G15" s="74"/>
      <c r="H15" s="86"/>
      <c r="I15" s="68"/>
      <c r="J15" s="71"/>
      <c r="K15" s="71"/>
      <c r="L15" s="74"/>
      <c r="M15" s="92"/>
      <c r="N15" s="95"/>
    </row>
    <row r="16" spans="2:15" x14ac:dyDescent="0.2">
      <c r="B16" s="90"/>
      <c r="C16" s="72"/>
      <c r="D16" s="69"/>
      <c r="E16" s="72"/>
      <c r="F16" s="72"/>
      <c r="G16" s="75"/>
      <c r="H16" s="87"/>
      <c r="I16" s="69"/>
      <c r="J16" s="72"/>
      <c r="K16" s="72"/>
      <c r="L16" s="75"/>
      <c r="M16" s="93"/>
      <c r="N16" s="96"/>
    </row>
    <row r="17" spans="1:14" x14ac:dyDescent="0.2">
      <c r="A17" s="30">
        <v>1</v>
      </c>
      <c r="B17" s="39">
        <f>$G$3</f>
        <v>1900</v>
      </c>
      <c r="C17" s="7">
        <f>IF($M$9=0,0,$D$9)</f>
        <v>0</v>
      </c>
      <c r="D17" s="46">
        <f>M9</f>
        <v>0</v>
      </c>
      <c r="E17" s="7">
        <f>((C17*D17*G8)/12)/100</f>
        <v>0</v>
      </c>
      <c r="F17" s="7">
        <f>E17</f>
        <v>0</v>
      </c>
      <c r="G17" s="43">
        <f>C17-F17</f>
        <v>0</v>
      </c>
      <c r="H17" s="38">
        <f>$G$3</f>
        <v>1900</v>
      </c>
      <c r="I17" s="7">
        <f>$D$9</f>
        <v>0</v>
      </c>
      <c r="J17" s="7" t="e">
        <f>((D9/D5)*G6)/360</f>
        <v>#DIV/0!</v>
      </c>
      <c r="K17" s="7" t="e">
        <f>J17</f>
        <v>#DIV/0!</v>
      </c>
      <c r="L17" s="43" t="e">
        <f>I17-K17</f>
        <v>#DIV/0!</v>
      </c>
      <c r="M17" s="45" t="e">
        <f>IF(B17="","",IF(E17&gt;J17,E17-J17,""))</f>
        <v>#DIV/0!</v>
      </c>
      <c r="N17" s="43" t="e">
        <f>IF(B17="","",IF(E17&lt;J17,J17-E17,""))</f>
        <v>#DIV/0!</v>
      </c>
    </row>
    <row r="18" spans="1:14" x14ac:dyDescent="0.2">
      <c r="A18" s="30" t="e">
        <f>IF(L17="","",IF(L17&lt;=0,"",A17+1))</f>
        <v>#DIV/0!</v>
      </c>
      <c r="B18" s="40" t="str">
        <f>IF(G17="","",IF(G17&lt;=0,"",B17+1))</f>
        <v/>
      </c>
      <c r="C18" s="7" t="str">
        <f>IF(G17&lt;&gt;0,G17,"")</f>
        <v/>
      </c>
      <c r="D18" s="46" t="str">
        <f>IF(B18="","",IF($D$5-2&gt;ROW()-17,$M$9,50))</f>
        <v/>
      </c>
      <c r="E18" s="7" t="str">
        <f>IF(B18="","",IF($D$5-1&gt;ROW()-17,(C18*D18/100),G17))</f>
        <v/>
      </c>
      <c r="F18" s="7" t="str">
        <f>IF(B18="","",F17+E18)</f>
        <v/>
      </c>
      <c r="G18" s="43" t="str">
        <f>IF(B18="","",C18-E18)</f>
        <v/>
      </c>
      <c r="H18" s="9" t="e">
        <f>IF(L17="","",IF(L17&lt;=0,"",H17+1))</f>
        <v>#DIV/0!</v>
      </c>
      <c r="I18" s="7" t="e">
        <f>IF(L17="","",IF(L17&lt;=0,"",$D$9))</f>
        <v>#DIV/0!</v>
      </c>
      <c r="J18" s="7" t="e">
        <f>IF(A18="","",IF(L17&gt;=$D$9/$D$5,$D$9/$D$5,$D$9-K17))</f>
        <v>#DIV/0!</v>
      </c>
      <c r="K18" s="7" t="e">
        <f>IF(I18="","",IF(K17=I18,"",K17+J18))</f>
        <v>#DIV/0!</v>
      </c>
      <c r="L18" s="43" t="e">
        <f>IF(L17="","",IF(L17&lt;=0,"",(I18-K18)))</f>
        <v>#DIV/0!</v>
      </c>
      <c r="M18" s="45" t="str">
        <f t="shared" ref="M18:M37" si="0">IF(B18="","",IF(E18&gt;J18,E18-J18,""))</f>
        <v/>
      </c>
      <c r="N18" s="43" t="str">
        <f t="shared" ref="N18:N37" si="1">IF(B18="","",IF(E18&lt;J18,J18-E18,""))</f>
        <v/>
      </c>
    </row>
    <row r="19" spans="1:14" x14ac:dyDescent="0.2">
      <c r="A19" s="30" t="e">
        <f t="shared" ref="A19:A37" si="2">IF(L18="","",IF(L18&lt;=0,"",A18+1))</f>
        <v>#DIV/0!</v>
      </c>
      <c r="B19" s="40" t="str">
        <f>IF(G18="","",IF(G18&lt;=0,"",B18+1))</f>
        <v/>
      </c>
      <c r="C19" s="7" t="str">
        <f t="shared" ref="C19:C37" si="3">IF(G18&lt;&gt;0,G18,"")</f>
        <v/>
      </c>
      <c r="D19" s="46" t="str">
        <f t="shared" ref="D19:D37" si="4">IF(B19="","",IF($D$5-2&gt;ROW()-17,$M$9,50))</f>
        <v/>
      </c>
      <c r="E19" s="7" t="str">
        <f t="shared" ref="E19:E37" si="5">IF(B19="","",IF($D$5-1&gt;ROW()-17,(C19*D19/100),G18))</f>
        <v/>
      </c>
      <c r="F19" s="7" t="str">
        <f t="shared" ref="F19:F37" si="6">IF(B19="","",F18+E19)</f>
        <v/>
      </c>
      <c r="G19" s="43" t="str">
        <f t="shared" ref="G19:G37" si="7">IF(B19="","",C19-E19)</f>
        <v/>
      </c>
      <c r="H19" s="9" t="e">
        <f t="shared" ref="H19:H37" si="8">IF(L18="","",IF(L18&lt;=0,"",H18+1))</f>
        <v>#DIV/0!</v>
      </c>
      <c r="I19" s="7" t="e">
        <f t="shared" ref="I19:I37" si="9">IF(L18="","",IF(L18&lt;=0,"",$D$9))</f>
        <v>#DIV/0!</v>
      </c>
      <c r="J19" s="7" t="e">
        <f t="shared" ref="J19:J37" si="10">IF(A19="","",IF(L18&gt;=$D$9/$D$5,$D$9/$D$5,$D$9-K18))</f>
        <v>#DIV/0!</v>
      </c>
      <c r="K19" s="7" t="e">
        <f t="shared" ref="K19:K37" si="11">IF(I19="","",IF(K18=I19,"",K18+J19))</f>
        <v>#DIV/0!</v>
      </c>
      <c r="L19" s="43" t="e">
        <f t="shared" ref="L19:L37" si="12">IF(L18="","",IF(L18&lt;=0,"",(I19-K19)))</f>
        <v>#DIV/0!</v>
      </c>
      <c r="M19" s="45" t="str">
        <f t="shared" si="0"/>
        <v/>
      </c>
      <c r="N19" s="43" t="str">
        <f t="shared" si="1"/>
        <v/>
      </c>
    </row>
    <row r="20" spans="1:14" x14ac:dyDescent="0.2">
      <c r="A20" s="30" t="e">
        <f t="shared" si="2"/>
        <v>#DIV/0!</v>
      </c>
      <c r="B20" s="40" t="str">
        <f t="shared" ref="B20:B37" si="13">IF(G19="","",IF(G19&lt;=0,"",B19+1))</f>
        <v/>
      </c>
      <c r="C20" s="7" t="str">
        <f t="shared" si="3"/>
        <v/>
      </c>
      <c r="D20" s="46" t="str">
        <f t="shared" si="4"/>
        <v/>
      </c>
      <c r="E20" s="7" t="str">
        <f t="shared" si="5"/>
        <v/>
      </c>
      <c r="F20" s="7" t="str">
        <f t="shared" si="6"/>
        <v/>
      </c>
      <c r="G20" s="43" t="str">
        <f t="shared" si="7"/>
        <v/>
      </c>
      <c r="H20" s="9" t="e">
        <f t="shared" si="8"/>
        <v>#DIV/0!</v>
      </c>
      <c r="I20" s="7" t="e">
        <f t="shared" si="9"/>
        <v>#DIV/0!</v>
      </c>
      <c r="J20" s="7" t="e">
        <f t="shared" si="10"/>
        <v>#DIV/0!</v>
      </c>
      <c r="K20" s="7" t="e">
        <f t="shared" si="11"/>
        <v>#DIV/0!</v>
      </c>
      <c r="L20" s="43" t="e">
        <f t="shared" si="12"/>
        <v>#DIV/0!</v>
      </c>
      <c r="M20" s="45" t="str">
        <f t="shared" si="0"/>
        <v/>
      </c>
      <c r="N20" s="43" t="str">
        <f t="shared" si="1"/>
        <v/>
      </c>
    </row>
    <row r="21" spans="1:14" x14ac:dyDescent="0.2">
      <c r="A21" s="30" t="e">
        <f t="shared" si="2"/>
        <v>#DIV/0!</v>
      </c>
      <c r="B21" s="40" t="str">
        <f t="shared" si="13"/>
        <v/>
      </c>
      <c r="C21" s="7" t="str">
        <f t="shared" si="3"/>
        <v/>
      </c>
      <c r="D21" s="46" t="str">
        <f t="shared" si="4"/>
        <v/>
      </c>
      <c r="E21" s="7" t="str">
        <f t="shared" si="5"/>
        <v/>
      </c>
      <c r="F21" s="7" t="str">
        <f t="shared" si="6"/>
        <v/>
      </c>
      <c r="G21" s="43" t="str">
        <f t="shared" si="7"/>
        <v/>
      </c>
      <c r="H21" s="9" t="e">
        <f t="shared" si="8"/>
        <v>#DIV/0!</v>
      </c>
      <c r="I21" s="7" t="e">
        <f t="shared" si="9"/>
        <v>#DIV/0!</v>
      </c>
      <c r="J21" s="7" t="e">
        <f t="shared" si="10"/>
        <v>#DIV/0!</v>
      </c>
      <c r="K21" s="7" t="e">
        <f t="shared" si="11"/>
        <v>#DIV/0!</v>
      </c>
      <c r="L21" s="43" t="e">
        <f t="shared" si="12"/>
        <v>#DIV/0!</v>
      </c>
      <c r="M21" s="45" t="str">
        <f t="shared" si="0"/>
        <v/>
      </c>
      <c r="N21" s="43" t="str">
        <f t="shared" si="1"/>
        <v/>
      </c>
    </row>
    <row r="22" spans="1:14" x14ac:dyDescent="0.2">
      <c r="A22" s="30" t="e">
        <f t="shared" si="2"/>
        <v>#DIV/0!</v>
      </c>
      <c r="B22" s="40" t="str">
        <f t="shared" si="13"/>
        <v/>
      </c>
      <c r="C22" s="7" t="str">
        <f t="shared" si="3"/>
        <v/>
      </c>
      <c r="D22" s="46" t="str">
        <f t="shared" si="4"/>
        <v/>
      </c>
      <c r="E22" s="7" t="str">
        <f t="shared" si="5"/>
        <v/>
      </c>
      <c r="F22" s="7" t="str">
        <f t="shared" si="6"/>
        <v/>
      </c>
      <c r="G22" s="43" t="str">
        <f t="shared" si="7"/>
        <v/>
      </c>
      <c r="H22" s="9" t="e">
        <f t="shared" si="8"/>
        <v>#DIV/0!</v>
      </c>
      <c r="I22" s="7" t="e">
        <f t="shared" si="9"/>
        <v>#DIV/0!</v>
      </c>
      <c r="J22" s="7" t="e">
        <f t="shared" si="10"/>
        <v>#DIV/0!</v>
      </c>
      <c r="K22" s="7" t="e">
        <f t="shared" si="11"/>
        <v>#DIV/0!</v>
      </c>
      <c r="L22" s="43" t="e">
        <f t="shared" si="12"/>
        <v>#DIV/0!</v>
      </c>
      <c r="M22" s="45" t="str">
        <f>IF(B22="","",IF(E22&gt;J22,E22-J22,""))</f>
        <v/>
      </c>
      <c r="N22" s="43" t="str">
        <f t="shared" si="1"/>
        <v/>
      </c>
    </row>
    <row r="23" spans="1:14" x14ac:dyDescent="0.2">
      <c r="A23" s="30" t="e">
        <f t="shared" si="2"/>
        <v>#DIV/0!</v>
      </c>
      <c r="B23" s="40" t="str">
        <f t="shared" si="13"/>
        <v/>
      </c>
      <c r="C23" s="7" t="str">
        <f t="shared" si="3"/>
        <v/>
      </c>
      <c r="D23" s="46" t="str">
        <f t="shared" si="4"/>
        <v/>
      </c>
      <c r="E23" s="7" t="str">
        <f t="shared" si="5"/>
        <v/>
      </c>
      <c r="F23" s="7" t="str">
        <f t="shared" si="6"/>
        <v/>
      </c>
      <c r="G23" s="43" t="str">
        <f t="shared" si="7"/>
        <v/>
      </c>
      <c r="H23" s="9" t="e">
        <f t="shared" si="8"/>
        <v>#DIV/0!</v>
      </c>
      <c r="I23" s="7" t="e">
        <f t="shared" si="9"/>
        <v>#DIV/0!</v>
      </c>
      <c r="J23" s="7" t="e">
        <f t="shared" si="10"/>
        <v>#DIV/0!</v>
      </c>
      <c r="K23" s="7" t="e">
        <f t="shared" si="11"/>
        <v>#DIV/0!</v>
      </c>
      <c r="L23" s="43" t="e">
        <f t="shared" si="12"/>
        <v>#DIV/0!</v>
      </c>
      <c r="M23" s="45" t="str">
        <f>IF(B23="","",IF(E23&gt;J23,E23-J23,""))</f>
        <v/>
      </c>
      <c r="N23" s="43" t="str">
        <f t="shared" si="1"/>
        <v/>
      </c>
    </row>
    <row r="24" spans="1:14" x14ac:dyDescent="0.2">
      <c r="A24" s="30" t="e">
        <f t="shared" si="2"/>
        <v>#DIV/0!</v>
      </c>
      <c r="B24" s="40" t="str">
        <f t="shared" si="13"/>
        <v/>
      </c>
      <c r="C24" s="7" t="str">
        <f t="shared" si="3"/>
        <v/>
      </c>
      <c r="D24" s="46" t="str">
        <f t="shared" si="4"/>
        <v/>
      </c>
      <c r="E24" s="7" t="str">
        <f t="shared" si="5"/>
        <v/>
      </c>
      <c r="F24" s="7" t="str">
        <f t="shared" si="6"/>
        <v/>
      </c>
      <c r="G24" s="43" t="str">
        <f t="shared" si="7"/>
        <v/>
      </c>
      <c r="H24" s="9" t="e">
        <f t="shared" si="8"/>
        <v>#DIV/0!</v>
      </c>
      <c r="I24" s="7" t="e">
        <f t="shared" si="9"/>
        <v>#DIV/0!</v>
      </c>
      <c r="J24" s="7" t="e">
        <f t="shared" si="10"/>
        <v>#DIV/0!</v>
      </c>
      <c r="K24" s="7" t="e">
        <f t="shared" si="11"/>
        <v>#DIV/0!</v>
      </c>
      <c r="L24" s="43" t="e">
        <f t="shared" si="12"/>
        <v>#DIV/0!</v>
      </c>
      <c r="M24" s="45" t="str">
        <f t="shared" si="0"/>
        <v/>
      </c>
      <c r="N24" s="43" t="str">
        <f t="shared" si="1"/>
        <v/>
      </c>
    </row>
    <row r="25" spans="1:14" x14ac:dyDescent="0.2">
      <c r="A25" s="30" t="e">
        <f t="shared" si="2"/>
        <v>#DIV/0!</v>
      </c>
      <c r="B25" s="40" t="str">
        <f t="shared" si="13"/>
        <v/>
      </c>
      <c r="C25" s="7" t="str">
        <f t="shared" si="3"/>
        <v/>
      </c>
      <c r="D25" s="46" t="str">
        <f t="shared" si="4"/>
        <v/>
      </c>
      <c r="E25" s="7" t="str">
        <f t="shared" si="5"/>
        <v/>
      </c>
      <c r="F25" s="7" t="str">
        <f t="shared" si="6"/>
        <v/>
      </c>
      <c r="G25" s="43" t="str">
        <f t="shared" si="7"/>
        <v/>
      </c>
      <c r="H25" s="9" t="e">
        <f t="shared" si="8"/>
        <v>#DIV/0!</v>
      </c>
      <c r="I25" s="7" t="e">
        <f t="shared" si="9"/>
        <v>#DIV/0!</v>
      </c>
      <c r="J25" s="7" t="e">
        <f t="shared" si="10"/>
        <v>#DIV/0!</v>
      </c>
      <c r="K25" s="7" t="e">
        <f t="shared" si="11"/>
        <v>#DIV/0!</v>
      </c>
      <c r="L25" s="43" t="e">
        <f t="shared" si="12"/>
        <v>#DIV/0!</v>
      </c>
      <c r="M25" s="45" t="str">
        <f t="shared" si="0"/>
        <v/>
      </c>
      <c r="N25" s="43" t="str">
        <f t="shared" si="1"/>
        <v/>
      </c>
    </row>
    <row r="26" spans="1:14" x14ac:dyDescent="0.2">
      <c r="A26" s="30" t="e">
        <f t="shared" si="2"/>
        <v>#DIV/0!</v>
      </c>
      <c r="B26" s="40" t="str">
        <f t="shared" si="13"/>
        <v/>
      </c>
      <c r="C26" s="7" t="str">
        <f t="shared" si="3"/>
        <v/>
      </c>
      <c r="D26" s="46" t="str">
        <f t="shared" si="4"/>
        <v/>
      </c>
      <c r="E26" s="7" t="str">
        <f t="shared" si="5"/>
        <v/>
      </c>
      <c r="F26" s="7" t="str">
        <f t="shared" si="6"/>
        <v/>
      </c>
      <c r="G26" s="43" t="str">
        <f t="shared" si="7"/>
        <v/>
      </c>
      <c r="H26" s="9" t="e">
        <f t="shared" si="8"/>
        <v>#DIV/0!</v>
      </c>
      <c r="I26" s="7" t="e">
        <f t="shared" si="9"/>
        <v>#DIV/0!</v>
      </c>
      <c r="J26" s="7" t="e">
        <f t="shared" si="10"/>
        <v>#DIV/0!</v>
      </c>
      <c r="K26" s="7" t="e">
        <f t="shared" si="11"/>
        <v>#DIV/0!</v>
      </c>
      <c r="L26" s="43" t="e">
        <f t="shared" si="12"/>
        <v>#DIV/0!</v>
      </c>
      <c r="M26" s="45" t="str">
        <f t="shared" si="0"/>
        <v/>
      </c>
      <c r="N26" s="43" t="str">
        <f t="shared" si="1"/>
        <v/>
      </c>
    </row>
    <row r="27" spans="1:14" x14ac:dyDescent="0.2">
      <c r="A27" s="30" t="e">
        <f t="shared" si="2"/>
        <v>#DIV/0!</v>
      </c>
      <c r="B27" s="40" t="str">
        <f t="shared" si="13"/>
        <v/>
      </c>
      <c r="C27" s="7" t="str">
        <f t="shared" si="3"/>
        <v/>
      </c>
      <c r="D27" s="46" t="str">
        <f t="shared" si="4"/>
        <v/>
      </c>
      <c r="E27" s="7" t="str">
        <f t="shared" si="5"/>
        <v/>
      </c>
      <c r="F27" s="7" t="str">
        <f t="shared" si="6"/>
        <v/>
      </c>
      <c r="G27" s="43" t="str">
        <f t="shared" si="7"/>
        <v/>
      </c>
      <c r="H27" s="9" t="e">
        <f t="shared" si="8"/>
        <v>#DIV/0!</v>
      </c>
      <c r="I27" s="7" t="e">
        <f t="shared" si="9"/>
        <v>#DIV/0!</v>
      </c>
      <c r="J27" s="7" t="e">
        <f t="shared" si="10"/>
        <v>#DIV/0!</v>
      </c>
      <c r="K27" s="7" t="e">
        <f t="shared" si="11"/>
        <v>#DIV/0!</v>
      </c>
      <c r="L27" s="43" t="e">
        <f t="shared" si="12"/>
        <v>#DIV/0!</v>
      </c>
      <c r="M27" s="45" t="str">
        <f t="shared" si="0"/>
        <v/>
      </c>
      <c r="N27" s="43" t="str">
        <f t="shared" si="1"/>
        <v/>
      </c>
    </row>
    <row r="28" spans="1:14" x14ac:dyDescent="0.2">
      <c r="A28" s="30" t="e">
        <f t="shared" si="2"/>
        <v>#DIV/0!</v>
      </c>
      <c r="B28" s="40" t="str">
        <f t="shared" si="13"/>
        <v/>
      </c>
      <c r="C28" s="7" t="str">
        <f t="shared" si="3"/>
        <v/>
      </c>
      <c r="D28" s="46" t="str">
        <f t="shared" si="4"/>
        <v/>
      </c>
      <c r="E28" s="7" t="str">
        <f t="shared" si="5"/>
        <v/>
      </c>
      <c r="F28" s="7" t="str">
        <f t="shared" si="6"/>
        <v/>
      </c>
      <c r="G28" s="43" t="str">
        <f t="shared" si="7"/>
        <v/>
      </c>
      <c r="H28" s="9" t="e">
        <f t="shared" si="8"/>
        <v>#DIV/0!</v>
      </c>
      <c r="I28" s="7" t="e">
        <f t="shared" si="9"/>
        <v>#DIV/0!</v>
      </c>
      <c r="J28" s="7" t="e">
        <f t="shared" si="10"/>
        <v>#DIV/0!</v>
      </c>
      <c r="K28" s="7" t="e">
        <f t="shared" si="11"/>
        <v>#DIV/0!</v>
      </c>
      <c r="L28" s="43" t="e">
        <f t="shared" si="12"/>
        <v>#DIV/0!</v>
      </c>
      <c r="M28" s="45" t="str">
        <f t="shared" si="0"/>
        <v/>
      </c>
      <c r="N28" s="43" t="str">
        <f t="shared" si="1"/>
        <v/>
      </c>
    </row>
    <row r="29" spans="1:14" x14ac:dyDescent="0.2">
      <c r="A29" s="30" t="e">
        <f t="shared" si="2"/>
        <v>#DIV/0!</v>
      </c>
      <c r="B29" s="40" t="str">
        <f t="shared" si="13"/>
        <v/>
      </c>
      <c r="C29" s="7" t="str">
        <f t="shared" si="3"/>
        <v/>
      </c>
      <c r="D29" s="46" t="str">
        <f t="shared" si="4"/>
        <v/>
      </c>
      <c r="E29" s="7" t="str">
        <f t="shared" si="5"/>
        <v/>
      </c>
      <c r="F29" s="7" t="str">
        <f t="shared" si="6"/>
        <v/>
      </c>
      <c r="G29" s="43" t="str">
        <f t="shared" si="7"/>
        <v/>
      </c>
      <c r="H29" s="9" t="e">
        <f t="shared" si="8"/>
        <v>#DIV/0!</v>
      </c>
      <c r="I29" s="7" t="e">
        <f t="shared" si="9"/>
        <v>#DIV/0!</v>
      </c>
      <c r="J29" s="7" t="e">
        <f t="shared" si="10"/>
        <v>#DIV/0!</v>
      </c>
      <c r="K29" s="7" t="e">
        <f t="shared" si="11"/>
        <v>#DIV/0!</v>
      </c>
      <c r="L29" s="43" t="e">
        <f t="shared" si="12"/>
        <v>#DIV/0!</v>
      </c>
      <c r="M29" s="45" t="str">
        <f t="shared" si="0"/>
        <v/>
      </c>
      <c r="N29" s="43" t="str">
        <f t="shared" si="1"/>
        <v/>
      </c>
    </row>
    <row r="30" spans="1:14" x14ac:dyDescent="0.2">
      <c r="A30" s="30" t="e">
        <f t="shared" si="2"/>
        <v>#DIV/0!</v>
      </c>
      <c r="B30" s="40" t="str">
        <f t="shared" si="13"/>
        <v/>
      </c>
      <c r="C30" s="7" t="str">
        <f t="shared" si="3"/>
        <v/>
      </c>
      <c r="D30" s="46" t="str">
        <f t="shared" si="4"/>
        <v/>
      </c>
      <c r="E30" s="7" t="str">
        <f t="shared" si="5"/>
        <v/>
      </c>
      <c r="F30" s="7" t="str">
        <f t="shared" si="6"/>
        <v/>
      </c>
      <c r="G30" s="43" t="str">
        <f t="shared" si="7"/>
        <v/>
      </c>
      <c r="H30" s="9" t="e">
        <f t="shared" si="8"/>
        <v>#DIV/0!</v>
      </c>
      <c r="I30" s="7" t="e">
        <f t="shared" si="9"/>
        <v>#DIV/0!</v>
      </c>
      <c r="J30" s="7" t="e">
        <f t="shared" si="10"/>
        <v>#DIV/0!</v>
      </c>
      <c r="K30" s="7" t="e">
        <f t="shared" si="11"/>
        <v>#DIV/0!</v>
      </c>
      <c r="L30" s="43" t="e">
        <f t="shared" si="12"/>
        <v>#DIV/0!</v>
      </c>
      <c r="M30" s="45" t="str">
        <f t="shared" si="0"/>
        <v/>
      </c>
      <c r="N30" s="43" t="str">
        <f t="shared" si="1"/>
        <v/>
      </c>
    </row>
    <row r="31" spans="1:14" x14ac:dyDescent="0.2">
      <c r="A31" s="30" t="e">
        <f t="shared" si="2"/>
        <v>#DIV/0!</v>
      </c>
      <c r="B31" s="40" t="str">
        <f t="shared" si="13"/>
        <v/>
      </c>
      <c r="C31" s="7" t="str">
        <f t="shared" si="3"/>
        <v/>
      </c>
      <c r="D31" s="46" t="str">
        <f t="shared" si="4"/>
        <v/>
      </c>
      <c r="E31" s="7" t="str">
        <f t="shared" si="5"/>
        <v/>
      </c>
      <c r="F31" s="7" t="str">
        <f t="shared" si="6"/>
        <v/>
      </c>
      <c r="G31" s="43" t="str">
        <f t="shared" si="7"/>
        <v/>
      </c>
      <c r="H31" s="9" t="e">
        <f t="shared" si="8"/>
        <v>#DIV/0!</v>
      </c>
      <c r="I31" s="7" t="e">
        <f t="shared" si="9"/>
        <v>#DIV/0!</v>
      </c>
      <c r="J31" s="7" t="e">
        <f t="shared" si="10"/>
        <v>#DIV/0!</v>
      </c>
      <c r="K31" s="7" t="e">
        <f t="shared" si="11"/>
        <v>#DIV/0!</v>
      </c>
      <c r="L31" s="43" t="e">
        <f t="shared" si="12"/>
        <v>#DIV/0!</v>
      </c>
      <c r="M31" s="45" t="str">
        <f t="shared" si="0"/>
        <v/>
      </c>
      <c r="N31" s="43" t="str">
        <f t="shared" si="1"/>
        <v/>
      </c>
    </row>
    <row r="32" spans="1:14" x14ac:dyDescent="0.2">
      <c r="A32" s="30" t="e">
        <f t="shared" si="2"/>
        <v>#DIV/0!</v>
      </c>
      <c r="B32" s="40" t="str">
        <f t="shared" si="13"/>
        <v/>
      </c>
      <c r="C32" s="7" t="str">
        <f t="shared" si="3"/>
        <v/>
      </c>
      <c r="D32" s="46" t="str">
        <f t="shared" si="4"/>
        <v/>
      </c>
      <c r="E32" s="7" t="str">
        <f t="shared" si="5"/>
        <v/>
      </c>
      <c r="F32" s="7" t="str">
        <f t="shared" si="6"/>
        <v/>
      </c>
      <c r="G32" s="43" t="str">
        <f t="shared" si="7"/>
        <v/>
      </c>
      <c r="H32" s="9" t="e">
        <f t="shared" si="8"/>
        <v>#DIV/0!</v>
      </c>
      <c r="I32" s="7" t="e">
        <f t="shared" si="9"/>
        <v>#DIV/0!</v>
      </c>
      <c r="J32" s="7" t="e">
        <f t="shared" si="10"/>
        <v>#DIV/0!</v>
      </c>
      <c r="K32" s="7" t="e">
        <f t="shared" si="11"/>
        <v>#DIV/0!</v>
      </c>
      <c r="L32" s="43" t="e">
        <f t="shared" si="12"/>
        <v>#DIV/0!</v>
      </c>
      <c r="M32" s="45" t="str">
        <f t="shared" si="0"/>
        <v/>
      </c>
      <c r="N32" s="43" t="str">
        <f t="shared" si="1"/>
        <v/>
      </c>
    </row>
    <row r="33" spans="1:14" x14ac:dyDescent="0.2">
      <c r="A33" s="30" t="e">
        <f t="shared" si="2"/>
        <v>#DIV/0!</v>
      </c>
      <c r="B33" s="40" t="str">
        <f t="shared" si="13"/>
        <v/>
      </c>
      <c r="C33" s="7" t="str">
        <f t="shared" si="3"/>
        <v/>
      </c>
      <c r="D33" s="46" t="str">
        <f t="shared" si="4"/>
        <v/>
      </c>
      <c r="E33" s="7" t="str">
        <f t="shared" si="5"/>
        <v/>
      </c>
      <c r="F33" s="7" t="str">
        <f t="shared" si="6"/>
        <v/>
      </c>
      <c r="G33" s="43" t="str">
        <f t="shared" si="7"/>
        <v/>
      </c>
      <c r="H33" s="9" t="e">
        <f t="shared" si="8"/>
        <v>#DIV/0!</v>
      </c>
      <c r="I33" s="7" t="e">
        <f t="shared" si="9"/>
        <v>#DIV/0!</v>
      </c>
      <c r="J33" s="7" t="e">
        <f t="shared" si="10"/>
        <v>#DIV/0!</v>
      </c>
      <c r="K33" s="7" t="e">
        <f t="shared" si="11"/>
        <v>#DIV/0!</v>
      </c>
      <c r="L33" s="43" t="e">
        <f t="shared" si="12"/>
        <v>#DIV/0!</v>
      </c>
      <c r="M33" s="45" t="str">
        <f t="shared" si="0"/>
        <v/>
      </c>
      <c r="N33" s="43" t="str">
        <f t="shared" si="1"/>
        <v/>
      </c>
    </row>
    <row r="34" spans="1:14" x14ac:dyDescent="0.2">
      <c r="A34" s="30" t="e">
        <f t="shared" si="2"/>
        <v>#DIV/0!</v>
      </c>
      <c r="B34" s="40" t="str">
        <f t="shared" si="13"/>
        <v/>
      </c>
      <c r="C34" s="7" t="str">
        <f t="shared" si="3"/>
        <v/>
      </c>
      <c r="D34" s="46" t="str">
        <f t="shared" si="4"/>
        <v/>
      </c>
      <c r="E34" s="7" t="str">
        <f t="shared" si="5"/>
        <v/>
      </c>
      <c r="F34" s="7" t="str">
        <f t="shared" si="6"/>
        <v/>
      </c>
      <c r="G34" s="43" t="str">
        <f t="shared" si="7"/>
        <v/>
      </c>
      <c r="H34" s="9" t="e">
        <f t="shared" si="8"/>
        <v>#DIV/0!</v>
      </c>
      <c r="I34" s="7" t="e">
        <f t="shared" si="9"/>
        <v>#DIV/0!</v>
      </c>
      <c r="J34" s="7" t="e">
        <f t="shared" si="10"/>
        <v>#DIV/0!</v>
      </c>
      <c r="K34" s="7" t="e">
        <f t="shared" si="11"/>
        <v>#DIV/0!</v>
      </c>
      <c r="L34" s="43" t="e">
        <f t="shared" si="12"/>
        <v>#DIV/0!</v>
      </c>
      <c r="M34" s="45" t="str">
        <f t="shared" si="0"/>
        <v/>
      </c>
      <c r="N34" s="43" t="str">
        <f t="shared" si="1"/>
        <v/>
      </c>
    </row>
    <row r="35" spans="1:14" x14ac:dyDescent="0.2">
      <c r="A35" s="30" t="e">
        <f t="shared" si="2"/>
        <v>#DIV/0!</v>
      </c>
      <c r="B35" s="40" t="str">
        <f t="shared" si="13"/>
        <v/>
      </c>
      <c r="C35" s="7" t="str">
        <f t="shared" si="3"/>
        <v/>
      </c>
      <c r="D35" s="46" t="str">
        <f t="shared" si="4"/>
        <v/>
      </c>
      <c r="E35" s="7" t="str">
        <f t="shared" si="5"/>
        <v/>
      </c>
      <c r="F35" s="7" t="str">
        <f t="shared" si="6"/>
        <v/>
      </c>
      <c r="G35" s="43" t="str">
        <f t="shared" si="7"/>
        <v/>
      </c>
      <c r="H35" s="9" t="e">
        <f t="shared" si="8"/>
        <v>#DIV/0!</v>
      </c>
      <c r="I35" s="7" t="e">
        <f t="shared" si="9"/>
        <v>#DIV/0!</v>
      </c>
      <c r="J35" s="7" t="e">
        <f t="shared" si="10"/>
        <v>#DIV/0!</v>
      </c>
      <c r="K35" s="7" t="e">
        <f t="shared" si="11"/>
        <v>#DIV/0!</v>
      </c>
      <c r="L35" s="43" t="e">
        <f t="shared" si="12"/>
        <v>#DIV/0!</v>
      </c>
      <c r="M35" s="45" t="str">
        <f t="shared" si="0"/>
        <v/>
      </c>
      <c r="N35" s="43" t="str">
        <f t="shared" si="1"/>
        <v/>
      </c>
    </row>
    <row r="36" spans="1:14" x14ac:dyDescent="0.2">
      <c r="A36" s="30" t="e">
        <f t="shared" si="2"/>
        <v>#DIV/0!</v>
      </c>
      <c r="B36" s="40" t="str">
        <f t="shared" si="13"/>
        <v/>
      </c>
      <c r="C36" s="7" t="str">
        <f t="shared" si="3"/>
        <v/>
      </c>
      <c r="D36" s="46" t="str">
        <f t="shared" si="4"/>
        <v/>
      </c>
      <c r="E36" s="7" t="str">
        <f t="shared" si="5"/>
        <v/>
      </c>
      <c r="F36" s="7" t="str">
        <f t="shared" si="6"/>
        <v/>
      </c>
      <c r="G36" s="43" t="str">
        <f t="shared" si="7"/>
        <v/>
      </c>
      <c r="H36" s="9" t="e">
        <f t="shared" si="8"/>
        <v>#DIV/0!</v>
      </c>
      <c r="I36" s="7" t="e">
        <f t="shared" si="9"/>
        <v>#DIV/0!</v>
      </c>
      <c r="J36" s="7" t="e">
        <f t="shared" si="10"/>
        <v>#DIV/0!</v>
      </c>
      <c r="K36" s="7" t="e">
        <f t="shared" si="11"/>
        <v>#DIV/0!</v>
      </c>
      <c r="L36" s="43" t="e">
        <f t="shared" si="12"/>
        <v>#DIV/0!</v>
      </c>
      <c r="M36" s="45" t="str">
        <f t="shared" si="0"/>
        <v/>
      </c>
      <c r="N36" s="43" t="str">
        <f t="shared" si="1"/>
        <v/>
      </c>
    </row>
    <row r="37" spans="1:14" ht="13.5" thickBot="1" x14ac:dyDescent="0.25">
      <c r="A37" s="30" t="e">
        <f t="shared" si="2"/>
        <v>#DIV/0!</v>
      </c>
      <c r="B37" s="40" t="str">
        <f t="shared" si="13"/>
        <v/>
      </c>
      <c r="C37" s="25" t="str">
        <f t="shared" si="3"/>
        <v/>
      </c>
      <c r="D37" s="47" t="str">
        <f t="shared" si="4"/>
        <v/>
      </c>
      <c r="E37" s="25" t="str">
        <f t="shared" si="5"/>
        <v/>
      </c>
      <c r="F37" s="25" t="str">
        <f t="shared" si="6"/>
        <v/>
      </c>
      <c r="G37" s="44" t="str">
        <f t="shared" si="7"/>
        <v/>
      </c>
      <c r="H37" s="41" t="e">
        <f t="shared" si="8"/>
        <v>#DIV/0!</v>
      </c>
      <c r="I37" s="25" t="e">
        <f t="shared" si="9"/>
        <v>#DIV/0!</v>
      </c>
      <c r="J37" s="25" t="e">
        <f t="shared" si="10"/>
        <v>#DIV/0!</v>
      </c>
      <c r="K37" s="25" t="e">
        <f t="shared" si="11"/>
        <v>#DIV/0!</v>
      </c>
      <c r="L37" s="44" t="e">
        <f t="shared" si="12"/>
        <v>#DIV/0!</v>
      </c>
      <c r="M37" s="65" t="str">
        <f t="shared" si="0"/>
        <v/>
      </c>
      <c r="N37" s="66" t="str">
        <f t="shared" si="1"/>
        <v/>
      </c>
    </row>
    <row r="38" spans="1:14" x14ac:dyDescent="0.2">
      <c r="B38" s="6"/>
      <c r="M38" s="6"/>
      <c r="N38" s="6"/>
    </row>
  </sheetData>
  <mergeCells count="17">
    <mergeCell ref="G13:G16"/>
    <mergeCell ref="I13:I16"/>
    <mergeCell ref="J13:J16"/>
    <mergeCell ref="L13:L16"/>
    <mergeCell ref="B1:N1"/>
    <mergeCell ref="C13:C16"/>
    <mergeCell ref="D13:D16"/>
    <mergeCell ref="H11:L12"/>
    <mergeCell ref="H13:H16"/>
    <mergeCell ref="B11:G12"/>
    <mergeCell ref="B13:B16"/>
    <mergeCell ref="K13:K16"/>
    <mergeCell ref="F13:F16"/>
    <mergeCell ref="E13:E16"/>
    <mergeCell ref="M13:M16"/>
    <mergeCell ref="N13:N16"/>
    <mergeCell ref="M11:N12"/>
  </mergeCells>
  <phoneticPr fontId="4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  <ignoredErrors>
    <ignoredError sqref="H20:H37 H19 A20:A37 I20:I37 I19 A19 E18:E37 B20:B37 C19:C3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caiani melodie</dc:creator>
  <cp:lastModifiedBy>87011-12-11</cp:lastModifiedBy>
  <dcterms:created xsi:type="dcterms:W3CDTF">2009-03-21T19:29:49Z</dcterms:created>
  <dcterms:modified xsi:type="dcterms:W3CDTF">2018-12-21T08:33:37Z</dcterms:modified>
</cp:coreProperties>
</file>