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19200" windowHeight="7245"/>
  </bookViews>
  <sheets>
    <sheet name="Table 1" sheetId="1" r:id="rId1"/>
  </sheets>
  <definedNames>
    <definedName name="_xlnm.Print_Titles" localSheetId="0">'Table 1'!$1:$4</definedName>
    <definedName name="_xlnm.Print_Area" localSheetId="0">'Table 1'!$A$1:$W$89</definedName>
  </definedNames>
  <calcPr calcId="124519"/>
</workbook>
</file>

<file path=xl/calcChain.xml><?xml version="1.0" encoding="utf-8"?>
<calcChain xmlns="http://schemas.openxmlformats.org/spreadsheetml/2006/main">
  <c r="X5" i="1"/>
  <c r="P86"/>
  <c r="Q86"/>
  <c r="G30"/>
  <c r="X40"/>
  <c r="E39"/>
  <c r="X37"/>
  <c r="X38"/>
  <c r="X41"/>
  <c r="X42"/>
  <c r="X43"/>
  <c r="X44"/>
  <c r="X46"/>
  <c r="X47"/>
  <c r="X49"/>
  <c r="X50"/>
  <c r="X51"/>
  <c r="X52"/>
  <c r="X53"/>
  <c r="X54"/>
  <c r="X55"/>
  <c r="X56"/>
  <c r="X57"/>
  <c r="X58"/>
  <c r="X61"/>
  <c r="X62"/>
  <c r="X65"/>
  <c r="X66"/>
  <c r="X67"/>
  <c r="X70"/>
  <c r="X71"/>
  <c r="X72"/>
  <c r="X73"/>
  <c r="X74"/>
  <c r="X75"/>
  <c r="X77"/>
  <c r="X78"/>
  <c r="X79"/>
  <c r="X80"/>
  <c r="X81"/>
  <c r="X82"/>
  <c r="X83"/>
  <c r="X84"/>
  <c r="X85"/>
  <c r="X87"/>
  <c r="X88"/>
  <c r="X6"/>
  <c r="X7"/>
  <c r="X8"/>
  <c r="X9"/>
  <c r="X10"/>
  <c r="X11"/>
  <c r="X12"/>
  <c r="X13"/>
  <c r="X14"/>
  <c r="X15"/>
  <c r="X16"/>
  <c r="X17"/>
  <c r="X18"/>
  <c r="X19"/>
  <c r="X20"/>
  <c r="X21"/>
  <c r="X22"/>
  <c r="X23"/>
  <c r="X24"/>
  <c r="X25"/>
  <c r="X26"/>
  <c r="X28"/>
  <c r="X29"/>
  <c r="X30"/>
  <c r="X31"/>
  <c r="X32"/>
  <c r="X33"/>
  <c r="X34"/>
  <c r="T87"/>
  <c r="T88"/>
  <c r="T85"/>
  <c r="T86"/>
  <c r="T83"/>
  <c r="T84"/>
  <c r="T78"/>
  <c r="T79"/>
  <c r="T80"/>
  <c r="T81"/>
  <c r="T82"/>
  <c r="T75"/>
  <c r="T76"/>
  <c r="T77"/>
  <c r="T72"/>
  <c r="T73"/>
  <c r="T74"/>
  <c r="T69"/>
  <c r="T70"/>
  <c r="T71"/>
  <c r="T66"/>
  <c r="T67"/>
  <c r="T68"/>
  <c r="T63"/>
  <c r="T64"/>
  <c r="T65"/>
  <c r="T60"/>
  <c r="T61"/>
  <c r="T62"/>
  <c r="T57"/>
  <c r="T58"/>
  <c r="T59"/>
  <c r="T53"/>
  <c r="T54"/>
  <c r="T55"/>
  <c r="T56"/>
  <c r="T48"/>
  <c r="T49"/>
  <c r="T50"/>
  <c r="T51"/>
  <c r="T52"/>
  <c r="T44"/>
  <c r="T45"/>
  <c r="T46"/>
  <c r="T47"/>
  <c r="T37"/>
  <c r="T38"/>
  <c r="T39"/>
  <c r="T40"/>
  <c r="T41"/>
  <c r="T42"/>
  <c r="T43"/>
  <c r="T36"/>
  <c r="T32"/>
  <c r="T33"/>
  <c r="T34"/>
  <c r="T30"/>
  <c r="T31"/>
  <c r="T28"/>
  <c r="T29"/>
  <c r="T26"/>
  <c r="T27"/>
  <c r="T24"/>
  <c r="T25"/>
  <c r="T23"/>
  <c r="T22"/>
  <c r="T21"/>
  <c r="T20"/>
  <c r="T19"/>
  <c r="T18"/>
  <c r="T17"/>
  <c r="T16"/>
  <c r="T15"/>
  <c r="T14"/>
  <c r="T13"/>
  <c r="T7"/>
  <c r="T8"/>
  <c r="T9"/>
  <c r="T10"/>
  <c r="T11"/>
  <c r="T12"/>
  <c r="T6"/>
  <c r="T5"/>
  <c r="E37"/>
  <c r="E38"/>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36"/>
  <c r="E13"/>
  <c r="E14"/>
  <c r="E15"/>
  <c r="E16"/>
  <c r="E17"/>
  <c r="E18"/>
  <c r="E19"/>
  <c r="E20"/>
  <c r="E21"/>
  <c r="E22"/>
  <c r="E23"/>
  <c r="E24"/>
  <c r="E25"/>
  <c r="E26"/>
  <c r="E27"/>
  <c r="E28"/>
  <c r="E29"/>
  <c r="E30"/>
  <c r="E31"/>
  <c r="E32"/>
  <c r="E33"/>
  <c r="E34"/>
  <c r="E7"/>
  <c r="E8"/>
  <c r="E9"/>
  <c r="E10"/>
  <c r="E11"/>
  <c r="E12"/>
  <c r="E6"/>
  <c r="E5"/>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7"/>
  <c r="P88"/>
  <c r="P36"/>
  <c r="P37"/>
  <c r="P6"/>
  <c r="P7"/>
  <c r="P8"/>
  <c r="P9"/>
  <c r="P10"/>
  <c r="P11"/>
  <c r="P12"/>
  <c r="P13"/>
  <c r="P14"/>
  <c r="P15"/>
  <c r="P16"/>
  <c r="P17"/>
  <c r="P18"/>
  <c r="P19"/>
  <c r="P20"/>
  <c r="P21"/>
  <c r="P22"/>
  <c r="P23"/>
  <c r="P24"/>
  <c r="P25"/>
  <c r="P26"/>
  <c r="P28"/>
  <c r="P29"/>
  <c r="P30"/>
  <c r="P31"/>
  <c r="P32"/>
  <c r="P33"/>
  <c r="P34"/>
  <c r="P5"/>
  <c r="G14" l="1"/>
  <c r="G11"/>
  <c r="Q53"/>
  <c r="V88"/>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Q37"/>
  <c r="Q38"/>
  <c r="Q39"/>
  <c r="X39" s="1"/>
  <c r="Q40"/>
  <c r="Q41"/>
  <c r="Q42"/>
  <c r="Q43"/>
  <c r="Q44"/>
  <c r="Q45"/>
  <c r="X45" s="1"/>
  <c r="Q46"/>
  <c r="Q47"/>
  <c r="Q48"/>
  <c r="X48" s="1"/>
  <c r="Q49"/>
  <c r="Q50"/>
  <c r="Q51"/>
  <c r="Q52"/>
  <c r="Q54"/>
  <c r="Q55"/>
  <c r="Q56"/>
  <c r="Q57"/>
  <c r="Q58"/>
  <c r="Q59"/>
  <c r="X59" s="1"/>
  <c r="Q60"/>
  <c r="X60" s="1"/>
  <c r="Q61"/>
  <c r="Q62"/>
  <c r="Q63"/>
  <c r="X63" s="1"/>
  <c r="Q64"/>
  <c r="X64" s="1"/>
  <c r="Q65"/>
  <c r="Q66"/>
  <c r="Q67"/>
  <c r="Q68"/>
  <c r="X68" s="1"/>
  <c r="Q69"/>
  <c r="X69" s="1"/>
  <c r="Q70"/>
  <c r="Q71"/>
  <c r="Q72"/>
  <c r="Q73"/>
  <c r="Q74"/>
  <c r="Q75"/>
  <c r="Q76"/>
  <c r="X76" s="1"/>
  <c r="Q77"/>
  <c r="Q78"/>
  <c r="Q79"/>
  <c r="Q80"/>
  <c r="Q81"/>
  <c r="Q82"/>
  <c r="Q83"/>
  <c r="Q84"/>
  <c r="Q85"/>
  <c r="X86"/>
  <c r="Q87"/>
  <c r="Q88"/>
  <c r="L76"/>
  <c r="L77"/>
  <c r="L78"/>
  <c r="L79"/>
  <c r="L80"/>
  <c r="L81"/>
  <c r="L82"/>
  <c r="L83"/>
  <c r="L84"/>
  <c r="L85"/>
  <c r="L86"/>
  <c r="L87"/>
  <c r="L88"/>
  <c r="L37"/>
  <c r="L38"/>
  <c r="L39"/>
  <c r="L40"/>
  <c r="L41"/>
  <c r="L42"/>
  <c r="L43"/>
  <c r="L44"/>
  <c r="L45"/>
  <c r="L46"/>
  <c r="L47"/>
  <c r="L48"/>
  <c r="L49"/>
  <c r="L50"/>
  <c r="L51"/>
  <c r="L52"/>
  <c r="L53"/>
  <c r="L54"/>
  <c r="L55"/>
  <c r="L56"/>
  <c r="L57"/>
  <c r="L58"/>
  <c r="L59"/>
  <c r="L60"/>
  <c r="L61"/>
  <c r="L62"/>
  <c r="L63"/>
  <c r="L64"/>
  <c r="L65"/>
  <c r="L66"/>
  <c r="L67"/>
  <c r="L68"/>
  <c r="L69"/>
  <c r="L70"/>
  <c r="L71"/>
  <c r="L72"/>
  <c r="L73"/>
  <c r="L74"/>
  <c r="L75"/>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V36"/>
  <c r="Q36"/>
  <c r="X36" s="1"/>
  <c r="L36"/>
  <c r="G36"/>
  <c r="V6"/>
  <c r="V7"/>
  <c r="V8"/>
  <c r="V9"/>
  <c r="V10"/>
  <c r="V11"/>
  <c r="V12"/>
  <c r="V13"/>
  <c r="V14"/>
  <c r="V15"/>
  <c r="V16"/>
  <c r="V17"/>
  <c r="V18"/>
  <c r="V19"/>
  <c r="V20"/>
  <c r="V21"/>
  <c r="V22"/>
  <c r="V23"/>
  <c r="V24"/>
  <c r="V25"/>
  <c r="V26"/>
  <c r="V27"/>
  <c r="V28"/>
  <c r="V29"/>
  <c r="V30"/>
  <c r="V31"/>
  <c r="V32"/>
  <c r="V33"/>
  <c r="V34"/>
  <c r="Q6"/>
  <c r="Q7"/>
  <c r="Q8"/>
  <c r="Q9"/>
  <c r="Q10"/>
  <c r="Q11"/>
  <c r="Q12"/>
  <c r="Q13"/>
  <c r="Q14"/>
  <c r="Q15"/>
  <c r="Q16"/>
  <c r="Q17"/>
  <c r="Q18"/>
  <c r="Q19"/>
  <c r="Q20"/>
  <c r="Q21"/>
  <c r="Q22"/>
  <c r="Q23"/>
  <c r="Q24"/>
  <c r="Q25"/>
  <c r="Q26"/>
  <c r="Q27"/>
  <c r="X27" s="1"/>
  <c r="Q28"/>
  <c r="Q29"/>
  <c r="Q30"/>
  <c r="Q31"/>
  <c r="Q32"/>
  <c r="Q33"/>
  <c r="Q34"/>
  <c r="L6"/>
  <c r="L7"/>
  <c r="L8"/>
  <c r="L9"/>
  <c r="L10"/>
  <c r="L11"/>
  <c r="L12"/>
  <c r="L13"/>
  <c r="L14"/>
  <c r="L15"/>
  <c r="L16"/>
  <c r="L17"/>
  <c r="L18"/>
  <c r="L19"/>
  <c r="L20"/>
  <c r="L21"/>
  <c r="L22"/>
  <c r="L23"/>
  <c r="L24"/>
  <c r="L25"/>
  <c r="L26"/>
  <c r="L27"/>
  <c r="L28"/>
  <c r="L29"/>
  <c r="L30"/>
  <c r="L31"/>
  <c r="L32"/>
  <c r="L33"/>
  <c r="L34"/>
  <c r="V5"/>
  <c r="Q5"/>
  <c r="L5"/>
  <c r="G6"/>
  <c r="G7"/>
  <c r="G8"/>
  <c r="G9"/>
  <c r="G10"/>
  <c r="G12"/>
  <c r="G13"/>
  <c r="G15"/>
  <c r="G16"/>
  <c r="G17"/>
  <c r="G18"/>
  <c r="G19"/>
  <c r="G20"/>
  <c r="G21"/>
  <c r="G22"/>
  <c r="G23"/>
  <c r="G24"/>
  <c r="G25"/>
  <c r="G26"/>
  <c r="G27"/>
  <c r="G28"/>
  <c r="G29"/>
  <c r="G31"/>
  <c r="G32"/>
  <c r="G33"/>
  <c r="G34"/>
  <c r="G5"/>
</calcChain>
</file>

<file path=xl/sharedStrings.xml><?xml version="1.0" encoding="utf-8"?>
<sst xmlns="http://schemas.openxmlformats.org/spreadsheetml/2006/main" count="191" uniqueCount="105">
  <si>
    <t>Dégraissant désinfectant bactéricide non chloré</t>
  </si>
  <si>
    <t>Savon liquide bactéricide pour lavage des mains</t>
  </si>
  <si>
    <t>Décapant four (supérieur)</t>
  </si>
  <si>
    <t>Eau de javel cruchon de 250 ml</t>
  </si>
  <si>
    <t>Liquide amoniaqué</t>
  </si>
  <si>
    <t>Nettoyant multisurface concentré</t>
  </si>
  <si>
    <t>Produit vitre</t>
  </si>
  <si>
    <t>Détartrant WC gel</t>
  </si>
  <si>
    <t>Détachant linge tous textiles (sans javel)</t>
  </si>
  <si>
    <t>Corbeille papier</t>
  </si>
  <si>
    <t>Gaz balayage humide 60x30 à usage unique</t>
  </si>
  <si>
    <t>Balais coco 35cm</t>
  </si>
  <si>
    <t>Bobine 2 plis dévidage centrale 20x30</t>
  </si>
  <si>
    <t>Torchons jettables non tissé en bobine 333x55x32</t>
  </si>
  <si>
    <t>Bobines essuyage 2 epaisseurs à découpe automatique 150m</t>
  </si>
  <si>
    <t>Sac container BD 750 litres</t>
  </si>
  <si>
    <t>Emulsion bouche pores sols plastiques</t>
  </si>
  <si>
    <t>Emulsion liquide auto brillante pour sols plastiques</t>
  </si>
  <si>
    <t>Rénovateur vaiselle</t>
  </si>
  <si>
    <t>Décapant puissant sols plastiques</t>
  </si>
  <si>
    <t>Désodorisant en bombes 750ml (parfums variés)</t>
  </si>
  <si>
    <t>Sac déchet blanc HD 10 L</t>
  </si>
  <si>
    <t>Eponge acier inox 160 gr</t>
  </si>
  <si>
    <t>Gants cuisine latex toutes tailles</t>
  </si>
  <si>
    <t>Gants cuisine vinyl toutes tailles</t>
  </si>
  <si>
    <t>Calots réglables non tissés</t>
  </si>
  <si>
    <t>Charlotte accordéon</t>
  </si>
  <si>
    <t>Pot et brosse WC (pose au sol)</t>
  </si>
  <si>
    <t>Gaze coton 80x60</t>
  </si>
  <si>
    <t>Monture trapèze 60 cm</t>
  </si>
  <si>
    <t>Lessive tous textiles blancs</t>
  </si>
  <si>
    <t>Lessive tous textiles couleurs</t>
  </si>
  <si>
    <t>Eau de javel en pastille (boîte 1Kg)</t>
  </si>
  <si>
    <t>Détergeant désinfectant odorants en dosette</t>
  </si>
  <si>
    <t>Sel adoucisseur en pastille 15x25</t>
  </si>
  <si>
    <t>Produit de séchage concentré</t>
  </si>
  <si>
    <t>Dégraissant Lubrifiant pour broyeur à déchets</t>
  </si>
  <si>
    <t>Liquéfacteur de graisse</t>
  </si>
  <si>
    <t>DESIGNATION DES PRODUITS</t>
  </si>
  <si>
    <t>QUANTITES</t>
  </si>
  <si>
    <t>PRODUITS ENTRETIEN</t>
  </si>
  <si>
    <t>Détergent alimentaire pour plonge manuelle</t>
  </si>
  <si>
    <t>L</t>
  </si>
  <si>
    <t xml:space="preserve"> L</t>
  </si>
  <si>
    <t>KG</t>
  </si>
  <si>
    <t xml:space="preserve"> KG</t>
  </si>
  <si>
    <t>Lame grattoir safety</t>
  </si>
  <si>
    <t>REMARQUE : Aucun produit ne doit contenir de CMR</t>
  </si>
  <si>
    <t>Détergent neutre pour l'entretien des sols</t>
  </si>
  <si>
    <t>Dévidoir pour rouleau 350m</t>
  </si>
  <si>
    <t>Dévidoir pour papier mini</t>
  </si>
  <si>
    <t>Papier essuie mains 2 plis 250 feuilles 23x25</t>
  </si>
  <si>
    <t>Distributeur de papier 23x27</t>
  </si>
  <si>
    <t>Grattoire safety avec lame</t>
  </si>
  <si>
    <t>ANNEE 2019</t>
  </si>
  <si>
    <t>Sac déchets blanc BD 130 Litres  35 u minimun</t>
  </si>
  <si>
    <t>Sac déchets noir HD 50 L</t>
  </si>
  <si>
    <t>Sac déchets noir HD 30 L</t>
  </si>
  <si>
    <t>Sac déchets noir BD 100 Litres  35 u minimun</t>
  </si>
  <si>
    <t>Pelle métal</t>
  </si>
  <si>
    <t>Gel hydro-alcoolique</t>
  </si>
  <si>
    <t>Distributeur pour savon liquide 750 ML</t>
  </si>
  <si>
    <t>Monture lavage à plat 50 cm pour frange à poche</t>
  </si>
  <si>
    <t>Monture lavage à plat 40 cm pour frange à poche</t>
  </si>
  <si>
    <t>Monture lavage à plat 40 cm Pour frange à languette</t>
  </si>
  <si>
    <t xml:space="preserve">Détartrant Machine </t>
  </si>
  <si>
    <t>Unités</t>
  </si>
  <si>
    <t>Nettoyant sols désinfectant désodorisant</t>
  </si>
  <si>
    <t>Prix TTC</t>
  </si>
  <si>
    <t>Gants ménage latex poudré tailles S-M-L</t>
  </si>
  <si>
    <t>Gants ménage latex non poudré taille S-M-L</t>
  </si>
  <si>
    <t>Disque 3 M diamètre 432 rouge</t>
  </si>
  <si>
    <t>"</t>
  </si>
  <si>
    <t>Tous les produits cités au dessus de cette ligne doivent faire l'objet d'une double  correspondance avec des produits aux qualités similaires mais portant sur le respect de l'environnement et labelisés "Ecolabel" et/ou certifié "Ecocert".   Pour tous ces produits "Eco-Responsable" des échantillons d'essais devront être fournis.</t>
  </si>
  <si>
    <t>repas/J</t>
  </si>
  <si>
    <t>Disques 3M diamètre 305 rouge</t>
  </si>
  <si>
    <t>Sac déchets gris extra 350 litres 60 u</t>
  </si>
  <si>
    <t>Papier WC Mini ouate blanc 2 épaisseurs 750 feuillets 180 m</t>
  </si>
  <si>
    <t>Prix H.T</t>
  </si>
  <si>
    <t>Plumeau jetable</t>
  </si>
  <si>
    <t>Desobtructeur odeur canalisation</t>
  </si>
  <si>
    <t>Poubelle blanche à pédale 5 L</t>
  </si>
  <si>
    <t>Lavette Ajourée 75gr/m² 35x50 lavable</t>
  </si>
  <si>
    <t>Lavette Gauffrée couleur 30x70</t>
  </si>
  <si>
    <t>Frange coton 40 cm à poche</t>
  </si>
  <si>
    <t>Frange coton 40 cm à languette</t>
  </si>
  <si>
    <t>Frange coton 50 cm à poche</t>
  </si>
  <si>
    <t>Frange coton 50 cm à languette</t>
  </si>
  <si>
    <t>Frange microfibre 40 cm à languette</t>
  </si>
  <si>
    <t>Frange microfibre 50 cm à languette</t>
  </si>
  <si>
    <t>Eponge anti tache blanche (magique)</t>
  </si>
  <si>
    <t>Crème à récurer</t>
  </si>
  <si>
    <t>Distributeur à savon liquide ou gel à poussoir 750 ml</t>
  </si>
  <si>
    <t>Pulvérisateur à gachette</t>
  </si>
  <si>
    <t>Tablier plonge plastique jetable</t>
  </si>
  <si>
    <t>Embalmag</t>
  </si>
  <si>
    <t>Sodiscol</t>
  </si>
  <si>
    <t>Pyrenet</t>
  </si>
  <si>
    <t>Difotel</t>
  </si>
  <si>
    <t>Eco</t>
  </si>
  <si>
    <t>Condnt</t>
  </si>
  <si>
    <t>P/U</t>
  </si>
  <si>
    <t>Papier WC Mini ouate blanc 2 épaisseurs 1500 feuillets 350</t>
  </si>
  <si>
    <t>Détergeant lave vaisselle solid</t>
  </si>
  <si>
    <t>Tampon 3 M vert dim. 131x88x27</t>
  </si>
</sst>
</file>

<file path=xl/styles.xml><?xml version="1.0" encoding="utf-8"?>
<styleSheet xmlns="http://schemas.openxmlformats.org/spreadsheetml/2006/main">
  <numFmts count="2">
    <numFmt numFmtId="164" formatCode="###0;###0"/>
    <numFmt numFmtId="165" formatCode="0.000"/>
  </numFmts>
  <fonts count="15">
    <font>
      <sz val="10"/>
      <color rgb="FF000000"/>
      <name val="Times New Roman"/>
      <charset val="204"/>
    </font>
    <font>
      <sz val="10"/>
      <color rgb="FF000000"/>
      <name val="Calibri"/>
      <family val="2"/>
      <scheme val="minor"/>
    </font>
    <font>
      <sz val="10"/>
      <name val="Calibri"/>
      <family val="2"/>
      <scheme val="minor"/>
    </font>
    <font>
      <sz val="9"/>
      <name val="Calibri"/>
      <family val="2"/>
      <scheme val="minor"/>
    </font>
    <font>
      <sz val="9"/>
      <color rgb="FF000000"/>
      <name val="Calibri"/>
      <family val="2"/>
      <scheme val="minor"/>
    </font>
    <font>
      <sz val="8"/>
      <name val="Calibri"/>
      <family val="2"/>
      <scheme val="minor"/>
    </font>
    <font>
      <b/>
      <sz val="18"/>
      <name val="Calibri"/>
      <family val="2"/>
      <scheme val="minor"/>
    </font>
    <font>
      <b/>
      <sz val="12"/>
      <name val="Calibri"/>
      <family val="2"/>
      <scheme val="minor"/>
    </font>
    <font>
      <b/>
      <sz val="10"/>
      <color rgb="FF000000"/>
      <name val="Calibri"/>
      <family val="2"/>
      <scheme val="minor"/>
    </font>
    <font>
      <b/>
      <sz val="11"/>
      <color rgb="FFFF0000"/>
      <name val="Calibri"/>
      <family val="2"/>
      <scheme val="minor"/>
    </font>
    <font>
      <b/>
      <sz val="12"/>
      <color rgb="FFFF0000"/>
      <name val="Calibri"/>
      <family val="2"/>
      <scheme val="minor"/>
    </font>
    <font>
      <b/>
      <sz val="9"/>
      <color rgb="FF000000"/>
      <name val="Times New Roman"/>
      <family val="1"/>
    </font>
    <font>
      <b/>
      <sz val="9"/>
      <color rgb="FF000000"/>
      <name val="Calibri"/>
      <family val="2"/>
      <scheme val="minor"/>
    </font>
    <font>
      <i/>
      <sz val="9"/>
      <color theme="3" tint="0.59999389629810485"/>
      <name val="Calibri"/>
      <family val="2"/>
      <scheme val="minor"/>
    </font>
    <font>
      <sz val="10"/>
      <color rgb="FF00000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rgb="FFBCFA8E"/>
        <bgColor indexed="64"/>
      </patternFill>
    </fill>
    <fill>
      <patternFill patternType="solid">
        <fgColor rgb="FFEAE16C"/>
        <bgColor indexed="64"/>
      </patternFill>
    </fill>
    <fill>
      <patternFill patternType="solid">
        <fgColor theme="5"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2">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2" fillId="0" borderId="0" xfId="0" applyFont="1" applyFill="1" applyBorder="1" applyAlignment="1">
      <alignment horizontal="left" vertical="top"/>
    </xf>
    <xf numFmtId="164" fontId="4"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5" fillId="0" borderId="0" xfId="0" applyFont="1" applyFill="1" applyBorder="1" applyAlignment="1">
      <alignment horizontal="left" vertical="top"/>
    </xf>
    <xf numFmtId="164" fontId="4" fillId="0" borderId="0" xfId="0" applyNumberFormat="1" applyFont="1" applyFill="1" applyBorder="1" applyAlignment="1">
      <alignment horizontal="left" vertical="top"/>
    </xf>
    <xf numFmtId="0" fontId="1" fillId="0" borderId="0" xfId="0" applyFont="1" applyFill="1" applyBorder="1" applyAlignment="1">
      <alignment horizontal="left" vertical="top" wrapText="1"/>
    </xf>
    <xf numFmtId="0" fontId="11"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8" xfId="0" applyFont="1" applyFill="1" applyBorder="1" applyAlignment="1">
      <alignment horizontal="center" vertical="center"/>
    </xf>
    <xf numFmtId="0" fontId="11" fillId="0" borderId="10" xfId="0" applyFont="1" applyFill="1" applyBorder="1" applyAlignment="1">
      <alignment horizontal="center" vertical="center"/>
    </xf>
    <xf numFmtId="0" fontId="8" fillId="0" borderId="0" xfId="0" applyFont="1" applyFill="1" applyBorder="1" applyAlignment="1">
      <alignment horizontal="center" vertical="top"/>
    </xf>
    <xf numFmtId="0" fontId="7" fillId="0" borderId="12" xfId="0" applyFont="1" applyFill="1" applyBorder="1" applyAlignment="1">
      <alignment horizontal="center" vertical="center"/>
    </xf>
    <xf numFmtId="0" fontId="9" fillId="0" borderId="0" xfId="0" applyFont="1" applyFill="1" applyBorder="1" applyAlignment="1">
      <alignment horizontal="center" vertical="top" wrapText="1"/>
    </xf>
    <xf numFmtId="0" fontId="6" fillId="0" borderId="0" xfId="0" applyFont="1" applyFill="1" applyBorder="1" applyAlignment="1">
      <alignment horizontal="center" vertical="top"/>
    </xf>
    <xf numFmtId="0" fontId="6" fillId="0" borderId="9" xfId="0" applyFont="1" applyFill="1" applyBorder="1" applyAlignment="1">
      <alignment horizontal="center" vertical="top"/>
    </xf>
    <xf numFmtId="0" fontId="10" fillId="0" borderId="0" xfId="0" applyFont="1" applyFill="1" applyBorder="1" applyAlignment="1">
      <alignment horizontal="center" vertical="top"/>
    </xf>
    <xf numFmtId="0" fontId="7" fillId="0" borderId="11" xfId="0" applyFont="1" applyFill="1" applyBorder="1" applyAlignment="1">
      <alignment horizontal="center" vertical="center"/>
    </xf>
    <xf numFmtId="0" fontId="11"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7" fillId="0" borderId="17" xfId="0" applyFont="1" applyFill="1" applyBorder="1" applyAlignment="1">
      <alignment horizontal="center" vertical="center"/>
    </xf>
    <xf numFmtId="0" fontId="9" fillId="0" borderId="41" xfId="0" applyFont="1" applyFill="1" applyBorder="1" applyAlignment="1">
      <alignment horizontal="center" vertical="top" wrapText="1"/>
    </xf>
    <xf numFmtId="0" fontId="8" fillId="0" borderId="19" xfId="0" applyFont="1" applyFill="1" applyBorder="1" applyAlignment="1">
      <alignment horizontal="center" vertical="center"/>
    </xf>
    <xf numFmtId="0" fontId="9" fillId="0" borderId="50" xfId="0" applyFont="1" applyFill="1" applyBorder="1" applyAlignment="1">
      <alignment horizontal="center" vertical="top" wrapText="1"/>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9" xfId="0" applyFont="1" applyFill="1" applyBorder="1" applyAlignment="1">
      <alignment horizontal="left" vertical="center"/>
    </xf>
    <xf numFmtId="0" fontId="1" fillId="3" borderId="39" xfId="0" applyFont="1" applyFill="1" applyBorder="1" applyAlignment="1">
      <alignment horizontal="left" vertical="center"/>
    </xf>
    <xf numFmtId="0" fontId="1" fillId="3" borderId="38" xfId="0" applyFont="1" applyFill="1" applyBorder="1" applyAlignment="1">
      <alignment horizontal="left" vertical="center"/>
    </xf>
    <xf numFmtId="0" fontId="1" fillId="3" borderId="40" xfId="0" applyFont="1" applyFill="1" applyBorder="1" applyAlignment="1">
      <alignment horizontal="left" vertical="center"/>
    </xf>
    <xf numFmtId="165" fontId="13" fillId="0" borderId="3" xfId="0" applyNumberFormat="1" applyFont="1" applyFill="1" applyBorder="1" applyAlignment="1">
      <alignment horizontal="center" vertical="center"/>
    </xf>
    <xf numFmtId="0" fontId="4" fillId="0" borderId="27" xfId="0" applyNumberFormat="1" applyFont="1" applyFill="1" applyBorder="1" applyAlignment="1" applyProtection="1">
      <alignment horizontal="center" vertical="center"/>
      <protection locked="0"/>
    </xf>
    <xf numFmtId="0" fontId="4" fillId="3" borderId="39" xfId="0" applyNumberFormat="1" applyFont="1" applyFill="1" applyBorder="1" applyAlignment="1" applyProtection="1">
      <alignment horizontal="center" vertical="center"/>
      <protection hidden="1"/>
    </xf>
    <xf numFmtId="0" fontId="4" fillId="4" borderId="27" xfId="0" applyFont="1" applyFill="1" applyBorder="1" applyAlignment="1">
      <alignment horizontal="center" vertical="center"/>
    </xf>
    <xf numFmtId="0" fontId="4" fillId="0" borderId="3" xfId="0" applyNumberFormat="1" applyFont="1" applyFill="1" applyBorder="1" applyAlignment="1" applyProtection="1">
      <alignment horizontal="center" vertical="center"/>
      <protection locked="0"/>
    </xf>
    <xf numFmtId="0" fontId="4" fillId="2" borderId="3" xfId="0" applyNumberFormat="1" applyFont="1" applyFill="1" applyBorder="1" applyAlignment="1" applyProtection="1">
      <alignment horizontal="center" vertical="center"/>
      <protection hidden="1"/>
    </xf>
    <xf numFmtId="0" fontId="4" fillId="4" borderId="27"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4" fillId="0" borderId="3" xfId="0" applyFont="1" applyFill="1" applyBorder="1" applyAlignment="1" applyProtection="1">
      <alignment horizontal="left" vertical="center"/>
      <protection locked="0"/>
    </xf>
    <xf numFmtId="165" fontId="13" fillId="0" borderId="1" xfId="0" applyNumberFormat="1" applyFont="1" applyFill="1" applyBorder="1" applyAlignment="1">
      <alignment horizontal="center" vertical="center"/>
    </xf>
    <xf numFmtId="0" fontId="4" fillId="0" borderId="28" xfId="0" applyNumberFormat="1" applyFont="1" applyFill="1" applyBorder="1" applyAlignment="1" applyProtection="1">
      <alignment horizontal="center" vertical="center"/>
      <protection locked="0"/>
    </xf>
    <xf numFmtId="2" fontId="12" fillId="2" borderId="1" xfId="0" applyNumberFormat="1" applyFont="1" applyFill="1" applyBorder="1" applyAlignment="1" applyProtection="1">
      <alignment horizontal="center" vertical="center"/>
      <protection hidden="1"/>
    </xf>
    <xf numFmtId="0" fontId="4" fillId="3" borderId="38" xfId="0" applyNumberFormat="1" applyFont="1" applyFill="1" applyBorder="1" applyAlignment="1" applyProtection="1">
      <alignment horizontal="center" vertical="center"/>
      <protection hidden="1"/>
    </xf>
    <xf numFmtId="0" fontId="4" fillId="4" borderId="28" xfId="0" applyFont="1" applyFill="1" applyBorder="1" applyAlignment="1">
      <alignment horizontal="center" vertical="center"/>
    </xf>
    <xf numFmtId="0" fontId="4" fillId="0" borderId="1"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protection hidden="1"/>
    </xf>
    <xf numFmtId="0" fontId="4" fillId="4" borderId="28"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protection locked="0"/>
    </xf>
    <xf numFmtId="0" fontId="3" fillId="4" borderId="28" xfId="0" applyFont="1" applyFill="1" applyBorder="1" applyAlignment="1">
      <alignment horizontal="center" vertical="center"/>
    </xf>
    <xf numFmtId="164" fontId="4" fillId="4" borderId="28" xfId="0" applyNumberFormat="1" applyFont="1" applyFill="1" applyBorder="1" applyAlignment="1">
      <alignment horizontal="center" vertical="center"/>
    </xf>
    <xf numFmtId="0" fontId="4" fillId="4" borderId="28" xfId="0" applyFont="1" applyFill="1" applyBorder="1" applyAlignment="1">
      <alignment horizontal="center" vertical="center" wrapText="1"/>
    </xf>
    <xf numFmtId="165" fontId="13" fillId="0" borderId="6" xfId="0" applyNumberFormat="1" applyFont="1" applyFill="1" applyBorder="1" applyAlignment="1">
      <alignment horizontal="center" vertical="center"/>
    </xf>
    <xf numFmtId="0" fontId="4" fillId="0" borderId="29" xfId="0" applyNumberFormat="1" applyFont="1" applyFill="1" applyBorder="1" applyAlignment="1" applyProtection="1">
      <alignment horizontal="center" vertical="center"/>
      <protection locked="0"/>
    </xf>
    <xf numFmtId="2" fontId="12" fillId="2" borderId="6" xfId="0" applyNumberFormat="1" applyFont="1" applyFill="1" applyBorder="1" applyAlignment="1" applyProtection="1">
      <alignment horizontal="center" vertical="center"/>
      <protection hidden="1"/>
    </xf>
    <xf numFmtId="0" fontId="4" fillId="3" borderId="40" xfId="0" applyNumberFormat="1" applyFont="1" applyFill="1" applyBorder="1" applyAlignment="1" applyProtection="1">
      <alignment horizontal="center" vertical="center"/>
      <protection hidden="1"/>
    </xf>
    <xf numFmtId="0" fontId="4" fillId="4" borderId="29" xfId="0" applyFont="1" applyFill="1" applyBorder="1" applyAlignment="1">
      <alignment horizontal="center" vertical="center"/>
    </xf>
    <xf numFmtId="0" fontId="4" fillId="0" borderId="6" xfId="0" applyNumberFormat="1" applyFont="1" applyFill="1" applyBorder="1" applyAlignment="1" applyProtection="1">
      <alignment horizontal="center" vertical="center"/>
      <protection locked="0"/>
    </xf>
    <xf numFmtId="0" fontId="4" fillId="2" borderId="6" xfId="0" applyNumberFormat="1" applyFont="1" applyFill="1" applyBorder="1" applyAlignment="1" applyProtection="1">
      <alignment horizontal="center" vertical="center"/>
      <protection hidden="1"/>
    </xf>
    <xf numFmtId="0" fontId="4" fillId="4" borderId="29"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xf>
    <xf numFmtId="0" fontId="4" fillId="0" borderId="6" xfId="0" applyFont="1" applyFill="1" applyBorder="1" applyAlignment="1" applyProtection="1">
      <alignment horizontal="left" vertical="center"/>
      <protection locked="0"/>
    </xf>
    <xf numFmtId="0" fontId="12" fillId="2" borderId="32" xfId="0" applyNumberFormat="1" applyFont="1" applyFill="1" applyBorder="1" applyAlignment="1" applyProtection="1">
      <alignment horizontal="center" vertical="center"/>
      <protection hidden="1"/>
    </xf>
    <xf numFmtId="0" fontId="4" fillId="4" borderId="43" xfId="0" applyFont="1" applyFill="1" applyBorder="1" applyAlignment="1">
      <alignment horizontal="center" vertical="center"/>
    </xf>
    <xf numFmtId="0" fontId="4" fillId="4" borderId="3" xfId="0" applyNumberFormat="1" applyFont="1" applyFill="1" applyBorder="1" applyAlignment="1" applyProtection="1">
      <alignment horizontal="center" vertical="center"/>
      <protection locked="0"/>
    </xf>
    <xf numFmtId="0" fontId="4" fillId="3" borderId="39" xfId="0" applyFont="1" applyFill="1" applyBorder="1" applyAlignment="1">
      <alignment horizontal="left" vertical="center"/>
    </xf>
    <xf numFmtId="0" fontId="4" fillId="4" borderId="44" xfId="0" applyFont="1" applyFill="1" applyBorder="1" applyAlignment="1">
      <alignment horizontal="center" vertical="center"/>
    </xf>
    <xf numFmtId="0" fontId="4" fillId="4" borderId="1" xfId="0" applyNumberFormat="1" applyFont="1" applyFill="1" applyBorder="1" applyAlignment="1" applyProtection="1">
      <alignment horizontal="center" vertical="center"/>
      <protection locked="0"/>
    </xf>
    <xf numFmtId="0" fontId="4" fillId="3" borderId="38" xfId="0" applyFont="1" applyFill="1" applyBorder="1" applyAlignment="1">
      <alignment horizontal="left" vertical="center"/>
    </xf>
    <xf numFmtId="0" fontId="3" fillId="4" borderId="44" xfId="0" applyFont="1" applyFill="1" applyBorder="1" applyAlignment="1">
      <alignment horizontal="center" vertical="center"/>
    </xf>
    <xf numFmtId="0" fontId="3" fillId="0" borderId="1" xfId="0" applyFont="1" applyFill="1" applyBorder="1" applyAlignment="1" applyProtection="1">
      <alignment horizontal="left" vertical="center"/>
      <protection locked="0"/>
    </xf>
    <xf numFmtId="164" fontId="4" fillId="4" borderId="44" xfId="0" applyNumberFormat="1" applyFont="1" applyFill="1" applyBorder="1" applyAlignment="1">
      <alignment horizontal="center" vertical="center"/>
    </xf>
    <xf numFmtId="0" fontId="4" fillId="4" borderId="44" xfId="0" applyFont="1" applyFill="1" applyBorder="1" applyAlignment="1">
      <alignment horizontal="center" vertical="center" wrapText="1"/>
    </xf>
    <xf numFmtId="165" fontId="13" fillId="0" borderId="1" xfId="0" applyNumberFormat="1" applyFont="1" applyFill="1" applyBorder="1" applyAlignment="1" applyProtection="1">
      <alignment horizontal="center" vertical="center"/>
    </xf>
    <xf numFmtId="165" fontId="13" fillId="0" borderId="6" xfId="0" applyNumberFormat="1" applyFont="1" applyFill="1" applyBorder="1" applyAlignment="1" applyProtection="1">
      <alignment horizontal="center" vertical="center"/>
    </xf>
    <xf numFmtId="0" fontId="4" fillId="4" borderId="45" xfId="0" applyFont="1" applyFill="1" applyBorder="1" applyAlignment="1">
      <alignment horizontal="center" vertical="center"/>
    </xf>
    <xf numFmtId="0" fontId="4" fillId="4" borderId="6" xfId="0" applyNumberFormat="1" applyFont="1" applyFill="1" applyBorder="1" applyAlignment="1" applyProtection="1">
      <alignment horizontal="center" vertical="center"/>
      <protection locked="0"/>
    </xf>
    <xf numFmtId="0" fontId="4" fillId="3" borderId="40" xfId="0" applyFont="1" applyFill="1" applyBorder="1" applyAlignment="1">
      <alignment horizontal="left" vertic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1" xfId="0" applyFont="1" applyFill="1" applyBorder="1" applyAlignment="1">
      <alignment horizontal="left" vertical="top" wrapText="1" shrinkToFit="1"/>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2" fillId="0" borderId="13" xfId="0" applyFont="1" applyFill="1" applyBorder="1" applyAlignment="1">
      <alignment horizontal="left" vertical="top" wrapText="1"/>
    </xf>
    <xf numFmtId="0" fontId="1" fillId="0" borderId="26" xfId="0" applyFont="1" applyFill="1" applyBorder="1" applyAlignment="1">
      <alignment horizontal="left" vertical="top" wrapText="1"/>
    </xf>
    <xf numFmtId="0" fontId="2" fillId="0" borderId="26" xfId="0" applyFont="1" applyFill="1" applyBorder="1" applyAlignment="1">
      <alignment horizontal="left" vertical="top" wrapText="1"/>
    </xf>
    <xf numFmtId="164" fontId="1" fillId="0" borderId="26" xfId="0" applyNumberFormat="1"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 xfId="0" applyFont="1" applyFill="1" applyBorder="1" applyAlignment="1">
      <alignment horizontal="center" vertical="top"/>
    </xf>
    <xf numFmtId="0" fontId="1" fillId="0" borderId="14" xfId="0" applyFont="1" applyFill="1" applyBorder="1" applyAlignment="1">
      <alignment horizontal="center" vertical="top"/>
    </xf>
    <xf numFmtId="0" fontId="1" fillId="0" borderId="4" xfId="0" applyFont="1" applyFill="1" applyBorder="1" applyAlignment="1">
      <alignment horizontal="center" vertical="top"/>
    </xf>
    <xf numFmtId="0" fontId="1" fillId="0" borderId="24" xfId="0" applyFont="1" applyFill="1" applyBorder="1" applyAlignment="1">
      <alignment horizontal="center" vertical="top"/>
    </xf>
    <xf numFmtId="0" fontId="2" fillId="0" borderId="4" xfId="0" applyFont="1" applyFill="1" applyBorder="1" applyAlignment="1">
      <alignment horizontal="center" vertical="top"/>
    </xf>
    <xf numFmtId="0" fontId="2" fillId="0" borderId="24" xfId="0" applyFont="1" applyFill="1" applyBorder="1" applyAlignment="1">
      <alignment horizontal="center" vertical="top"/>
    </xf>
    <xf numFmtId="164" fontId="1" fillId="0" borderId="4" xfId="0" applyNumberFormat="1" applyFont="1" applyFill="1" applyBorder="1" applyAlignment="1">
      <alignment horizontal="center" vertical="top"/>
    </xf>
    <xf numFmtId="164" fontId="1" fillId="0" borderId="24" xfId="0" applyNumberFormat="1" applyFont="1" applyFill="1" applyBorder="1" applyAlignment="1">
      <alignment horizontal="center" vertical="top"/>
    </xf>
    <xf numFmtId="0" fontId="1" fillId="0" borderId="25" xfId="0" applyFont="1" applyFill="1" applyBorder="1" applyAlignment="1">
      <alignment horizontal="center" vertical="top"/>
    </xf>
    <xf numFmtId="0" fontId="1" fillId="0" borderId="5" xfId="0" applyFont="1" applyFill="1" applyBorder="1" applyAlignment="1">
      <alignment horizontal="center" vertical="top"/>
    </xf>
    <xf numFmtId="0" fontId="1" fillId="0" borderId="16" xfId="0" applyFont="1" applyFill="1" applyBorder="1" applyAlignment="1">
      <alignment horizontal="center" vertical="top"/>
    </xf>
    <xf numFmtId="164" fontId="1" fillId="0" borderId="14" xfId="0" applyNumberFormat="1" applyFont="1" applyFill="1" applyBorder="1" applyAlignment="1">
      <alignment horizontal="center" vertical="top"/>
    </xf>
    <xf numFmtId="0" fontId="8" fillId="0" borderId="3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5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4" xfId="0" applyFont="1" applyFill="1" applyBorder="1" applyAlignment="1">
      <alignment horizontal="center" vertical="center" wrapText="1"/>
    </xf>
    <xf numFmtId="2" fontId="8" fillId="0" borderId="0" xfId="0" applyNumberFormat="1" applyFont="1" applyFill="1" applyBorder="1" applyAlignment="1">
      <alignment horizontal="center" vertical="top"/>
    </xf>
    <xf numFmtId="2" fontId="12" fillId="5" borderId="37" xfId="0" applyNumberFormat="1" applyFont="1" applyFill="1" applyBorder="1" applyAlignment="1" applyProtection="1">
      <alignment horizontal="center" vertical="center"/>
      <protection hidden="1"/>
    </xf>
    <xf numFmtId="2" fontId="12" fillId="5" borderId="1" xfId="0" applyNumberFormat="1" applyFont="1" applyFill="1" applyBorder="1" applyAlignment="1" applyProtection="1">
      <alignment horizontal="center" vertical="center"/>
      <protection hidden="1"/>
    </xf>
    <xf numFmtId="0" fontId="12" fillId="2" borderId="42" xfId="0" applyNumberFormat="1" applyFont="1" applyFill="1" applyBorder="1" applyAlignment="1" applyProtection="1">
      <alignment horizontal="center" vertical="center"/>
      <protection hidden="1"/>
    </xf>
    <xf numFmtId="0" fontId="4" fillId="4" borderId="10" xfId="0" applyNumberFormat="1" applyFont="1" applyFill="1" applyBorder="1" applyAlignment="1" applyProtection="1">
      <alignment horizontal="center" vertical="center"/>
      <protection locked="0"/>
    </xf>
    <xf numFmtId="0" fontId="4" fillId="4" borderId="46" xfId="0" applyNumberFormat="1" applyFont="1" applyFill="1" applyBorder="1" applyAlignment="1" applyProtection="1">
      <alignment horizontal="center" vertical="center"/>
      <protection locked="0"/>
    </xf>
    <xf numFmtId="2" fontId="12" fillId="2" borderId="30" xfId="0" applyNumberFormat="1" applyFont="1" applyFill="1" applyBorder="1" applyAlignment="1" applyProtection="1">
      <alignment horizontal="center" vertical="center"/>
      <protection hidden="1"/>
    </xf>
    <xf numFmtId="2" fontId="12" fillId="2" borderId="31" xfId="0" applyNumberFormat="1" applyFont="1" applyFill="1" applyBorder="1" applyAlignment="1" applyProtection="1">
      <alignment horizontal="center" vertical="center"/>
      <protection hidden="1"/>
    </xf>
    <xf numFmtId="2" fontId="12" fillId="2" borderId="42" xfId="0" applyNumberFormat="1" applyFont="1" applyFill="1" applyBorder="1" applyAlignment="1" applyProtection="1">
      <alignment horizontal="center" vertical="center"/>
      <protection hidden="1"/>
    </xf>
    <xf numFmtId="2" fontId="12" fillId="2" borderId="32" xfId="0" applyNumberFormat="1" applyFont="1" applyFill="1" applyBorder="1" applyAlignment="1" applyProtection="1">
      <alignment horizontal="center" vertical="center"/>
      <protection hidden="1"/>
    </xf>
    <xf numFmtId="0" fontId="14" fillId="0" borderId="0" xfId="0" applyFont="1" applyFill="1" applyBorder="1" applyAlignment="1">
      <alignment horizontal="left" vertical="top"/>
    </xf>
  </cellXfs>
  <cellStyles count="1">
    <cellStyle name="Normal" xfId="0" builtinId="0"/>
  </cellStyles>
  <dxfs count="44">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rgb="FF9C0006"/>
      </font>
      <fill>
        <patternFill>
          <bgColor rgb="FFFFC7CE"/>
        </patternFill>
      </fill>
    </dxf>
    <dxf>
      <font>
        <color rgb="FFFF0000"/>
      </font>
      <fill>
        <patternFill>
          <bgColor rgb="FFFFFF00"/>
        </patternFill>
      </fill>
    </dxf>
    <dxf>
      <font>
        <color rgb="FFFF0000"/>
      </font>
      <fill>
        <patternFill>
          <bgColor rgb="FFFFFF00"/>
        </patternFill>
      </fill>
    </dxf>
    <dxf>
      <font>
        <condense val="0"/>
        <extend val="0"/>
        <color rgb="FF9C0006"/>
      </font>
      <fill>
        <patternFill>
          <bgColor rgb="FFFFC7CE"/>
        </patternFill>
      </fill>
    </dxf>
    <dxf>
      <font>
        <color rgb="FFFF0000"/>
      </font>
      <fill>
        <patternFill>
          <bgColor rgb="FFFFFF00"/>
        </patternFill>
      </fill>
    </dxf>
    <dxf>
      <font>
        <color rgb="FFFF0000"/>
      </font>
      <fill>
        <patternFill>
          <bgColor rgb="FFFFFF00"/>
        </patternFill>
      </fill>
    </dxf>
    <dxf>
      <font>
        <condense val="0"/>
        <extend val="0"/>
        <color rgb="FF9C0006"/>
      </font>
      <fill>
        <patternFill>
          <bgColor rgb="FFFFC7CE"/>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rgb="FF9C0006"/>
      </font>
      <fill>
        <patternFill>
          <bgColor rgb="FFFFC7CE"/>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rgb="FF9C0006"/>
      </font>
      <fill>
        <patternFill>
          <bgColor rgb="FFFFC7CE"/>
        </patternFill>
      </fill>
    </dxf>
    <dxf>
      <fill>
        <patternFill>
          <bgColor rgb="FFFFC7CE"/>
        </patternFill>
      </fill>
    </dxf>
    <dxf>
      <fill>
        <patternFill>
          <bgColor rgb="FFF5972F"/>
        </patternFill>
      </fill>
    </dxf>
    <dxf>
      <font>
        <condense val="0"/>
        <extend val="0"/>
        <color rgb="FF9C0006"/>
      </font>
      <fill>
        <patternFill>
          <bgColor rgb="FFFFC7CE"/>
        </patternFill>
      </fill>
    </dxf>
    <dxf>
      <fill>
        <patternFill>
          <bgColor rgb="FFFFC7CE"/>
        </patternFill>
      </fill>
    </dxf>
    <dxf>
      <fill>
        <patternFill>
          <bgColor rgb="FFF5972F"/>
        </patternFill>
      </fill>
    </dxf>
    <dxf>
      <fill>
        <patternFill>
          <bgColor rgb="FFFFC7CE"/>
        </patternFill>
      </fill>
    </dxf>
    <dxf>
      <fill>
        <patternFill>
          <bgColor rgb="FFF5972F"/>
        </patternFill>
      </fill>
    </dxf>
    <dxf>
      <fill>
        <patternFill>
          <bgColor rgb="FFF5972F"/>
        </patternFill>
      </fill>
    </dxf>
    <dxf>
      <fill>
        <patternFill>
          <bgColor rgb="FFF5972F"/>
        </patternFill>
      </fill>
    </dxf>
    <dxf>
      <fill>
        <patternFill>
          <bgColor rgb="FFF5972F"/>
        </patternFill>
      </fill>
    </dxf>
    <dxf>
      <fill>
        <patternFill>
          <bgColor rgb="FFF5972F"/>
        </patternFill>
      </fill>
    </dxf>
  </dxfs>
  <tableStyles count="0" defaultTableStyle="TableStyleMedium9" defaultPivotStyle="PivotStyleLight16"/>
  <colors>
    <mruColors>
      <color rgb="FFF5972F"/>
      <color rgb="FFEAE16C"/>
      <color rgb="FFBCFA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euil1"/>
  <dimension ref="A1:Y134"/>
  <sheetViews>
    <sheetView tabSelected="1" workbookViewId="0">
      <pane ySplit="4" topLeftCell="A5" activePane="bottomLeft" state="frozen"/>
      <selection pane="bottomLeft" activeCell="G5" sqref="G5"/>
    </sheetView>
  </sheetViews>
  <sheetFormatPr baseColWidth="10" defaultColWidth="10.83203125" defaultRowHeight="12.75"/>
  <cols>
    <col min="1" max="1" width="59.1640625" style="1" customWidth="1"/>
    <col min="2" max="2" width="6.1640625" style="1" customWidth="1"/>
    <col min="3" max="3" width="8" style="1" customWidth="1"/>
    <col min="4" max="5" width="6.83203125" style="1" customWidth="1"/>
    <col min="6" max="8" width="7.33203125" style="2" customWidth="1"/>
    <col min="9" max="10" width="6.83203125" style="2" customWidth="1"/>
    <col min="11" max="11" width="7.33203125" style="2" customWidth="1"/>
    <col min="12" max="13" width="7.33203125" style="8" customWidth="1"/>
    <col min="14" max="15" width="6.83203125" style="8" customWidth="1"/>
    <col min="16" max="18" width="7.33203125" style="1" customWidth="1"/>
    <col min="19" max="20" width="6.83203125" style="1" customWidth="1"/>
    <col min="21" max="23" width="7.33203125" style="1" customWidth="1"/>
    <col min="24" max="24" width="10.83203125" style="1"/>
    <col min="25" max="25" width="12" style="1" bestFit="1" customWidth="1"/>
    <col min="26" max="16384" width="10.83203125" style="1"/>
  </cols>
  <sheetData>
    <row r="1" spans="1:25" ht="23.25">
      <c r="A1" s="17" t="s">
        <v>40</v>
      </c>
      <c r="B1" s="17"/>
      <c r="C1" s="17"/>
      <c r="D1" s="17"/>
      <c r="E1" s="17"/>
      <c r="F1" s="17"/>
      <c r="G1" s="17"/>
      <c r="H1" s="17"/>
      <c r="I1" s="17"/>
      <c r="J1" s="17"/>
      <c r="K1" s="17"/>
      <c r="L1" s="17"/>
      <c r="M1" s="17"/>
      <c r="N1" s="17"/>
      <c r="O1" s="17"/>
      <c r="P1" s="17"/>
      <c r="Q1" s="17"/>
      <c r="R1" s="17"/>
      <c r="S1" s="17"/>
      <c r="T1" s="17"/>
      <c r="U1" s="17"/>
      <c r="V1" s="17"/>
      <c r="W1" s="17"/>
    </row>
    <row r="2" spans="1:25" ht="24" thickBot="1">
      <c r="A2" s="18" t="s">
        <v>54</v>
      </c>
      <c r="B2" s="18"/>
      <c r="C2" s="18"/>
      <c r="D2" s="18"/>
      <c r="E2" s="18"/>
      <c r="F2" s="18"/>
      <c r="G2" s="18"/>
      <c r="H2" s="18"/>
      <c r="I2" s="18"/>
      <c r="J2" s="18"/>
      <c r="K2" s="18"/>
      <c r="L2" s="18"/>
      <c r="M2" s="18"/>
      <c r="N2" s="18"/>
      <c r="O2" s="18"/>
      <c r="P2" s="18"/>
      <c r="Q2" s="18"/>
      <c r="R2" s="18"/>
      <c r="S2" s="18"/>
      <c r="T2" s="18"/>
      <c r="U2" s="18"/>
      <c r="V2" s="18"/>
      <c r="W2" s="18"/>
    </row>
    <row r="3" spans="1:25" ht="16.5" thickBot="1">
      <c r="A3" s="107" t="s">
        <v>38</v>
      </c>
      <c r="B3" s="25" t="s">
        <v>39</v>
      </c>
      <c r="C3" s="104"/>
      <c r="D3" s="23" t="s">
        <v>95</v>
      </c>
      <c r="E3" s="20"/>
      <c r="F3" s="20"/>
      <c r="G3" s="20"/>
      <c r="H3" s="15"/>
      <c r="I3" s="23" t="s">
        <v>96</v>
      </c>
      <c r="J3" s="20"/>
      <c r="K3" s="20"/>
      <c r="L3" s="20"/>
      <c r="M3" s="15"/>
      <c r="N3" s="23" t="s">
        <v>97</v>
      </c>
      <c r="O3" s="20"/>
      <c r="P3" s="20"/>
      <c r="Q3" s="20"/>
      <c r="R3" s="15"/>
      <c r="S3" s="23" t="s">
        <v>98</v>
      </c>
      <c r="T3" s="20"/>
      <c r="U3" s="20"/>
      <c r="V3" s="20"/>
      <c r="W3" s="15"/>
    </row>
    <row r="4" spans="1:25" ht="21.95" customHeight="1" thickBot="1">
      <c r="A4" s="108"/>
      <c r="B4" s="105"/>
      <c r="C4" s="106"/>
      <c r="D4" s="27" t="s">
        <v>100</v>
      </c>
      <c r="E4" s="11" t="s">
        <v>101</v>
      </c>
      <c r="F4" s="13" t="s">
        <v>78</v>
      </c>
      <c r="G4" s="10" t="s">
        <v>68</v>
      </c>
      <c r="H4" s="10" t="s">
        <v>99</v>
      </c>
      <c r="I4" s="27" t="s">
        <v>100</v>
      </c>
      <c r="J4" s="11" t="s">
        <v>101</v>
      </c>
      <c r="K4" s="9" t="s">
        <v>78</v>
      </c>
      <c r="L4" s="10" t="s">
        <v>68</v>
      </c>
      <c r="M4" s="10" t="s">
        <v>99</v>
      </c>
      <c r="N4" s="28" t="s">
        <v>100</v>
      </c>
      <c r="O4" s="11" t="s">
        <v>101</v>
      </c>
      <c r="P4" s="9" t="s">
        <v>78</v>
      </c>
      <c r="Q4" s="11" t="s">
        <v>68</v>
      </c>
      <c r="R4" s="12" t="s">
        <v>99</v>
      </c>
      <c r="S4" s="27" t="s">
        <v>100</v>
      </c>
      <c r="T4" s="11" t="s">
        <v>101</v>
      </c>
      <c r="U4" s="21" t="s">
        <v>78</v>
      </c>
      <c r="V4" s="22" t="s">
        <v>68</v>
      </c>
      <c r="W4" s="29" t="s">
        <v>99</v>
      </c>
    </row>
    <row r="5" spans="1:25">
      <c r="A5" s="81" t="s">
        <v>0</v>
      </c>
      <c r="B5" s="92">
        <v>200</v>
      </c>
      <c r="C5" s="93" t="s">
        <v>42</v>
      </c>
      <c r="D5" s="115">
        <v>5</v>
      </c>
      <c r="E5" s="33">
        <f>F5/D5</f>
        <v>2.0499999999999998</v>
      </c>
      <c r="F5" s="34">
        <v>10.25</v>
      </c>
      <c r="G5" s="44">
        <f>SUM(F5*1.2)</f>
        <v>12.299999999999999</v>
      </c>
      <c r="H5" s="35">
        <v>23.7</v>
      </c>
      <c r="I5" s="36">
        <v>5</v>
      </c>
      <c r="J5" s="33"/>
      <c r="K5" s="37"/>
      <c r="L5" s="48">
        <f>SUM(K5*1.2)</f>
        <v>0</v>
      </c>
      <c r="M5" s="35"/>
      <c r="N5" s="39">
        <v>5</v>
      </c>
      <c r="O5" s="33">
        <v>3.42</v>
      </c>
      <c r="P5" s="40">
        <f>O5*N5</f>
        <v>17.100000000000001</v>
      </c>
      <c r="Q5" s="44">
        <f>SUM(P5*1.2)</f>
        <v>20.52</v>
      </c>
      <c r="R5" s="35">
        <v>20.52</v>
      </c>
      <c r="S5" s="39">
        <v>5</v>
      </c>
      <c r="T5" s="33">
        <f>U5/S5</f>
        <v>2.4</v>
      </c>
      <c r="U5" s="41">
        <v>12</v>
      </c>
      <c r="V5" s="114">
        <f>SUM(U5*1.2)</f>
        <v>14.399999999999999</v>
      </c>
      <c r="W5" s="30">
        <v>13</v>
      </c>
      <c r="X5" s="111">
        <f>MIN($G5,$Q5,$V5)</f>
        <v>12.299999999999999</v>
      </c>
      <c r="Y5" s="121"/>
    </row>
    <row r="6" spans="1:25">
      <c r="A6" s="82" t="s">
        <v>67</v>
      </c>
      <c r="B6" s="94">
        <v>300</v>
      </c>
      <c r="C6" s="95" t="s">
        <v>42</v>
      </c>
      <c r="D6" s="49">
        <v>5</v>
      </c>
      <c r="E6" s="42">
        <f>F6/D6</f>
        <v>1.9280000000000002</v>
      </c>
      <c r="F6" s="43">
        <v>9.64</v>
      </c>
      <c r="G6" s="44">
        <f>SUM(F6*1.2)</f>
        <v>11.568</v>
      </c>
      <c r="H6" s="45">
        <v>23.66</v>
      </c>
      <c r="I6" s="46">
        <v>5</v>
      </c>
      <c r="J6" s="42"/>
      <c r="K6" s="47"/>
      <c r="L6" s="48">
        <f t="shared" ref="L6:L34" si="0">SUM(K6*1.2)</f>
        <v>0</v>
      </c>
      <c r="M6" s="45"/>
      <c r="N6" s="49">
        <v>5</v>
      </c>
      <c r="O6" s="42">
        <v>1.08</v>
      </c>
      <c r="P6" s="50">
        <f t="shared" ref="P6:P34" si="1">O6*N6</f>
        <v>5.4</v>
      </c>
      <c r="Q6" s="44">
        <f t="shared" ref="Q6:Q34" si="2">SUM(P6*1.2)</f>
        <v>6.48</v>
      </c>
      <c r="R6" s="45"/>
      <c r="S6" s="49">
        <v>5</v>
      </c>
      <c r="T6" s="42">
        <f>U6/S6</f>
        <v>1.1800000000000002</v>
      </c>
      <c r="U6" s="51">
        <v>5.9</v>
      </c>
      <c r="V6" s="114">
        <f>SUM(U6*1.2)</f>
        <v>7.08</v>
      </c>
      <c r="W6" s="31"/>
      <c r="X6" s="111">
        <f t="shared" ref="X6:X34" si="3">MIN($G6,$Q6,$V6)</f>
        <v>6.48</v>
      </c>
    </row>
    <row r="7" spans="1:25">
      <c r="A7" s="82" t="s">
        <v>48</v>
      </c>
      <c r="B7" s="96">
        <v>500</v>
      </c>
      <c r="C7" s="97" t="s">
        <v>43</v>
      </c>
      <c r="D7" s="49">
        <v>5</v>
      </c>
      <c r="E7" s="42">
        <f t="shared" ref="E7:E34" si="4">F7/D7</f>
        <v>1.05</v>
      </c>
      <c r="F7" s="43">
        <v>5.25</v>
      </c>
      <c r="G7" s="44">
        <f>SUM(F7*1.2)</f>
        <v>6.3</v>
      </c>
      <c r="H7" s="45">
        <v>9.27</v>
      </c>
      <c r="I7" s="52">
        <v>5</v>
      </c>
      <c r="J7" s="42"/>
      <c r="K7" s="47"/>
      <c r="L7" s="48">
        <f t="shared" si="0"/>
        <v>0</v>
      </c>
      <c r="M7" s="45"/>
      <c r="N7" s="49">
        <v>5</v>
      </c>
      <c r="O7" s="42">
        <v>1.05</v>
      </c>
      <c r="P7" s="50">
        <f t="shared" si="1"/>
        <v>5.25</v>
      </c>
      <c r="Q7" s="44">
        <f t="shared" si="2"/>
        <v>6.3</v>
      </c>
      <c r="R7" s="45">
        <v>6.3</v>
      </c>
      <c r="S7" s="49">
        <v>5</v>
      </c>
      <c r="T7" s="42">
        <f t="shared" ref="T7:T34" si="5">U7/S7</f>
        <v>0.76</v>
      </c>
      <c r="U7" s="51">
        <v>3.8</v>
      </c>
      <c r="V7" s="114">
        <f>SUM(U7*1.2)</f>
        <v>4.5599999999999996</v>
      </c>
      <c r="W7" s="31">
        <v>7</v>
      </c>
      <c r="X7" s="111">
        <f t="shared" si="3"/>
        <v>4.5599999999999996</v>
      </c>
    </row>
    <row r="8" spans="1:25">
      <c r="A8" s="83" t="s">
        <v>4</v>
      </c>
      <c r="B8" s="98">
        <v>300</v>
      </c>
      <c r="C8" s="99" t="s">
        <v>42</v>
      </c>
      <c r="D8" s="49">
        <v>5</v>
      </c>
      <c r="E8" s="42">
        <f t="shared" si="4"/>
        <v>0.60399999999999998</v>
      </c>
      <c r="F8" s="43">
        <v>3.02</v>
      </c>
      <c r="G8" s="44">
        <f>SUM(F8*1.2)</f>
        <v>3.6239999999999997</v>
      </c>
      <c r="H8" s="45">
        <v>9.27</v>
      </c>
      <c r="I8" s="53">
        <v>5</v>
      </c>
      <c r="J8" s="42"/>
      <c r="K8" s="47"/>
      <c r="L8" s="48">
        <f t="shared" si="0"/>
        <v>0</v>
      </c>
      <c r="M8" s="45"/>
      <c r="N8" s="49">
        <v>5</v>
      </c>
      <c r="O8" s="42">
        <v>0.55000000000000004</v>
      </c>
      <c r="P8" s="50">
        <f t="shared" si="1"/>
        <v>2.75</v>
      </c>
      <c r="Q8" s="44">
        <f t="shared" si="2"/>
        <v>3.3</v>
      </c>
      <c r="R8" s="45"/>
      <c r="S8" s="49">
        <v>5</v>
      </c>
      <c r="T8" s="42">
        <f t="shared" si="5"/>
        <v>0.65999999999999992</v>
      </c>
      <c r="U8" s="51">
        <v>3.3</v>
      </c>
      <c r="V8" s="114">
        <f>SUM(U8*1.2)</f>
        <v>3.9599999999999995</v>
      </c>
      <c r="W8" s="31"/>
      <c r="X8" s="111">
        <f t="shared" si="3"/>
        <v>3.3</v>
      </c>
    </row>
    <row r="9" spans="1:25">
      <c r="A9" s="82" t="s">
        <v>5</v>
      </c>
      <c r="B9" s="96">
        <v>200</v>
      </c>
      <c r="C9" s="97" t="s">
        <v>42</v>
      </c>
      <c r="D9" s="49">
        <v>5</v>
      </c>
      <c r="E9" s="42">
        <f t="shared" si="4"/>
        <v>2.2199999999999998</v>
      </c>
      <c r="F9" s="43">
        <v>11.1</v>
      </c>
      <c r="G9" s="44">
        <f>SUM(F9*1.2)</f>
        <v>13.319999999999999</v>
      </c>
      <c r="H9" s="45">
        <v>9.27</v>
      </c>
      <c r="I9" s="52">
        <v>5</v>
      </c>
      <c r="J9" s="42"/>
      <c r="K9" s="47"/>
      <c r="L9" s="48">
        <f t="shared" si="0"/>
        <v>0</v>
      </c>
      <c r="M9" s="45"/>
      <c r="N9" s="49">
        <v>5</v>
      </c>
      <c r="O9" s="42">
        <v>1.78</v>
      </c>
      <c r="P9" s="50">
        <f t="shared" si="1"/>
        <v>8.9</v>
      </c>
      <c r="Q9" s="44">
        <f t="shared" si="2"/>
        <v>10.68</v>
      </c>
      <c r="R9" s="45">
        <v>10.68</v>
      </c>
      <c r="S9" s="49">
        <v>5</v>
      </c>
      <c r="T9" s="42">
        <f t="shared" si="5"/>
        <v>1.78</v>
      </c>
      <c r="U9" s="51">
        <v>8.9</v>
      </c>
      <c r="V9" s="114">
        <f>SUM(U9*1.2)</f>
        <v>10.68</v>
      </c>
      <c r="W9" s="31">
        <v>9.5</v>
      </c>
      <c r="X9" s="111">
        <f t="shared" si="3"/>
        <v>10.68</v>
      </c>
    </row>
    <row r="10" spans="1:25">
      <c r="A10" s="82" t="s">
        <v>16</v>
      </c>
      <c r="B10" s="96">
        <v>100</v>
      </c>
      <c r="C10" s="97" t="s">
        <v>43</v>
      </c>
      <c r="D10" s="49">
        <v>5</v>
      </c>
      <c r="E10" s="42">
        <f t="shared" si="4"/>
        <v>4.3680000000000003</v>
      </c>
      <c r="F10" s="43">
        <v>21.84</v>
      </c>
      <c r="G10" s="44">
        <f>SUM(F10*1.2)</f>
        <v>26.207999999999998</v>
      </c>
      <c r="H10" s="45"/>
      <c r="I10" s="52">
        <v>5</v>
      </c>
      <c r="J10" s="42"/>
      <c r="K10" s="47"/>
      <c r="L10" s="48">
        <f t="shared" si="0"/>
        <v>0</v>
      </c>
      <c r="M10" s="45"/>
      <c r="N10" s="49">
        <v>5</v>
      </c>
      <c r="O10" s="42">
        <v>4.26</v>
      </c>
      <c r="P10" s="50">
        <f t="shared" si="1"/>
        <v>21.299999999999997</v>
      </c>
      <c r="Q10" s="44">
        <f t="shared" si="2"/>
        <v>25.559999999999995</v>
      </c>
      <c r="R10" s="45"/>
      <c r="S10" s="49">
        <v>5</v>
      </c>
      <c r="T10" s="42">
        <f t="shared" si="5"/>
        <v>2.4</v>
      </c>
      <c r="U10" s="51">
        <v>12</v>
      </c>
      <c r="V10" s="114">
        <f>SUM(U10*1.2)</f>
        <v>14.399999999999999</v>
      </c>
      <c r="W10" s="31"/>
      <c r="X10" s="111">
        <f t="shared" si="3"/>
        <v>14.399999999999999</v>
      </c>
    </row>
    <row r="11" spans="1:25">
      <c r="A11" s="82" t="s">
        <v>17</v>
      </c>
      <c r="B11" s="96">
        <v>80</v>
      </c>
      <c r="C11" s="97" t="s">
        <v>42</v>
      </c>
      <c r="D11" s="49">
        <v>5</v>
      </c>
      <c r="E11" s="42">
        <f t="shared" si="4"/>
        <v>4.726</v>
      </c>
      <c r="F11" s="43">
        <v>23.63</v>
      </c>
      <c r="G11" s="44">
        <f>SUM(F11*1.2)</f>
        <v>28.355999999999998</v>
      </c>
      <c r="H11" s="45"/>
      <c r="I11" s="52">
        <v>5</v>
      </c>
      <c r="J11" s="42"/>
      <c r="K11" s="47"/>
      <c r="L11" s="48">
        <f t="shared" si="0"/>
        <v>0</v>
      </c>
      <c r="M11" s="45"/>
      <c r="N11" s="49">
        <v>5</v>
      </c>
      <c r="O11" s="42">
        <v>7.5</v>
      </c>
      <c r="P11" s="50">
        <f t="shared" si="1"/>
        <v>37.5</v>
      </c>
      <c r="Q11" s="44">
        <f t="shared" si="2"/>
        <v>45</v>
      </c>
      <c r="R11" s="45"/>
      <c r="S11" s="49">
        <v>5</v>
      </c>
      <c r="T11" s="42">
        <f t="shared" si="5"/>
        <v>3.9799999999999995</v>
      </c>
      <c r="U11" s="51">
        <v>19.899999999999999</v>
      </c>
      <c r="V11" s="114">
        <f>SUM(U11*1.2)</f>
        <v>23.88</v>
      </c>
      <c r="W11" s="31"/>
      <c r="X11" s="111">
        <f t="shared" si="3"/>
        <v>23.88</v>
      </c>
    </row>
    <row r="12" spans="1:25">
      <c r="A12" s="82" t="s">
        <v>19</v>
      </c>
      <c r="B12" s="96">
        <v>80</v>
      </c>
      <c r="C12" s="97" t="s">
        <v>42</v>
      </c>
      <c r="D12" s="49">
        <v>5</v>
      </c>
      <c r="E12" s="42">
        <f t="shared" si="4"/>
        <v>2.0859999999999999</v>
      </c>
      <c r="F12" s="43">
        <v>10.43</v>
      </c>
      <c r="G12" s="44">
        <f>SUM(F12*1.2)</f>
        <v>12.516</v>
      </c>
      <c r="H12" s="45"/>
      <c r="I12" s="52">
        <v>5</v>
      </c>
      <c r="J12" s="42"/>
      <c r="K12" s="47"/>
      <c r="L12" s="48">
        <f t="shared" si="0"/>
        <v>0</v>
      </c>
      <c r="M12" s="45"/>
      <c r="N12" s="49">
        <v>5</v>
      </c>
      <c r="O12" s="42">
        <v>1.96</v>
      </c>
      <c r="P12" s="50">
        <f t="shared" si="1"/>
        <v>9.8000000000000007</v>
      </c>
      <c r="Q12" s="44">
        <f t="shared" si="2"/>
        <v>11.76</v>
      </c>
      <c r="R12" s="45"/>
      <c r="S12" s="49">
        <v>5</v>
      </c>
      <c r="T12" s="42">
        <f t="shared" si="5"/>
        <v>1.5</v>
      </c>
      <c r="U12" s="51">
        <v>7.5</v>
      </c>
      <c r="V12" s="114">
        <f>SUM(U12*1.2)</f>
        <v>9</v>
      </c>
      <c r="W12" s="31"/>
      <c r="X12" s="111">
        <f t="shared" si="3"/>
        <v>9</v>
      </c>
    </row>
    <row r="13" spans="1:25">
      <c r="A13" s="84" t="s">
        <v>33</v>
      </c>
      <c r="B13" s="94">
        <v>200</v>
      </c>
      <c r="C13" s="95" t="s">
        <v>66</v>
      </c>
      <c r="D13" s="49">
        <v>250</v>
      </c>
      <c r="E13" s="42">
        <f t="shared" si="4"/>
        <v>8.0360000000000001E-2</v>
      </c>
      <c r="F13" s="43">
        <v>20.09</v>
      </c>
      <c r="G13" s="44">
        <f>SUM(F13*1.2)</f>
        <v>24.108000000000001</v>
      </c>
      <c r="H13" s="45">
        <v>6.76</v>
      </c>
      <c r="I13" s="46">
        <v>250</v>
      </c>
      <c r="J13" s="42"/>
      <c r="K13" s="47"/>
      <c r="L13" s="48">
        <f t="shared" si="0"/>
        <v>0</v>
      </c>
      <c r="M13" s="45"/>
      <c r="N13" s="49">
        <v>200</v>
      </c>
      <c r="O13" s="42">
        <v>0.08</v>
      </c>
      <c r="P13" s="50">
        <f t="shared" si="1"/>
        <v>16</v>
      </c>
      <c r="Q13" s="44">
        <f t="shared" si="2"/>
        <v>19.2</v>
      </c>
      <c r="R13" s="45"/>
      <c r="S13" s="49">
        <v>250</v>
      </c>
      <c r="T13" s="42">
        <f t="shared" si="5"/>
        <v>7.0000000000000007E-2</v>
      </c>
      <c r="U13" s="51">
        <v>17.5</v>
      </c>
      <c r="V13" s="114">
        <f>SUM(U13*1.2)</f>
        <v>21</v>
      </c>
      <c r="W13" s="31">
        <v>19.899999999999999</v>
      </c>
      <c r="X13" s="111">
        <f t="shared" si="3"/>
        <v>19.2</v>
      </c>
    </row>
    <row r="14" spans="1:25">
      <c r="A14" s="82" t="s">
        <v>6</v>
      </c>
      <c r="B14" s="96">
        <v>100</v>
      </c>
      <c r="C14" s="97" t="s">
        <v>42</v>
      </c>
      <c r="D14" s="49">
        <v>5</v>
      </c>
      <c r="E14" s="42">
        <f t="shared" si="4"/>
        <v>0.49199999999999999</v>
      </c>
      <c r="F14" s="43">
        <v>2.46</v>
      </c>
      <c r="G14" s="44">
        <f>SUM(F14*1.2)</f>
        <v>2.952</v>
      </c>
      <c r="H14" s="45">
        <v>4.41</v>
      </c>
      <c r="I14" s="52">
        <v>5</v>
      </c>
      <c r="J14" s="42"/>
      <c r="K14" s="47"/>
      <c r="L14" s="48">
        <f t="shared" si="0"/>
        <v>0</v>
      </c>
      <c r="M14" s="45"/>
      <c r="N14" s="49">
        <v>5</v>
      </c>
      <c r="O14" s="42">
        <v>1.18</v>
      </c>
      <c r="P14" s="50">
        <f t="shared" si="1"/>
        <v>5.8999999999999995</v>
      </c>
      <c r="Q14" s="44">
        <f t="shared" si="2"/>
        <v>7.0799999999999992</v>
      </c>
      <c r="R14" s="45">
        <v>7.08</v>
      </c>
      <c r="S14" s="49">
        <v>5</v>
      </c>
      <c r="T14" s="42">
        <f t="shared" si="5"/>
        <v>0.55999999999999994</v>
      </c>
      <c r="U14" s="51">
        <v>2.8</v>
      </c>
      <c r="V14" s="114">
        <f>SUM(U14*1.2)</f>
        <v>3.36</v>
      </c>
      <c r="W14" s="31">
        <v>4.0999999999999996</v>
      </c>
      <c r="X14" s="111">
        <f t="shared" si="3"/>
        <v>2.952</v>
      </c>
    </row>
    <row r="15" spans="1:25">
      <c r="A15" s="82" t="s">
        <v>20</v>
      </c>
      <c r="B15" s="96">
        <v>70</v>
      </c>
      <c r="C15" s="97" t="s">
        <v>66</v>
      </c>
      <c r="D15" s="49">
        <v>1</v>
      </c>
      <c r="E15" s="42">
        <f t="shared" si="4"/>
        <v>2.25</v>
      </c>
      <c r="F15" s="43">
        <v>2.25</v>
      </c>
      <c r="G15" s="44">
        <f>SUM(F15*1.2)</f>
        <v>2.6999999999999997</v>
      </c>
      <c r="H15" s="45">
        <v>3.32</v>
      </c>
      <c r="I15" s="52">
        <v>1</v>
      </c>
      <c r="J15" s="42"/>
      <c r="K15" s="47"/>
      <c r="L15" s="48">
        <f t="shared" si="0"/>
        <v>0</v>
      </c>
      <c r="M15" s="45"/>
      <c r="N15" s="49">
        <v>1</v>
      </c>
      <c r="O15" s="42">
        <v>2.2799999999999998</v>
      </c>
      <c r="P15" s="50">
        <f t="shared" si="1"/>
        <v>2.2799999999999998</v>
      </c>
      <c r="Q15" s="44">
        <f t="shared" si="2"/>
        <v>2.7359999999999998</v>
      </c>
      <c r="R15" s="45"/>
      <c r="S15" s="49">
        <v>1</v>
      </c>
      <c r="T15" s="42">
        <f t="shared" si="5"/>
        <v>2.0499999999999998</v>
      </c>
      <c r="U15" s="51">
        <v>2.0499999999999998</v>
      </c>
      <c r="V15" s="114">
        <f>SUM(U15*1.2)</f>
        <v>2.4599999999999995</v>
      </c>
      <c r="W15" s="31"/>
      <c r="X15" s="111">
        <f t="shared" si="3"/>
        <v>2.4599999999999995</v>
      </c>
    </row>
    <row r="16" spans="1:25">
      <c r="A16" s="84" t="s">
        <v>7</v>
      </c>
      <c r="B16" s="96">
        <v>100</v>
      </c>
      <c r="C16" s="97" t="s">
        <v>42</v>
      </c>
      <c r="D16" s="49">
        <v>5</v>
      </c>
      <c r="E16" s="42">
        <f t="shared" si="4"/>
        <v>0.14599999999999999</v>
      </c>
      <c r="F16" s="43">
        <v>0.73</v>
      </c>
      <c r="G16" s="44">
        <f>SUM(F16*1.2)</f>
        <v>0.876</v>
      </c>
      <c r="H16" s="45">
        <v>2.0099999999999998</v>
      </c>
      <c r="I16" s="52">
        <v>5</v>
      </c>
      <c r="J16" s="42"/>
      <c r="K16" s="47"/>
      <c r="L16" s="48">
        <f t="shared" si="0"/>
        <v>0</v>
      </c>
      <c r="M16" s="45"/>
      <c r="N16" s="49">
        <v>1</v>
      </c>
      <c r="O16" s="42">
        <v>1.08</v>
      </c>
      <c r="P16" s="50">
        <f t="shared" si="1"/>
        <v>1.08</v>
      </c>
      <c r="Q16" s="44">
        <f t="shared" si="2"/>
        <v>1.296</v>
      </c>
      <c r="R16" s="45">
        <v>1.296</v>
      </c>
      <c r="S16" s="49">
        <v>1</v>
      </c>
      <c r="T16" s="42">
        <f t="shared" si="5"/>
        <v>0.85</v>
      </c>
      <c r="U16" s="51">
        <v>0.85</v>
      </c>
      <c r="V16" s="114">
        <f>SUM(U16*1.2)</f>
        <v>1.02</v>
      </c>
      <c r="W16" s="31">
        <v>1.65</v>
      </c>
      <c r="X16" s="111">
        <f t="shared" si="3"/>
        <v>0.876</v>
      </c>
    </row>
    <row r="17" spans="1:24">
      <c r="A17" s="82" t="s">
        <v>8</v>
      </c>
      <c r="B17" s="96">
        <v>60</v>
      </c>
      <c r="C17" s="97" t="s">
        <v>42</v>
      </c>
      <c r="D17" s="49">
        <v>5</v>
      </c>
      <c r="E17" s="42">
        <f t="shared" si="4"/>
        <v>2.766</v>
      </c>
      <c r="F17" s="43">
        <v>13.83</v>
      </c>
      <c r="G17" s="44">
        <f>SUM(F17*1.2)</f>
        <v>16.596</v>
      </c>
      <c r="H17" s="45"/>
      <c r="I17" s="52">
        <v>5</v>
      </c>
      <c r="J17" s="42"/>
      <c r="K17" s="47"/>
      <c r="L17" s="48">
        <f t="shared" si="0"/>
        <v>0</v>
      </c>
      <c r="M17" s="45"/>
      <c r="N17" s="49">
        <v>5</v>
      </c>
      <c r="O17" s="42">
        <v>0.98</v>
      </c>
      <c r="P17" s="50">
        <f t="shared" si="1"/>
        <v>4.9000000000000004</v>
      </c>
      <c r="Q17" s="44">
        <f t="shared" si="2"/>
        <v>5.88</v>
      </c>
      <c r="R17" s="45"/>
      <c r="S17" s="49">
        <v>5</v>
      </c>
      <c r="T17" s="42">
        <f t="shared" si="5"/>
        <v>2.2000000000000002</v>
      </c>
      <c r="U17" s="51">
        <v>11</v>
      </c>
      <c r="V17" s="114">
        <f>SUM(U17*1.2)</f>
        <v>13.2</v>
      </c>
      <c r="W17" s="31"/>
      <c r="X17" s="111">
        <f t="shared" si="3"/>
        <v>5.88</v>
      </c>
    </row>
    <row r="18" spans="1:24">
      <c r="A18" s="82" t="s">
        <v>60</v>
      </c>
      <c r="B18" s="94">
        <v>60</v>
      </c>
      <c r="C18" s="95" t="s">
        <v>42</v>
      </c>
      <c r="D18" s="49">
        <v>5</v>
      </c>
      <c r="E18" s="42">
        <f t="shared" si="4"/>
        <v>0.85</v>
      </c>
      <c r="F18" s="43">
        <v>4.25</v>
      </c>
      <c r="G18" s="44">
        <f>SUM(F18*1.2)</f>
        <v>5.0999999999999996</v>
      </c>
      <c r="H18" s="45">
        <v>3.59</v>
      </c>
      <c r="I18" s="46">
        <v>5</v>
      </c>
      <c r="J18" s="42"/>
      <c r="K18" s="47"/>
      <c r="L18" s="48">
        <f t="shared" si="0"/>
        <v>0</v>
      </c>
      <c r="M18" s="45"/>
      <c r="N18" s="49">
        <v>5</v>
      </c>
      <c r="O18" s="42">
        <v>5.8</v>
      </c>
      <c r="P18" s="50">
        <f t="shared" si="1"/>
        <v>29</v>
      </c>
      <c r="Q18" s="44">
        <f t="shared" si="2"/>
        <v>34.799999999999997</v>
      </c>
      <c r="R18" s="45"/>
      <c r="S18" s="49">
        <v>5</v>
      </c>
      <c r="T18" s="42">
        <f t="shared" si="5"/>
        <v>3.78</v>
      </c>
      <c r="U18" s="51">
        <v>18.899999999999999</v>
      </c>
      <c r="V18" s="114">
        <f>SUM(U18*1.2)</f>
        <v>22.679999999999996</v>
      </c>
      <c r="W18" s="31">
        <v>3.9</v>
      </c>
      <c r="X18" s="111">
        <f t="shared" si="3"/>
        <v>5.0999999999999996</v>
      </c>
    </row>
    <row r="19" spans="1:24">
      <c r="A19" s="82" t="s">
        <v>1</v>
      </c>
      <c r="B19" s="94">
        <v>180</v>
      </c>
      <c r="C19" s="95" t="s">
        <v>43</v>
      </c>
      <c r="D19" s="49">
        <v>5</v>
      </c>
      <c r="E19" s="42">
        <f t="shared" si="4"/>
        <v>1.7</v>
      </c>
      <c r="F19" s="43">
        <v>8.5</v>
      </c>
      <c r="G19" s="44">
        <f>SUM(F19*1.2)</f>
        <v>10.199999999999999</v>
      </c>
      <c r="H19" s="45"/>
      <c r="I19" s="46">
        <v>5</v>
      </c>
      <c r="J19" s="42"/>
      <c r="K19" s="47"/>
      <c r="L19" s="48">
        <f t="shared" si="0"/>
        <v>0</v>
      </c>
      <c r="M19" s="45"/>
      <c r="N19" s="49">
        <v>5</v>
      </c>
      <c r="O19" s="42">
        <v>1</v>
      </c>
      <c r="P19" s="50">
        <f t="shared" si="1"/>
        <v>5</v>
      </c>
      <c r="Q19" s="44">
        <f t="shared" si="2"/>
        <v>6</v>
      </c>
      <c r="R19" s="45"/>
      <c r="S19" s="49">
        <v>5</v>
      </c>
      <c r="T19" s="42">
        <f t="shared" si="5"/>
        <v>1.6</v>
      </c>
      <c r="U19" s="51">
        <v>8</v>
      </c>
      <c r="V19" s="114">
        <f>SUM(U19*1.2)</f>
        <v>9.6</v>
      </c>
      <c r="W19" s="31"/>
      <c r="X19" s="111">
        <f t="shared" si="3"/>
        <v>6</v>
      </c>
    </row>
    <row r="20" spans="1:24">
      <c r="A20" s="82" t="s">
        <v>41</v>
      </c>
      <c r="B20" s="94">
        <v>150</v>
      </c>
      <c r="C20" s="95" t="s">
        <v>42</v>
      </c>
      <c r="D20" s="49">
        <v>5</v>
      </c>
      <c r="E20" s="42">
        <f t="shared" si="4"/>
        <v>0.83599999999999997</v>
      </c>
      <c r="F20" s="43">
        <v>4.18</v>
      </c>
      <c r="G20" s="44">
        <f>SUM(F20*1.2)</f>
        <v>5.0159999999999991</v>
      </c>
      <c r="H20" s="45">
        <v>9.5399999999999991</v>
      </c>
      <c r="I20" s="46">
        <v>5</v>
      </c>
      <c r="J20" s="42"/>
      <c r="K20" s="47"/>
      <c r="L20" s="48">
        <f t="shared" si="0"/>
        <v>0</v>
      </c>
      <c r="M20" s="45"/>
      <c r="N20" s="49">
        <v>5</v>
      </c>
      <c r="O20" s="42">
        <v>1.6</v>
      </c>
      <c r="P20" s="50">
        <f t="shared" si="1"/>
        <v>8</v>
      </c>
      <c r="Q20" s="44">
        <f t="shared" si="2"/>
        <v>9.6</v>
      </c>
      <c r="R20" s="45">
        <v>9.6</v>
      </c>
      <c r="S20" s="49">
        <v>5</v>
      </c>
      <c r="T20" s="42">
        <f t="shared" si="5"/>
        <v>0.65999999999999992</v>
      </c>
      <c r="U20" s="51">
        <v>3.3</v>
      </c>
      <c r="V20" s="114">
        <f>SUM(U20*1.2)</f>
        <v>3.9599999999999995</v>
      </c>
      <c r="W20" s="31">
        <v>8.5</v>
      </c>
      <c r="X20" s="111">
        <f t="shared" si="3"/>
        <v>3.9599999999999995</v>
      </c>
    </row>
    <row r="21" spans="1:24">
      <c r="A21" s="82" t="s">
        <v>2</v>
      </c>
      <c r="B21" s="96">
        <v>60</v>
      </c>
      <c r="C21" s="97" t="s">
        <v>42</v>
      </c>
      <c r="D21" s="49">
        <v>5</v>
      </c>
      <c r="E21" s="42">
        <f t="shared" si="4"/>
        <v>1.996</v>
      </c>
      <c r="F21" s="43">
        <v>9.98</v>
      </c>
      <c r="G21" s="44">
        <f>SUM(F21*1.2)</f>
        <v>11.976000000000001</v>
      </c>
      <c r="H21" s="45">
        <v>14.54</v>
      </c>
      <c r="I21" s="52">
        <v>5</v>
      </c>
      <c r="J21" s="42"/>
      <c r="K21" s="47"/>
      <c r="L21" s="48">
        <f t="shared" si="0"/>
        <v>0</v>
      </c>
      <c r="M21" s="45"/>
      <c r="N21" s="49">
        <v>5</v>
      </c>
      <c r="O21" s="42">
        <v>2.58</v>
      </c>
      <c r="P21" s="50">
        <f t="shared" si="1"/>
        <v>12.9</v>
      </c>
      <c r="Q21" s="44">
        <f t="shared" si="2"/>
        <v>15.48</v>
      </c>
      <c r="R21" s="45">
        <v>15.48</v>
      </c>
      <c r="S21" s="49">
        <v>5</v>
      </c>
      <c r="T21" s="42">
        <f t="shared" si="5"/>
        <v>1.7</v>
      </c>
      <c r="U21" s="51">
        <v>8.5</v>
      </c>
      <c r="V21" s="114">
        <f>SUM(U21*1.2)</f>
        <v>10.199999999999999</v>
      </c>
      <c r="W21" s="31">
        <v>9</v>
      </c>
      <c r="X21" s="111">
        <f t="shared" si="3"/>
        <v>10.199999999999999</v>
      </c>
    </row>
    <row r="22" spans="1:24">
      <c r="A22" s="82" t="s">
        <v>18</v>
      </c>
      <c r="B22" s="96">
        <v>10</v>
      </c>
      <c r="C22" s="97" t="s">
        <v>44</v>
      </c>
      <c r="D22" s="49">
        <v>12</v>
      </c>
      <c r="E22" s="42">
        <f t="shared" si="4"/>
        <v>4.62</v>
      </c>
      <c r="F22" s="43">
        <v>55.44</v>
      </c>
      <c r="G22" s="44">
        <f>SUM(F22*1.2)</f>
        <v>66.527999999999992</v>
      </c>
      <c r="H22" s="45"/>
      <c r="I22" s="52">
        <v>12</v>
      </c>
      <c r="J22" s="42"/>
      <c r="K22" s="47"/>
      <c r="L22" s="48">
        <f t="shared" si="0"/>
        <v>0</v>
      </c>
      <c r="M22" s="45"/>
      <c r="N22" s="49">
        <v>10</v>
      </c>
      <c r="O22" s="42">
        <v>2.69</v>
      </c>
      <c r="P22" s="50">
        <f t="shared" si="1"/>
        <v>26.9</v>
      </c>
      <c r="Q22" s="44">
        <f t="shared" si="2"/>
        <v>32.279999999999994</v>
      </c>
      <c r="R22" s="45">
        <v>32.28</v>
      </c>
      <c r="S22" s="49">
        <v>10</v>
      </c>
      <c r="T22" s="42">
        <f t="shared" si="5"/>
        <v>2.5</v>
      </c>
      <c r="U22" s="51">
        <v>25</v>
      </c>
      <c r="V22" s="114">
        <f>SUM(U22*1.2)</f>
        <v>30</v>
      </c>
      <c r="W22" s="31"/>
      <c r="X22" s="111">
        <f t="shared" si="3"/>
        <v>30</v>
      </c>
    </row>
    <row r="23" spans="1:24">
      <c r="A23" s="84" t="s">
        <v>30</v>
      </c>
      <c r="B23" s="94">
        <v>200</v>
      </c>
      <c r="C23" s="95" t="s">
        <v>45</v>
      </c>
      <c r="D23" s="49">
        <v>20</v>
      </c>
      <c r="E23" s="42">
        <f t="shared" si="4"/>
        <v>1.6</v>
      </c>
      <c r="F23" s="43">
        <v>32</v>
      </c>
      <c r="G23" s="44">
        <f>SUM(F23*1.2)</f>
        <v>38.4</v>
      </c>
      <c r="H23" s="45">
        <v>38.31</v>
      </c>
      <c r="I23" s="46">
        <v>20</v>
      </c>
      <c r="J23" s="42"/>
      <c r="K23" s="47"/>
      <c r="L23" s="48">
        <f t="shared" si="0"/>
        <v>0</v>
      </c>
      <c r="M23" s="45"/>
      <c r="N23" s="49">
        <v>20</v>
      </c>
      <c r="O23" s="42">
        <v>0.98</v>
      </c>
      <c r="P23" s="50">
        <f t="shared" si="1"/>
        <v>19.600000000000001</v>
      </c>
      <c r="Q23" s="44">
        <f t="shared" si="2"/>
        <v>23.52</v>
      </c>
      <c r="R23" s="45"/>
      <c r="S23" s="49">
        <v>20</v>
      </c>
      <c r="T23" s="42">
        <f t="shared" si="5"/>
        <v>0.95</v>
      </c>
      <c r="U23" s="51">
        <v>19</v>
      </c>
      <c r="V23" s="114">
        <f>SUM(U23*1.2)</f>
        <v>22.8</v>
      </c>
      <c r="W23" s="31">
        <v>55</v>
      </c>
      <c r="X23" s="111">
        <f t="shared" si="3"/>
        <v>22.8</v>
      </c>
    </row>
    <row r="24" spans="1:24">
      <c r="A24" s="84" t="s">
        <v>31</v>
      </c>
      <c r="B24" s="94">
        <v>160</v>
      </c>
      <c r="C24" s="95" t="s">
        <v>44</v>
      </c>
      <c r="D24" s="49">
        <v>20</v>
      </c>
      <c r="E24" s="42">
        <f t="shared" si="4"/>
        <v>1.7934999999999999</v>
      </c>
      <c r="F24" s="43">
        <v>35.869999999999997</v>
      </c>
      <c r="G24" s="44">
        <f>SUM(F24*1.2)</f>
        <v>43.043999999999997</v>
      </c>
      <c r="H24" s="45"/>
      <c r="I24" s="46">
        <v>20</v>
      </c>
      <c r="J24" s="42"/>
      <c r="K24" s="47"/>
      <c r="L24" s="48">
        <f t="shared" si="0"/>
        <v>0</v>
      </c>
      <c r="M24" s="45"/>
      <c r="N24" s="49">
        <v>20</v>
      </c>
      <c r="O24" s="42">
        <v>0.98</v>
      </c>
      <c r="P24" s="50">
        <f t="shared" si="1"/>
        <v>19.600000000000001</v>
      </c>
      <c r="Q24" s="44">
        <f t="shared" si="2"/>
        <v>23.52</v>
      </c>
      <c r="R24" s="45"/>
      <c r="S24" s="49">
        <v>20</v>
      </c>
      <c r="T24" s="42">
        <f t="shared" si="5"/>
        <v>1.05</v>
      </c>
      <c r="U24" s="51">
        <v>21</v>
      </c>
      <c r="V24" s="114">
        <f>SUM(U24*1.2)</f>
        <v>25.2</v>
      </c>
      <c r="W24" s="31">
        <v>55</v>
      </c>
      <c r="X24" s="111">
        <f t="shared" si="3"/>
        <v>23.52</v>
      </c>
    </row>
    <row r="25" spans="1:24">
      <c r="A25" s="82" t="s">
        <v>12</v>
      </c>
      <c r="B25" s="98">
        <v>1200</v>
      </c>
      <c r="C25" s="95" t="s">
        <v>66</v>
      </c>
      <c r="D25" s="49">
        <v>6</v>
      </c>
      <c r="E25" s="42">
        <f t="shared" si="4"/>
        <v>1.2050000000000001</v>
      </c>
      <c r="F25" s="43">
        <v>7.23</v>
      </c>
      <c r="G25" s="44">
        <f>SUM(F25*1.2)</f>
        <v>8.6760000000000002</v>
      </c>
      <c r="H25" s="45">
        <v>10.9</v>
      </c>
      <c r="I25" s="46">
        <v>6</v>
      </c>
      <c r="J25" s="42"/>
      <c r="K25" s="47"/>
      <c r="L25" s="48">
        <f t="shared" si="0"/>
        <v>0</v>
      </c>
      <c r="M25" s="45"/>
      <c r="N25" s="49">
        <v>6</v>
      </c>
      <c r="O25" s="42">
        <v>1.48</v>
      </c>
      <c r="P25" s="50">
        <f t="shared" si="1"/>
        <v>8.879999999999999</v>
      </c>
      <c r="Q25" s="44">
        <f t="shared" si="2"/>
        <v>10.655999999999999</v>
      </c>
      <c r="R25" s="45">
        <v>10.66</v>
      </c>
      <c r="S25" s="49">
        <v>6</v>
      </c>
      <c r="T25" s="42">
        <f t="shared" si="5"/>
        <v>1.3499999999999999</v>
      </c>
      <c r="U25" s="51">
        <v>8.1</v>
      </c>
      <c r="V25" s="114">
        <f>SUM(U25*1.2)</f>
        <v>9.7199999999999989</v>
      </c>
      <c r="W25" s="31">
        <v>8.5</v>
      </c>
      <c r="X25" s="111">
        <f t="shared" si="3"/>
        <v>8.6760000000000002</v>
      </c>
    </row>
    <row r="26" spans="1:24">
      <c r="A26" s="82" t="s">
        <v>14</v>
      </c>
      <c r="B26" s="98">
        <v>1200</v>
      </c>
      <c r="C26" s="95" t="s">
        <v>66</v>
      </c>
      <c r="D26" s="49">
        <v>6</v>
      </c>
      <c r="E26" s="42">
        <f t="shared" si="4"/>
        <v>4.5</v>
      </c>
      <c r="F26" s="43">
        <v>27</v>
      </c>
      <c r="G26" s="44">
        <f>SUM(F26*1.2)</f>
        <v>32.4</v>
      </c>
      <c r="H26" s="45">
        <v>27</v>
      </c>
      <c r="I26" s="46">
        <v>6</v>
      </c>
      <c r="J26" s="42"/>
      <c r="K26" s="47"/>
      <c r="L26" s="48">
        <f t="shared" si="0"/>
        <v>0</v>
      </c>
      <c r="M26" s="45"/>
      <c r="N26" s="49">
        <v>1</v>
      </c>
      <c r="O26" s="42">
        <v>3.78</v>
      </c>
      <c r="P26" s="50">
        <f t="shared" si="1"/>
        <v>3.78</v>
      </c>
      <c r="Q26" s="44">
        <f t="shared" si="2"/>
        <v>4.5359999999999996</v>
      </c>
      <c r="R26" s="45">
        <v>4.54</v>
      </c>
      <c r="S26" s="49">
        <v>6</v>
      </c>
      <c r="T26" s="42">
        <f t="shared" si="5"/>
        <v>3.5</v>
      </c>
      <c r="U26" s="51">
        <v>21</v>
      </c>
      <c r="V26" s="114">
        <f>SUM(U26*1.2)</f>
        <v>25.2</v>
      </c>
      <c r="W26" s="31"/>
      <c r="X26" s="111">
        <f t="shared" si="3"/>
        <v>4.5359999999999996</v>
      </c>
    </row>
    <row r="27" spans="1:24" ht="15.75" customHeight="1">
      <c r="A27" s="82" t="s">
        <v>51</v>
      </c>
      <c r="B27" s="98">
        <v>2500</v>
      </c>
      <c r="C27" s="97" t="s">
        <v>74</v>
      </c>
      <c r="D27" s="49">
        <v>3750</v>
      </c>
      <c r="E27" s="42">
        <f t="shared" si="4"/>
        <v>5.3386666666666669E-3</v>
      </c>
      <c r="F27" s="43">
        <v>20.02</v>
      </c>
      <c r="G27" s="44">
        <f>SUM(F27*1.2)</f>
        <v>24.023999999999997</v>
      </c>
      <c r="H27" s="45">
        <v>20.02</v>
      </c>
      <c r="I27" s="52">
        <v>3750</v>
      </c>
      <c r="J27" s="42"/>
      <c r="K27" s="47"/>
      <c r="L27" s="48">
        <f t="shared" si="0"/>
        <v>0</v>
      </c>
      <c r="M27" s="45"/>
      <c r="N27" s="49">
        <v>3150</v>
      </c>
      <c r="O27" s="42">
        <v>1.0900000000000001</v>
      </c>
      <c r="P27" s="50">
        <v>13.98</v>
      </c>
      <c r="Q27" s="44">
        <f t="shared" si="2"/>
        <v>16.776</v>
      </c>
      <c r="R27" s="45"/>
      <c r="S27" s="49">
        <v>3200</v>
      </c>
      <c r="T27" s="42">
        <f t="shared" si="5"/>
        <v>5.3125000000000004E-3</v>
      </c>
      <c r="U27" s="51">
        <v>17</v>
      </c>
      <c r="V27" s="114">
        <f>SUM(U27*1.2)</f>
        <v>20.399999999999999</v>
      </c>
      <c r="W27" s="31"/>
      <c r="X27" s="111">
        <f t="shared" si="3"/>
        <v>16.776</v>
      </c>
    </row>
    <row r="28" spans="1:24" ht="15.75" customHeight="1">
      <c r="A28" s="84" t="s">
        <v>103</v>
      </c>
      <c r="B28" s="109">
        <v>60</v>
      </c>
      <c r="C28" s="110" t="s">
        <v>66</v>
      </c>
      <c r="D28" s="49">
        <v>1</v>
      </c>
      <c r="E28" s="42">
        <f t="shared" si="4"/>
        <v>25.86</v>
      </c>
      <c r="F28" s="43">
        <v>25.86</v>
      </c>
      <c r="G28" s="44">
        <f>SUM(F28*1.2)</f>
        <v>31.031999999999996</v>
      </c>
      <c r="H28" s="45">
        <v>25.86</v>
      </c>
      <c r="I28" s="54">
        <v>1</v>
      </c>
      <c r="J28" s="42"/>
      <c r="K28" s="47"/>
      <c r="L28" s="48">
        <f t="shared" si="0"/>
        <v>0</v>
      </c>
      <c r="M28" s="45"/>
      <c r="N28" s="49">
        <v>1</v>
      </c>
      <c r="O28" s="42">
        <v>28.48</v>
      </c>
      <c r="P28" s="50">
        <f t="shared" si="1"/>
        <v>28.48</v>
      </c>
      <c r="Q28" s="44">
        <f t="shared" si="2"/>
        <v>34.176000000000002</v>
      </c>
      <c r="R28" s="45">
        <v>34.18</v>
      </c>
      <c r="S28" s="49">
        <v>1</v>
      </c>
      <c r="T28" s="42">
        <f t="shared" si="5"/>
        <v>13</v>
      </c>
      <c r="U28" s="51">
        <v>13</v>
      </c>
      <c r="V28" s="114">
        <f>SUM(U28*1.2)</f>
        <v>15.6</v>
      </c>
      <c r="W28" s="31">
        <v>23.5</v>
      </c>
      <c r="X28" s="111">
        <f t="shared" si="3"/>
        <v>15.6</v>
      </c>
    </row>
    <row r="29" spans="1:24">
      <c r="A29" s="84" t="s">
        <v>35</v>
      </c>
      <c r="B29" s="94">
        <v>200</v>
      </c>
      <c r="C29" s="95" t="s">
        <v>42</v>
      </c>
      <c r="D29" s="49">
        <v>5</v>
      </c>
      <c r="E29" s="42">
        <f t="shared" si="4"/>
        <v>0.89600000000000013</v>
      </c>
      <c r="F29" s="43">
        <v>4.4800000000000004</v>
      </c>
      <c r="G29" s="44">
        <f>SUM(F29*1.2)</f>
        <v>5.3760000000000003</v>
      </c>
      <c r="H29" s="45">
        <v>9.11</v>
      </c>
      <c r="I29" s="46">
        <v>5</v>
      </c>
      <c r="J29" s="42"/>
      <c r="K29" s="47"/>
      <c r="L29" s="48">
        <f t="shared" si="0"/>
        <v>0</v>
      </c>
      <c r="M29" s="45"/>
      <c r="N29" s="49">
        <v>5</v>
      </c>
      <c r="O29" s="42">
        <v>2.5299999999999998</v>
      </c>
      <c r="P29" s="50">
        <f t="shared" si="1"/>
        <v>12.649999999999999</v>
      </c>
      <c r="Q29" s="44">
        <f t="shared" si="2"/>
        <v>15.179999999999998</v>
      </c>
      <c r="R29" s="45">
        <v>15.18</v>
      </c>
      <c r="S29" s="49">
        <v>5</v>
      </c>
      <c r="T29" s="42">
        <f t="shared" si="5"/>
        <v>2.5</v>
      </c>
      <c r="U29" s="51">
        <v>12.5</v>
      </c>
      <c r="V29" s="114">
        <f>SUM(U29*1.2)</f>
        <v>15</v>
      </c>
      <c r="W29" s="31">
        <v>11.5</v>
      </c>
      <c r="X29" s="111">
        <f t="shared" si="3"/>
        <v>5.3760000000000003</v>
      </c>
    </row>
    <row r="30" spans="1:24">
      <c r="A30" s="84" t="s">
        <v>91</v>
      </c>
      <c r="B30" s="94">
        <v>48</v>
      </c>
      <c r="C30" s="95" t="s">
        <v>42</v>
      </c>
      <c r="D30" s="49">
        <v>1</v>
      </c>
      <c r="E30" s="42">
        <f t="shared" si="4"/>
        <v>0.96</v>
      </c>
      <c r="F30" s="43">
        <v>0.96</v>
      </c>
      <c r="G30" s="44">
        <f>SUM(F30*1.2)</f>
        <v>1.1519999999999999</v>
      </c>
      <c r="H30" s="45">
        <v>2.09</v>
      </c>
      <c r="I30" s="46">
        <v>1</v>
      </c>
      <c r="J30" s="42"/>
      <c r="K30" s="47"/>
      <c r="L30" s="48">
        <f t="shared" si="0"/>
        <v>0</v>
      </c>
      <c r="M30" s="45"/>
      <c r="N30" s="49">
        <v>1</v>
      </c>
      <c r="O30" s="42">
        <v>0.9</v>
      </c>
      <c r="P30" s="50">
        <f t="shared" si="1"/>
        <v>0.9</v>
      </c>
      <c r="Q30" s="44">
        <f t="shared" si="2"/>
        <v>1.08</v>
      </c>
      <c r="R30" s="45"/>
      <c r="S30" s="49">
        <v>1</v>
      </c>
      <c r="T30" s="42">
        <f t="shared" si="5"/>
        <v>1.2</v>
      </c>
      <c r="U30" s="51">
        <v>1.2</v>
      </c>
      <c r="V30" s="114">
        <f>SUM(U30*1.2)</f>
        <v>1.44</v>
      </c>
      <c r="W30" s="31"/>
      <c r="X30" s="111">
        <f t="shared" si="3"/>
        <v>1.08</v>
      </c>
    </row>
    <row r="31" spans="1:24">
      <c r="A31" s="84" t="s">
        <v>36</v>
      </c>
      <c r="B31" s="94">
        <v>140</v>
      </c>
      <c r="C31" s="95" t="s">
        <v>43</v>
      </c>
      <c r="D31" s="49">
        <v>5</v>
      </c>
      <c r="E31" s="42">
        <f t="shared" si="4"/>
        <v>4.2119999999999997</v>
      </c>
      <c r="F31" s="43">
        <v>21.06</v>
      </c>
      <c r="G31" s="44">
        <f>SUM(F31*1.2)</f>
        <v>25.271999999999998</v>
      </c>
      <c r="H31" s="45"/>
      <c r="I31" s="46">
        <v>5</v>
      </c>
      <c r="J31" s="42"/>
      <c r="K31" s="47"/>
      <c r="L31" s="48">
        <f t="shared" si="0"/>
        <v>0</v>
      </c>
      <c r="M31" s="45"/>
      <c r="N31" s="49">
        <v>5</v>
      </c>
      <c r="O31" s="42">
        <v>0</v>
      </c>
      <c r="P31" s="50">
        <f t="shared" si="1"/>
        <v>0</v>
      </c>
      <c r="Q31" s="44">
        <f t="shared" si="2"/>
        <v>0</v>
      </c>
      <c r="R31" s="45"/>
      <c r="S31" s="49">
        <v>20</v>
      </c>
      <c r="T31" s="42">
        <f t="shared" si="5"/>
        <v>2.2999999999999998</v>
      </c>
      <c r="U31" s="51">
        <v>46</v>
      </c>
      <c r="V31" s="114">
        <f>SUM(U31*1.2)</f>
        <v>55.199999999999996</v>
      </c>
      <c r="W31" s="31"/>
      <c r="X31" s="111">
        <f t="shared" si="3"/>
        <v>0</v>
      </c>
    </row>
    <row r="32" spans="1:24">
      <c r="A32" s="84" t="s">
        <v>37</v>
      </c>
      <c r="B32" s="94">
        <v>120</v>
      </c>
      <c r="C32" s="95" t="s">
        <v>42</v>
      </c>
      <c r="D32" s="49">
        <v>5</v>
      </c>
      <c r="E32" s="42">
        <f t="shared" si="4"/>
        <v>4.2320000000000002</v>
      </c>
      <c r="F32" s="43">
        <v>21.16</v>
      </c>
      <c r="G32" s="44">
        <f>SUM(F32*1.2)</f>
        <v>25.391999999999999</v>
      </c>
      <c r="H32" s="45"/>
      <c r="I32" s="46">
        <v>5</v>
      </c>
      <c r="J32" s="42"/>
      <c r="K32" s="47"/>
      <c r="L32" s="48">
        <f t="shared" si="0"/>
        <v>0</v>
      </c>
      <c r="M32" s="45"/>
      <c r="N32" s="49">
        <v>5</v>
      </c>
      <c r="O32" s="42">
        <v>4.79</v>
      </c>
      <c r="P32" s="50">
        <f t="shared" si="1"/>
        <v>23.95</v>
      </c>
      <c r="Q32" s="44">
        <f t="shared" si="2"/>
        <v>28.74</v>
      </c>
      <c r="R32" s="45"/>
      <c r="S32" s="49">
        <v>5</v>
      </c>
      <c r="T32" s="42">
        <f t="shared" si="5"/>
        <v>3.5</v>
      </c>
      <c r="U32" s="51">
        <v>17.5</v>
      </c>
      <c r="V32" s="114">
        <f>SUM(U32*1.2)</f>
        <v>21</v>
      </c>
      <c r="W32" s="31"/>
      <c r="X32" s="111">
        <f t="shared" si="3"/>
        <v>21</v>
      </c>
    </row>
    <row r="33" spans="1:24">
      <c r="A33" s="85" t="s">
        <v>80</v>
      </c>
      <c r="B33" s="94">
        <v>36</v>
      </c>
      <c r="C33" s="100" t="s">
        <v>66</v>
      </c>
      <c r="D33" s="49">
        <v>1</v>
      </c>
      <c r="E33" s="42">
        <f t="shared" si="4"/>
        <v>6.75</v>
      </c>
      <c r="F33" s="43">
        <v>6.75</v>
      </c>
      <c r="G33" s="44">
        <f>SUM(F33*1.2)</f>
        <v>8.1</v>
      </c>
      <c r="H33" s="45"/>
      <c r="I33" s="46">
        <v>1</v>
      </c>
      <c r="J33" s="42"/>
      <c r="K33" s="47"/>
      <c r="L33" s="48">
        <f t="shared" si="0"/>
        <v>0</v>
      </c>
      <c r="M33" s="45"/>
      <c r="N33" s="49">
        <v>1</v>
      </c>
      <c r="O33" s="42">
        <v>5.0999999999999996</v>
      </c>
      <c r="P33" s="50">
        <f t="shared" si="1"/>
        <v>5.0999999999999996</v>
      </c>
      <c r="Q33" s="44">
        <f t="shared" si="2"/>
        <v>6.1199999999999992</v>
      </c>
      <c r="R33" s="45"/>
      <c r="S33" s="49">
        <v>1</v>
      </c>
      <c r="T33" s="42">
        <f t="shared" si="5"/>
        <v>4.9000000000000004</v>
      </c>
      <c r="U33" s="51">
        <v>4.9000000000000004</v>
      </c>
      <c r="V33" s="114">
        <f>SUM(U33*1.2)</f>
        <v>5.88</v>
      </c>
      <c r="W33" s="31"/>
      <c r="X33" s="111">
        <f t="shared" si="3"/>
        <v>5.88</v>
      </c>
    </row>
    <row r="34" spans="1:24" ht="13.5" thickBot="1">
      <c r="A34" s="86" t="s">
        <v>65</v>
      </c>
      <c r="B34" s="101">
        <v>60</v>
      </c>
      <c r="C34" s="102" t="s">
        <v>42</v>
      </c>
      <c r="D34" s="49">
        <v>5</v>
      </c>
      <c r="E34" s="55">
        <f t="shared" si="4"/>
        <v>1.1359999999999999</v>
      </c>
      <c r="F34" s="56">
        <v>5.68</v>
      </c>
      <c r="G34" s="44">
        <f>SUM(F34*1.2)</f>
        <v>6.8159999999999998</v>
      </c>
      <c r="H34" s="58"/>
      <c r="I34" s="59">
        <v>5</v>
      </c>
      <c r="J34" s="55"/>
      <c r="K34" s="60"/>
      <c r="L34" s="61">
        <f t="shared" si="0"/>
        <v>0</v>
      </c>
      <c r="M34" s="58"/>
      <c r="N34" s="62">
        <v>5</v>
      </c>
      <c r="O34" s="55">
        <v>3.56</v>
      </c>
      <c r="P34" s="63">
        <f t="shared" si="1"/>
        <v>17.8</v>
      </c>
      <c r="Q34" s="44">
        <f t="shared" si="2"/>
        <v>21.36</v>
      </c>
      <c r="R34" s="58">
        <v>21.36</v>
      </c>
      <c r="S34" s="62">
        <v>5</v>
      </c>
      <c r="T34" s="55">
        <f t="shared" si="5"/>
        <v>1.5</v>
      </c>
      <c r="U34" s="64">
        <v>7.5</v>
      </c>
      <c r="V34" s="65">
        <f>SUM(U34*1.2)</f>
        <v>9</v>
      </c>
      <c r="W34" s="32">
        <v>12.5</v>
      </c>
      <c r="X34" s="111">
        <f t="shared" si="3"/>
        <v>6.8159999999999998</v>
      </c>
    </row>
    <row r="35" spans="1:24" ht="45" customHeight="1" thickBot="1">
      <c r="A35" s="26" t="s">
        <v>73</v>
      </c>
      <c r="B35" s="16"/>
      <c r="C35" s="16"/>
      <c r="D35" s="16"/>
      <c r="E35" s="16"/>
      <c r="F35" s="16"/>
      <c r="G35" s="16"/>
      <c r="H35" s="16"/>
      <c r="I35" s="16"/>
      <c r="J35" s="16"/>
      <c r="K35" s="16"/>
      <c r="L35" s="16"/>
      <c r="M35" s="16"/>
      <c r="N35" s="16"/>
      <c r="O35" s="16"/>
      <c r="P35" s="16"/>
      <c r="Q35" s="16"/>
      <c r="R35" s="16"/>
      <c r="S35" s="16"/>
      <c r="T35" s="16"/>
      <c r="U35" s="16"/>
      <c r="V35" s="16"/>
      <c r="W35" s="24"/>
      <c r="X35" s="14"/>
    </row>
    <row r="36" spans="1:24">
      <c r="A36" s="87" t="s">
        <v>3</v>
      </c>
      <c r="B36" s="92">
        <v>180</v>
      </c>
      <c r="C36" s="103" t="s">
        <v>66</v>
      </c>
      <c r="D36" s="115">
        <v>30</v>
      </c>
      <c r="E36" s="33">
        <f>F36/D36</f>
        <v>0.21</v>
      </c>
      <c r="F36" s="37">
        <v>6.3</v>
      </c>
      <c r="G36" s="113">
        <f>SUM(F36*1.2)</f>
        <v>7.56</v>
      </c>
      <c r="H36" s="35"/>
      <c r="I36" s="66">
        <v>30</v>
      </c>
      <c r="J36" s="33"/>
      <c r="K36" s="37"/>
      <c r="L36" s="38">
        <f t="shared" ref="L36:Q36" si="6">SUM(K36*1.2)</f>
        <v>0</v>
      </c>
      <c r="M36" s="35"/>
      <c r="N36" s="67">
        <v>30</v>
      </c>
      <c r="O36" s="33">
        <v>0.26</v>
      </c>
      <c r="P36" s="40">
        <f t="shared" ref="P36:P88" si="7">O36*N36</f>
        <v>7.8000000000000007</v>
      </c>
      <c r="Q36" s="117">
        <f t="shared" si="6"/>
        <v>9.3600000000000012</v>
      </c>
      <c r="R36" s="35"/>
      <c r="S36" s="67">
        <v>30</v>
      </c>
      <c r="T36" s="33">
        <f>U36/S36</f>
        <v>0.26</v>
      </c>
      <c r="U36" s="41">
        <v>7.8</v>
      </c>
      <c r="V36" s="117">
        <f>SUM(U36*1.2)</f>
        <v>9.36</v>
      </c>
      <c r="W36" s="68"/>
      <c r="X36" s="111">
        <f>MIN($G36,$Q36,$V36)</f>
        <v>7.56</v>
      </c>
    </row>
    <row r="37" spans="1:24">
      <c r="A37" s="88" t="s">
        <v>9</v>
      </c>
      <c r="B37" s="96">
        <v>30</v>
      </c>
      <c r="C37" s="97" t="s">
        <v>72</v>
      </c>
      <c r="D37" s="49">
        <v>1</v>
      </c>
      <c r="E37" s="42">
        <f t="shared" ref="E37:E88" si="8">F37/D37</f>
        <v>1.31</v>
      </c>
      <c r="F37" s="47">
        <v>1.31</v>
      </c>
      <c r="G37" s="113">
        <f t="shared" ref="G37" si="9">SUM(F37*1.2)</f>
        <v>1.5720000000000001</v>
      </c>
      <c r="H37" s="45"/>
      <c r="I37" s="69">
        <v>1</v>
      </c>
      <c r="J37" s="42"/>
      <c r="K37" s="47"/>
      <c r="L37" s="48">
        <f t="shared" ref="L37" si="10">SUM(K37*1.2)</f>
        <v>0</v>
      </c>
      <c r="M37" s="45"/>
      <c r="N37" s="70">
        <v>1</v>
      </c>
      <c r="O37" s="42">
        <v>1.92</v>
      </c>
      <c r="P37" s="50">
        <f t="shared" si="7"/>
        <v>1.92</v>
      </c>
      <c r="Q37" s="44">
        <f t="shared" ref="Q37" si="11">SUM(P37*1.2)</f>
        <v>2.3039999999999998</v>
      </c>
      <c r="R37" s="45"/>
      <c r="S37" s="70">
        <v>1</v>
      </c>
      <c r="T37" s="42">
        <f t="shared" ref="T37:T88" si="12">U37/S37</f>
        <v>1.9</v>
      </c>
      <c r="U37" s="51">
        <v>1.9</v>
      </c>
      <c r="V37" s="118">
        <f>SUM(U37*1.2)</f>
        <v>2.2799999999999998</v>
      </c>
      <c r="W37" s="71"/>
      <c r="X37" s="111">
        <f t="shared" ref="X37:X88" si="13">MIN($G37,$Q37,$V37)</f>
        <v>1.5720000000000001</v>
      </c>
    </row>
    <row r="38" spans="1:24">
      <c r="A38" s="89" t="s">
        <v>61</v>
      </c>
      <c r="B38" s="96">
        <v>10</v>
      </c>
      <c r="C38" s="97" t="s">
        <v>72</v>
      </c>
      <c r="D38" s="49">
        <v>1</v>
      </c>
      <c r="E38" s="42">
        <f t="shared" si="8"/>
        <v>0</v>
      </c>
      <c r="F38" s="47">
        <v>0</v>
      </c>
      <c r="G38" s="44">
        <f t="shared" ref="G38" si="14">SUM(F38*1.2)</f>
        <v>0</v>
      </c>
      <c r="H38" s="45"/>
      <c r="I38" s="72">
        <v>1</v>
      </c>
      <c r="J38" s="42"/>
      <c r="K38" s="47"/>
      <c r="L38" s="48">
        <f t="shared" ref="L38" si="15">SUM(K38*1.2)</f>
        <v>0</v>
      </c>
      <c r="M38" s="45"/>
      <c r="N38" s="70">
        <v>1</v>
      </c>
      <c r="O38" s="42">
        <v>0</v>
      </c>
      <c r="P38" s="50">
        <f t="shared" si="7"/>
        <v>0</v>
      </c>
      <c r="Q38" s="113">
        <f t="shared" ref="Q38" si="16">SUM(P38*1.2)</f>
        <v>0</v>
      </c>
      <c r="R38" s="45"/>
      <c r="S38" s="70">
        <v>1</v>
      </c>
      <c r="T38" s="42">
        <f t="shared" si="12"/>
        <v>12</v>
      </c>
      <c r="U38" s="73">
        <v>12</v>
      </c>
      <c r="V38" s="118">
        <f>SUM(U38*1.2)</f>
        <v>14.399999999999999</v>
      </c>
      <c r="W38" s="71"/>
      <c r="X38" s="111">
        <f t="shared" si="13"/>
        <v>0</v>
      </c>
    </row>
    <row r="39" spans="1:24">
      <c r="A39" s="89" t="s">
        <v>10</v>
      </c>
      <c r="B39" s="96">
        <v>1000</v>
      </c>
      <c r="C39" s="97" t="s">
        <v>72</v>
      </c>
      <c r="D39" s="49">
        <v>1000</v>
      </c>
      <c r="E39" s="42">
        <f>F39/D39</f>
        <v>1.9800000000000002E-2</v>
      </c>
      <c r="F39" s="47">
        <v>19.8</v>
      </c>
      <c r="G39" s="113">
        <f t="shared" ref="G39" si="17">SUM(F39*1.2)</f>
        <v>23.76</v>
      </c>
      <c r="H39" s="45"/>
      <c r="I39" s="74">
        <v>1000</v>
      </c>
      <c r="J39" s="42"/>
      <c r="K39" s="47"/>
      <c r="L39" s="48">
        <f t="shared" ref="L39" si="18">SUM(K39*1.2)</f>
        <v>0</v>
      </c>
      <c r="M39" s="45"/>
      <c r="N39" s="70">
        <v>1000</v>
      </c>
      <c r="O39" s="42">
        <v>0.03</v>
      </c>
      <c r="P39" s="50">
        <f t="shared" si="7"/>
        <v>30</v>
      </c>
      <c r="Q39" s="113">
        <f t="shared" ref="Q39" si="19">SUM(P39*1.2)</f>
        <v>36</v>
      </c>
      <c r="R39" s="45"/>
      <c r="S39" s="70">
        <v>1000</v>
      </c>
      <c r="T39" s="42">
        <f t="shared" si="12"/>
        <v>2.1000000000000001E-2</v>
      </c>
      <c r="U39" s="51">
        <v>21</v>
      </c>
      <c r="V39" s="118">
        <f>SUM(U39*1.2)</f>
        <v>25.2</v>
      </c>
      <c r="W39" s="71"/>
      <c r="X39" s="111">
        <f t="shared" si="13"/>
        <v>23.76</v>
      </c>
    </row>
    <row r="40" spans="1:24">
      <c r="A40" s="89" t="s">
        <v>11</v>
      </c>
      <c r="B40" s="98">
        <v>10</v>
      </c>
      <c r="C40" s="99" t="s">
        <v>72</v>
      </c>
      <c r="D40" s="49">
        <v>1</v>
      </c>
      <c r="E40" s="42">
        <f t="shared" si="8"/>
        <v>0.84</v>
      </c>
      <c r="F40" s="47">
        <v>0.84</v>
      </c>
      <c r="G40" s="113">
        <f t="shared" ref="G40" si="20">SUM(F40*1.2)</f>
        <v>1.008</v>
      </c>
      <c r="H40" s="45"/>
      <c r="I40" s="72">
        <v>1</v>
      </c>
      <c r="J40" s="42"/>
      <c r="K40" s="47"/>
      <c r="L40" s="48">
        <f t="shared" ref="L40" si="21">SUM(K40*1.2)</f>
        <v>0</v>
      </c>
      <c r="M40" s="45"/>
      <c r="N40" s="70">
        <v>1</v>
      </c>
      <c r="O40" s="42">
        <v>2.39</v>
      </c>
      <c r="P40" s="50">
        <f t="shared" si="7"/>
        <v>2.39</v>
      </c>
      <c r="Q40" s="44">
        <f t="shared" ref="Q40" si="22">SUM(P40*1.2)</f>
        <v>2.8679999999999999</v>
      </c>
      <c r="R40" s="45"/>
      <c r="S40" s="70">
        <v>1</v>
      </c>
      <c r="T40" s="42">
        <f t="shared" si="12"/>
        <v>1.8</v>
      </c>
      <c r="U40" s="51">
        <v>1.8</v>
      </c>
      <c r="V40" s="118">
        <f>SUM(U40*1.2)</f>
        <v>2.16</v>
      </c>
      <c r="W40" s="71"/>
      <c r="X40" s="111">
        <f>MIN($G40,$Q40,$V40)</f>
        <v>1.008</v>
      </c>
    </row>
    <row r="41" spans="1:24">
      <c r="A41" s="89" t="s">
        <v>62</v>
      </c>
      <c r="B41" s="98">
        <v>20</v>
      </c>
      <c r="C41" s="99" t="s">
        <v>72</v>
      </c>
      <c r="D41" s="49">
        <v>1</v>
      </c>
      <c r="E41" s="42">
        <f t="shared" si="8"/>
        <v>15.63</v>
      </c>
      <c r="F41" s="47">
        <v>15.63</v>
      </c>
      <c r="G41" s="113">
        <f t="shared" ref="G41" si="23">SUM(F41*1.2)</f>
        <v>18.756</v>
      </c>
      <c r="H41" s="45"/>
      <c r="I41" s="72">
        <v>1</v>
      </c>
      <c r="J41" s="42"/>
      <c r="K41" s="47"/>
      <c r="L41" s="48">
        <f t="shared" ref="L41" si="24">SUM(K41*1.2)</f>
        <v>0</v>
      </c>
      <c r="M41" s="45"/>
      <c r="N41" s="70">
        <v>1</v>
      </c>
      <c r="O41" s="42">
        <v>20.98</v>
      </c>
      <c r="P41" s="50">
        <f t="shared" si="7"/>
        <v>20.98</v>
      </c>
      <c r="Q41" s="44">
        <f t="shared" ref="Q41" si="25">SUM(P41*1.2)</f>
        <v>25.175999999999998</v>
      </c>
      <c r="R41" s="45"/>
      <c r="S41" s="70">
        <v>1</v>
      </c>
      <c r="T41" s="42">
        <f t="shared" si="12"/>
        <v>19</v>
      </c>
      <c r="U41" s="51">
        <v>19</v>
      </c>
      <c r="V41" s="119">
        <f>SUM(U41*1.2)</f>
        <v>22.8</v>
      </c>
      <c r="W41" s="71"/>
      <c r="X41" s="111">
        <f t="shared" si="13"/>
        <v>18.756</v>
      </c>
    </row>
    <row r="42" spans="1:24">
      <c r="A42" s="89" t="s">
        <v>63</v>
      </c>
      <c r="B42" s="98">
        <v>20</v>
      </c>
      <c r="C42" s="99" t="s">
        <v>72</v>
      </c>
      <c r="D42" s="49">
        <v>1</v>
      </c>
      <c r="E42" s="42">
        <f t="shared" si="8"/>
        <v>10.58</v>
      </c>
      <c r="F42" s="47">
        <v>10.58</v>
      </c>
      <c r="G42" s="44">
        <f t="shared" ref="G42" si="26">SUM(F42*1.2)</f>
        <v>12.696</v>
      </c>
      <c r="H42" s="45"/>
      <c r="I42" s="72">
        <v>1</v>
      </c>
      <c r="J42" s="42"/>
      <c r="K42" s="47"/>
      <c r="L42" s="48">
        <f t="shared" ref="L42" si="27">SUM(K42*1.2)</f>
        <v>0</v>
      </c>
      <c r="M42" s="45"/>
      <c r="N42" s="70">
        <v>1</v>
      </c>
      <c r="O42" s="42">
        <v>13.3</v>
      </c>
      <c r="P42" s="50">
        <f t="shared" si="7"/>
        <v>13.3</v>
      </c>
      <c r="Q42" s="44">
        <f t="shared" ref="Q42" si="28">SUM(P42*1.2)</f>
        <v>15.96</v>
      </c>
      <c r="R42" s="45"/>
      <c r="S42" s="70">
        <v>1</v>
      </c>
      <c r="T42" s="42">
        <f t="shared" si="12"/>
        <v>8.5</v>
      </c>
      <c r="U42" s="51">
        <v>8.5</v>
      </c>
      <c r="V42" s="113">
        <f>SUM(U42*1.2)</f>
        <v>10.199999999999999</v>
      </c>
      <c r="W42" s="71"/>
      <c r="X42" s="111">
        <f t="shared" si="13"/>
        <v>10.199999999999999</v>
      </c>
    </row>
    <row r="43" spans="1:24">
      <c r="A43" s="89" t="s">
        <v>64</v>
      </c>
      <c r="B43" s="98">
        <v>20</v>
      </c>
      <c r="C43" s="99" t="s">
        <v>72</v>
      </c>
      <c r="D43" s="49">
        <v>1</v>
      </c>
      <c r="E43" s="42">
        <f t="shared" si="8"/>
        <v>9.01</v>
      </c>
      <c r="F43" s="47">
        <v>9.01</v>
      </c>
      <c r="G43" s="44">
        <f t="shared" ref="G43" si="29">SUM(F43*1.2)</f>
        <v>10.811999999999999</v>
      </c>
      <c r="H43" s="45"/>
      <c r="I43" s="72">
        <v>1</v>
      </c>
      <c r="J43" s="42"/>
      <c r="K43" s="47"/>
      <c r="L43" s="48">
        <f t="shared" ref="L43" si="30">SUM(K43*1.2)</f>
        <v>0</v>
      </c>
      <c r="M43" s="45"/>
      <c r="N43" s="70">
        <v>1</v>
      </c>
      <c r="O43" s="42">
        <v>10.89</v>
      </c>
      <c r="P43" s="50">
        <f t="shared" si="7"/>
        <v>10.89</v>
      </c>
      <c r="Q43" s="44">
        <f t="shared" ref="Q43" si="31">SUM(P43*1.2)</f>
        <v>13.068</v>
      </c>
      <c r="R43" s="45"/>
      <c r="S43" s="70">
        <v>1</v>
      </c>
      <c r="T43" s="42">
        <f t="shared" si="12"/>
        <v>8.8000000000000007</v>
      </c>
      <c r="U43" s="51">
        <v>8.8000000000000007</v>
      </c>
      <c r="V43" s="113">
        <f>SUM(U43*1.2)</f>
        <v>10.56</v>
      </c>
      <c r="W43" s="71"/>
      <c r="X43" s="111">
        <f t="shared" si="13"/>
        <v>10.56</v>
      </c>
    </row>
    <row r="44" spans="1:24">
      <c r="A44" s="89" t="s">
        <v>49</v>
      </c>
      <c r="B44" s="98">
        <v>10</v>
      </c>
      <c r="C44" s="99" t="s">
        <v>72</v>
      </c>
      <c r="D44" s="49">
        <v>1</v>
      </c>
      <c r="E44" s="42">
        <f t="shared" si="8"/>
        <v>0</v>
      </c>
      <c r="F44" s="47">
        <v>0</v>
      </c>
      <c r="G44" s="44">
        <f t="shared" ref="G44" si="32">SUM(F44*1.2)</f>
        <v>0</v>
      </c>
      <c r="H44" s="45"/>
      <c r="I44" s="69">
        <v>1</v>
      </c>
      <c r="J44" s="42"/>
      <c r="K44" s="47"/>
      <c r="L44" s="48">
        <f t="shared" ref="L44" si="33">SUM(K44*1.2)</f>
        <v>0</v>
      </c>
      <c r="M44" s="45"/>
      <c r="N44" s="70">
        <v>1</v>
      </c>
      <c r="O44" s="42">
        <v>0</v>
      </c>
      <c r="P44" s="50">
        <f t="shared" si="7"/>
        <v>0</v>
      </c>
      <c r="Q44" s="113">
        <f t="shared" ref="Q44" si="34">SUM(P44*1.2)</f>
        <v>0</v>
      </c>
      <c r="R44" s="45"/>
      <c r="S44" s="70">
        <v>1</v>
      </c>
      <c r="T44" s="42">
        <f>U44/S44</f>
        <v>11</v>
      </c>
      <c r="U44" s="51">
        <v>11</v>
      </c>
      <c r="V44" s="44">
        <f>SUM(U44*1.2)</f>
        <v>13.2</v>
      </c>
      <c r="W44" s="71"/>
      <c r="X44" s="111">
        <f t="shared" si="13"/>
        <v>0</v>
      </c>
    </row>
    <row r="45" spans="1:24">
      <c r="A45" s="89" t="s">
        <v>77</v>
      </c>
      <c r="B45" s="98">
        <v>180</v>
      </c>
      <c r="C45" s="99"/>
      <c r="D45" s="49">
        <v>12</v>
      </c>
      <c r="E45" s="42">
        <f t="shared" si="8"/>
        <v>0.93</v>
      </c>
      <c r="F45" s="47">
        <v>11.16</v>
      </c>
      <c r="G45" s="44">
        <f t="shared" ref="G45" si="35">SUM(F45*1.2)</f>
        <v>13.391999999999999</v>
      </c>
      <c r="H45" s="45"/>
      <c r="I45" s="72">
        <v>12</v>
      </c>
      <c r="J45" s="42"/>
      <c r="K45" s="47"/>
      <c r="L45" s="48">
        <f t="shared" ref="L45" si="36">SUM(K45*1.2)</f>
        <v>0</v>
      </c>
      <c r="M45" s="45"/>
      <c r="N45" s="70">
        <v>12</v>
      </c>
      <c r="O45" s="42">
        <v>0.82</v>
      </c>
      <c r="P45" s="50">
        <f t="shared" si="7"/>
        <v>9.84</v>
      </c>
      <c r="Q45" s="113">
        <f t="shared" ref="Q45" si="37">SUM(P45*1.2)</f>
        <v>11.808</v>
      </c>
      <c r="R45" s="45"/>
      <c r="S45" s="70">
        <v>12</v>
      </c>
      <c r="T45" s="42">
        <f t="shared" si="12"/>
        <v>0.82</v>
      </c>
      <c r="U45" s="51">
        <v>9.84</v>
      </c>
      <c r="V45" s="113">
        <f>SUM(U45*1.2)</f>
        <v>11.808</v>
      </c>
      <c r="W45" s="71">
        <v>11</v>
      </c>
      <c r="X45" s="111">
        <f t="shared" si="13"/>
        <v>11.808</v>
      </c>
    </row>
    <row r="46" spans="1:24">
      <c r="A46" s="89" t="s">
        <v>50</v>
      </c>
      <c r="B46" s="98">
        <v>5</v>
      </c>
      <c r="C46" s="99" t="s">
        <v>72</v>
      </c>
      <c r="D46" s="49">
        <v>1</v>
      </c>
      <c r="E46" s="42">
        <f t="shared" si="8"/>
        <v>0</v>
      </c>
      <c r="F46" s="47">
        <v>0</v>
      </c>
      <c r="G46" s="44">
        <f t="shared" ref="G46" si="38">SUM(F46*1.2)</f>
        <v>0</v>
      </c>
      <c r="H46" s="45"/>
      <c r="I46" s="72">
        <v>1</v>
      </c>
      <c r="J46" s="42"/>
      <c r="K46" s="47"/>
      <c r="L46" s="48">
        <f t="shared" ref="L46" si="39">SUM(K46*1.2)</f>
        <v>0</v>
      </c>
      <c r="M46" s="45"/>
      <c r="N46" s="70">
        <v>1</v>
      </c>
      <c r="O46" s="42">
        <v>0</v>
      </c>
      <c r="P46" s="50">
        <f t="shared" si="7"/>
        <v>0</v>
      </c>
      <c r="Q46" s="113">
        <f t="shared" ref="Q46" si="40">SUM(P46*1.2)</f>
        <v>0</v>
      </c>
      <c r="R46" s="45"/>
      <c r="S46" s="70">
        <v>1</v>
      </c>
      <c r="T46" s="42">
        <f t="shared" si="12"/>
        <v>10.5</v>
      </c>
      <c r="U46" s="51">
        <v>10.5</v>
      </c>
      <c r="V46" s="44">
        <f>SUM(U46*1.2)</f>
        <v>12.6</v>
      </c>
      <c r="W46" s="71"/>
      <c r="X46" s="111">
        <f t="shared" si="13"/>
        <v>0</v>
      </c>
    </row>
    <row r="47" spans="1:24">
      <c r="A47" s="89" t="s">
        <v>13</v>
      </c>
      <c r="B47" s="98">
        <v>5</v>
      </c>
      <c r="C47" s="99" t="s">
        <v>72</v>
      </c>
      <c r="D47" s="49">
        <v>1</v>
      </c>
      <c r="E47" s="42">
        <f t="shared" si="8"/>
        <v>75.25</v>
      </c>
      <c r="F47" s="47">
        <v>75.25</v>
      </c>
      <c r="G47" s="44">
        <f t="shared" ref="G47" si="41">SUM(F47*1.2)</f>
        <v>90.3</v>
      </c>
      <c r="H47" s="45"/>
      <c r="I47" s="72">
        <v>1</v>
      </c>
      <c r="J47" s="42"/>
      <c r="K47" s="47"/>
      <c r="L47" s="48">
        <f t="shared" ref="L47" si="42">SUM(K47*1.2)</f>
        <v>0</v>
      </c>
      <c r="M47" s="45"/>
      <c r="N47" s="70">
        <v>1</v>
      </c>
      <c r="O47" s="42">
        <v>82</v>
      </c>
      <c r="P47" s="50">
        <f t="shared" si="7"/>
        <v>82</v>
      </c>
      <c r="Q47" s="44">
        <f t="shared" ref="Q47" si="43">SUM(P47*1.2)</f>
        <v>98.399999999999991</v>
      </c>
      <c r="R47" s="45"/>
      <c r="S47" s="70">
        <v>1</v>
      </c>
      <c r="T47" s="42">
        <f t="shared" si="12"/>
        <v>35</v>
      </c>
      <c r="U47" s="51">
        <v>35</v>
      </c>
      <c r="V47" s="113">
        <f>SUM(U47*1.2)</f>
        <v>42</v>
      </c>
      <c r="W47" s="71"/>
      <c r="X47" s="111">
        <f t="shared" si="13"/>
        <v>42</v>
      </c>
    </row>
    <row r="48" spans="1:24">
      <c r="A48" s="89" t="s">
        <v>102</v>
      </c>
      <c r="B48" s="98">
        <v>1500</v>
      </c>
      <c r="C48" s="99" t="s">
        <v>72</v>
      </c>
      <c r="D48" s="49">
        <v>6</v>
      </c>
      <c r="E48" s="42">
        <f t="shared" si="8"/>
        <v>1.6500000000000001</v>
      </c>
      <c r="F48" s="47">
        <v>9.9</v>
      </c>
      <c r="G48" s="44">
        <f t="shared" ref="G48" si="44">SUM(F48*1.2)</f>
        <v>11.88</v>
      </c>
      <c r="H48" s="45"/>
      <c r="I48" s="72">
        <v>6</v>
      </c>
      <c r="J48" s="42"/>
      <c r="K48" s="47"/>
      <c r="L48" s="48">
        <f t="shared" ref="L48" si="45">SUM(K48*1.2)</f>
        <v>0</v>
      </c>
      <c r="M48" s="45"/>
      <c r="N48" s="70">
        <v>6</v>
      </c>
      <c r="O48" s="42">
        <v>0.82</v>
      </c>
      <c r="P48" s="50">
        <f t="shared" si="7"/>
        <v>4.92</v>
      </c>
      <c r="Q48" s="113">
        <f t="shared" ref="Q48" si="46">SUM(P48*1.2)</f>
        <v>5.9039999999999999</v>
      </c>
      <c r="R48" s="45"/>
      <c r="S48" s="70">
        <v>6</v>
      </c>
      <c r="T48" s="42">
        <f>U48/S48</f>
        <v>1.4833333333333334</v>
      </c>
      <c r="U48" s="51">
        <v>8.9</v>
      </c>
      <c r="V48" s="44">
        <f>SUM(U48*1.2)</f>
        <v>10.68</v>
      </c>
      <c r="W48" s="71">
        <v>9.5</v>
      </c>
      <c r="X48" s="111">
        <f t="shared" si="13"/>
        <v>5.9039999999999999</v>
      </c>
    </row>
    <row r="49" spans="1:24">
      <c r="A49" s="89" t="s">
        <v>52</v>
      </c>
      <c r="B49" s="98">
        <v>6</v>
      </c>
      <c r="C49" s="99" t="s">
        <v>72</v>
      </c>
      <c r="D49" s="49">
        <v>1</v>
      </c>
      <c r="E49" s="42">
        <f t="shared" si="8"/>
        <v>0</v>
      </c>
      <c r="F49" s="47">
        <v>0</v>
      </c>
      <c r="G49" s="44">
        <f t="shared" ref="G49" si="47">SUM(F49*1.2)</f>
        <v>0</v>
      </c>
      <c r="H49" s="45"/>
      <c r="I49" s="69">
        <v>1</v>
      </c>
      <c r="J49" s="42"/>
      <c r="K49" s="47"/>
      <c r="L49" s="48">
        <f t="shared" ref="L49" si="48">SUM(K49*1.2)</f>
        <v>0</v>
      </c>
      <c r="M49" s="45"/>
      <c r="N49" s="70">
        <v>1</v>
      </c>
      <c r="O49" s="42">
        <v>0</v>
      </c>
      <c r="P49" s="50">
        <f t="shared" si="7"/>
        <v>0</v>
      </c>
      <c r="Q49" s="113">
        <f t="shared" ref="Q49" si="49">SUM(P49*1.2)</f>
        <v>0</v>
      </c>
      <c r="R49" s="45"/>
      <c r="S49" s="70">
        <v>1</v>
      </c>
      <c r="T49" s="42">
        <f t="shared" si="12"/>
        <v>11</v>
      </c>
      <c r="U49" s="51">
        <v>11</v>
      </c>
      <c r="V49" s="44">
        <f>SUM(U49*1.2)</f>
        <v>13.2</v>
      </c>
      <c r="W49" s="71"/>
      <c r="X49" s="111">
        <f t="shared" si="13"/>
        <v>0</v>
      </c>
    </row>
    <row r="50" spans="1:24">
      <c r="A50" s="89" t="s">
        <v>69</v>
      </c>
      <c r="B50" s="98">
        <v>600</v>
      </c>
      <c r="C50" s="99">
        <v>100</v>
      </c>
      <c r="D50" s="49">
        <v>100</v>
      </c>
      <c r="E50" s="42">
        <f t="shared" si="8"/>
        <v>3.3799999999999997E-2</v>
      </c>
      <c r="F50" s="47">
        <v>3.38</v>
      </c>
      <c r="G50" s="44">
        <f t="shared" ref="G50" si="50">SUM(F50*1.2)</f>
        <v>4.056</v>
      </c>
      <c r="H50" s="45"/>
      <c r="I50" s="69">
        <v>100</v>
      </c>
      <c r="J50" s="42"/>
      <c r="K50" s="47"/>
      <c r="L50" s="48">
        <f t="shared" ref="L50" si="51">SUM(K50*1.2)</f>
        <v>0</v>
      </c>
      <c r="M50" s="45"/>
      <c r="N50" s="70">
        <v>1</v>
      </c>
      <c r="O50" s="42">
        <v>2.72</v>
      </c>
      <c r="P50" s="50">
        <f t="shared" si="7"/>
        <v>2.72</v>
      </c>
      <c r="Q50" s="44">
        <f t="shared" ref="Q50" si="52">SUM(P50*1.2)</f>
        <v>3.2640000000000002</v>
      </c>
      <c r="R50" s="45"/>
      <c r="S50" s="70">
        <v>1</v>
      </c>
      <c r="T50" s="42">
        <f t="shared" si="12"/>
        <v>2.6</v>
      </c>
      <c r="U50" s="51">
        <v>2.6</v>
      </c>
      <c r="V50" s="113">
        <f>SUM(U50*1.2)</f>
        <v>3.12</v>
      </c>
      <c r="W50" s="71"/>
      <c r="X50" s="111">
        <f t="shared" si="13"/>
        <v>3.12</v>
      </c>
    </row>
    <row r="51" spans="1:24">
      <c r="A51" s="89" t="s">
        <v>70</v>
      </c>
      <c r="B51" s="98">
        <v>50</v>
      </c>
      <c r="C51" s="99">
        <v>100</v>
      </c>
      <c r="D51" s="49">
        <v>100</v>
      </c>
      <c r="E51" s="42">
        <f t="shared" si="8"/>
        <v>4.1200000000000001E-2</v>
      </c>
      <c r="F51" s="47">
        <v>4.12</v>
      </c>
      <c r="G51" s="44">
        <f t="shared" ref="G51" si="53">SUM(F51*1.2)</f>
        <v>4.944</v>
      </c>
      <c r="H51" s="45"/>
      <c r="I51" s="69">
        <v>100</v>
      </c>
      <c r="J51" s="42"/>
      <c r="K51" s="47"/>
      <c r="L51" s="48">
        <f t="shared" ref="L51" si="54">SUM(K51*1.2)</f>
        <v>0</v>
      </c>
      <c r="M51" s="45"/>
      <c r="N51" s="70">
        <v>1</v>
      </c>
      <c r="O51" s="42">
        <v>3.89</v>
      </c>
      <c r="P51" s="50">
        <f t="shared" si="7"/>
        <v>3.89</v>
      </c>
      <c r="Q51" s="44">
        <f t="shared" ref="Q51" si="55">SUM(P51*1.2)</f>
        <v>4.6680000000000001</v>
      </c>
      <c r="R51" s="45"/>
      <c r="S51" s="70">
        <v>1</v>
      </c>
      <c r="T51" s="42">
        <f t="shared" si="12"/>
        <v>2.95</v>
      </c>
      <c r="U51" s="51">
        <v>2.95</v>
      </c>
      <c r="V51" s="113">
        <f>SUM(U51*1.2)</f>
        <v>3.54</v>
      </c>
      <c r="W51" s="71"/>
      <c r="X51" s="111">
        <f t="shared" si="13"/>
        <v>3.54</v>
      </c>
    </row>
    <row r="52" spans="1:24">
      <c r="A52" s="89" t="s">
        <v>57</v>
      </c>
      <c r="B52" s="98">
        <v>3000</v>
      </c>
      <c r="C52" s="99" t="s">
        <v>66</v>
      </c>
      <c r="D52" s="49">
        <v>500</v>
      </c>
      <c r="E52" s="42">
        <f t="shared" si="8"/>
        <v>1.238E-2</v>
      </c>
      <c r="F52" s="47">
        <v>6.19</v>
      </c>
      <c r="G52" s="113">
        <f t="shared" ref="G52" si="56">SUM(F52*1.2)</f>
        <v>7.4279999999999999</v>
      </c>
      <c r="H52" s="45"/>
      <c r="I52" s="72">
        <v>500</v>
      </c>
      <c r="J52" s="42"/>
      <c r="K52" s="47"/>
      <c r="L52" s="48">
        <f t="shared" ref="L52" si="57">SUM(K52*1.2)</f>
        <v>0</v>
      </c>
      <c r="M52" s="45"/>
      <c r="N52" s="70">
        <v>500</v>
      </c>
      <c r="O52" s="42">
        <v>1.7999999999999999E-2</v>
      </c>
      <c r="P52" s="50">
        <f t="shared" si="7"/>
        <v>9</v>
      </c>
      <c r="Q52" s="44">
        <f t="shared" ref="Q52" si="58">SUM(P52*1.2)</f>
        <v>10.799999999999999</v>
      </c>
      <c r="R52" s="45"/>
      <c r="S52" s="70">
        <v>500</v>
      </c>
      <c r="T52" s="42">
        <f t="shared" si="12"/>
        <v>1.7000000000000001E-2</v>
      </c>
      <c r="U52" s="51">
        <v>8.5</v>
      </c>
      <c r="V52" s="44">
        <f>SUM(U52*1.2)</f>
        <v>10.199999999999999</v>
      </c>
      <c r="W52" s="71"/>
      <c r="X52" s="111">
        <f t="shared" si="13"/>
        <v>7.4279999999999999</v>
      </c>
    </row>
    <row r="53" spans="1:24">
      <c r="A53" s="89" t="s">
        <v>56</v>
      </c>
      <c r="B53" s="98">
        <v>2000</v>
      </c>
      <c r="C53" s="99" t="s">
        <v>72</v>
      </c>
      <c r="D53" s="49">
        <v>500</v>
      </c>
      <c r="E53" s="42">
        <f t="shared" si="8"/>
        <v>3.1859999999999999E-2</v>
      </c>
      <c r="F53" s="47">
        <v>15.93</v>
      </c>
      <c r="G53" s="44">
        <f t="shared" ref="G53" si="59">SUM(F53*1.2)</f>
        <v>19.116</v>
      </c>
      <c r="H53" s="45"/>
      <c r="I53" s="72">
        <v>500</v>
      </c>
      <c r="J53" s="42"/>
      <c r="K53" s="47"/>
      <c r="L53" s="48">
        <f t="shared" ref="L53" si="60">SUM(K53*1.2)</f>
        <v>0</v>
      </c>
      <c r="M53" s="45"/>
      <c r="N53" s="70">
        <v>500</v>
      </c>
      <c r="O53" s="42">
        <v>3.4000000000000002E-2</v>
      </c>
      <c r="P53" s="50">
        <f t="shared" si="7"/>
        <v>17</v>
      </c>
      <c r="Q53" s="44">
        <f t="shared" ref="Q53" si="61">SUM(P53*1.2)</f>
        <v>20.399999999999999</v>
      </c>
      <c r="R53" s="45"/>
      <c r="S53" s="70">
        <v>500</v>
      </c>
      <c r="T53" s="42">
        <f>U53/S53</f>
        <v>3.2000000000000001E-2</v>
      </c>
      <c r="U53" s="51">
        <v>16</v>
      </c>
      <c r="V53" s="113">
        <f>SUM(U53*1.2)</f>
        <v>19.2</v>
      </c>
      <c r="W53" s="71"/>
      <c r="X53" s="111">
        <f t="shared" si="13"/>
        <v>19.116</v>
      </c>
    </row>
    <row r="54" spans="1:24">
      <c r="A54" s="89" t="s">
        <v>55</v>
      </c>
      <c r="B54" s="98">
        <v>1500</v>
      </c>
      <c r="C54" s="99" t="s">
        <v>72</v>
      </c>
      <c r="D54" s="49">
        <v>200</v>
      </c>
      <c r="E54" s="42">
        <f t="shared" si="8"/>
        <v>0.25950000000000001</v>
      </c>
      <c r="F54" s="47">
        <v>51.9</v>
      </c>
      <c r="G54" s="44">
        <f t="shared" ref="G54" si="62">SUM(F54*1.2)</f>
        <v>62.279999999999994</v>
      </c>
      <c r="H54" s="45"/>
      <c r="I54" s="69">
        <v>200</v>
      </c>
      <c r="J54" s="42"/>
      <c r="K54" s="47"/>
      <c r="L54" s="48">
        <f t="shared" ref="L54" si="63">SUM(K54*1.2)</f>
        <v>0</v>
      </c>
      <c r="M54" s="45"/>
      <c r="N54" s="70">
        <v>200</v>
      </c>
      <c r="O54" s="42">
        <v>0.24</v>
      </c>
      <c r="P54" s="50">
        <f t="shared" si="7"/>
        <v>48</v>
      </c>
      <c r="Q54" s="44">
        <f t="shared" ref="Q54" si="64">SUM(P54*1.2)</f>
        <v>57.599999999999994</v>
      </c>
      <c r="R54" s="45"/>
      <c r="S54" s="70">
        <v>200</v>
      </c>
      <c r="T54" s="42">
        <f t="shared" si="12"/>
        <v>0.17449999999999999</v>
      </c>
      <c r="U54" s="51">
        <v>34.9</v>
      </c>
      <c r="V54" s="113">
        <f>SUM(U54*1.2)</f>
        <v>41.879999999999995</v>
      </c>
      <c r="W54" s="71"/>
      <c r="X54" s="111">
        <f t="shared" si="13"/>
        <v>41.879999999999995</v>
      </c>
    </row>
    <row r="55" spans="1:24">
      <c r="A55" s="89" t="s">
        <v>58</v>
      </c>
      <c r="B55" s="98">
        <v>1800</v>
      </c>
      <c r="C55" s="99" t="s">
        <v>72</v>
      </c>
      <c r="D55" s="49">
        <v>200</v>
      </c>
      <c r="E55" s="42">
        <f t="shared" si="8"/>
        <v>8.0500000000000002E-2</v>
      </c>
      <c r="F55" s="47">
        <v>16.100000000000001</v>
      </c>
      <c r="G55" s="44">
        <f t="shared" ref="G55" si="65">SUM(F55*1.2)</f>
        <v>19.32</v>
      </c>
      <c r="H55" s="45"/>
      <c r="I55" s="69">
        <v>200</v>
      </c>
      <c r="J55" s="42"/>
      <c r="K55" s="47"/>
      <c r="L55" s="48">
        <f t="shared" ref="L55" si="66">SUM(K55*1.2)</f>
        <v>0</v>
      </c>
      <c r="M55" s="45"/>
      <c r="N55" s="70">
        <v>200</v>
      </c>
      <c r="O55" s="42">
        <v>7.4999999999999997E-2</v>
      </c>
      <c r="P55" s="50">
        <f t="shared" si="7"/>
        <v>15</v>
      </c>
      <c r="Q55" s="44">
        <f t="shared" ref="Q55" si="67">SUM(P55*1.2)</f>
        <v>18</v>
      </c>
      <c r="R55" s="45"/>
      <c r="S55" s="70">
        <v>200</v>
      </c>
      <c r="T55" s="42">
        <f t="shared" si="12"/>
        <v>6.9249999999999992E-2</v>
      </c>
      <c r="U55" s="51">
        <v>13.85</v>
      </c>
      <c r="V55" s="113">
        <f>SUM(U55*1.2)</f>
        <v>16.619999999999997</v>
      </c>
      <c r="W55" s="71"/>
      <c r="X55" s="111">
        <f t="shared" si="13"/>
        <v>16.619999999999997</v>
      </c>
    </row>
    <row r="56" spans="1:24">
      <c r="A56" s="89" t="s">
        <v>76</v>
      </c>
      <c r="B56" s="98">
        <v>500</v>
      </c>
      <c r="C56" s="99" t="s">
        <v>72</v>
      </c>
      <c r="D56" s="49">
        <v>100</v>
      </c>
      <c r="E56" s="42">
        <f t="shared" si="8"/>
        <v>0.2787</v>
      </c>
      <c r="F56" s="47">
        <v>27.87</v>
      </c>
      <c r="G56" s="113">
        <f t="shared" ref="G56" si="68">SUM(F56*1.2)</f>
        <v>33.444000000000003</v>
      </c>
      <c r="H56" s="45"/>
      <c r="I56" s="69">
        <v>100</v>
      </c>
      <c r="J56" s="42"/>
      <c r="K56" s="47"/>
      <c r="L56" s="48">
        <f t="shared" ref="L56" si="69">SUM(K56*1.2)</f>
        <v>0</v>
      </c>
      <c r="M56" s="45"/>
      <c r="N56" s="70">
        <v>100</v>
      </c>
      <c r="O56" s="42">
        <v>0.42</v>
      </c>
      <c r="P56" s="50">
        <f t="shared" si="7"/>
        <v>42</v>
      </c>
      <c r="Q56" s="44">
        <f t="shared" ref="Q56" si="70">SUM(P56*1.2)</f>
        <v>50.4</v>
      </c>
      <c r="R56" s="45"/>
      <c r="S56" s="70">
        <v>100</v>
      </c>
      <c r="T56" s="42">
        <f t="shared" si="12"/>
        <v>0.34200000000000003</v>
      </c>
      <c r="U56" s="51">
        <v>34.200000000000003</v>
      </c>
      <c r="V56" s="44">
        <f>SUM(U56*1.2)</f>
        <v>41.04</v>
      </c>
      <c r="W56" s="71"/>
      <c r="X56" s="111">
        <f t="shared" si="13"/>
        <v>33.444000000000003</v>
      </c>
    </row>
    <row r="57" spans="1:24">
      <c r="A57" s="89" t="s">
        <v>15</v>
      </c>
      <c r="B57" s="96">
        <v>300</v>
      </c>
      <c r="C57" s="97" t="s">
        <v>72</v>
      </c>
      <c r="D57" s="49">
        <v>50</v>
      </c>
      <c r="E57" s="42">
        <f t="shared" si="8"/>
        <v>0.2782</v>
      </c>
      <c r="F57" s="47">
        <v>13.91</v>
      </c>
      <c r="G57" s="113">
        <f t="shared" ref="G57" si="71">SUM(F57*1.2)</f>
        <v>16.692</v>
      </c>
      <c r="H57" s="45"/>
      <c r="I57" s="69">
        <v>50</v>
      </c>
      <c r="J57" s="42"/>
      <c r="K57" s="47"/>
      <c r="L57" s="48">
        <f t="shared" ref="L57" si="72">SUM(K57*1.2)</f>
        <v>0</v>
      </c>
      <c r="M57" s="45"/>
      <c r="N57" s="70">
        <v>200</v>
      </c>
      <c r="O57" s="42">
        <v>9.9000000000000005E-2</v>
      </c>
      <c r="P57" s="50">
        <f t="shared" si="7"/>
        <v>19.8</v>
      </c>
      <c r="Q57" s="44">
        <f t="shared" ref="Q57" si="73">SUM(P57*1.2)</f>
        <v>23.76</v>
      </c>
      <c r="R57" s="45"/>
      <c r="S57" s="70">
        <v>100</v>
      </c>
      <c r="T57" s="42">
        <f>U57/S57</f>
        <v>0.20949999999999999</v>
      </c>
      <c r="U57" s="51">
        <v>20.95</v>
      </c>
      <c r="V57" s="44">
        <f>SUM(U57*1.2)</f>
        <v>25.139999999999997</v>
      </c>
      <c r="W57" s="71"/>
      <c r="X57" s="111">
        <f t="shared" si="13"/>
        <v>16.692</v>
      </c>
    </row>
    <row r="58" spans="1:24">
      <c r="A58" s="89" t="s">
        <v>21</v>
      </c>
      <c r="B58" s="98">
        <v>1000</v>
      </c>
      <c r="C58" s="99" t="s">
        <v>72</v>
      </c>
      <c r="D58" s="49">
        <v>1000</v>
      </c>
      <c r="E58" s="42">
        <f t="shared" si="8"/>
        <v>8.8000000000000005E-3</v>
      </c>
      <c r="F58" s="47">
        <v>8.8000000000000007</v>
      </c>
      <c r="G58" s="113">
        <f t="shared" ref="G58" si="74">SUM(F58*1.2)</f>
        <v>10.56</v>
      </c>
      <c r="H58" s="45"/>
      <c r="I58" s="72">
        <v>1000</v>
      </c>
      <c r="J58" s="42"/>
      <c r="K58" s="47"/>
      <c r="L58" s="48">
        <f t="shared" ref="L58" si="75">SUM(K58*1.2)</f>
        <v>0</v>
      </c>
      <c r="M58" s="45"/>
      <c r="N58" s="70">
        <v>1000</v>
      </c>
      <c r="O58" s="42">
        <v>0.01</v>
      </c>
      <c r="P58" s="50">
        <f t="shared" si="7"/>
        <v>10</v>
      </c>
      <c r="Q58" s="44">
        <f t="shared" ref="Q58" si="76">SUM(P58*1.2)</f>
        <v>12</v>
      </c>
      <c r="R58" s="45"/>
      <c r="S58" s="70">
        <v>1000</v>
      </c>
      <c r="T58" s="42">
        <f t="shared" si="12"/>
        <v>9.5999999999999992E-3</v>
      </c>
      <c r="U58" s="51">
        <v>9.6</v>
      </c>
      <c r="V58" s="44">
        <f>SUM(U58*1.2)</f>
        <v>11.52</v>
      </c>
      <c r="W58" s="71"/>
      <c r="X58" s="111">
        <f t="shared" si="13"/>
        <v>10.56</v>
      </c>
    </row>
    <row r="59" spans="1:24">
      <c r="A59" s="88" t="s">
        <v>104</v>
      </c>
      <c r="B59" s="98">
        <v>100</v>
      </c>
      <c r="C59" s="99" t="s">
        <v>72</v>
      </c>
      <c r="D59" s="49">
        <v>10</v>
      </c>
      <c r="E59" s="42">
        <f t="shared" si="8"/>
        <v>0.17199999999999999</v>
      </c>
      <c r="F59" s="47">
        <v>1.72</v>
      </c>
      <c r="G59" s="113">
        <f t="shared" ref="G59" si="77">SUM(F59*1.2)</f>
        <v>2.0640000000000001</v>
      </c>
      <c r="H59" s="45"/>
      <c r="I59" s="75">
        <v>10</v>
      </c>
      <c r="J59" s="42"/>
      <c r="K59" s="47"/>
      <c r="L59" s="48">
        <f t="shared" ref="L59" si="78">SUM(K59*1.2)</f>
        <v>0</v>
      </c>
      <c r="M59" s="45"/>
      <c r="N59" s="70">
        <v>10</v>
      </c>
      <c r="O59" s="42">
        <v>0.28999999999999998</v>
      </c>
      <c r="P59" s="50">
        <f t="shared" si="7"/>
        <v>2.9</v>
      </c>
      <c r="Q59" s="44">
        <f t="shared" ref="Q59" si="79">SUM(P59*1.2)</f>
        <v>3.48</v>
      </c>
      <c r="R59" s="45"/>
      <c r="S59" s="70">
        <v>10</v>
      </c>
      <c r="T59" s="42">
        <f t="shared" si="12"/>
        <v>0.39</v>
      </c>
      <c r="U59" s="51">
        <v>3.9</v>
      </c>
      <c r="V59" s="44">
        <f>SUM(U59*1.2)</f>
        <v>4.68</v>
      </c>
      <c r="W59" s="71"/>
      <c r="X59" s="111">
        <f t="shared" si="13"/>
        <v>2.0640000000000001</v>
      </c>
    </row>
    <row r="60" spans="1:24">
      <c r="A60" s="89" t="s">
        <v>22</v>
      </c>
      <c r="B60" s="96">
        <v>50</v>
      </c>
      <c r="C60" s="97" t="s">
        <v>72</v>
      </c>
      <c r="D60" s="49">
        <v>10</v>
      </c>
      <c r="E60" s="42">
        <f t="shared" si="8"/>
        <v>0.36899999999999999</v>
      </c>
      <c r="F60" s="47">
        <v>3.69</v>
      </c>
      <c r="G60" s="44">
        <f t="shared" ref="G60" si="80">SUM(F60*1.2)</f>
        <v>4.4279999999999999</v>
      </c>
      <c r="H60" s="45"/>
      <c r="I60" s="69">
        <v>10</v>
      </c>
      <c r="J60" s="42"/>
      <c r="K60" s="47"/>
      <c r="L60" s="48">
        <f t="shared" ref="L60" si="81">SUM(K60*1.2)</f>
        <v>0</v>
      </c>
      <c r="M60" s="45"/>
      <c r="N60" s="70">
        <v>10</v>
      </c>
      <c r="O60" s="42">
        <v>0.309</v>
      </c>
      <c r="P60" s="50">
        <f t="shared" si="7"/>
        <v>3.09</v>
      </c>
      <c r="Q60" s="113">
        <f t="shared" ref="Q60" si="82">SUM(P60*1.2)</f>
        <v>3.7079999999999997</v>
      </c>
      <c r="R60" s="45"/>
      <c r="S60" s="70">
        <v>10</v>
      </c>
      <c r="T60" s="42">
        <f>U60/S60</f>
        <v>0.42000000000000004</v>
      </c>
      <c r="U60" s="51">
        <v>4.2</v>
      </c>
      <c r="V60" s="44">
        <f>SUM(U60*1.2)</f>
        <v>5.04</v>
      </c>
      <c r="W60" s="71"/>
      <c r="X60" s="111">
        <f t="shared" si="13"/>
        <v>3.7079999999999997</v>
      </c>
    </row>
    <row r="61" spans="1:24">
      <c r="A61" s="89" t="s">
        <v>23</v>
      </c>
      <c r="B61" s="96">
        <v>200</v>
      </c>
      <c r="C61" s="99">
        <v>100</v>
      </c>
      <c r="D61" s="49">
        <v>100</v>
      </c>
      <c r="E61" s="42">
        <f t="shared" si="8"/>
        <v>3.3799999999999997E-2</v>
      </c>
      <c r="F61" s="47">
        <v>3.38</v>
      </c>
      <c r="G61" s="44">
        <f t="shared" ref="G61" si="83">SUM(F61*1.2)</f>
        <v>4.056</v>
      </c>
      <c r="H61" s="45"/>
      <c r="I61" s="69">
        <v>100</v>
      </c>
      <c r="J61" s="42"/>
      <c r="K61" s="47"/>
      <c r="L61" s="48">
        <f t="shared" ref="L61" si="84">SUM(K61*1.2)</f>
        <v>0</v>
      </c>
      <c r="M61" s="45"/>
      <c r="N61" s="70">
        <v>1</v>
      </c>
      <c r="O61" s="42">
        <v>2.72</v>
      </c>
      <c r="P61" s="50">
        <f t="shared" si="7"/>
        <v>2.72</v>
      </c>
      <c r="Q61" s="44">
        <f t="shared" ref="Q61" si="85">SUM(P61*1.2)</f>
        <v>3.2640000000000002</v>
      </c>
      <c r="R61" s="45"/>
      <c r="S61" s="70">
        <v>1</v>
      </c>
      <c r="T61" s="42">
        <f t="shared" si="12"/>
        <v>2.6</v>
      </c>
      <c r="U61" s="51">
        <v>2.6</v>
      </c>
      <c r="V61" s="113">
        <f>SUM(U61*1.2)</f>
        <v>3.12</v>
      </c>
      <c r="W61" s="71"/>
      <c r="X61" s="111">
        <f t="shared" si="13"/>
        <v>3.12</v>
      </c>
    </row>
    <row r="62" spans="1:24">
      <c r="A62" s="90" t="s">
        <v>24</v>
      </c>
      <c r="B62" s="98">
        <v>200</v>
      </c>
      <c r="C62" s="99">
        <v>100</v>
      </c>
      <c r="D62" s="49">
        <v>100</v>
      </c>
      <c r="E62" s="42">
        <f t="shared" si="8"/>
        <v>2.9700000000000001E-2</v>
      </c>
      <c r="F62" s="47">
        <v>2.97</v>
      </c>
      <c r="G62" s="44">
        <f t="shared" ref="G62" si="86">SUM(F62*1.2)</f>
        <v>3.5640000000000001</v>
      </c>
      <c r="H62" s="45"/>
      <c r="I62" s="69">
        <v>100</v>
      </c>
      <c r="J62" s="42"/>
      <c r="K62" s="47"/>
      <c r="L62" s="48">
        <f t="shared" ref="L62" si="87">SUM(K62*1.2)</f>
        <v>0</v>
      </c>
      <c r="M62" s="45"/>
      <c r="N62" s="70">
        <v>1</v>
      </c>
      <c r="O62" s="42">
        <v>1.98</v>
      </c>
      <c r="P62" s="50">
        <f t="shared" si="7"/>
        <v>1.98</v>
      </c>
      <c r="Q62" s="113">
        <f t="shared" ref="Q62" si="88">SUM(P62*1.2)</f>
        <v>2.3759999999999999</v>
      </c>
      <c r="R62" s="45"/>
      <c r="S62" s="70">
        <v>1</v>
      </c>
      <c r="T62" s="42">
        <f t="shared" si="12"/>
        <v>2.2999999999999998</v>
      </c>
      <c r="U62" s="51">
        <v>2.2999999999999998</v>
      </c>
      <c r="V62" s="44">
        <f>SUM(U62*1.2)</f>
        <v>2.76</v>
      </c>
      <c r="W62" s="71"/>
      <c r="X62" s="111">
        <f t="shared" si="13"/>
        <v>2.3759999999999999</v>
      </c>
    </row>
    <row r="63" spans="1:24">
      <c r="A63" s="89" t="s">
        <v>25</v>
      </c>
      <c r="B63" s="98">
        <v>2000</v>
      </c>
      <c r="C63" s="99" t="s">
        <v>66</v>
      </c>
      <c r="D63" s="49">
        <v>100</v>
      </c>
      <c r="E63" s="42">
        <f t="shared" si="8"/>
        <v>4.6600000000000003E-2</v>
      </c>
      <c r="F63" s="47">
        <v>4.66</v>
      </c>
      <c r="G63" s="44">
        <f t="shared" ref="G63" si="89">SUM(F63*1.2)</f>
        <v>5.5919999999999996</v>
      </c>
      <c r="H63" s="45"/>
      <c r="I63" s="69">
        <v>100</v>
      </c>
      <c r="J63" s="42"/>
      <c r="K63" s="47"/>
      <c r="L63" s="48">
        <f t="shared" ref="L63" si="90">SUM(K63*1.2)</f>
        <v>0</v>
      </c>
      <c r="M63" s="45"/>
      <c r="N63" s="70">
        <v>100</v>
      </c>
      <c r="O63" s="42">
        <v>0.03</v>
      </c>
      <c r="P63" s="50">
        <f t="shared" si="7"/>
        <v>3</v>
      </c>
      <c r="Q63" s="113">
        <f t="shared" ref="Q63" si="91">SUM(P63*1.2)</f>
        <v>3.5999999999999996</v>
      </c>
      <c r="R63" s="45"/>
      <c r="S63" s="70">
        <v>100</v>
      </c>
      <c r="T63" s="42">
        <f>U63/S63</f>
        <v>3.9E-2</v>
      </c>
      <c r="U63" s="51">
        <v>3.9</v>
      </c>
      <c r="V63" s="44">
        <f>SUM(U63*1.2)</f>
        <v>4.68</v>
      </c>
      <c r="W63" s="71"/>
      <c r="X63" s="111">
        <f t="shared" si="13"/>
        <v>3.5999999999999996</v>
      </c>
    </row>
    <row r="64" spans="1:24">
      <c r="A64" s="89" t="s">
        <v>26</v>
      </c>
      <c r="B64" s="98">
        <v>200</v>
      </c>
      <c r="C64" s="99" t="s">
        <v>72</v>
      </c>
      <c r="D64" s="49">
        <v>100</v>
      </c>
      <c r="E64" s="42">
        <f t="shared" si="8"/>
        <v>1.7899999999999999E-2</v>
      </c>
      <c r="F64" s="47">
        <v>1.79</v>
      </c>
      <c r="G64" s="44">
        <f t="shared" ref="G64" si="92">SUM(F64*1.2)</f>
        <v>2.1480000000000001</v>
      </c>
      <c r="H64" s="45"/>
      <c r="I64" s="69">
        <v>100</v>
      </c>
      <c r="J64" s="42"/>
      <c r="K64" s="47"/>
      <c r="L64" s="48">
        <f t="shared" ref="L64" si="93">SUM(K64*1.2)</f>
        <v>0</v>
      </c>
      <c r="M64" s="45"/>
      <c r="N64" s="70">
        <v>100</v>
      </c>
      <c r="O64" s="42">
        <v>0.02</v>
      </c>
      <c r="P64" s="50">
        <f t="shared" si="7"/>
        <v>2</v>
      </c>
      <c r="Q64" s="44">
        <f t="shared" ref="Q64" si="94">SUM(P64*1.2)</f>
        <v>2.4</v>
      </c>
      <c r="R64" s="45"/>
      <c r="S64" s="70">
        <v>100</v>
      </c>
      <c r="T64" s="42">
        <f t="shared" si="12"/>
        <v>1.6E-2</v>
      </c>
      <c r="U64" s="51">
        <v>1.6</v>
      </c>
      <c r="V64" s="113">
        <f>SUM(U64*1.2)</f>
        <v>1.92</v>
      </c>
      <c r="W64" s="71"/>
      <c r="X64" s="111">
        <f t="shared" si="13"/>
        <v>1.92</v>
      </c>
    </row>
    <row r="65" spans="1:24">
      <c r="A65" s="89" t="s">
        <v>79</v>
      </c>
      <c r="B65" s="98">
        <v>20</v>
      </c>
      <c r="C65" s="99" t="s">
        <v>72</v>
      </c>
      <c r="D65" s="49">
        <v>1</v>
      </c>
      <c r="E65" s="42">
        <f t="shared" si="8"/>
        <v>1.3</v>
      </c>
      <c r="F65" s="47">
        <v>1.3</v>
      </c>
      <c r="G65" s="113">
        <f t="shared" ref="G65" si="95">SUM(F65*1.2)</f>
        <v>1.56</v>
      </c>
      <c r="H65" s="45"/>
      <c r="I65" s="69">
        <v>1</v>
      </c>
      <c r="J65" s="42"/>
      <c r="K65" s="47"/>
      <c r="L65" s="48">
        <f t="shared" ref="L65" si="96">SUM(K65*1.2)</f>
        <v>0</v>
      </c>
      <c r="M65" s="45"/>
      <c r="N65" s="70">
        <v>1</v>
      </c>
      <c r="O65" s="42">
        <v>1.58</v>
      </c>
      <c r="P65" s="50">
        <f t="shared" si="7"/>
        <v>1.58</v>
      </c>
      <c r="Q65" s="44">
        <f t="shared" ref="Q65" si="97">SUM(P65*1.2)</f>
        <v>1.8959999999999999</v>
      </c>
      <c r="R65" s="45"/>
      <c r="S65" s="70">
        <v>1</v>
      </c>
      <c r="T65" s="42">
        <f t="shared" si="12"/>
        <v>2.6</v>
      </c>
      <c r="U65" s="51">
        <v>2.6</v>
      </c>
      <c r="V65" s="44">
        <f>SUM(U65*1.2)</f>
        <v>3.12</v>
      </c>
      <c r="W65" s="71"/>
      <c r="X65" s="111">
        <f t="shared" si="13"/>
        <v>1.56</v>
      </c>
    </row>
    <row r="66" spans="1:24">
      <c r="A66" s="89" t="s">
        <v>94</v>
      </c>
      <c r="B66" s="98">
        <v>500</v>
      </c>
      <c r="C66" s="99" t="s">
        <v>66</v>
      </c>
      <c r="D66" s="49">
        <v>100</v>
      </c>
      <c r="E66" s="76">
        <f t="shared" si="8"/>
        <v>3.6200000000000003E-2</v>
      </c>
      <c r="F66" s="47">
        <v>3.62</v>
      </c>
      <c r="G66" s="44">
        <f t="shared" ref="G66" si="98">SUM(F66*1.2)</f>
        <v>4.3440000000000003</v>
      </c>
      <c r="H66" s="45"/>
      <c r="I66" s="74">
        <v>100</v>
      </c>
      <c r="J66" s="47"/>
      <c r="K66" s="47"/>
      <c r="L66" s="48">
        <f t="shared" ref="L66" si="99">SUM(K66*1.2)</f>
        <v>0</v>
      </c>
      <c r="M66" s="45"/>
      <c r="N66" s="70">
        <v>1</v>
      </c>
      <c r="O66" s="76">
        <v>3.65</v>
      </c>
      <c r="P66" s="50">
        <f t="shared" si="7"/>
        <v>3.65</v>
      </c>
      <c r="Q66" s="44">
        <f t="shared" ref="Q66" si="100">SUM(P66*1.2)</f>
        <v>4.38</v>
      </c>
      <c r="R66" s="45"/>
      <c r="S66" s="70">
        <v>100</v>
      </c>
      <c r="T66" s="76">
        <f>U66/S66</f>
        <v>3.5000000000000003E-2</v>
      </c>
      <c r="U66" s="51">
        <v>3.5</v>
      </c>
      <c r="V66" s="113">
        <f>SUM(U66*1.2)</f>
        <v>4.2</v>
      </c>
      <c r="W66" s="71"/>
      <c r="X66" s="111">
        <f t="shared" si="13"/>
        <v>4.2</v>
      </c>
    </row>
    <row r="67" spans="1:24">
      <c r="A67" s="89" t="s">
        <v>81</v>
      </c>
      <c r="B67" s="98">
        <v>10</v>
      </c>
      <c r="C67" s="99" t="s">
        <v>72</v>
      </c>
      <c r="D67" s="49">
        <v>1</v>
      </c>
      <c r="E67" s="76">
        <f t="shared" si="8"/>
        <v>8.1300000000000008</v>
      </c>
      <c r="F67" s="47">
        <v>8.1300000000000008</v>
      </c>
      <c r="G67" s="44">
        <f t="shared" ref="G67" si="101">SUM(F67*1.2)</f>
        <v>9.7560000000000002</v>
      </c>
      <c r="H67" s="45"/>
      <c r="I67" s="74">
        <v>1</v>
      </c>
      <c r="J67" s="47"/>
      <c r="K67" s="47"/>
      <c r="L67" s="48">
        <f t="shared" ref="L67" si="102">SUM(K67*1.2)</f>
        <v>0</v>
      </c>
      <c r="M67" s="45"/>
      <c r="N67" s="70">
        <v>1</v>
      </c>
      <c r="O67" s="76">
        <v>7.9</v>
      </c>
      <c r="P67" s="50">
        <f t="shared" si="7"/>
        <v>7.9</v>
      </c>
      <c r="Q67" s="44">
        <f t="shared" ref="Q67" si="103">SUM(P67*1.2)</f>
        <v>9.48</v>
      </c>
      <c r="R67" s="45"/>
      <c r="S67" s="70">
        <v>1</v>
      </c>
      <c r="T67" s="76">
        <f t="shared" si="12"/>
        <v>6</v>
      </c>
      <c r="U67" s="51">
        <v>6</v>
      </c>
      <c r="V67" s="113">
        <f>SUM(U67*1.2)</f>
        <v>7.1999999999999993</v>
      </c>
      <c r="W67" s="71"/>
      <c r="X67" s="111">
        <f t="shared" si="13"/>
        <v>7.1999999999999993</v>
      </c>
    </row>
    <row r="68" spans="1:24">
      <c r="A68" s="89" t="s">
        <v>82</v>
      </c>
      <c r="B68" s="98">
        <v>50</v>
      </c>
      <c r="C68" s="99" t="s">
        <v>72</v>
      </c>
      <c r="D68" s="49">
        <v>25</v>
      </c>
      <c r="E68" s="76">
        <f t="shared" si="8"/>
        <v>0.12039999999999999</v>
      </c>
      <c r="F68" s="47">
        <v>3.01</v>
      </c>
      <c r="G68" s="113">
        <f t="shared" ref="G68" si="104">SUM(F68*1.2)</f>
        <v>3.6119999999999997</v>
      </c>
      <c r="H68" s="45"/>
      <c r="I68" s="74">
        <v>25</v>
      </c>
      <c r="J68" s="47"/>
      <c r="K68" s="47"/>
      <c r="L68" s="48">
        <f t="shared" ref="L68" si="105">SUM(K68*1.2)</f>
        <v>0</v>
      </c>
      <c r="M68" s="45"/>
      <c r="N68" s="70">
        <v>25</v>
      </c>
      <c r="O68" s="76">
        <v>0.16</v>
      </c>
      <c r="P68" s="50">
        <f t="shared" si="7"/>
        <v>4</v>
      </c>
      <c r="Q68" s="44">
        <f t="shared" ref="Q68" si="106">SUM(P68*1.2)</f>
        <v>4.8</v>
      </c>
      <c r="R68" s="45"/>
      <c r="S68" s="70">
        <v>25</v>
      </c>
      <c r="T68" s="76">
        <f t="shared" si="12"/>
        <v>0.124</v>
      </c>
      <c r="U68" s="51">
        <v>3.1</v>
      </c>
      <c r="V68" s="44">
        <f>SUM(U68*1.2)</f>
        <v>3.7199999999999998</v>
      </c>
      <c r="W68" s="71"/>
      <c r="X68" s="111">
        <f t="shared" si="13"/>
        <v>3.6119999999999997</v>
      </c>
    </row>
    <row r="69" spans="1:24">
      <c r="A69" s="89" t="s">
        <v>83</v>
      </c>
      <c r="B69" s="98">
        <v>50</v>
      </c>
      <c r="C69" s="99" t="s">
        <v>72</v>
      </c>
      <c r="D69" s="49">
        <v>1</v>
      </c>
      <c r="E69" s="76">
        <f t="shared" si="8"/>
        <v>0.39</v>
      </c>
      <c r="F69" s="47">
        <v>0.39</v>
      </c>
      <c r="G69" s="44">
        <f t="shared" ref="G69" si="107">SUM(F69*1.2)</f>
        <v>0.46799999999999997</v>
      </c>
      <c r="H69" s="45"/>
      <c r="I69" s="74">
        <v>1</v>
      </c>
      <c r="J69" s="47"/>
      <c r="K69" s="47"/>
      <c r="L69" s="48">
        <f t="shared" ref="L69" si="108">SUM(K69*1.2)</f>
        <v>0</v>
      </c>
      <c r="M69" s="45"/>
      <c r="N69" s="70">
        <v>1</v>
      </c>
      <c r="O69" s="76">
        <v>0.37</v>
      </c>
      <c r="P69" s="50">
        <f t="shared" si="7"/>
        <v>0.37</v>
      </c>
      <c r="Q69" s="113">
        <f t="shared" ref="Q69" si="109">SUM(P69*1.2)</f>
        <v>0.44400000000000001</v>
      </c>
      <c r="R69" s="45"/>
      <c r="S69" s="70">
        <v>10</v>
      </c>
      <c r="T69" s="76">
        <f>U69/S69</f>
        <v>0.08</v>
      </c>
      <c r="U69" s="51">
        <v>0.8</v>
      </c>
      <c r="V69" s="44">
        <f>SUM(U69*1.2)</f>
        <v>0.96</v>
      </c>
      <c r="W69" s="71"/>
      <c r="X69" s="111">
        <f t="shared" si="13"/>
        <v>0.44400000000000001</v>
      </c>
    </row>
    <row r="70" spans="1:24">
      <c r="A70" s="89" t="s">
        <v>84</v>
      </c>
      <c r="B70" s="98">
        <v>30</v>
      </c>
      <c r="C70" s="99" t="s">
        <v>72</v>
      </c>
      <c r="D70" s="49">
        <v>1</v>
      </c>
      <c r="E70" s="76">
        <f t="shared" si="8"/>
        <v>1.82</v>
      </c>
      <c r="F70" s="47">
        <v>1.82</v>
      </c>
      <c r="G70" s="44">
        <f t="shared" ref="G70" si="110">SUM(F70*1.2)</f>
        <v>2.1840000000000002</v>
      </c>
      <c r="H70" s="45"/>
      <c r="I70" s="74">
        <v>1</v>
      </c>
      <c r="J70" s="47"/>
      <c r="K70" s="47"/>
      <c r="L70" s="48">
        <f t="shared" ref="L70" si="111">SUM(K70*1.2)</f>
        <v>0</v>
      </c>
      <c r="M70" s="45"/>
      <c r="N70" s="70">
        <v>1</v>
      </c>
      <c r="O70" s="76">
        <v>2.0699999999999998</v>
      </c>
      <c r="P70" s="50">
        <f t="shared" si="7"/>
        <v>2.0699999999999998</v>
      </c>
      <c r="Q70" s="44">
        <f t="shared" ref="Q70" si="112">SUM(P70*1.2)</f>
        <v>2.4839999999999995</v>
      </c>
      <c r="R70" s="45"/>
      <c r="S70" s="70">
        <v>1</v>
      </c>
      <c r="T70" s="76">
        <f t="shared" si="12"/>
        <v>1.65</v>
      </c>
      <c r="U70" s="51">
        <v>1.65</v>
      </c>
      <c r="V70" s="113">
        <f>SUM(U70*1.2)</f>
        <v>1.9799999999999998</v>
      </c>
      <c r="W70" s="71"/>
      <c r="X70" s="111">
        <f t="shared" si="13"/>
        <v>1.9799999999999998</v>
      </c>
    </row>
    <row r="71" spans="1:24">
      <c r="A71" s="89" t="s">
        <v>85</v>
      </c>
      <c r="B71" s="98">
        <v>30</v>
      </c>
      <c r="C71" s="99" t="s">
        <v>72</v>
      </c>
      <c r="D71" s="49">
        <v>1</v>
      </c>
      <c r="E71" s="76">
        <f t="shared" si="8"/>
        <v>1.82</v>
      </c>
      <c r="F71" s="47">
        <v>1.82</v>
      </c>
      <c r="G71" s="44">
        <f t="shared" ref="G71" si="113">SUM(F71*1.2)</f>
        <v>2.1840000000000002</v>
      </c>
      <c r="H71" s="45"/>
      <c r="I71" s="74">
        <v>1</v>
      </c>
      <c r="J71" s="47"/>
      <c r="K71" s="47"/>
      <c r="L71" s="48">
        <f t="shared" ref="L71" si="114">SUM(K71*1.2)</f>
        <v>0</v>
      </c>
      <c r="M71" s="45"/>
      <c r="N71" s="70">
        <v>1</v>
      </c>
      <c r="O71" s="76">
        <v>2.14</v>
      </c>
      <c r="P71" s="50">
        <f t="shared" si="7"/>
        <v>2.14</v>
      </c>
      <c r="Q71" s="44">
        <f t="shared" ref="Q71" si="115">SUM(P71*1.2)</f>
        <v>2.5680000000000001</v>
      </c>
      <c r="R71" s="45"/>
      <c r="S71" s="70">
        <v>1</v>
      </c>
      <c r="T71" s="76">
        <f t="shared" si="12"/>
        <v>1.65</v>
      </c>
      <c r="U71" s="51">
        <v>1.65</v>
      </c>
      <c r="V71" s="113">
        <f>SUM(U71*1.2)</f>
        <v>1.9799999999999998</v>
      </c>
      <c r="W71" s="71"/>
      <c r="X71" s="111">
        <f t="shared" si="13"/>
        <v>1.9799999999999998</v>
      </c>
    </row>
    <row r="72" spans="1:24">
      <c r="A72" s="89" t="s">
        <v>86</v>
      </c>
      <c r="B72" s="98">
        <v>30</v>
      </c>
      <c r="C72" s="99" t="s">
        <v>72</v>
      </c>
      <c r="D72" s="49">
        <v>1</v>
      </c>
      <c r="E72" s="76">
        <f t="shared" si="8"/>
        <v>2.29</v>
      </c>
      <c r="F72" s="47">
        <v>2.29</v>
      </c>
      <c r="G72" s="113">
        <f t="shared" ref="G72" si="116">SUM(F72*1.2)</f>
        <v>2.7479999999999998</v>
      </c>
      <c r="H72" s="45"/>
      <c r="I72" s="74">
        <v>1</v>
      </c>
      <c r="J72" s="47"/>
      <c r="K72" s="47"/>
      <c r="L72" s="48">
        <f t="shared" ref="L72" si="117">SUM(K72*1.2)</f>
        <v>0</v>
      </c>
      <c r="M72" s="45"/>
      <c r="N72" s="70">
        <v>1</v>
      </c>
      <c r="O72" s="76">
        <v>6.23</v>
      </c>
      <c r="P72" s="50">
        <f t="shared" si="7"/>
        <v>6.23</v>
      </c>
      <c r="Q72" s="44">
        <f t="shared" ref="Q72" si="118">SUM(P72*1.2)</f>
        <v>7.476</v>
      </c>
      <c r="R72" s="45"/>
      <c r="S72" s="70">
        <v>1</v>
      </c>
      <c r="T72" s="76">
        <f>U72/S72</f>
        <v>6.2</v>
      </c>
      <c r="U72" s="51">
        <v>6.2</v>
      </c>
      <c r="V72" s="44">
        <f>SUM(U72*1.2)</f>
        <v>7.4399999999999995</v>
      </c>
      <c r="W72" s="71"/>
      <c r="X72" s="111">
        <f t="shared" si="13"/>
        <v>2.7479999999999998</v>
      </c>
    </row>
    <row r="73" spans="1:24">
      <c r="A73" s="89" t="s">
        <v>87</v>
      </c>
      <c r="B73" s="98">
        <v>30</v>
      </c>
      <c r="C73" s="99" t="s">
        <v>72</v>
      </c>
      <c r="D73" s="49">
        <v>1</v>
      </c>
      <c r="E73" s="76">
        <f t="shared" si="8"/>
        <v>2.29</v>
      </c>
      <c r="F73" s="47">
        <v>2.29</v>
      </c>
      <c r="G73" s="113">
        <f t="shared" ref="G73" si="119">SUM(F73*1.2)</f>
        <v>2.7479999999999998</v>
      </c>
      <c r="H73" s="45"/>
      <c r="I73" s="74">
        <v>1</v>
      </c>
      <c r="J73" s="47"/>
      <c r="K73" s="47"/>
      <c r="L73" s="48">
        <f t="shared" ref="L73" si="120">SUM(K73*1.2)</f>
        <v>0</v>
      </c>
      <c r="M73" s="45"/>
      <c r="N73" s="70">
        <v>1</v>
      </c>
      <c r="O73" s="76">
        <v>3.33</v>
      </c>
      <c r="P73" s="50">
        <f t="shared" si="7"/>
        <v>3.33</v>
      </c>
      <c r="Q73" s="44">
        <f t="shared" ref="Q73" si="121">SUM(P73*1.2)</f>
        <v>3.996</v>
      </c>
      <c r="R73" s="45"/>
      <c r="S73" s="70">
        <v>1</v>
      </c>
      <c r="T73" s="76">
        <f t="shared" si="12"/>
        <v>3.5</v>
      </c>
      <c r="U73" s="51">
        <v>3.5</v>
      </c>
      <c r="V73" s="44">
        <f>SUM(U73*1.2)</f>
        <v>4.2</v>
      </c>
      <c r="W73" s="71"/>
      <c r="X73" s="111">
        <f t="shared" si="13"/>
        <v>2.7479999999999998</v>
      </c>
    </row>
    <row r="74" spans="1:24">
      <c r="A74" s="89" t="s">
        <v>88</v>
      </c>
      <c r="B74" s="98">
        <v>30</v>
      </c>
      <c r="C74" s="99" t="s">
        <v>72</v>
      </c>
      <c r="D74" s="49">
        <v>1</v>
      </c>
      <c r="E74" s="76">
        <f t="shared" si="8"/>
        <v>2.19</v>
      </c>
      <c r="F74" s="47">
        <v>2.19</v>
      </c>
      <c r="G74" s="44">
        <f t="shared" ref="G74" si="122">SUM(F74*1.2)</f>
        <v>2.6279999999999997</v>
      </c>
      <c r="H74" s="45"/>
      <c r="I74" s="74">
        <v>1</v>
      </c>
      <c r="J74" s="47"/>
      <c r="K74" s="47"/>
      <c r="L74" s="48">
        <f t="shared" ref="L74" si="123">SUM(K74*1.2)</f>
        <v>0</v>
      </c>
      <c r="M74" s="45"/>
      <c r="N74" s="70">
        <v>1</v>
      </c>
      <c r="O74" s="76">
        <v>2.2599999999999998</v>
      </c>
      <c r="P74" s="50">
        <f t="shared" si="7"/>
        <v>2.2599999999999998</v>
      </c>
      <c r="Q74" s="44">
        <f t="shared" ref="Q74" si="124">SUM(P74*1.2)</f>
        <v>2.7119999999999997</v>
      </c>
      <c r="R74" s="45"/>
      <c r="S74" s="70">
        <v>1</v>
      </c>
      <c r="T74" s="76">
        <f t="shared" si="12"/>
        <v>1.65</v>
      </c>
      <c r="U74" s="51">
        <v>1.65</v>
      </c>
      <c r="V74" s="113">
        <f>SUM(U74*1.2)</f>
        <v>1.9799999999999998</v>
      </c>
      <c r="W74" s="71"/>
      <c r="X74" s="111">
        <f t="shared" si="13"/>
        <v>1.9799999999999998</v>
      </c>
    </row>
    <row r="75" spans="1:24">
      <c r="A75" s="89" t="s">
        <v>89</v>
      </c>
      <c r="B75" s="98">
        <v>30</v>
      </c>
      <c r="C75" s="99" t="s">
        <v>72</v>
      </c>
      <c r="D75" s="49">
        <v>1</v>
      </c>
      <c r="E75" s="76">
        <f t="shared" si="8"/>
        <v>3.03</v>
      </c>
      <c r="F75" s="47">
        <v>3.03</v>
      </c>
      <c r="G75" s="113">
        <f t="shared" ref="G75" si="125">SUM(F75*1.2)</f>
        <v>3.6359999999999997</v>
      </c>
      <c r="H75" s="45"/>
      <c r="I75" s="74">
        <v>1</v>
      </c>
      <c r="J75" s="47"/>
      <c r="K75" s="47"/>
      <c r="L75" s="48">
        <f t="shared" ref="L75" si="126">SUM(K75*1.2)</f>
        <v>0</v>
      </c>
      <c r="M75" s="45"/>
      <c r="N75" s="70">
        <v>1</v>
      </c>
      <c r="O75" s="76">
        <v>4.24</v>
      </c>
      <c r="P75" s="50">
        <f t="shared" si="7"/>
        <v>4.24</v>
      </c>
      <c r="Q75" s="44">
        <f t="shared" ref="Q75" si="127">SUM(P75*1.2)</f>
        <v>5.0880000000000001</v>
      </c>
      <c r="R75" s="45"/>
      <c r="S75" s="70">
        <v>1</v>
      </c>
      <c r="T75" s="76">
        <f>U75/S75</f>
        <v>7.85</v>
      </c>
      <c r="U75" s="51">
        <v>7.85</v>
      </c>
      <c r="V75" s="44">
        <f>SUM(U75*1.2)</f>
        <v>9.42</v>
      </c>
      <c r="W75" s="71"/>
      <c r="X75" s="111">
        <f t="shared" si="13"/>
        <v>3.6359999999999997</v>
      </c>
    </row>
    <row r="76" spans="1:24">
      <c r="A76" s="89" t="s">
        <v>90</v>
      </c>
      <c r="B76" s="98">
        <v>50</v>
      </c>
      <c r="C76" s="99" t="s">
        <v>72</v>
      </c>
      <c r="D76" s="49">
        <v>6</v>
      </c>
      <c r="E76" s="76">
        <f t="shared" si="8"/>
        <v>0.47333333333333333</v>
      </c>
      <c r="F76" s="47">
        <v>2.84</v>
      </c>
      <c r="G76" s="113">
        <f t="shared" ref="G76" si="128">SUM(F76*1.2)</f>
        <v>3.4079999999999999</v>
      </c>
      <c r="H76" s="45"/>
      <c r="I76" s="74">
        <v>6</v>
      </c>
      <c r="J76" s="47"/>
      <c r="K76" s="47"/>
      <c r="L76" s="48">
        <f t="shared" ref="L76:L88" si="129">SUM(K76*1.2)</f>
        <v>0</v>
      </c>
      <c r="M76" s="45"/>
      <c r="N76" s="70">
        <v>10</v>
      </c>
      <c r="O76" s="76">
        <v>0.45</v>
      </c>
      <c r="P76" s="50">
        <f t="shared" si="7"/>
        <v>4.5</v>
      </c>
      <c r="Q76" s="44">
        <f t="shared" ref="Q76" si="130">SUM(P76*1.2)</f>
        <v>5.3999999999999995</v>
      </c>
      <c r="R76" s="45"/>
      <c r="S76" s="70">
        <v>10</v>
      </c>
      <c r="T76" s="76">
        <f t="shared" si="12"/>
        <v>0.37</v>
      </c>
      <c r="U76" s="51">
        <v>3.7</v>
      </c>
      <c r="V76" s="44">
        <f>SUM(U76*1.2)</f>
        <v>4.4400000000000004</v>
      </c>
      <c r="W76" s="71"/>
      <c r="X76" s="111">
        <f t="shared" si="13"/>
        <v>3.4079999999999999</v>
      </c>
    </row>
    <row r="77" spans="1:24">
      <c r="A77" s="89" t="s">
        <v>92</v>
      </c>
      <c r="B77" s="98">
        <v>20</v>
      </c>
      <c r="C77" s="99" t="s">
        <v>72</v>
      </c>
      <c r="D77" s="49">
        <v>1</v>
      </c>
      <c r="E77" s="76">
        <f t="shared" si="8"/>
        <v>0</v>
      </c>
      <c r="F77" s="47">
        <v>0</v>
      </c>
      <c r="G77" s="44">
        <f t="shared" ref="G77" si="131">SUM(F77*1.2)</f>
        <v>0</v>
      </c>
      <c r="H77" s="45"/>
      <c r="I77" s="74">
        <v>1</v>
      </c>
      <c r="J77" s="47"/>
      <c r="K77" s="47"/>
      <c r="L77" s="48">
        <f t="shared" si="129"/>
        <v>0</v>
      </c>
      <c r="M77" s="45"/>
      <c r="N77" s="70">
        <v>1</v>
      </c>
      <c r="O77" s="76">
        <v>0</v>
      </c>
      <c r="P77" s="50">
        <f t="shared" si="7"/>
        <v>0</v>
      </c>
      <c r="Q77" s="113">
        <f t="shared" ref="Q77" si="132">SUM(P77*1.2)</f>
        <v>0</v>
      </c>
      <c r="R77" s="45"/>
      <c r="S77" s="70">
        <v>1</v>
      </c>
      <c r="T77" s="76">
        <f t="shared" si="12"/>
        <v>12</v>
      </c>
      <c r="U77" s="51">
        <v>12</v>
      </c>
      <c r="V77" s="44">
        <f>SUM(U77*1.2)</f>
        <v>14.399999999999999</v>
      </c>
      <c r="W77" s="71"/>
      <c r="X77" s="111">
        <f t="shared" si="13"/>
        <v>0</v>
      </c>
    </row>
    <row r="78" spans="1:24">
      <c r="A78" s="89" t="s">
        <v>93</v>
      </c>
      <c r="B78" s="98">
        <v>20</v>
      </c>
      <c r="C78" s="99" t="s">
        <v>72</v>
      </c>
      <c r="D78" s="49">
        <v>1</v>
      </c>
      <c r="E78" s="76">
        <f t="shared" si="8"/>
        <v>0.92</v>
      </c>
      <c r="F78" s="47">
        <v>0.92</v>
      </c>
      <c r="G78" s="113">
        <f t="shared" ref="G78" si="133">SUM(F78*1.2)</f>
        <v>1.1040000000000001</v>
      </c>
      <c r="H78" s="45"/>
      <c r="I78" s="74">
        <v>1</v>
      </c>
      <c r="J78" s="47"/>
      <c r="K78" s="47"/>
      <c r="L78" s="48">
        <f t="shared" si="129"/>
        <v>0</v>
      </c>
      <c r="M78" s="45"/>
      <c r="N78" s="70">
        <v>1</v>
      </c>
      <c r="O78" s="76">
        <v>1.35</v>
      </c>
      <c r="P78" s="50">
        <f t="shared" si="7"/>
        <v>1.35</v>
      </c>
      <c r="Q78" s="44">
        <f t="shared" ref="Q78" si="134">SUM(P78*1.2)</f>
        <v>1.62</v>
      </c>
      <c r="R78" s="45"/>
      <c r="S78" s="70">
        <v>1</v>
      </c>
      <c r="T78" s="76">
        <f>U78/S78</f>
        <v>1.1000000000000001</v>
      </c>
      <c r="U78" s="51">
        <v>1.1000000000000001</v>
      </c>
      <c r="V78" s="44">
        <f>SUM(U78*1.2)</f>
        <v>1.32</v>
      </c>
      <c r="W78" s="71"/>
      <c r="X78" s="111">
        <f t="shared" si="13"/>
        <v>1.1040000000000001</v>
      </c>
    </row>
    <row r="79" spans="1:24">
      <c r="A79" s="89" t="s">
        <v>27</v>
      </c>
      <c r="B79" s="94">
        <v>20</v>
      </c>
      <c r="C79" s="95" t="s">
        <v>72</v>
      </c>
      <c r="D79" s="49">
        <v>1</v>
      </c>
      <c r="E79" s="76">
        <f t="shared" si="8"/>
        <v>0.82</v>
      </c>
      <c r="F79" s="47">
        <v>0.82</v>
      </c>
      <c r="G79" s="113">
        <f t="shared" ref="G79" si="135">SUM(F79*1.2)</f>
        <v>0.98399999999999987</v>
      </c>
      <c r="H79" s="45"/>
      <c r="I79" s="69">
        <v>1</v>
      </c>
      <c r="J79" s="47"/>
      <c r="K79" s="47"/>
      <c r="L79" s="48">
        <f t="shared" si="129"/>
        <v>0</v>
      </c>
      <c r="M79" s="45"/>
      <c r="N79" s="70">
        <v>1</v>
      </c>
      <c r="O79" s="76">
        <v>1.02</v>
      </c>
      <c r="P79" s="50">
        <f t="shared" si="7"/>
        <v>1.02</v>
      </c>
      <c r="Q79" s="44">
        <f t="shared" ref="Q79" si="136">SUM(P79*1.2)</f>
        <v>1.224</v>
      </c>
      <c r="R79" s="45"/>
      <c r="S79" s="70">
        <v>1</v>
      </c>
      <c r="T79" s="76">
        <f t="shared" si="12"/>
        <v>0.9</v>
      </c>
      <c r="U79" s="51">
        <v>0.9</v>
      </c>
      <c r="V79" s="44">
        <f>SUM(U79*1.2)</f>
        <v>1.08</v>
      </c>
      <c r="W79" s="71"/>
      <c r="X79" s="111">
        <f t="shared" si="13"/>
        <v>0.98399999999999987</v>
      </c>
    </row>
    <row r="80" spans="1:24">
      <c r="A80" s="89" t="s">
        <v>53</v>
      </c>
      <c r="B80" s="94">
        <v>40</v>
      </c>
      <c r="C80" s="95" t="s">
        <v>72</v>
      </c>
      <c r="D80" s="49">
        <v>1</v>
      </c>
      <c r="E80" s="76">
        <f t="shared" si="8"/>
        <v>2.85</v>
      </c>
      <c r="F80" s="47">
        <v>2.85</v>
      </c>
      <c r="G80" s="44">
        <f t="shared" ref="G80" si="137">SUM(F80*1.2)</f>
        <v>3.42</v>
      </c>
      <c r="H80" s="45"/>
      <c r="I80" s="69">
        <v>1</v>
      </c>
      <c r="J80" s="47"/>
      <c r="K80" s="47"/>
      <c r="L80" s="48">
        <f t="shared" si="129"/>
        <v>0</v>
      </c>
      <c r="M80" s="45"/>
      <c r="N80" s="70">
        <v>1</v>
      </c>
      <c r="O80" s="76">
        <v>2.39</v>
      </c>
      <c r="P80" s="50">
        <f t="shared" si="7"/>
        <v>2.39</v>
      </c>
      <c r="Q80" s="44">
        <f t="shared" ref="Q80" si="138">SUM(P80*1.2)</f>
        <v>2.8679999999999999</v>
      </c>
      <c r="R80" s="45"/>
      <c r="S80" s="70">
        <v>1</v>
      </c>
      <c r="T80" s="76">
        <f t="shared" si="12"/>
        <v>1.95</v>
      </c>
      <c r="U80" s="51">
        <v>1.95</v>
      </c>
      <c r="V80" s="113">
        <f>SUM(U80*1.2)</f>
        <v>2.34</v>
      </c>
      <c r="W80" s="71"/>
      <c r="X80" s="111">
        <f t="shared" si="13"/>
        <v>2.34</v>
      </c>
    </row>
    <row r="81" spans="1:24">
      <c r="A81" s="89" t="s">
        <v>71</v>
      </c>
      <c r="B81" s="94">
        <v>20</v>
      </c>
      <c r="C81" s="95" t="s">
        <v>72</v>
      </c>
      <c r="D81" s="49">
        <v>1</v>
      </c>
      <c r="E81" s="76">
        <f t="shared" si="8"/>
        <v>9.4600000000000009</v>
      </c>
      <c r="F81" s="47">
        <v>9.4600000000000009</v>
      </c>
      <c r="G81" s="44">
        <f t="shared" ref="G81" si="139">SUM(F81*1.2)</f>
        <v>11.352</v>
      </c>
      <c r="H81" s="45"/>
      <c r="I81" s="69">
        <v>1</v>
      </c>
      <c r="J81" s="47"/>
      <c r="K81" s="47"/>
      <c r="L81" s="48">
        <f t="shared" si="129"/>
        <v>0</v>
      </c>
      <c r="M81" s="45"/>
      <c r="N81" s="70">
        <v>1</v>
      </c>
      <c r="O81" s="76">
        <v>4.1100000000000003</v>
      </c>
      <c r="P81" s="50">
        <f t="shared" si="7"/>
        <v>4.1100000000000003</v>
      </c>
      <c r="Q81" s="44">
        <f t="shared" ref="Q81" si="140">SUM(P81*1.2)</f>
        <v>4.9320000000000004</v>
      </c>
      <c r="R81" s="45"/>
      <c r="S81" s="70">
        <v>5</v>
      </c>
      <c r="T81" s="76">
        <f t="shared" si="12"/>
        <v>0.80999999999999994</v>
      </c>
      <c r="U81" s="51">
        <v>4.05</v>
      </c>
      <c r="V81" s="113">
        <f>SUM(U81*1.2)</f>
        <v>4.8599999999999994</v>
      </c>
      <c r="W81" s="71"/>
      <c r="X81" s="111">
        <f t="shared" si="13"/>
        <v>4.8599999999999994</v>
      </c>
    </row>
    <row r="82" spans="1:24">
      <c r="A82" s="89" t="s">
        <v>28</v>
      </c>
      <c r="B82" s="94">
        <v>50</v>
      </c>
      <c r="C82" s="95" t="s">
        <v>72</v>
      </c>
      <c r="D82" s="49">
        <v>10</v>
      </c>
      <c r="E82" s="76">
        <f t="shared" si="8"/>
        <v>0.42400000000000004</v>
      </c>
      <c r="F82" s="47">
        <v>4.24</v>
      </c>
      <c r="G82" s="44">
        <f t="shared" ref="G82" si="141">SUM(F82*1.2)</f>
        <v>5.0880000000000001</v>
      </c>
      <c r="H82" s="45"/>
      <c r="I82" s="69">
        <v>10</v>
      </c>
      <c r="J82" s="47"/>
      <c r="K82" s="47"/>
      <c r="L82" s="48">
        <f t="shared" si="129"/>
        <v>0</v>
      </c>
      <c r="M82" s="45"/>
      <c r="N82" s="70">
        <v>1</v>
      </c>
      <c r="O82" s="76">
        <v>0</v>
      </c>
      <c r="P82" s="50">
        <f t="shared" si="7"/>
        <v>0</v>
      </c>
      <c r="Q82" s="113">
        <f t="shared" ref="Q82" si="142">SUM(P82*1.2)</f>
        <v>0</v>
      </c>
      <c r="R82" s="45"/>
      <c r="S82" s="70">
        <v>10</v>
      </c>
      <c r="T82" s="76">
        <f t="shared" si="12"/>
        <v>0.36</v>
      </c>
      <c r="U82" s="51">
        <v>3.6</v>
      </c>
      <c r="V82" s="44">
        <f>SUM(U82*1.2)</f>
        <v>4.32</v>
      </c>
      <c r="W82" s="71"/>
      <c r="X82" s="111">
        <f t="shared" si="13"/>
        <v>0</v>
      </c>
    </row>
    <row r="83" spans="1:24">
      <c r="A83" s="88" t="s">
        <v>29</v>
      </c>
      <c r="B83" s="94">
        <v>10</v>
      </c>
      <c r="C83" s="95" t="s">
        <v>72</v>
      </c>
      <c r="D83" s="49">
        <v>1</v>
      </c>
      <c r="E83" s="76">
        <f t="shared" si="8"/>
        <v>9.2899999999999991</v>
      </c>
      <c r="F83" s="47">
        <v>9.2899999999999991</v>
      </c>
      <c r="G83" s="44">
        <f t="shared" ref="G83" si="143">SUM(F83*1.2)</f>
        <v>11.147999999999998</v>
      </c>
      <c r="H83" s="45"/>
      <c r="I83" s="69">
        <v>1</v>
      </c>
      <c r="J83" s="47"/>
      <c r="K83" s="47"/>
      <c r="L83" s="48">
        <f t="shared" si="129"/>
        <v>0</v>
      </c>
      <c r="M83" s="45"/>
      <c r="N83" s="70">
        <v>1</v>
      </c>
      <c r="O83" s="76">
        <v>11.2</v>
      </c>
      <c r="P83" s="50">
        <f t="shared" si="7"/>
        <v>11.2</v>
      </c>
      <c r="Q83" s="44">
        <f t="shared" ref="Q83" si="144">SUM(P83*1.2)</f>
        <v>13.44</v>
      </c>
      <c r="R83" s="45"/>
      <c r="S83" s="70">
        <v>1</v>
      </c>
      <c r="T83" s="76">
        <f>U83/S83</f>
        <v>6.95</v>
      </c>
      <c r="U83" s="51">
        <v>6.95</v>
      </c>
      <c r="V83" s="113">
        <f>SUM(U83*1.2)</f>
        <v>8.34</v>
      </c>
      <c r="W83" s="71"/>
      <c r="X83" s="111">
        <f t="shared" si="13"/>
        <v>8.34</v>
      </c>
    </row>
    <row r="84" spans="1:24">
      <c r="A84" s="89" t="s">
        <v>75</v>
      </c>
      <c r="B84" s="94">
        <v>10</v>
      </c>
      <c r="C84" s="95" t="s">
        <v>72</v>
      </c>
      <c r="D84" s="49">
        <v>1</v>
      </c>
      <c r="E84" s="76">
        <f t="shared" si="8"/>
        <v>6.02</v>
      </c>
      <c r="F84" s="47">
        <v>6.02</v>
      </c>
      <c r="G84" s="44">
        <f t="shared" ref="G84" si="145">SUM(F84*1.2)</f>
        <v>7.2239999999999993</v>
      </c>
      <c r="H84" s="45"/>
      <c r="I84" s="69">
        <v>1</v>
      </c>
      <c r="J84" s="47"/>
      <c r="K84" s="47"/>
      <c r="L84" s="48">
        <f t="shared" si="129"/>
        <v>0</v>
      </c>
      <c r="M84" s="45"/>
      <c r="N84" s="70">
        <v>1</v>
      </c>
      <c r="O84" s="76">
        <v>7.74</v>
      </c>
      <c r="P84" s="50">
        <f t="shared" si="7"/>
        <v>7.74</v>
      </c>
      <c r="Q84" s="44">
        <f t="shared" ref="Q84" si="146">SUM(P84*1.2)</f>
        <v>9.2880000000000003</v>
      </c>
      <c r="R84" s="45"/>
      <c r="S84" s="70">
        <v>5</v>
      </c>
      <c r="T84" s="76">
        <f t="shared" si="12"/>
        <v>0.51</v>
      </c>
      <c r="U84" s="51">
        <v>2.5499999999999998</v>
      </c>
      <c r="V84" s="113">
        <f>SUM(U84*1.2)</f>
        <v>3.0599999999999996</v>
      </c>
      <c r="W84" s="71"/>
      <c r="X84" s="111">
        <f t="shared" si="13"/>
        <v>3.0599999999999996</v>
      </c>
    </row>
    <row r="85" spans="1:24">
      <c r="A85" s="88" t="s">
        <v>32</v>
      </c>
      <c r="B85" s="94">
        <v>80</v>
      </c>
      <c r="C85" s="95" t="s">
        <v>72</v>
      </c>
      <c r="D85" s="49">
        <v>1</v>
      </c>
      <c r="E85" s="76">
        <f t="shared" si="8"/>
        <v>2.0499999999999998</v>
      </c>
      <c r="F85" s="47">
        <v>2.0499999999999998</v>
      </c>
      <c r="G85" s="113">
        <f t="shared" ref="G85" si="147">SUM(F85*1.2)</f>
        <v>2.4599999999999995</v>
      </c>
      <c r="H85" s="45"/>
      <c r="I85" s="69">
        <v>1</v>
      </c>
      <c r="J85" s="47"/>
      <c r="K85" s="47"/>
      <c r="L85" s="48">
        <f t="shared" si="129"/>
        <v>0</v>
      </c>
      <c r="M85" s="45"/>
      <c r="N85" s="70">
        <v>1</v>
      </c>
      <c r="O85" s="76">
        <v>4.92</v>
      </c>
      <c r="P85" s="50">
        <f t="shared" si="7"/>
        <v>4.92</v>
      </c>
      <c r="Q85" s="44">
        <f t="shared" ref="Q85" si="148">SUM(P85*1.2)</f>
        <v>5.9039999999999999</v>
      </c>
      <c r="R85" s="45"/>
      <c r="S85" s="70">
        <v>1</v>
      </c>
      <c r="T85" s="76">
        <f>U85/S85</f>
        <v>2.9</v>
      </c>
      <c r="U85" s="51">
        <v>2.9</v>
      </c>
      <c r="V85" s="44">
        <f>SUM(U85*1.2)</f>
        <v>3.48</v>
      </c>
      <c r="W85" s="71"/>
      <c r="X85" s="111">
        <f t="shared" si="13"/>
        <v>2.4599999999999995</v>
      </c>
    </row>
    <row r="86" spans="1:24">
      <c r="A86" s="88" t="s">
        <v>34</v>
      </c>
      <c r="B86" s="96">
        <v>1200</v>
      </c>
      <c r="C86" s="95" t="s">
        <v>44</v>
      </c>
      <c r="D86" s="49">
        <v>25</v>
      </c>
      <c r="E86" s="76">
        <f t="shared" si="8"/>
        <v>0.41720000000000002</v>
      </c>
      <c r="F86" s="47">
        <v>10.43</v>
      </c>
      <c r="G86" s="44">
        <f t="shared" ref="G86" si="149">SUM(F86*1.2)</f>
        <v>12.516</v>
      </c>
      <c r="H86" s="45"/>
      <c r="I86" s="69">
        <v>25</v>
      </c>
      <c r="J86" s="47"/>
      <c r="K86" s="47"/>
      <c r="L86" s="48">
        <f t="shared" si="129"/>
        <v>0</v>
      </c>
      <c r="M86" s="45"/>
      <c r="N86" s="70">
        <v>25</v>
      </c>
      <c r="O86" s="76">
        <v>0.33</v>
      </c>
      <c r="P86" s="50">
        <f>O86*N86</f>
        <v>8.25</v>
      </c>
      <c r="Q86" s="113">
        <f>SUM(P86*1.2)</f>
        <v>9.9</v>
      </c>
      <c r="R86" s="45"/>
      <c r="S86" s="70">
        <v>25</v>
      </c>
      <c r="T86" s="76">
        <f t="shared" si="12"/>
        <v>0.35600000000000004</v>
      </c>
      <c r="U86" s="51">
        <v>8.9</v>
      </c>
      <c r="V86" s="44">
        <f>SUM(U86*1.2)</f>
        <v>10.68</v>
      </c>
      <c r="W86" s="71"/>
      <c r="X86" s="111">
        <f t="shared" si="13"/>
        <v>9.9</v>
      </c>
    </row>
    <row r="87" spans="1:24">
      <c r="A87" s="88" t="s">
        <v>59</v>
      </c>
      <c r="B87" s="94">
        <v>20</v>
      </c>
      <c r="C87" s="95" t="s">
        <v>72</v>
      </c>
      <c r="D87" s="49">
        <v>1</v>
      </c>
      <c r="E87" s="76">
        <f t="shared" si="8"/>
        <v>1.62</v>
      </c>
      <c r="F87" s="47">
        <v>1.62</v>
      </c>
      <c r="G87" s="44">
        <f t="shared" ref="G87" si="150">SUM(F87*1.2)</f>
        <v>1.944</v>
      </c>
      <c r="H87" s="45"/>
      <c r="I87" s="69">
        <v>1</v>
      </c>
      <c r="J87" s="47"/>
      <c r="K87" s="47"/>
      <c r="L87" s="48">
        <f t="shared" si="129"/>
        <v>0</v>
      </c>
      <c r="M87" s="45"/>
      <c r="N87" s="70">
        <v>1</v>
      </c>
      <c r="O87" s="76">
        <v>1.73</v>
      </c>
      <c r="P87" s="50">
        <f t="shared" si="7"/>
        <v>1.73</v>
      </c>
      <c r="Q87" s="44">
        <f t="shared" ref="Q87" si="151">SUM(P87*1.2)</f>
        <v>2.0760000000000001</v>
      </c>
      <c r="R87" s="45"/>
      <c r="S87" s="70">
        <v>1</v>
      </c>
      <c r="T87" s="76">
        <f>U87/S87</f>
        <v>1.45</v>
      </c>
      <c r="U87" s="51">
        <v>1.45</v>
      </c>
      <c r="V87" s="113">
        <f>SUM(U87*1.2)</f>
        <v>1.74</v>
      </c>
      <c r="W87" s="71"/>
      <c r="X87" s="111">
        <f t="shared" si="13"/>
        <v>1.74</v>
      </c>
    </row>
    <row r="88" spans="1:24" ht="13.5" thickBot="1">
      <c r="A88" s="91" t="s">
        <v>46</v>
      </c>
      <c r="B88" s="101">
        <v>40</v>
      </c>
      <c r="C88" s="102" t="s">
        <v>72</v>
      </c>
      <c r="D88" s="116">
        <v>10</v>
      </c>
      <c r="E88" s="77">
        <f t="shared" si="8"/>
        <v>9.0999999999999998E-2</v>
      </c>
      <c r="F88" s="60">
        <v>0.91</v>
      </c>
      <c r="G88" s="112">
        <f t="shared" ref="G88" si="152">SUM(F88*1.2)</f>
        <v>1.0920000000000001</v>
      </c>
      <c r="H88" s="58"/>
      <c r="I88" s="78">
        <v>10</v>
      </c>
      <c r="J88" s="60"/>
      <c r="K88" s="60"/>
      <c r="L88" s="61">
        <f t="shared" si="129"/>
        <v>0</v>
      </c>
      <c r="M88" s="58"/>
      <c r="N88" s="79">
        <v>1</v>
      </c>
      <c r="O88" s="77">
        <v>1.1000000000000001</v>
      </c>
      <c r="P88" s="63">
        <f t="shared" si="7"/>
        <v>1.1000000000000001</v>
      </c>
      <c r="Q88" s="57">
        <f t="shared" ref="Q88" si="153">SUM(P88*1.2)</f>
        <v>1.32</v>
      </c>
      <c r="R88" s="58"/>
      <c r="S88" s="79">
        <v>1</v>
      </c>
      <c r="T88" s="77">
        <f t="shared" si="12"/>
        <v>8.3000000000000007</v>
      </c>
      <c r="U88" s="64">
        <v>8.3000000000000007</v>
      </c>
      <c r="V88" s="120">
        <f>SUM(U88*1.2)</f>
        <v>9.9600000000000009</v>
      </c>
      <c r="W88" s="80"/>
      <c r="X88" s="111">
        <f t="shared" si="13"/>
        <v>1.0920000000000001</v>
      </c>
    </row>
    <row r="89" spans="1:24" ht="15.75">
      <c r="A89" s="19" t="s">
        <v>47</v>
      </c>
      <c r="B89" s="19"/>
      <c r="C89" s="19"/>
      <c r="D89" s="19"/>
      <c r="E89" s="19"/>
      <c r="F89" s="19"/>
      <c r="G89" s="19"/>
      <c r="H89" s="19"/>
      <c r="I89" s="19"/>
      <c r="J89" s="19"/>
      <c r="K89" s="19"/>
      <c r="L89" s="19"/>
      <c r="M89" s="19"/>
      <c r="N89" s="19"/>
      <c r="O89" s="19"/>
      <c r="P89" s="19"/>
      <c r="Q89" s="19"/>
      <c r="R89" s="19"/>
      <c r="S89" s="19"/>
      <c r="T89" s="19"/>
      <c r="U89" s="19"/>
      <c r="V89" s="19"/>
      <c r="W89" s="19"/>
    </row>
    <row r="90" spans="1:24" ht="11.1" customHeight="1"/>
    <row r="91" spans="1:24" ht="11.1" customHeight="1"/>
    <row r="92" spans="1:24" ht="11.1" customHeight="1"/>
    <row r="93" spans="1:24" ht="11.1" customHeight="1"/>
    <row r="94" spans="1:24" ht="11.1" customHeight="1"/>
    <row r="95" spans="1:24" ht="12" customHeight="1"/>
    <row r="96" spans="1:24" ht="11.1" customHeight="1">
      <c r="A96" s="6"/>
      <c r="B96" s="6"/>
    </row>
    <row r="97" spans="1:2" ht="11.1" customHeight="1"/>
    <row r="98" spans="1:2" ht="11.1" customHeight="1"/>
    <row r="99" spans="1:2" ht="11.1" customHeight="1"/>
    <row r="100" spans="1:2" ht="12" customHeight="1"/>
    <row r="101" spans="1:2" ht="12" customHeight="1"/>
    <row r="102" spans="1:2" ht="12" customHeight="1"/>
    <row r="103" spans="1:2" ht="12" customHeight="1"/>
    <row r="104" spans="1:2" ht="12" customHeight="1"/>
    <row r="105" spans="1:2" ht="12" customHeight="1"/>
    <row r="106" spans="1:2" ht="12" customHeight="1"/>
    <row r="107" spans="1:2" ht="12" customHeight="1"/>
    <row r="108" spans="1:2" ht="12" customHeight="1"/>
    <row r="109" spans="1:2" ht="12" customHeight="1"/>
    <row r="110" spans="1:2" ht="12" customHeight="1"/>
    <row r="111" spans="1:2" ht="12" customHeight="1"/>
    <row r="112" spans="1:2" ht="12" customHeight="1">
      <c r="A112" s="7"/>
      <c r="B112" s="7"/>
    </row>
    <row r="113" spans="1:2" ht="12" customHeight="1">
      <c r="A113" s="7"/>
      <c r="B113" s="7"/>
    </row>
    <row r="114" spans="1:2" ht="12" customHeight="1"/>
    <row r="115" spans="1:2" ht="12" customHeight="1"/>
    <row r="116" spans="1:2" ht="12" customHeight="1"/>
    <row r="117" spans="1:2" ht="12" customHeight="1"/>
    <row r="118" spans="1:2" ht="12" customHeight="1"/>
    <row r="119" spans="1:2" ht="12" customHeight="1"/>
    <row r="120" spans="1:2" ht="12" customHeight="1"/>
    <row r="121" spans="1:2" ht="12" customHeight="1"/>
    <row r="122" spans="1:2" ht="12" customHeight="1"/>
    <row r="123" spans="1:2" ht="12" customHeight="1"/>
    <row r="124" spans="1:2" ht="12" customHeight="1">
      <c r="A124" s="4"/>
      <c r="B124" s="4"/>
    </row>
    <row r="125" spans="1:2" ht="12" customHeight="1">
      <c r="A125" s="5"/>
      <c r="B125" s="5"/>
    </row>
    <row r="126" spans="1:2" ht="12" customHeight="1">
      <c r="A126" s="4"/>
      <c r="B126" s="4"/>
    </row>
    <row r="127" spans="1:2" ht="12" customHeight="1">
      <c r="A127" s="4"/>
      <c r="B127" s="4"/>
    </row>
    <row r="128" spans="1:2" ht="12" customHeight="1">
      <c r="A128" s="5"/>
      <c r="B128" s="5"/>
    </row>
    <row r="129" spans="1:2" ht="12" customHeight="1">
      <c r="A129" s="5"/>
      <c r="B129" s="5"/>
    </row>
    <row r="130" spans="1:2" ht="12" customHeight="1">
      <c r="A130" s="5"/>
      <c r="B130" s="5"/>
    </row>
    <row r="131" spans="1:2" ht="12" customHeight="1">
      <c r="A131" s="5"/>
      <c r="B131" s="5"/>
    </row>
    <row r="132" spans="1:2" ht="12" customHeight="1">
      <c r="A132" s="5"/>
      <c r="B132" s="5"/>
    </row>
    <row r="133" spans="1:2" ht="14.1" customHeight="1">
      <c r="A133" s="3"/>
      <c r="B133" s="3"/>
    </row>
    <row r="134" spans="1:2" ht="12" customHeight="1"/>
  </sheetData>
  <mergeCells count="10">
    <mergeCell ref="A89:W89"/>
    <mergeCell ref="D3:H3"/>
    <mergeCell ref="I3:M3"/>
    <mergeCell ref="N3:R3"/>
    <mergeCell ref="S3:W3"/>
    <mergeCell ref="B3:C4"/>
    <mergeCell ref="A3:A4"/>
    <mergeCell ref="A35:W35"/>
    <mergeCell ref="A1:W1"/>
    <mergeCell ref="A2:W2"/>
  </mergeCells>
  <printOptions horizontalCentered="1"/>
  <pageMargins left="0.23622047244094491" right="0.23622047244094491" top="0.74803149606299213" bottom="0.74803149606299213" header="0.31496062992125984" footer="0.31496062992125984"/>
  <pageSetup paperSize="8" orientation="landscape" r:id="rId1"/>
  <headerFooter>
    <oddFooter>&amp;L- Produits entretien 2019&amp;R&amp;P/&amp;N</oddFooter>
  </headerFooter>
  <ignoredErrors>
    <ignoredError sqref="G7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Table 1</vt:lpstr>
      <vt:lpstr>'Table 1'!Impression_des_titres</vt:lpstr>
      <vt:lpstr>'Table 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t_consult</cp:lastModifiedBy>
  <cp:lastPrinted>2018-12-19T06:44:13Z</cp:lastPrinted>
  <dcterms:created xsi:type="dcterms:W3CDTF">2016-12-05T18:42:32Z</dcterms:created>
  <dcterms:modified xsi:type="dcterms:W3CDTF">2018-12-19T16:13:31Z</dcterms:modified>
</cp:coreProperties>
</file>