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Risks" sheetId="1" r:id="rId1"/>
    <sheet name="Lists" sheetId="2" r:id="rId2"/>
  </sheets>
  <externalReferences>
    <externalReference r:id="rId3"/>
    <externalReference r:id="rId4"/>
  </externalReferences>
  <definedNames>
    <definedName name="Applications">Lists!#REF!</definedName>
    <definedName name="Chg_Env">Lists!#REF!</definedName>
    <definedName name="Chg_Impact">Lists!#REF!</definedName>
    <definedName name="Chg_Risks">Lists!#REF!</definedName>
    <definedName name="Chg_Risques">'[2]Référentiel Listes'!$Q$4:$Q$7</definedName>
    <definedName name="Chg_Statut">Lists!#REF!</definedName>
    <definedName name="Citrix">Lists!#REF!</definedName>
    <definedName name="HO_HNO">Lists!#REF!</definedName>
    <definedName name="Impac_Prod">Lists!#REF!</definedName>
    <definedName name="Impact_Prod">Lists!#REF!</definedName>
    <definedName name="Inc_Domain">Lists!#REF!</definedName>
    <definedName name="Inc_Statut">Lists!#REF!</definedName>
    <definedName name="Inc_Type">Lists!#REF!</definedName>
    <definedName name="Localisation">Lists!#REF!</definedName>
    <definedName name="menu">OFFSET(Lists!#REF!,,MATCH([1]Change!$G$16,Lists!#REF!,0)-1,10,)</definedName>
    <definedName name="Network">Lists!#REF!</definedName>
    <definedName name="OS">Lists!#REF!</definedName>
    <definedName name="Pb_Cause">Lists!#REF!</definedName>
    <definedName name="Pb_Criticite">Lists!#REF!</definedName>
    <definedName name="Pb_Impact">Lists!#REF!</definedName>
    <definedName name="Pb_Statut">Lists!#REF!</definedName>
    <definedName name="Pb_Urgence">Lists!#REF!</definedName>
    <definedName name="Perim_Infra">Lists!#REF!</definedName>
    <definedName name="Physique">Lists!#REF!</definedName>
    <definedName name="Quest001">Lists!$A$3:$A$7</definedName>
    <definedName name="Quest002">Lists!$A$15:$A$18</definedName>
    <definedName name="Quest003">Lists!$A$20:$A$22</definedName>
    <definedName name="Quest004">Lists!$A$24:$A$28</definedName>
    <definedName name="Quest005">Lists!$A$30:$A$35</definedName>
    <definedName name="Quest006">Lists!$A$37:$A$40</definedName>
    <definedName name="Quest007">Lists!$A$42:$A$48</definedName>
    <definedName name="Quest008">Lists!$A$50:$A$55</definedName>
    <definedName name="Quest009">Lists!$A$57:$A$60</definedName>
    <definedName name="Technical_Services">Lists!#REF!</definedName>
    <definedName name="Validation">Lists!#REF!</definedName>
    <definedName name="VDI">Lists!#REF!</definedName>
    <definedName name="Virtualization">Lists!#REF!</definedName>
    <definedName name="_xlnm.Print_Area" localSheetId="0">Risks!$A$1:$I$16</definedName>
  </definedNames>
  <calcPr calcId="145621"/>
</workbook>
</file>

<file path=xl/calcChain.xml><?xml version="1.0" encoding="utf-8"?>
<calcChain xmlns="http://schemas.openxmlformats.org/spreadsheetml/2006/main">
  <c r="J12" i="1" l="1"/>
  <c r="G12" i="1"/>
  <c r="F12" i="1"/>
  <c r="J11" i="1"/>
  <c r="G11" i="1"/>
  <c r="F11" i="1"/>
  <c r="J10" i="1"/>
  <c r="G10" i="1"/>
  <c r="F10" i="1"/>
  <c r="J9" i="1"/>
  <c r="G9" i="1"/>
  <c r="F9" i="1"/>
  <c r="G8" i="1"/>
  <c r="F8" i="1"/>
  <c r="J7" i="1"/>
  <c r="G7" i="1"/>
  <c r="F7" i="1"/>
  <c r="J6" i="1"/>
  <c r="G6" i="1"/>
  <c r="F6" i="1"/>
  <c r="J5" i="1"/>
  <c r="G5" i="1"/>
  <c r="F5" i="1"/>
  <c r="G4" i="1"/>
  <c r="F4" i="1"/>
  <c r="G3" i="1"/>
  <c r="H3" i="1" s="1"/>
  <c r="H6" i="1" l="1"/>
  <c r="H8" i="1"/>
  <c r="H4" i="1"/>
  <c r="D15" i="1" s="1"/>
  <c r="D16" i="1" s="1"/>
  <c r="H7" i="1"/>
  <c r="H10" i="1"/>
  <c r="H5" i="1"/>
  <c r="H12" i="1"/>
  <c r="H9" i="1"/>
  <c r="H11" i="1"/>
</calcChain>
</file>

<file path=xl/sharedStrings.xml><?xml version="1.0" encoding="utf-8"?>
<sst xmlns="http://schemas.openxmlformats.org/spreadsheetml/2006/main" count="97" uniqueCount="67">
  <si>
    <t>N°</t>
  </si>
  <si>
    <t>Questions</t>
  </si>
  <si>
    <t>Answers</t>
  </si>
  <si>
    <t>Coef question</t>
  </si>
  <si>
    <t>Coef answer</t>
  </si>
  <si>
    <t>Product</t>
  </si>
  <si>
    <t>Q001</t>
  </si>
  <si>
    <t>How much confidence is there that this operational acceptance will be a success during its production run ?</t>
  </si>
  <si>
    <t>Operational acceptance pre-tested</t>
  </si>
  <si>
    <t>Q002</t>
  </si>
  <si>
    <t>What is the complexity of the change?</t>
  </si>
  <si>
    <t>Somewhat complex</t>
  </si>
  <si>
    <t>Q003</t>
  </si>
  <si>
    <t>What is the nature of the Change ?</t>
  </si>
  <si>
    <t>New item of the SI</t>
  </si>
  <si>
    <t>Q004</t>
  </si>
  <si>
    <t>What is the type of change ?</t>
  </si>
  <si>
    <t>Correctionnal test</t>
  </si>
  <si>
    <t>Q005</t>
  </si>
  <si>
    <t>How many clients are concerned ?</t>
  </si>
  <si>
    <t>5 and more</t>
  </si>
  <si>
    <t>Q006</t>
  </si>
  <si>
    <t>How many sensitive items are impacted on production ?</t>
  </si>
  <si>
    <t>The whole information system</t>
  </si>
  <si>
    <t>Q007</t>
  </si>
  <si>
    <t>What is the nature of the expected impact ?</t>
  </si>
  <si>
    <t>Disturbances</t>
  </si>
  <si>
    <t>Q008</t>
  </si>
  <si>
    <t>What is the duration of the expected impact ?</t>
  </si>
  <si>
    <t>More than 2 hours</t>
  </si>
  <si>
    <t>Q009</t>
  </si>
  <si>
    <t>Is a rollback possible ?</t>
  </si>
  <si>
    <t>Yes, on 30 minutes</t>
  </si>
  <si>
    <t>Q010</t>
  </si>
  <si>
    <t>What is the functional impact of the Change ?</t>
  </si>
  <si>
    <t>Major</t>
  </si>
  <si>
    <t>Result</t>
  </si>
  <si>
    <t>No impact</t>
  </si>
  <si>
    <t>No</t>
  </si>
  <si>
    <t>Minor</t>
  </si>
  <si>
    <t>Downtime</t>
  </si>
  <si>
    <t>Coefficient multiplicateur</t>
  </si>
  <si>
    <t xml:space="preserve"> Select from list</t>
  </si>
  <si>
    <t>Tested in pre-production and production</t>
  </si>
  <si>
    <t>Tested only in pre-production</t>
  </si>
  <si>
    <t>Operational acceptance completely tested</t>
  </si>
  <si>
    <t>Very complex</t>
  </si>
  <si>
    <t>Complex</t>
  </si>
  <si>
    <t>Without complexity</t>
  </si>
  <si>
    <t>Modification of an existing item of the SI</t>
  </si>
  <si>
    <t>Suppress of an existing item of the SI</t>
  </si>
  <si>
    <t>Evolving test</t>
  </si>
  <si>
    <t>User group (cf CMDB)</t>
  </si>
  <si>
    <t>One user</t>
  </si>
  <si>
    <t>All users</t>
  </si>
  <si>
    <t>No one</t>
  </si>
  <si>
    <t>Some items of information systems</t>
  </si>
  <si>
    <t>The whole application</t>
  </si>
  <si>
    <t>Some items of the application</t>
  </si>
  <si>
    <t>Others</t>
  </si>
  <si>
    <t>Less than a minute</t>
  </si>
  <si>
    <t>1 to 20 minutes</t>
  </si>
  <si>
    <t>20 minutes to 1 hour</t>
  </si>
  <si>
    <t>Between 1 and to 2 hours</t>
  </si>
  <si>
    <t>Yes, on 10 minutes or less</t>
  </si>
  <si>
    <t>Yes, on 60 minutes</t>
  </si>
  <si>
    <t>Yes, on more than 1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</si>
</sst>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_-* #,##0.0\ _€_-;\-* #,##0.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4" applyNumberFormat="0" applyAlignment="0" applyProtection="0"/>
    <xf numFmtId="0" fontId="12" fillId="0" borderId="15" applyNumberFormat="0" applyFill="0" applyAlignment="0" applyProtection="0"/>
    <xf numFmtId="0" fontId="3" fillId="21" borderId="16" applyNumberFormat="0" applyFont="0" applyAlignment="0" applyProtection="0"/>
    <xf numFmtId="0" fontId="3" fillId="21" borderId="16" applyNumberFormat="0" applyFont="0" applyAlignment="0" applyProtection="0"/>
    <xf numFmtId="0" fontId="13" fillId="11" borderId="14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1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2" applyAlignment="1">
      <alignment vertical="center"/>
    </xf>
    <xf numFmtId="0" fontId="3" fillId="0" borderId="0" xfId="2" applyFill="1" applyAlignment="1">
      <alignment vertical="center"/>
    </xf>
    <xf numFmtId="0" fontId="4" fillId="3" borderId="1" xfId="2" applyFont="1" applyFill="1" applyBorder="1" applyAlignment="1">
      <alignment vertical="center"/>
    </xf>
    <xf numFmtId="0" fontId="4" fillId="3" borderId="2" xfId="2" applyFont="1" applyFill="1" applyBorder="1" applyAlignment="1">
      <alignment vertical="center"/>
    </xf>
    <xf numFmtId="0" fontId="4" fillId="3" borderId="3" xfId="2" applyFont="1" applyFill="1" applyBorder="1" applyAlignment="1">
      <alignment horizontal="center" vertical="center"/>
    </xf>
    <xf numFmtId="0" fontId="3" fillId="2" borderId="4" xfId="2" applyFill="1" applyBorder="1" applyAlignment="1">
      <alignment vertical="center"/>
    </xf>
    <xf numFmtId="0" fontId="3" fillId="2" borderId="5" xfId="2" applyFont="1" applyFill="1" applyBorder="1" applyAlignment="1">
      <alignment vertical="center" wrapText="1"/>
    </xf>
    <xf numFmtId="0" fontId="3" fillId="4" borderId="6" xfId="3" applyFont="1" applyFill="1" applyBorder="1" applyAlignment="1" applyProtection="1">
      <alignment horizontal="center" vertical="center"/>
      <protection locked="0"/>
    </xf>
    <xf numFmtId="10" fontId="3" fillId="2" borderId="4" xfId="4" applyNumberFormat="1" applyFill="1" applyBorder="1" applyAlignment="1" applyProtection="1">
      <alignment horizontal="center" vertical="center"/>
      <protection hidden="1"/>
    </xf>
    <xf numFmtId="10" fontId="3" fillId="2" borderId="5" xfId="4" applyNumberFormat="1" applyFill="1" applyBorder="1" applyAlignment="1" applyProtection="1">
      <alignment horizontal="center" vertical="center"/>
      <protection hidden="1"/>
    </xf>
    <xf numFmtId="10" fontId="3" fillId="2" borderId="7" xfId="4" applyNumberFormat="1" applyFill="1" applyBorder="1" applyAlignment="1" applyProtection="1">
      <alignment horizontal="center" vertical="center"/>
      <protection hidden="1"/>
    </xf>
    <xf numFmtId="0" fontId="3" fillId="2" borderId="4" xfId="2" applyFont="1" applyFill="1" applyBorder="1" applyAlignment="1">
      <alignment vertical="center"/>
    </xf>
    <xf numFmtId="0" fontId="3" fillId="2" borderId="5" xfId="2" applyFill="1" applyBorder="1" applyAlignment="1">
      <alignment vertical="center" wrapText="1"/>
    </xf>
    <xf numFmtId="164" fontId="5" fillId="0" borderId="0" xfId="4" applyNumberFormat="1" applyFont="1" applyFill="1" applyBorder="1" applyAlignment="1" applyProtection="1">
      <alignment horizontal="center" vertical="center"/>
      <protection hidden="1"/>
    </xf>
    <xf numFmtId="0" fontId="6" fillId="2" borderId="5" xfId="2" applyFont="1" applyFill="1" applyBorder="1" applyAlignment="1">
      <alignment vertical="center" wrapText="1"/>
    </xf>
    <xf numFmtId="0" fontId="3" fillId="2" borderId="8" xfId="2" applyFont="1" applyFill="1" applyBorder="1" applyAlignment="1">
      <alignment vertical="center"/>
    </xf>
    <xf numFmtId="0" fontId="3" fillId="2" borderId="9" xfId="2" applyFont="1" applyFill="1" applyBorder="1" applyAlignment="1">
      <alignment vertical="center" wrapText="1"/>
    </xf>
    <xf numFmtId="0" fontId="3" fillId="4" borderId="10" xfId="3" applyFont="1" applyFill="1" applyBorder="1" applyAlignment="1" applyProtection="1">
      <alignment horizontal="center" vertical="center"/>
      <protection locked="0"/>
    </xf>
    <xf numFmtId="10" fontId="3" fillId="2" borderId="8" xfId="4" applyNumberFormat="1" applyFill="1" applyBorder="1" applyAlignment="1" applyProtection="1">
      <alignment horizontal="center" vertical="center"/>
      <protection hidden="1"/>
    </xf>
    <xf numFmtId="10" fontId="3" fillId="2" borderId="9" xfId="4" applyNumberFormat="1" applyFill="1" applyBorder="1" applyAlignment="1" applyProtection="1">
      <alignment horizontal="center" vertical="center"/>
      <protection hidden="1"/>
    </xf>
    <xf numFmtId="10" fontId="3" fillId="2" borderId="10" xfId="4" applyNumberFormat="1" applyFill="1" applyBorder="1" applyAlignment="1" applyProtection="1">
      <alignment horizontal="center" vertical="center"/>
      <protection hidden="1"/>
    </xf>
    <xf numFmtId="10" fontId="0" fillId="0" borderId="0" xfId="0" applyNumberFormat="1" applyFill="1" applyAlignment="1">
      <alignment vertical="center"/>
    </xf>
    <xf numFmtId="0" fontId="4" fillId="3" borderId="11" xfId="2" applyFont="1" applyFill="1" applyBorder="1" applyAlignment="1">
      <alignment vertical="center"/>
    </xf>
    <xf numFmtId="10" fontId="3" fillId="2" borderId="12" xfId="4" applyNumberFormat="1" applyFill="1" applyBorder="1" applyAlignment="1">
      <alignment horizontal="center" vertical="center"/>
    </xf>
    <xf numFmtId="10" fontId="3" fillId="0" borderId="13" xfId="2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2" fillId="5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165" fontId="0" fillId="0" borderId="0" xfId="1" applyNumberFormat="1" applyFont="1" applyAlignment="1">
      <alignment horizontal="center" vertical="center"/>
    </xf>
    <xf numFmtId="9" fontId="0" fillId="0" borderId="0" xfId="0" applyNumberFormat="1" applyAlignment="1">
      <alignment vertical="center"/>
    </xf>
    <xf numFmtId="166" fontId="0" fillId="0" borderId="0" xfId="1" applyNumberFormat="1" applyFont="1" applyAlignment="1">
      <alignment horizontal="center" vertical="center"/>
    </xf>
    <xf numFmtId="9" fontId="0" fillId="0" borderId="0" xfId="0" applyNumberForma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9" fontId="0" fillId="0" borderId="0" xfId="0" applyNumberFormat="1" applyFill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</cellXfs>
  <cellStyles count="41">
    <cellStyle name="%" xfId="5"/>
    <cellStyle name="% 2" xfId="6"/>
    <cellStyle name="% 3" xfId="7"/>
    <cellStyle name="%_fiches_sites_global_v1" xfId="8"/>
    <cellStyle name="20 % - Accent1 2" xfId="9"/>
    <cellStyle name="20 % - Accent2 2" xfId="10"/>
    <cellStyle name="20 % - Accent3 2" xfId="11"/>
    <cellStyle name="20 % - Accent4 2" xfId="12"/>
    <cellStyle name="20 % - Accent5 2" xfId="13"/>
    <cellStyle name="20 % - Accent6 2" xfId="14"/>
    <cellStyle name="40 % - Accent1 2" xfId="15"/>
    <cellStyle name="40 % - Accent2 2" xfId="16"/>
    <cellStyle name="40 % - Accent3 2" xfId="17"/>
    <cellStyle name="40 % - Accent4 2" xfId="18"/>
    <cellStyle name="40 % - Accent5 2" xfId="19"/>
    <cellStyle name="40 % - Accent6 2" xfId="20"/>
    <cellStyle name="60 % - Accent1 2" xfId="21"/>
    <cellStyle name="60 % - Accent2 2" xfId="22"/>
    <cellStyle name="60 % - Accent3 2" xfId="23"/>
    <cellStyle name="60 % - Accent4 2" xfId="24"/>
    <cellStyle name="60 % - Accent5 2" xfId="25"/>
    <cellStyle name="60 % - Accent6 2" xfId="26"/>
    <cellStyle name="Avertissement 2" xfId="27"/>
    <cellStyle name="Calcul 2" xfId="28"/>
    <cellStyle name="Cellule liée 2" xfId="29"/>
    <cellStyle name="Commentaire 2" xfId="30"/>
    <cellStyle name="Commentaire 3" xfId="31"/>
    <cellStyle name="Entrée 2" xfId="32"/>
    <cellStyle name="Euro" xfId="33"/>
    <cellStyle name="Euro 2" xfId="34"/>
    <cellStyle name="Lien hypertexte 2" xfId="35"/>
    <cellStyle name="Milliers" xfId="1" builtinId="3"/>
    <cellStyle name="Normal" xfId="0" builtinId="0"/>
    <cellStyle name="Normal 2" xfId="3"/>
    <cellStyle name="Normal 3" xfId="2"/>
    <cellStyle name="Pourcentage 2" xfId="36"/>
    <cellStyle name="Pourcentage 3" xfId="4"/>
    <cellStyle name="Style 1" xfId="37"/>
    <cellStyle name="Style 1 2" xfId="38"/>
    <cellStyle name="Style 1 3" xfId="39"/>
    <cellStyle name="Titre 1" xfId="40"/>
  </cellStyles>
  <dxfs count="7">
    <dxf>
      <font>
        <color rgb="FFC00000"/>
      </font>
      <fill>
        <patternFill>
          <bgColor theme="0" tint="-4.9989318521683403E-2"/>
        </patternFill>
      </fill>
    </dxf>
    <dxf>
      <font>
        <color theme="4" tint="-0.24994659260841701"/>
      </font>
      <fill>
        <patternFill>
          <bgColor theme="0" tint="-4.9989318521683403E-2"/>
        </patternFill>
      </fill>
    </dxf>
    <dxf>
      <font>
        <color theme="0" tint="-0.499984740745262"/>
      </font>
    </dxf>
    <dxf>
      <font>
        <b/>
        <i val="0"/>
        <color rgb="FFFF0000"/>
      </font>
      <fill>
        <patternFill>
          <bgColor rgb="FFFFFF99"/>
        </patternFill>
      </fill>
    </dxf>
    <dxf>
      <font>
        <b/>
        <i val="0"/>
        <color theme="9" tint="-0.24994659260841701"/>
      </font>
      <fill>
        <patternFill>
          <bgColor rgb="FFFFFFCC"/>
        </patternFill>
      </fill>
    </dxf>
    <dxf>
      <font>
        <b/>
        <i val="0"/>
        <color rgb="FF00B050"/>
      </font>
    </dxf>
    <dxf>
      <font>
        <b val="0"/>
        <i/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DR-XXX-nnn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va\AppData\Local\Temp\Temp2_BAU%20Package.zip\RFC-CCC-QUALIT-RFCxxx_Fiche%20de%20Changement%20et%20mise%20en%20production%20V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hange"/>
      <sheetName val="Quality checklist"/>
      <sheetName val="Risks"/>
      <sheetName val="Action Plan"/>
      <sheetName val="Incident Report"/>
      <sheetName val="Lists"/>
    </sheetNames>
    <sheetDataSet>
      <sheetData sheetId="0"/>
      <sheetData sheetId="1">
        <row r="16">
          <cell r="G16" t="str">
            <v>Physique</v>
          </cell>
        </row>
      </sheetData>
      <sheetData sheetId="2"/>
      <sheetData sheetId="3">
        <row r="10">
          <cell r="B10" t="str">
            <v>Q001</v>
          </cell>
          <cell r="H10">
            <v>0</v>
          </cell>
        </row>
        <row r="11">
          <cell r="B11" t="str">
            <v>Q002</v>
          </cell>
          <cell r="H11" t="e">
            <v>#N/A</v>
          </cell>
        </row>
        <row r="12">
          <cell r="B12" t="str">
            <v>Q003</v>
          </cell>
          <cell r="H12" t="e">
            <v>#DIV/0!</v>
          </cell>
        </row>
        <row r="13">
          <cell r="B13" t="str">
            <v>Q004</v>
          </cell>
          <cell r="H13" t="e">
            <v>#DIV/0!</v>
          </cell>
        </row>
        <row r="14">
          <cell r="B14" t="str">
            <v>Q005</v>
          </cell>
          <cell r="H14" t="e">
            <v>#DIV/0!</v>
          </cell>
        </row>
        <row r="15">
          <cell r="B15" t="str">
            <v>Q006</v>
          </cell>
          <cell r="H15" t="e">
            <v>#DIV/0!</v>
          </cell>
        </row>
        <row r="16">
          <cell r="B16" t="str">
            <v>Q007</v>
          </cell>
          <cell r="H16" t="e">
            <v>#DIV/0!</v>
          </cell>
        </row>
        <row r="17">
          <cell r="B17" t="str">
            <v>Q008</v>
          </cell>
          <cell r="H17" t="e">
            <v>#DIV/0!</v>
          </cell>
        </row>
        <row r="18">
          <cell r="B18" t="str">
            <v>Q009</v>
          </cell>
          <cell r="H18" t="e">
            <v>#DIV/0!</v>
          </cell>
        </row>
        <row r="19">
          <cell r="B19" t="str">
            <v>Q010</v>
          </cell>
          <cell r="H19" t="e">
            <v>#DIV/0!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Checklist Qualité"/>
      <sheetName val="Changement"/>
      <sheetName val="Calcul des risques"/>
      <sheetName val="Plan de MEP"/>
      <sheetName val="Compte-rendu d'incident"/>
      <sheetName val="Référentiel Li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Q4" t="str">
            <v>Renseigner les risques</v>
          </cell>
        </row>
        <row r="5">
          <cell r="Q5" t="str">
            <v>Standard</v>
          </cell>
        </row>
        <row r="6">
          <cell r="Q6" t="str">
            <v>Important</v>
          </cell>
        </row>
        <row r="7">
          <cell r="Q7" t="str">
            <v>Sensible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K16"/>
  <sheetViews>
    <sheetView showGridLines="0" tabSelected="1" zoomScaleNormal="100" workbookViewId="0">
      <selection activeCell="D15" sqref="D15"/>
    </sheetView>
  </sheetViews>
  <sheetFormatPr baseColWidth="10" defaultRowHeight="15"/>
  <cols>
    <col min="1" max="1" width="0.85546875" style="1" customWidth="1"/>
    <col min="2" max="2" width="7.42578125" style="1" customWidth="1"/>
    <col min="3" max="3" width="48.28515625" style="1" bestFit="1" customWidth="1"/>
    <col min="4" max="4" width="38.5703125" style="1" bestFit="1" customWidth="1"/>
    <col min="5" max="5" width="11.42578125" style="1"/>
    <col min="6" max="6" width="13.42578125" style="1" bestFit="1" customWidth="1"/>
    <col min="7" max="7" width="13" style="1" bestFit="1" customWidth="1"/>
    <col min="8" max="8" width="7.5703125" style="1" bestFit="1" customWidth="1"/>
    <col min="9" max="9" width="0.85546875" style="2" customWidth="1"/>
    <col min="10" max="10" width="3.5703125" style="1" bestFit="1" customWidth="1"/>
    <col min="11" max="16384" width="11.42578125" style="1"/>
  </cols>
  <sheetData>
    <row r="1" spans="2:11" ht="15.75" thickBot="1">
      <c r="B1" s="3"/>
      <c r="C1" s="4"/>
      <c r="E1" s="2"/>
      <c r="F1" s="2"/>
      <c r="G1" s="2"/>
      <c r="H1" s="2"/>
      <c r="J1" s="2"/>
      <c r="K1" s="2"/>
    </row>
    <row r="2" spans="2:11" ht="16.5" customHeight="1">
      <c r="B2" s="5" t="s">
        <v>0</v>
      </c>
      <c r="C2" s="6" t="s">
        <v>1</v>
      </c>
      <c r="D2" s="7" t="s">
        <v>2</v>
      </c>
      <c r="E2" s="3"/>
      <c r="F2" s="5" t="s">
        <v>3</v>
      </c>
      <c r="G2" s="6" t="s">
        <v>4</v>
      </c>
      <c r="H2" s="7" t="s">
        <v>5</v>
      </c>
      <c r="J2" s="4"/>
    </row>
    <row r="3" spans="2:11" ht="23.25" customHeight="1">
      <c r="B3" s="8" t="s">
        <v>6</v>
      </c>
      <c r="C3" s="9" t="s">
        <v>7</v>
      </c>
      <c r="D3" s="10" t="s">
        <v>8</v>
      </c>
      <c r="E3" s="3"/>
      <c r="F3" s="11">
        <v>0.14000000000000001</v>
      </c>
      <c r="G3" s="12">
        <f>IF(EXACT($D$3," Select from list"),0%,VLOOKUP($D$3,Lists!A3:B7,2))</f>
        <v>0</v>
      </c>
      <c r="H3" s="13">
        <f>G3*F3</f>
        <v>0</v>
      </c>
      <c r="J3" s="4"/>
    </row>
    <row r="4" spans="2:11" ht="23.25" customHeight="1">
      <c r="B4" s="14" t="s">
        <v>9</v>
      </c>
      <c r="C4" s="9" t="s">
        <v>10</v>
      </c>
      <c r="D4" s="10" t="s">
        <v>11</v>
      </c>
      <c r="E4" s="3"/>
      <c r="F4" s="11" t="e">
        <f>IF(EXACT($D$3," Select from list"),4%,4%/(VLOOKUP($D$3,Lists!A2:D6,4)))</f>
        <v>#N/A</v>
      </c>
      <c r="G4" s="12">
        <f>IF(EXACT(D4," Select from list"),0%,VLOOKUP(D4,Lists!A9:B13,2))</f>
        <v>0.2</v>
      </c>
      <c r="H4" s="13" t="e">
        <f>G4*F4</f>
        <v>#N/A</v>
      </c>
      <c r="J4" s="4"/>
    </row>
    <row r="5" spans="2:11" ht="16.5" customHeight="1">
      <c r="B5" s="14" t="s">
        <v>12</v>
      </c>
      <c r="C5" s="15" t="s">
        <v>13</v>
      </c>
      <c r="D5" s="10" t="s">
        <v>14</v>
      </c>
      <c r="E5" s="3"/>
      <c r="F5" s="11" t="e">
        <f>IF(EXACT($D$3," Select from list"),4%,4%/(VLOOKUP($D$3,Lists!A3:D7,4)))</f>
        <v>#DIV/0!</v>
      </c>
      <c r="G5" s="12">
        <f>IF(EXACT(D5," Select from list"),0%,VLOOKUP(D5,Lists!A15:B18,2))</f>
        <v>0.4</v>
      </c>
      <c r="H5" s="13" t="e">
        <f>G5*F5</f>
        <v>#DIV/0!</v>
      </c>
      <c r="J5" s="16">
        <f>IF(EXACT(D6,"Choisir une valeur dans la liste"),0,VLOOKUP(D5,Lists!A15:C18,3))</f>
        <v>0</v>
      </c>
    </row>
    <row r="6" spans="2:11" ht="16.5" customHeight="1">
      <c r="B6" s="14" t="s">
        <v>15</v>
      </c>
      <c r="C6" s="9" t="s">
        <v>16</v>
      </c>
      <c r="D6" s="10" t="s">
        <v>17</v>
      </c>
      <c r="E6" s="3"/>
      <c r="F6" s="11" t="e">
        <f>IF(EXACT($D$3," Select from list"),6%,6%/(VLOOKUP($D$3,Lists!A3:D7,4)))</f>
        <v>#DIV/0!</v>
      </c>
      <c r="G6" s="12">
        <f>IF(EXACT(D6," Select from list"),0%,VLOOKUP(D6,Lists!A20:B22,2))</f>
        <v>0.33</v>
      </c>
      <c r="H6" s="13" t="e">
        <f t="shared" ref="H6:H12" si="0">G6*F6</f>
        <v>#DIV/0!</v>
      </c>
      <c r="J6" s="16">
        <f>IF(EXACT(D6,"Choisir une valeur dans la liste"),0,VLOOKUP(D6,Lists!A20:C22,3))</f>
        <v>0</v>
      </c>
    </row>
    <row r="7" spans="2:11" ht="16.5" customHeight="1">
      <c r="B7" s="14" t="s">
        <v>18</v>
      </c>
      <c r="C7" s="17" t="s">
        <v>19</v>
      </c>
      <c r="D7" s="10" t="s">
        <v>20</v>
      </c>
      <c r="E7" s="3"/>
      <c r="F7" s="11" t="e">
        <f>IF(EXACT($D$3," Select from list"),14%,14%/(VLOOKUP($D$3,Lists!A3:D7,4)))</f>
        <v>#DIV/0!</v>
      </c>
      <c r="G7" s="12">
        <f>IF(EXACT(D7," Select from list"),0%,VLOOKUP(D7,Lists!A24:B28,2))</f>
        <v>0</v>
      </c>
      <c r="H7" s="13" t="e">
        <f t="shared" si="0"/>
        <v>#DIV/0!</v>
      </c>
      <c r="J7" s="16">
        <f>IF(EXACT(D7,"Choisir une valeur dans la liste"),0,VLOOKUP(D7,Lists!A24:C28,3))</f>
        <v>0</v>
      </c>
    </row>
    <row r="8" spans="2:11" ht="16.5" customHeight="1">
      <c r="B8" s="14" t="s">
        <v>21</v>
      </c>
      <c r="C8" s="17" t="s">
        <v>22</v>
      </c>
      <c r="D8" s="10" t="s">
        <v>23</v>
      </c>
      <c r="E8" s="3"/>
      <c r="F8" s="11" t="e">
        <f>IF(EXACT($D$3," Select from list"),14%,14%/(VLOOKUP($D$3,Lists!A3:D7,4)))</f>
        <v>#DIV/0!</v>
      </c>
      <c r="G8" s="12">
        <f>IF(EXACT(D8," Select from list"),0%,VLOOKUP(D8,Lists!A30:B35,2))</f>
        <v>0.05</v>
      </c>
      <c r="H8" s="13" t="e">
        <f>G8*F8</f>
        <v>#DIV/0!</v>
      </c>
      <c r="J8" s="16"/>
    </row>
    <row r="9" spans="2:11" ht="16.5" customHeight="1">
      <c r="B9" s="14" t="s">
        <v>24</v>
      </c>
      <c r="C9" s="15" t="s">
        <v>25</v>
      </c>
      <c r="D9" s="10" t="s">
        <v>26</v>
      </c>
      <c r="E9" s="3"/>
      <c r="F9" s="11" t="e">
        <f>IF(EXACT($D$3," Select from list"),14%,14%/(VLOOKUP($D$3,Lists!A3:D7,4)))</f>
        <v>#DIV/0!</v>
      </c>
      <c r="G9" s="12">
        <f>IF(EXACT(D9," Select from list"),0%,VLOOKUP(D9,Lists!A37:B40,2))</f>
        <v>0.25</v>
      </c>
      <c r="H9" s="13" t="e">
        <f t="shared" si="0"/>
        <v>#DIV/0!</v>
      </c>
      <c r="J9" s="16">
        <f>IF(EXACT(D9,"Choisir une valeur dans la liste"),0,VLOOKUP(D9,Lists!A37:C40,3))</f>
        <v>0</v>
      </c>
    </row>
    <row r="10" spans="2:11" ht="16.5" customHeight="1">
      <c r="B10" s="14" t="s">
        <v>27</v>
      </c>
      <c r="C10" s="15" t="s">
        <v>28</v>
      </c>
      <c r="D10" s="10" t="s">
        <v>29</v>
      </c>
      <c r="E10" s="3"/>
      <c r="F10" s="11" t="e">
        <f>IF(EXACT($D$3," Select from list"),25%,25%/(VLOOKUP($D$3,Lists!A3:D7,4)))</f>
        <v>#DIV/0!</v>
      </c>
      <c r="G10" s="12">
        <f>IF(EXACT(D10," Select from list"),0%,VLOOKUP(D10,Lists!A42:B48,2))</f>
        <v>0.39</v>
      </c>
      <c r="H10" s="13" t="e">
        <f t="shared" si="0"/>
        <v>#DIV/0!</v>
      </c>
      <c r="J10" s="16">
        <f>IF(EXACT(D10,"Choisir une valeur dans la liste"),0,VLOOKUP(D10,Lists!A42:C48,3))</f>
        <v>0</v>
      </c>
    </row>
    <row r="11" spans="2:11" ht="16.5" customHeight="1">
      <c r="B11" s="14" t="s">
        <v>30</v>
      </c>
      <c r="C11" s="15" t="s">
        <v>31</v>
      </c>
      <c r="D11" s="10" t="s">
        <v>32</v>
      </c>
      <c r="E11" s="3"/>
      <c r="F11" s="11" t="e">
        <f>IF(EXACT($D$3," Select from list"),20%,20%/(VLOOKUP($D$3,Lists!A3:D7,4)))</f>
        <v>#DIV/0!</v>
      </c>
      <c r="G11" s="12">
        <f>IF(EXACT(D11," Select from list"),0%,VLOOKUP(D11,Lists!A50:B55,2))</f>
        <v>0.13</v>
      </c>
      <c r="H11" s="13" t="e">
        <f t="shared" si="0"/>
        <v>#DIV/0!</v>
      </c>
      <c r="J11" s="16">
        <f>IF(EXACT(D11,"Choisir une valeur dans la liste"),0,VLOOKUP(D11,Lists!A50:C55,3))</f>
        <v>0</v>
      </c>
    </row>
    <row r="12" spans="2:11" ht="16.5" customHeight="1" thickBot="1">
      <c r="B12" s="18" t="s">
        <v>33</v>
      </c>
      <c r="C12" s="19" t="s">
        <v>34</v>
      </c>
      <c r="D12" s="20" t="s">
        <v>35</v>
      </c>
      <c r="E12" s="3"/>
      <c r="F12" s="21" t="e">
        <f>IF(EXACT($D$3," Select from list"),15%,15%/(VLOOKUP($D$3,Lists!A3:D7,4)))</f>
        <v>#DIV/0!</v>
      </c>
      <c r="G12" s="22">
        <f>IF(EXACT(D12," Select from list"),0%,VLOOKUP(D12,Lists!A57:B60,2))</f>
        <v>0</v>
      </c>
      <c r="H12" s="23" t="e">
        <f t="shared" si="0"/>
        <v>#DIV/0!</v>
      </c>
      <c r="J12" s="16">
        <f>IF(EXACT(D12,"Choisir une valeur dans la liste"),0,VLOOKUP(D12,Lists!A57:C60,3))</f>
        <v>0</v>
      </c>
    </row>
    <row r="13" spans="2:11">
      <c r="B13" s="2"/>
      <c r="C13" s="2"/>
      <c r="D13" s="2"/>
      <c r="E13" s="2"/>
      <c r="F13" s="24"/>
      <c r="G13" s="2"/>
      <c r="H13" s="2"/>
      <c r="J13" s="2"/>
      <c r="K13" s="2"/>
    </row>
    <row r="14" spans="2:11" ht="15.75" thickBot="1">
      <c r="B14" s="2"/>
      <c r="C14" s="2"/>
      <c r="D14" s="2"/>
      <c r="E14" s="2"/>
      <c r="F14" s="2"/>
      <c r="G14" s="2"/>
      <c r="H14" s="2"/>
    </row>
    <row r="15" spans="2:11" ht="16.5" customHeight="1" thickBot="1">
      <c r="B15" s="3"/>
      <c r="C15" s="25" t="s">
        <v>36</v>
      </c>
      <c r="D15" s="26" t="e">
        <f>SUM(H3:H12)</f>
        <v>#N/A</v>
      </c>
      <c r="E15" s="3"/>
      <c r="F15" s="3"/>
      <c r="G15" s="3"/>
      <c r="H15" s="3"/>
    </row>
    <row r="16" spans="2:11" ht="16.5" customHeight="1" thickBot="1">
      <c r="B16" s="3"/>
      <c r="C16" s="3"/>
      <c r="D16" s="27" t="e">
        <f>IF(D15=0%,"Fill in the risks",IF(D15&gt;46.05%,"Sensitive",IF(D15&lt;41%,"Standard","Important")))</f>
        <v>#N/A</v>
      </c>
      <c r="E16" s="3"/>
      <c r="F16" s="3"/>
      <c r="G16" s="3"/>
      <c r="H16" s="3"/>
    </row>
  </sheetData>
  <conditionalFormatting sqref="D16">
    <cfRule type="containsText" dxfId="6" priority="4" stopIfTrue="1" operator="containsText" text="Fill in the risks">
      <formula>NOT(ISERROR(SEARCH("Fill in the risks",D16)))</formula>
    </cfRule>
    <cfRule type="containsText" dxfId="5" priority="5" stopIfTrue="1" operator="containsText" text="Standard">
      <formula>NOT(ISERROR(SEARCH("Standard",D16)))</formula>
    </cfRule>
    <cfRule type="containsText" dxfId="4" priority="6" stopIfTrue="1" operator="containsText" text="Important">
      <formula>NOT(ISERROR(SEARCH("Important",D16)))</formula>
    </cfRule>
    <cfRule type="containsText" dxfId="3" priority="7" stopIfTrue="1" operator="containsText" text="Sensitive">
      <formula>NOT(ISERROR(SEARCH("Sensitive",D16)))</formula>
    </cfRule>
  </conditionalFormatting>
  <conditionalFormatting sqref="D3:D12">
    <cfRule type="containsText" dxfId="2" priority="3" operator="containsText" text="Select from list">
      <formula>NOT(ISERROR(SEARCH("Select from list",D3)))</formula>
    </cfRule>
  </conditionalFormatting>
  <conditionalFormatting sqref="D3:D4">
    <cfRule type="containsText" dxfId="1" priority="1" operator="containsText" text="Production , validated in UAT">
      <formula>NOT(ISERROR(SEARCH("Production , validated in UAT",D3)))</formula>
    </cfRule>
    <cfRule type="containsText" dxfId="0" priority="2" operator="containsText" text="Production">
      <formula>NOT(ISERROR(SEARCH("Production",D3)))</formula>
    </cfRule>
  </conditionalFormatting>
  <dataValidations count="8">
    <dataValidation type="list" allowBlank="1" showErrorMessage="1" errorTitle="Invalid Data" error="Choose a value from the list" prompt="Choisir une valeur dans la liste" sqref="D8">
      <formula1>Quest005</formula1>
    </dataValidation>
    <dataValidation type="list" allowBlank="1" showErrorMessage="1" errorTitle="Invalid data" error="Choose a value from the list" prompt="Choisir une valeur dans la liste" sqref="D3">
      <formula1>Quest001</formula1>
    </dataValidation>
    <dataValidation type="list" allowBlank="1" showErrorMessage="1" errorTitle="Invalid Data" error="Choose a value from the list" prompt="Choisir une valeur dans la liste" sqref="D11">
      <formula1>Quest008</formula1>
    </dataValidation>
    <dataValidation type="list" allowBlank="1" showErrorMessage="1" errorTitle="Invalid Data" error="Choose a value from the list" prompt="Choisir une valeur dans la liste" sqref="D10">
      <formula1>Quest007</formula1>
    </dataValidation>
    <dataValidation type="list" allowBlank="1" showErrorMessage="1" errorTitle="Invalid Data" error="Choose a value from the list" prompt="Choisir une valeur dans la liste" sqref="D9">
      <formula1>Quest006</formula1>
    </dataValidation>
    <dataValidation type="list" allowBlank="1" showErrorMessage="1" errorTitle="Invalid Data" error="Choose a value from the list" prompt="Choisir une valeur dans la liste" sqref="D7">
      <formula1>Quest004</formula1>
    </dataValidation>
    <dataValidation type="list" allowBlank="1" showErrorMessage="1" errorTitle="Invalid Data" error="Choose a value from the list" prompt="Choisir une valeur dans la liste" sqref="D6">
      <formula1>Quest003</formula1>
    </dataValidation>
    <dataValidation type="list" allowBlank="1" showErrorMessage="1" errorTitle="Invalid Data" error="Choose a value from the list" prompt="Choisir une valeur dans la liste" sqref="D5">
      <formula1>Quest002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Invalid data" error="Choose a value from the list" prompt="Choisir une valeur dans la liste">
          <x14:formula1>
            <xm:f>Lists!$A$10:$A$13</xm:f>
          </x14:formula1>
          <xm:sqref>D4</xm:sqref>
        </x14:dataValidation>
        <x14:dataValidation type="list" allowBlank="1" showErrorMessage="1" errorTitle="Invalid Data" error="Choose a value from the list" prompt="Choisir une valeur dans la liste">
          <x14:formula1>
            <xm:f>Lists!$A$57:$A$59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0"/>
  <sheetViews>
    <sheetView showGridLines="0" workbookViewId="0">
      <selection activeCell="C60" sqref="C60"/>
    </sheetView>
  </sheetViews>
  <sheetFormatPr baseColWidth="10" defaultRowHeight="15"/>
  <cols>
    <col min="1" max="1" width="41.5703125" style="28" bestFit="1" customWidth="1"/>
    <col min="2" max="2" width="18.140625" style="1" bestFit="1" customWidth="1"/>
    <col min="3" max="3" width="19.85546875" style="29" customWidth="1"/>
    <col min="4" max="4" width="18.140625" style="29" bestFit="1" customWidth="1"/>
    <col min="5" max="6" width="18.140625" style="1" bestFit="1" customWidth="1"/>
    <col min="7" max="7" width="12" style="1" customWidth="1"/>
    <col min="8" max="8" width="25.7109375" style="1" bestFit="1" customWidth="1"/>
    <col min="9" max="9" width="18.85546875" style="1" bestFit="1" customWidth="1"/>
    <col min="10" max="12" width="18.140625" style="1" bestFit="1" customWidth="1"/>
    <col min="13" max="13" width="24.7109375" style="1" bestFit="1" customWidth="1"/>
    <col min="14" max="16" width="18.140625" style="1" bestFit="1" customWidth="1"/>
    <col min="17" max="17" width="11.42578125" style="1"/>
    <col min="18" max="18" width="13.42578125" style="1" bestFit="1" customWidth="1"/>
    <col min="19" max="16384" width="11.42578125" style="1"/>
  </cols>
  <sheetData>
    <row r="2" spans="1:4">
      <c r="A2" s="30" t="s">
        <v>6</v>
      </c>
      <c r="D2" s="29" t="s">
        <v>41</v>
      </c>
    </row>
    <row r="3" spans="1:4">
      <c r="A3" s="31" t="s">
        <v>42</v>
      </c>
      <c r="B3" s="32">
        <v>0</v>
      </c>
      <c r="D3" s="33">
        <v>0</v>
      </c>
    </row>
    <row r="4" spans="1:4">
      <c r="A4" s="28" t="s">
        <v>43</v>
      </c>
      <c r="B4" s="34">
        <v>1</v>
      </c>
      <c r="D4" s="35">
        <v>2</v>
      </c>
    </row>
    <row r="5" spans="1:4">
      <c r="A5" s="28" t="s">
        <v>44</v>
      </c>
      <c r="B5" s="34">
        <v>0.75</v>
      </c>
      <c r="D5" s="35">
        <v>1.5</v>
      </c>
    </row>
    <row r="6" spans="1:4">
      <c r="A6" s="28" t="s">
        <v>45</v>
      </c>
      <c r="B6" s="34">
        <v>0.5</v>
      </c>
      <c r="D6" s="35">
        <v>1</v>
      </c>
    </row>
    <row r="7" spans="1:4">
      <c r="A7" s="28" t="s">
        <v>8</v>
      </c>
      <c r="B7" s="34">
        <v>0.25</v>
      </c>
      <c r="D7" s="35">
        <v>0.5</v>
      </c>
    </row>
    <row r="8" spans="1:4">
      <c r="A8" s="30" t="s">
        <v>9</v>
      </c>
      <c r="B8" s="34"/>
      <c r="D8" s="35"/>
    </row>
    <row r="9" spans="1:4">
      <c r="A9" s="31" t="s">
        <v>42</v>
      </c>
      <c r="B9" s="34"/>
      <c r="D9" s="35"/>
    </row>
    <row r="10" spans="1:4">
      <c r="A10" s="28" t="s">
        <v>46</v>
      </c>
      <c r="B10" s="34">
        <v>0.6</v>
      </c>
      <c r="D10" s="35"/>
    </row>
    <row r="11" spans="1:4">
      <c r="A11" s="28" t="s">
        <v>47</v>
      </c>
      <c r="B11" s="34">
        <v>0.4</v>
      </c>
      <c r="D11" s="35"/>
    </row>
    <row r="12" spans="1:4">
      <c r="A12" s="28" t="s">
        <v>11</v>
      </c>
      <c r="B12" s="34">
        <v>0.2</v>
      </c>
      <c r="D12" s="35"/>
    </row>
    <row r="13" spans="1:4">
      <c r="A13" s="28" t="s">
        <v>48</v>
      </c>
      <c r="B13" s="34">
        <v>0.1</v>
      </c>
      <c r="D13" s="35"/>
    </row>
    <row r="14" spans="1:4">
      <c r="A14" s="30" t="s">
        <v>12</v>
      </c>
      <c r="B14" s="32"/>
    </row>
    <row r="15" spans="1:4">
      <c r="A15" s="31" t="s">
        <v>42</v>
      </c>
      <c r="B15" s="32">
        <v>0</v>
      </c>
    </row>
    <row r="16" spans="1:4">
      <c r="A16" s="28" t="s">
        <v>49</v>
      </c>
      <c r="B16" s="34">
        <v>0.6</v>
      </c>
    </row>
    <row r="17" spans="1:18">
      <c r="A17" s="28" t="s">
        <v>14</v>
      </c>
      <c r="B17" s="34">
        <v>0.4</v>
      </c>
    </row>
    <row r="18" spans="1:18">
      <c r="A18" s="28" t="s">
        <v>50</v>
      </c>
      <c r="B18" s="34">
        <v>0.25</v>
      </c>
    </row>
    <row r="19" spans="1:18">
      <c r="A19" s="30" t="s">
        <v>15</v>
      </c>
      <c r="B19" s="36"/>
    </row>
    <row r="20" spans="1:18" s="29" customFormat="1">
      <c r="A20" s="31" t="s">
        <v>42</v>
      </c>
      <c r="B20" s="32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29" customFormat="1">
      <c r="A21" s="37" t="s">
        <v>17</v>
      </c>
      <c r="B21" s="38">
        <v>0.33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29" customFormat="1">
      <c r="A22" s="37" t="s">
        <v>51</v>
      </c>
      <c r="B22" s="38">
        <v>0.67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29" customFormat="1">
      <c r="A23" s="30" t="s">
        <v>18</v>
      </c>
      <c r="B23" s="3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29" customFormat="1">
      <c r="A24" s="31" t="s">
        <v>42</v>
      </c>
      <c r="B24" s="32"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29" customFormat="1">
      <c r="A25" s="39" t="s">
        <v>52</v>
      </c>
      <c r="B25" s="34">
        <v>0.35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29" customFormat="1">
      <c r="A26" s="39" t="s">
        <v>53</v>
      </c>
      <c r="B26" s="34">
        <v>0.15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29" customFormat="1">
      <c r="A27" s="39" t="s">
        <v>54</v>
      </c>
      <c r="B27" s="34">
        <v>0.55000000000000004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29" customFormat="1">
      <c r="A28" s="39" t="s">
        <v>55</v>
      </c>
      <c r="B28" s="34">
        <v>7.0000000000000007E-2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29" customFormat="1">
      <c r="A29" s="30" t="s">
        <v>21</v>
      </c>
      <c r="B29" s="3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29" customFormat="1">
      <c r="A30" s="31" t="s">
        <v>42</v>
      </c>
      <c r="B30" s="32"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s="29" customFormat="1">
      <c r="A31" s="39" t="s">
        <v>23</v>
      </c>
      <c r="B31" s="34">
        <v>0.4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29" customFormat="1">
      <c r="A32" s="39" t="s">
        <v>56</v>
      </c>
      <c r="B32" s="34">
        <v>0.15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s="29" customFormat="1">
      <c r="A33" s="39" t="s">
        <v>57</v>
      </c>
      <c r="B33" s="34">
        <v>0.3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29" customFormat="1">
      <c r="A34" s="39" t="s">
        <v>58</v>
      </c>
      <c r="B34" s="34">
        <v>0.1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s="29" customFormat="1">
      <c r="A35" s="39" t="s">
        <v>59</v>
      </c>
      <c r="B35" s="34">
        <v>0.05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30" t="s">
        <v>24</v>
      </c>
      <c r="B36" s="34"/>
    </row>
    <row r="37" spans="1:18">
      <c r="A37" s="31" t="s">
        <v>42</v>
      </c>
      <c r="B37" s="36">
        <v>0</v>
      </c>
    </row>
    <row r="38" spans="1:18">
      <c r="A38" s="39" t="s">
        <v>26</v>
      </c>
      <c r="B38" s="38">
        <v>0.25</v>
      </c>
    </row>
    <row r="39" spans="1:18">
      <c r="A39" s="39" t="s">
        <v>40</v>
      </c>
      <c r="B39" s="38">
        <v>0.85</v>
      </c>
    </row>
    <row r="40" spans="1:18">
      <c r="A40" s="39" t="s">
        <v>37</v>
      </c>
      <c r="B40" s="38">
        <v>0.05</v>
      </c>
    </row>
    <row r="41" spans="1:18">
      <c r="A41" s="30" t="s">
        <v>27</v>
      </c>
      <c r="B41" s="34"/>
    </row>
    <row r="42" spans="1:18">
      <c r="A42" s="31" t="s">
        <v>42</v>
      </c>
      <c r="B42" s="32">
        <v>0</v>
      </c>
    </row>
    <row r="43" spans="1:18">
      <c r="A43" s="39" t="s">
        <v>60</v>
      </c>
      <c r="B43" s="34">
        <v>0.11</v>
      </c>
      <c r="D43" s="40"/>
    </row>
    <row r="44" spans="1:18">
      <c r="A44" s="39" t="s">
        <v>61</v>
      </c>
      <c r="B44" s="34">
        <v>0.17</v>
      </c>
      <c r="D44" s="40"/>
    </row>
    <row r="45" spans="1:18">
      <c r="A45" s="39" t="s">
        <v>62</v>
      </c>
      <c r="B45" s="34">
        <v>0.23</v>
      </c>
      <c r="D45" s="40"/>
    </row>
    <row r="46" spans="1:18">
      <c r="A46" s="39" t="s">
        <v>63</v>
      </c>
      <c r="B46" s="34">
        <v>0.3</v>
      </c>
      <c r="D46" s="40"/>
    </row>
    <row r="47" spans="1:18">
      <c r="A47" s="39" t="s">
        <v>29</v>
      </c>
      <c r="B47" s="34">
        <v>0.39</v>
      </c>
      <c r="D47" s="40"/>
    </row>
    <row r="48" spans="1:18">
      <c r="A48" s="39" t="s">
        <v>37</v>
      </c>
      <c r="B48" s="34">
        <v>0.05</v>
      </c>
      <c r="D48" s="40"/>
    </row>
    <row r="49" spans="1:18">
      <c r="A49" s="30" t="s">
        <v>30</v>
      </c>
      <c r="B49" s="34"/>
    </row>
    <row r="50" spans="1:18">
      <c r="A50" s="31" t="s">
        <v>42</v>
      </c>
      <c r="B50" s="32">
        <v>0</v>
      </c>
    </row>
    <row r="51" spans="1:18">
      <c r="A51" s="39" t="s">
        <v>38</v>
      </c>
      <c r="B51" s="34">
        <v>0.62</v>
      </c>
    </row>
    <row r="52" spans="1:18" s="29" customFormat="1">
      <c r="A52" s="39" t="s">
        <v>64</v>
      </c>
      <c r="B52" s="34">
        <v>0.06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s="29" customFormat="1">
      <c r="A53" s="39" t="s">
        <v>32</v>
      </c>
      <c r="B53" s="34">
        <v>0.13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s="29" customFormat="1">
      <c r="A54" s="39" t="s">
        <v>65</v>
      </c>
      <c r="B54" s="34">
        <v>0.19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s="29" customFormat="1">
      <c r="A55" s="39" t="s">
        <v>66</v>
      </c>
      <c r="B55" s="34">
        <v>0.25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s="29" customFormat="1">
      <c r="A56" s="30" t="s">
        <v>33</v>
      </c>
      <c r="B56" s="3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s="29" customFormat="1">
      <c r="A57" s="31" t="s">
        <v>42</v>
      </c>
      <c r="B57" s="32">
        <v>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s="29" customFormat="1">
      <c r="A58" s="39" t="s">
        <v>37</v>
      </c>
      <c r="B58" s="34">
        <v>0.05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29" customFormat="1">
      <c r="A59" s="39" t="s">
        <v>35</v>
      </c>
      <c r="B59" s="34">
        <v>0.75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s="29" customFormat="1">
      <c r="A60" s="39" t="s">
        <v>39</v>
      </c>
      <c r="B60" s="34">
        <v>0.2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10</vt:i4>
      </vt:variant>
    </vt:vector>
  </HeadingPairs>
  <TitlesOfParts>
    <vt:vector size="12" baseType="lpstr">
      <vt:lpstr>Risks</vt:lpstr>
      <vt:lpstr>Lists</vt:lpstr>
      <vt:lpstr>Quest001</vt:lpstr>
      <vt:lpstr>Quest002</vt:lpstr>
      <vt:lpstr>Quest003</vt:lpstr>
      <vt:lpstr>Quest004</vt:lpstr>
      <vt:lpstr>Quest005</vt:lpstr>
      <vt:lpstr>Quest006</vt:lpstr>
      <vt:lpstr>Quest007</vt:lpstr>
      <vt:lpstr>Quest008</vt:lpstr>
      <vt:lpstr>Quest009</vt:lpstr>
      <vt:lpstr>Risks!Zone_d_impression</vt:lpstr>
    </vt:vector>
  </TitlesOfParts>
  <Company>DCNS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DESBANS, Maëva</dc:creator>
  <cp:lastModifiedBy>DESBANS, Maëva</cp:lastModifiedBy>
  <dcterms:created xsi:type="dcterms:W3CDTF">2018-12-15T10:30:29Z</dcterms:created>
  <dcterms:modified xsi:type="dcterms:W3CDTF">2018-12-15T10:31:23Z</dcterms:modified>
</cp:coreProperties>
</file>