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 firstSheet="1" activeTab="1"/>
  </bookViews>
  <sheets>
    <sheet name="Feuil1" sheetId="1" r:id="rId1"/>
    <sheet name="Feuil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B3" i="3"/>
  <c r="B4" i="3"/>
  <c r="B5" i="3"/>
  <c r="B6" i="3"/>
  <c r="B7" i="3"/>
  <c r="B8" i="3"/>
  <c r="B9" i="3"/>
  <c r="B10" i="3"/>
  <c r="B11" i="3"/>
  <c r="B12" i="3"/>
  <c r="B13" i="3"/>
  <c r="B2" i="3"/>
  <c r="A2" i="3"/>
  <c r="C2" i="3"/>
  <c r="G14" i="3"/>
  <c r="L15" i="3" l="1"/>
  <c r="B29" i="1"/>
  <c r="E23" i="1" s="1"/>
  <c r="F23" i="1" s="1"/>
  <c r="C14" i="1" s="1"/>
  <c r="H11" i="1"/>
  <c r="H14" i="1" l="1"/>
</calcChain>
</file>

<file path=xl/sharedStrings.xml><?xml version="1.0" encoding="utf-8"?>
<sst xmlns="http://schemas.openxmlformats.org/spreadsheetml/2006/main" count="155" uniqueCount="90">
  <si>
    <t>MI</t>
  </si>
  <si>
    <t>HIVER</t>
  </si>
  <si>
    <t>205/55 R16 91H</t>
  </si>
  <si>
    <t>3A</t>
  </si>
  <si>
    <t>AFFORD</t>
  </si>
  <si>
    <t>ETE</t>
  </si>
  <si>
    <t>12A</t>
  </si>
  <si>
    <t>LEONARD</t>
  </si>
  <si>
    <t>GOOD</t>
  </si>
  <si>
    <t>-</t>
  </si>
  <si>
    <t>17D</t>
  </si>
  <si>
    <t>GY</t>
  </si>
  <si>
    <t>BREYNE</t>
  </si>
  <si>
    <t>195/65 R15 91H</t>
  </si>
  <si>
    <t>3C</t>
  </si>
  <si>
    <t>195/65 R15 91T</t>
  </si>
  <si>
    <t>0485/31,85,72</t>
  </si>
  <si>
    <t>CHANTRENNE</t>
  </si>
  <si>
    <t>14B</t>
  </si>
  <si>
    <t>DU</t>
  </si>
  <si>
    <t>DEKEGEL</t>
  </si>
  <si>
    <t>BR</t>
  </si>
  <si>
    <t>205/55 R16 91V</t>
  </si>
  <si>
    <t>2C</t>
  </si>
  <si>
    <t>DUN</t>
  </si>
  <si>
    <t>205/55 R16 91T</t>
  </si>
  <si>
    <t>numero de plaque</t>
  </si>
  <si>
    <t>nom</t>
  </si>
  <si>
    <t>telephone</t>
  </si>
  <si>
    <t>adresse mail</t>
  </si>
  <si>
    <t>marque pneu</t>
  </si>
  <si>
    <t>saison</t>
  </si>
  <si>
    <t>dimension pneu</t>
  </si>
  <si>
    <t xml:space="preserve">avant </t>
  </si>
  <si>
    <t>arriere</t>
  </si>
  <si>
    <t>045/25458</t>
  </si>
  <si>
    <t>067/21,79,68</t>
  </si>
  <si>
    <t>0476/29,23,18</t>
  </si>
  <si>
    <t>067/33.43.75</t>
  </si>
  <si>
    <t>1-FFA-77</t>
  </si>
  <si>
    <t>494-k-44</t>
  </si>
  <si>
    <t>494-K-44</t>
  </si>
  <si>
    <t>HAA-0305</t>
  </si>
  <si>
    <t>FWS-2697</t>
  </si>
  <si>
    <t>1-DHR-0837</t>
  </si>
  <si>
    <t>HRB-0534</t>
  </si>
  <si>
    <t>roue ou pas</t>
  </si>
  <si>
    <t>oui</t>
  </si>
  <si>
    <t>non</t>
  </si>
  <si>
    <t>lesaing ou particulier</t>
  </si>
  <si>
    <t>gratuit ou pas</t>
  </si>
  <si>
    <t>087/451245</t>
  </si>
  <si>
    <t>012/745214</t>
  </si>
  <si>
    <t>047/232541</t>
  </si>
  <si>
    <t>012/457812</t>
  </si>
  <si>
    <t>011/458745</t>
  </si>
  <si>
    <t>societe</t>
  </si>
  <si>
    <t>numero de chassis</t>
  </si>
  <si>
    <t>allee</t>
  </si>
  <si>
    <t>date 1</t>
  </si>
  <si>
    <t>date 2</t>
  </si>
  <si>
    <t>date 3</t>
  </si>
  <si>
    <t>date 4</t>
  </si>
  <si>
    <t>date 5</t>
  </si>
  <si>
    <t>date 6</t>
  </si>
  <si>
    <t>remarque</t>
  </si>
  <si>
    <t>pneu present</t>
  </si>
  <si>
    <t>rouge</t>
  </si>
  <si>
    <t>rouge allee 1 c</t>
  </si>
  <si>
    <t>rougeallee 1 b</t>
  </si>
  <si>
    <t>rouge allee 1 a</t>
  </si>
  <si>
    <t>rouge allee2 a</t>
  </si>
  <si>
    <t>rouge allee2 b</t>
  </si>
  <si>
    <t>rouge alle 3 c</t>
  </si>
  <si>
    <t>repris</t>
  </si>
  <si>
    <t>place 1</t>
  </si>
  <si>
    <t>place 2</t>
  </si>
  <si>
    <t>place 3</t>
  </si>
  <si>
    <t>place 4</t>
  </si>
  <si>
    <t>place 5</t>
  </si>
  <si>
    <t>place 6</t>
  </si>
  <si>
    <t>place 7</t>
  </si>
  <si>
    <t>occupe</t>
  </si>
  <si>
    <t>vide</t>
  </si>
  <si>
    <t xml:space="preserve">place </t>
  </si>
  <si>
    <t>nombre de place  reelle</t>
  </si>
  <si>
    <t xml:space="preserve">ecrire emplacement desire en cm </t>
  </si>
  <si>
    <t>nombre d eplacement en cm  total</t>
  </si>
  <si>
    <t xml:space="preserve">emplacement restant </t>
  </si>
  <si>
    <t>hangar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</si>
</sst>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A23" sqref="A23:F29"/>
    </sheetView>
  </sheetViews>
  <sheetFormatPr baseColWidth="10" defaultRowHeight="15" x14ac:dyDescent="0.25"/>
  <cols>
    <col min="1" max="2" width="23.28515625" customWidth="1"/>
    <col min="3" max="4" width="22.5703125" customWidth="1"/>
    <col min="5" max="6" width="16.5703125" customWidth="1"/>
    <col min="7" max="7" width="21.42578125" customWidth="1"/>
    <col min="8" max="8" width="26.42578125" customWidth="1"/>
    <col min="9" max="9" width="16.5703125" customWidth="1"/>
    <col min="10" max="11" width="16.140625" customWidth="1"/>
    <col min="15" max="15" width="17.85546875" customWidth="1"/>
  </cols>
  <sheetData>
    <row r="1" spans="1:27" x14ac:dyDescent="0.25">
      <c r="A1" s="3" t="s">
        <v>26</v>
      </c>
      <c r="B1" s="3" t="s">
        <v>57</v>
      </c>
      <c r="C1" s="3" t="s">
        <v>27</v>
      </c>
      <c r="D1" s="3" t="s">
        <v>56</v>
      </c>
      <c r="E1" s="3" t="s">
        <v>28</v>
      </c>
      <c r="F1" s="3" t="s">
        <v>29</v>
      </c>
      <c r="G1" s="3" t="s">
        <v>49</v>
      </c>
      <c r="H1" s="3" t="s">
        <v>50</v>
      </c>
      <c r="I1" s="3" t="s">
        <v>30</v>
      </c>
      <c r="J1" s="3" t="s">
        <v>32</v>
      </c>
      <c r="K1" s="3" t="s">
        <v>46</v>
      </c>
      <c r="L1" s="3" t="s">
        <v>31</v>
      </c>
      <c r="M1" s="3" t="s">
        <v>33</v>
      </c>
      <c r="N1" s="3" t="s">
        <v>34</v>
      </c>
      <c r="O1" s="3" t="s">
        <v>66</v>
      </c>
      <c r="P1" s="3" t="s">
        <v>58</v>
      </c>
      <c r="Q1" s="3" t="s">
        <v>65</v>
      </c>
      <c r="R1" s="3" t="s">
        <v>65</v>
      </c>
      <c r="S1" s="3" t="s">
        <v>65</v>
      </c>
      <c r="T1" s="3" t="s">
        <v>65</v>
      </c>
      <c r="U1" s="3" t="s">
        <v>65</v>
      </c>
      <c r="V1" s="3" t="s">
        <v>59</v>
      </c>
      <c r="W1" s="3" t="s">
        <v>60</v>
      </c>
      <c r="X1" s="3" t="s">
        <v>61</v>
      </c>
      <c r="Y1" s="3" t="s">
        <v>62</v>
      </c>
      <c r="Z1" s="3" t="s">
        <v>63</v>
      </c>
      <c r="AA1" s="3" t="s">
        <v>64</v>
      </c>
    </row>
    <row r="2" spans="1:27" ht="15.75" x14ac:dyDescent="0.25">
      <c r="A2" t="s">
        <v>45</v>
      </c>
      <c r="C2">
        <v>1</v>
      </c>
      <c r="E2" t="s">
        <v>51</v>
      </c>
      <c r="F2" t="s">
        <v>74</v>
      </c>
      <c r="I2" s="2" t="s">
        <v>0</v>
      </c>
      <c r="J2" t="s">
        <v>2</v>
      </c>
      <c r="K2" t="s">
        <v>47</v>
      </c>
      <c r="L2" t="s">
        <v>1</v>
      </c>
      <c r="M2">
        <v>5</v>
      </c>
      <c r="N2">
        <v>6</v>
      </c>
      <c r="O2" t="s">
        <v>47</v>
      </c>
      <c r="P2" t="s">
        <v>3</v>
      </c>
      <c r="V2" s="1">
        <v>42472</v>
      </c>
      <c r="W2" s="1"/>
      <c r="X2" s="1"/>
      <c r="Y2" s="1"/>
      <c r="Z2" s="1"/>
    </row>
    <row r="3" spans="1:27" ht="15.75" x14ac:dyDescent="0.25">
      <c r="A3" t="s">
        <v>44</v>
      </c>
      <c r="C3" t="s">
        <v>4</v>
      </c>
      <c r="E3" t="s">
        <v>52</v>
      </c>
      <c r="F3" t="s">
        <v>74</v>
      </c>
      <c r="I3" s="2"/>
      <c r="K3" t="s">
        <v>48</v>
      </c>
      <c r="L3" t="s">
        <v>5</v>
      </c>
      <c r="O3" t="s">
        <v>48</v>
      </c>
      <c r="P3" t="s">
        <v>6</v>
      </c>
      <c r="V3" s="1"/>
      <c r="W3" s="1"/>
      <c r="X3" s="1"/>
      <c r="Y3" s="1"/>
      <c r="Z3" s="1"/>
    </row>
    <row r="4" spans="1:27" ht="15.75" x14ac:dyDescent="0.25">
      <c r="A4" t="s">
        <v>43</v>
      </c>
      <c r="C4" t="s">
        <v>7</v>
      </c>
      <c r="E4" t="s">
        <v>37</v>
      </c>
      <c r="F4" t="s">
        <v>74</v>
      </c>
      <c r="I4" s="2" t="s">
        <v>8</v>
      </c>
      <c r="J4" t="s">
        <v>2</v>
      </c>
      <c r="K4" t="s">
        <v>47</v>
      </c>
      <c r="L4" t="s">
        <v>5</v>
      </c>
      <c r="M4">
        <v>7</v>
      </c>
      <c r="N4" t="s">
        <v>9</v>
      </c>
      <c r="O4" t="s">
        <v>47</v>
      </c>
      <c r="P4" t="s">
        <v>10</v>
      </c>
      <c r="V4" s="1">
        <v>42682</v>
      </c>
      <c r="W4" s="1"/>
      <c r="X4" s="1"/>
      <c r="Y4" s="1"/>
      <c r="Z4" s="1"/>
    </row>
    <row r="5" spans="1:27" ht="15.75" x14ac:dyDescent="0.25">
      <c r="A5" t="s">
        <v>43</v>
      </c>
      <c r="C5" t="s">
        <v>7</v>
      </c>
      <c r="E5" t="s">
        <v>36</v>
      </c>
      <c r="F5" t="s">
        <v>74</v>
      </c>
      <c r="I5" s="2" t="s">
        <v>11</v>
      </c>
      <c r="J5" t="s">
        <v>2</v>
      </c>
      <c r="K5" t="s">
        <v>48</v>
      </c>
      <c r="L5" t="s">
        <v>1</v>
      </c>
      <c r="M5">
        <v>6</v>
      </c>
      <c r="N5" t="s">
        <v>9</v>
      </c>
      <c r="O5" t="s">
        <v>47</v>
      </c>
      <c r="P5" t="s">
        <v>10</v>
      </c>
      <c r="V5" s="1">
        <v>43054</v>
      </c>
      <c r="W5" s="1"/>
      <c r="X5" s="1"/>
      <c r="Y5" s="1"/>
      <c r="Z5" s="1"/>
    </row>
    <row r="6" spans="1:27" ht="15.75" x14ac:dyDescent="0.25">
      <c r="A6" t="s">
        <v>42</v>
      </c>
      <c r="C6" t="s">
        <v>12</v>
      </c>
      <c r="E6" t="s">
        <v>35</v>
      </c>
      <c r="F6" t="s">
        <v>74</v>
      </c>
      <c r="I6" s="2" t="s">
        <v>0</v>
      </c>
      <c r="J6" t="s">
        <v>13</v>
      </c>
      <c r="K6" t="s">
        <v>47</v>
      </c>
      <c r="L6" t="s">
        <v>5</v>
      </c>
      <c r="M6">
        <v>2</v>
      </c>
      <c r="N6">
        <v>5</v>
      </c>
      <c r="O6" t="s">
        <v>48</v>
      </c>
      <c r="P6" t="s">
        <v>14</v>
      </c>
      <c r="V6" s="1">
        <v>43067</v>
      </c>
      <c r="W6" s="1"/>
      <c r="X6" s="1"/>
      <c r="Y6" s="1"/>
      <c r="Z6" s="1"/>
    </row>
    <row r="7" spans="1:27" ht="15.75" x14ac:dyDescent="0.25">
      <c r="A7" t="s">
        <v>42</v>
      </c>
      <c r="C7" t="s">
        <v>12</v>
      </c>
      <c r="E7" t="s">
        <v>16</v>
      </c>
      <c r="F7" t="s">
        <v>74</v>
      </c>
      <c r="I7" s="2" t="s">
        <v>8</v>
      </c>
      <c r="J7" t="s">
        <v>15</v>
      </c>
      <c r="K7" t="s">
        <v>47</v>
      </c>
      <c r="L7" t="s">
        <v>1</v>
      </c>
      <c r="M7">
        <v>6</v>
      </c>
      <c r="N7">
        <v>8</v>
      </c>
      <c r="O7" t="s">
        <v>47</v>
      </c>
      <c r="P7" t="s">
        <v>14</v>
      </c>
      <c r="V7" s="1">
        <v>43182</v>
      </c>
      <c r="W7" s="1"/>
      <c r="X7" s="1"/>
      <c r="Y7" s="1"/>
      <c r="Z7" s="1"/>
    </row>
    <row r="8" spans="1:27" ht="15.75" x14ac:dyDescent="0.25">
      <c r="A8" t="s">
        <v>41</v>
      </c>
      <c r="C8" t="s">
        <v>17</v>
      </c>
      <c r="E8" t="s">
        <v>53</v>
      </c>
      <c r="F8" t="s">
        <v>74</v>
      </c>
      <c r="I8" s="2" t="s">
        <v>0</v>
      </c>
      <c r="J8" t="s">
        <v>13</v>
      </c>
      <c r="K8" t="s">
        <v>48</v>
      </c>
      <c r="L8" t="s">
        <v>5</v>
      </c>
      <c r="M8">
        <v>4</v>
      </c>
      <c r="N8">
        <v>4</v>
      </c>
      <c r="O8" t="s">
        <v>47</v>
      </c>
      <c r="P8" t="s">
        <v>18</v>
      </c>
      <c r="V8" s="1">
        <v>43073</v>
      </c>
      <c r="W8" s="1"/>
      <c r="X8" s="1"/>
      <c r="Y8" s="1"/>
      <c r="Z8" s="1"/>
    </row>
    <row r="9" spans="1:27" ht="15.75" x14ac:dyDescent="0.25">
      <c r="A9" t="s">
        <v>40</v>
      </c>
      <c r="C9" t="s">
        <v>17</v>
      </c>
      <c r="E9" t="s">
        <v>54</v>
      </c>
      <c r="F9" t="s">
        <v>74</v>
      </c>
      <c r="I9" s="2" t="s">
        <v>19</v>
      </c>
      <c r="J9" t="s">
        <v>15</v>
      </c>
      <c r="K9" t="s">
        <v>48</v>
      </c>
      <c r="L9" t="s">
        <v>1</v>
      </c>
      <c r="M9">
        <v>7</v>
      </c>
      <c r="N9">
        <v>8</v>
      </c>
      <c r="O9" t="s">
        <v>48</v>
      </c>
      <c r="P9" t="s">
        <v>18</v>
      </c>
      <c r="V9" s="1">
        <v>42915</v>
      </c>
      <c r="W9" s="1"/>
      <c r="X9" s="1"/>
      <c r="Y9" s="1"/>
      <c r="Z9" s="1"/>
    </row>
    <row r="10" spans="1:27" ht="15.75" x14ac:dyDescent="0.25">
      <c r="A10" t="s">
        <v>39</v>
      </c>
      <c r="C10" t="s">
        <v>20</v>
      </c>
      <c r="E10" t="s">
        <v>55</v>
      </c>
      <c r="F10" t="s">
        <v>74</v>
      </c>
      <c r="I10" s="2" t="s">
        <v>21</v>
      </c>
      <c r="J10" t="s">
        <v>22</v>
      </c>
      <c r="K10" t="s">
        <v>47</v>
      </c>
      <c r="L10" t="s">
        <v>5</v>
      </c>
      <c r="M10">
        <v>4</v>
      </c>
      <c r="N10">
        <v>2</v>
      </c>
      <c r="O10" t="s">
        <v>47</v>
      </c>
      <c r="P10" t="s">
        <v>23</v>
      </c>
      <c r="V10" s="1">
        <v>43045</v>
      </c>
      <c r="W10" s="1">
        <v>43070</v>
      </c>
      <c r="X10" s="1"/>
      <c r="Y10" s="1"/>
      <c r="Z10" s="1"/>
    </row>
    <row r="11" spans="1:27" ht="15.75" x14ac:dyDescent="0.25">
      <c r="A11" t="s">
        <v>39</v>
      </c>
      <c r="C11" t="s">
        <v>20</v>
      </c>
      <c r="E11" t="s">
        <v>38</v>
      </c>
      <c r="F11" t="s">
        <v>74</v>
      </c>
      <c r="H11" t="e">
        <f>si</f>
        <v>#NAME?</v>
      </c>
      <c r="I11" s="2" t="s">
        <v>24</v>
      </c>
      <c r="J11" t="s">
        <v>25</v>
      </c>
      <c r="K11" t="s">
        <v>48</v>
      </c>
      <c r="L11" t="s">
        <v>1</v>
      </c>
      <c r="M11">
        <v>4</v>
      </c>
      <c r="N11">
        <v>5</v>
      </c>
      <c r="O11" t="s">
        <v>48</v>
      </c>
      <c r="P11" t="s">
        <v>23</v>
      </c>
      <c r="V11" s="1">
        <v>42830</v>
      </c>
      <c r="W11" s="1">
        <v>43071</v>
      </c>
      <c r="X11" s="1"/>
      <c r="Y11" s="1"/>
      <c r="Z11" s="1"/>
    </row>
    <row r="13" spans="1:27" x14ac:dyDescent="0.25">
      <c r="J13">
        <v>820</v>
      </c>
    </row>
    <row r="14" spans="1:27" ht="17.25" x14ac:dyDescent="0.3">
      <c r="C14" t="str">
        <f>F23</f>
        <v>rouge alle 3 c</v>
      </c>
      <c r="H14" s="4">
        <f ca="1">IF(F11="repris",H14-5,IF(F10="repris",H14-5,E24))</f>
        <v>0</v>
      </c>
    </row>
    <row r="21" spans="1:6" x14ac:dyDescent="0.25">
      <c r="A21" t="s">
        <v>67</v>
      </c>
    </row>
    <row r="23" spans="1:6" x14ac:dyDescent="0.25">
      <c r="A23" t="s">
        <v>68</v>
      </c>
      <c r="B23">
        <v>14574</v>
      </c>
      <c r="C23" t="s">
        <v>68</v>
      </c>
      <c r="E23">
        <f>MAX(A23:B29,2)</f>
        <v>124780</v>
      </c>
      <c r="F23" t="str">
        <f>VLOOKUP(E23,B23:C29,2)</f>
        <v>rouge alle 3 c</v>
      </c>
    </row>
    <row r="24" spans="1:6" x14ac:dyDescent="0.25">
      <c r="A24" t="s">
        <v>69</v>
      </c>
      <c r="B24">
        <v>12458</v>
      </c>
      <c r="C24" t="s">
        <v>69</v>
      </c>
      <c r="E24">
        <v>124785</v>
      </c>
    </row>
    <row r="25" spans="1:6" x14ac:dyDescent="0.25">
      <c r="A25" t="s">
        <v>70</v>
      </c>
      <c r="B25">
        <v>1458</v>
      </c>
      <c r="C25" t="s">
        <v>70</v>
      </c>
    </row>
    <row r="27" spans="1:6" x14ac:dyDescent="0.25">
      <c r="A27" t="s">
        <v>71</v>
      </c>
      <c r="B27">
        <v>0</v>
      </c>
      <c r="C27" t="s">
        <v>71</v>
      </c>
    </row>
    <row r="28" spans="1:6" x14ac:dyDescent="0.25">
      <c r="A28" t="s">
        <v>72</v>
      </c>
      <c r="B28">
        <v>1254</v>
      </c>
      <c r="C28" t="s">
        <v>72</v>
      </c>
    </row>
    <row r="29" spans="1:6" x14ac:dyDescent="0.25">
      <c r="A29" t="s">
        <v>73</v>
      </c>
      <c r="B29">
        <f>IF(F11="repris",E24-5,E24)</f>
        <v>124780</v>
      </c>
      <c r="C29" t="s">
        <v>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D7" sqref="D7"/>
    </sheetView>
  </sheetViews>
  <sheetFormatPr baseColWidth="10" defaultRowHeight="15" x14ac:dyDescent="0.25"/>
  <cols>
    <col min="1" max="2" width="33.85546875" customWidth="1"/>
    <col min="3" max="3" width="21.7109375" customWidth="1"/>
    <col min="4" max="4" width="33.85546875" customWidth="1"/>
    <col min="5" max="5" width="31.7109375" customWidth="1"/>
    <col min="6" max="6" width="20.5703125" customWidth="1"/>
    <col min="8" max="8" width="16" customWidth="1"/>
    <col min="11" max="11" width="28.7109375" customWidth="1"/>
  </cols>
  <sheetData>
    <row r="1" spans="1:12" x14ac:dyDescent="0.25">
      <c r="A1" s="6" t="s">
        <v>85</v>
      </c>
      <c r="B1" s="6" t="s">
        <v>88</v>
      </c>
      <c r="C1" s="6" t="s">
        <v>89</v>
      </c>
      <c r="D1" s="6" t="s">
        <v>86</v>
      </c>
      <c r="E1" s="6"/>
      <c r="F1" s="6"/>
    </row>
    <row r="2" spans="1:12" x14ac:dyDescent="0.25">
      <c r="A2" s="7">
        <f>G14</f>
        <v>8000000</v>
      </c>
      <c r="B2" s="7">
        <f>A2-D2</f>
        <v>7999750</v>
      </c>
      <c r="C2" s="7" t="str">
        <f>VLOOKUP(G14,E15:F21,2,FALSE)</f>
        <v>place 7</v>
      </c>
      <c r="D2">
        <v>250</v>
      </c>
      <c r="E2" s="8"/>
      <c r="F2" s="7"/>
    </row>
    <row r="3" spans="1:12" x14ac:dyDescent="0.25">
      <c r="A3" s="7"/>
      <c r="B3" s="7">
        <f t="shared" ref="B3:B13" si="0">A3-D3</f>
        <v>0</v>
      </c>
      <c r="C3" s="7" t="e">
        <f t="shared" ref="C3:C13" si="1">VLOOKUP(G15,E16:F22,2,FALSE)</f>
        <v>#N/A</v>
      </c>
      <c r="D3">
        <v>0</v>
      </c>
      <c r="E3" s="7"/>
      <c r="F3" s="7"/>
    </row>
    <row r="4" spans="1:12" x14ac:dyDescent="0.25">
      <c r="A4" s="7"/>
      <c r="B4" s="7">
        <f t="shared" si="0"/>
        <v>0</v>
      </c>
      <c r="C4" s="7" t="e">
        <f t="shared" si="1"/>
        <v>#N/A</v>
      </c>
      <c r="D4">
        <v>0</v>
      </c>
      <c r="E4" s="7"/>
      <c r="F4" s="7"/>
    </row>
    <row r="5" spans="1:12" x14ac:dyDescent="0.25">
      <c r="A5" s="7"/>
      <c r="B5" s="7">
        <f t="shared" si="0"/>
        <v>0</v>
      </c>
      <c r="C5" s="7">
        <f t="shared" si="1"/>
        <v>0</v>
      </c>
      <c r="D5">
        <v>0</v>
      </c>
      <c r="E5" s="7"/>
      <c r="F5" s="7"/>
    </row>
    <row r="6" spans="1:12" x14ac:dyDescent="0.25">
      <c r="A6" s="7"/>
      <c r="B6" s="7">
        <f t="shared" si="0"/>
        <v>0</v>
      </c>
      <c r="C6" s="7">
        <f t="shared" si="1"/>
        <v>0</v>
      </c>
      <c r="D6">
        <v>0</v>
      </c>
      <c r="E6" s="7"/>
      <c r="F6" s="7"/>
    </row>
    <row r="7" spans="1:12" x14ac:dyDescent="0.25">
      <c r="A7" s="7"/>
      <c r="B7" s="7">
        <f t="shared" si="0"/>
        <v>0</v>
      </c>
      <c r="C7" s="7">
        <f t="shared" si="1"/>
        <v>0</v>
      </c>
      <c r="D7">
        <v>0</v>
      </c>
      <c r="E7" s="7"/>
      <c r="F7" s="7"/>
    </row>
    <row r="8" spans="1:12" x14ac:dyDescent="0.25">
      <c r="A8" s="7"/>
      <c r="B8" s="7">
        <f t="shared" si="0"/>
        <v>0</v>
      </c>
      <c r="C8" s="7">
        <f t="shared" si="1"/>
        <v>0</v>
      </c>
      <c r="D8">
        <v>0</v>
      </c>
      <c r="E8" s="7"/>
      <c r="F8" s="7"/>
    </row>
    <row r="9" spans="1:12" x14ac:dyDescent="0.25">
      <c r="A9" s="7"/>
      <c r="B9" s="7">
        <f t="shared" si="0"/>
        <v>0</v>
      </c>
      <c r="C9" s="7">
        <f t="shared" si="1"/>
        <v>0</v>
      </c>
      <c r="D9">
        <v>0</v>
      </c>
      <c r="E9" s="7"/>
      <c r="F9" s="7"/>
    </row>
    <row r="10" spans="1:12" x14ac:dyDescent="0.25">
      <c r="A10" s="7"/>
      <c r="B10" s="7">
        <f t="shared" si="0"/>
        <v>0</v>
      </c>
      <c r="C10" s="7">
        <f t="shared" si="1"/>
        <v>0</v>
      </c>
      <c r="D10">
        <v>0</v>
      </c>
      <c r="E10" s="7"/>
      <c r="F10" s="7"/>
    </row>
    <row r="11" spans="1:12" x14ac:dyDescent="0.25">
      <c r="B11" s="7">
        <f t="shared" si="0"/>
        <v>0</v>
      </c>
      <c r="C11" s="7">
        <f t="shared" si="1"/>
        <v>0</v>
      </c>
      <c r="D11">
        <v>0</v>
      </c>
    </row>
    <row r="12" spans="1:12" x14ac:dyDescent="0.25">
      <c r="B12" s="7">
        <f t="shared" si="0"/>
        <v>0</v>
      </c>
      <c r="C12" s="7" t="e">
        <f t="shared" si="1"/>
        <v>#N/A</v>
      </c>
    </row>
    <row r="13" spans="1:12" x14ac:dyDescent="0.25">
      <c r="B13" s="7">
        <f t="shared" si="0"/>
        <v>0</v>
      </c>
      <c r="C13" s="7" t="e">
        <f t="shared" si="1"/>
        <v>#N/A</v>
      </c>
    </row>
    <row r="14" spans="1:12" x14ac:dyDescent="0.25">
      <c r="E14" s="5" t="s">
        <v>87</v>
      </c>
      <c r="F14" t="s">
        <v>89</v>
      </c>
      <c r="G14">
        <f>MAX(E15:E21,1)</f>
        <v>8000000</v>
      </c>
      <c r="L14" s="5" t="s">
        <v>84</v>
      </c>
    </row>
    <row r="15" spans="1:12" x14ac:dyDescent="0.25">
      <c r="E15">
        <v>100000</v>
      </c>
      <c r="F15" t="s">
        <v>75</v>
      </c>
      <c r="L15" t="e">
        <f>C2=VLOOKUP(#REF!,E15:F21,2,FALSE)</f>
        <v>#REF!</v>
      </c>
    </row>
    <row r="16" spans="1:12" x14ac:dyDescent="0.25">
      <c r="E16">
        <v>200000</v>
      </c>
      <c r="F16" t="s">
        <v>76</v>
      </c>
    </row>
    <row r="17" spans="1:21" x14ac:dyDescent="0.25">
      <c r="A17" s="9"/>
      <c r="B17" s="9"/>
      <c r="C17" s="9"/>
      <c r="E17">
        <v>300000</v>
      </c>
      <c r="F17" t="s">
        <v>77</v>
      </c>
    </row>
    <row r="18" spans="1:21" x14ac:dyDescent="0.25">
      <c r="A18" s="9"/>
      <c r="B18" s="9"/>
      <c r="C18" s="9"/>
      <c r="E18">
        <v>40000</v>
      </c>
      <c r="F18" t="s">
        <v>78</v>
      </c>
    </row>
    <row r="19" spans="1:21" x14ac:dyDescent="0.25">
      <c r="A19" s="9"/>
      <c r="B19" s="9"/>
      <c r="C19" s="9"/>
      <c r="E19">
        <v>50000</v>
      </c>
      <c r="F19" t="s">
        <v>79</v>
      </c>
    </row>
    <row r="20" spans="1:21" x14ac:dyDescent="0.25">
      <c r="A20" s="9"/>
      <c r="B20" s="9"/>
      <c r="C20" s="9"/>
      <c r="E20">
        <v>600000</v>
      </c>
      <c r="F20" t="s">
        <v>80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5">
      <c r="A21" s="9"/>
      <c r="B21" s="9"/>
      <c r="C21" s="9"/>
      <c r="E21">
        <v>8000000</v>
      </c>
      <c r="F21" t="s">
        <v>81</v>
      </c>
    </row>
    <row r="22" spans="1:21" x14ac:dyDescent="0.25">
      <c r="A22" s="9"/>
      <c r="B22" s="9"/>
      <c r="C22" s="9"/>
    </row>
    <row r="23" spans="1:21" x14ac:dyDescent="0.25">
      <c r="A23" s="9"/>
      <c r="B23" s="9"/>
      <c r="C23" s="9"/>
    </row>
    <row r="24" spans="1:21" x14ac:dyDescent="0.25">
      <c r="A24" s="9"/>
      <c r="B24" s="9"/>
      <c r="C24" s="9"/>
      <c r="E24">
        <v>0</v>
      </c>
    </row>
    <row r="25" spans="1:21" x14ac:dyDescent="0.25">
      <c r="A25" s="9"/>
      <c r="B25" s="9"/>
      <c r="C25" s="9"/>
      <c r="E25">
        <v>125</v>
      </c>
      <c r="F25" t="s">
        <v>82</v>
      </c>
    </row>
    <row r="26" spans="1:21" x14ac:dyDescent="0.25">
      <c r="A26" s="9"/>
      <c r="B26" s="9"/>
      <c r="C26" s="9"/>
      <c r="E26">
        <v>250</v>
      </c>
      <c r="F26" t="s">
        <v>83</v>
      </c>
    </row>
    <row r="27" spans="1:21" x14ac:dyDescent="0.25">
      <c r="A27" s="9"/>
      <c r="B27" s="9"/>
      <c r="C27" s="9"/>
      <c r="E27">
        <v>375</v>
      </c>
    </row>
    <row r="28" spans="1:21" x14ac:dyDescent="0.25">
      <c r="A28" s="9"/>
      <c r="B28" s="9"/>
      <c r="C28" s="9"/>
      <c r="E28">
        <v>400</v>
      </c>
    </row>
    <row r="29" spans="1:21" x14ac:dyDescent="0.25">
      <c r="E29">
        <v>100</v>
      </c>
    </row>
    <row r="30" spans="1:21" x14ac:dyDescent="0.25">
      <c r="E30">
        <v>800</v>
      </c>
    </row>
  </sheetData>
  <dataConsolidate/>
  <mergeCells count="2">
    <mergeCell ref="G20:U20"/>
    <mergeCell ref="A17:C28"/>
  </mergeCells>
  <dataValidations count="3">
    <dataValidation type="list" allowBlank="1" showInputMessage="1" showErrorMessage="1" sqref="E3:E11">
      <formula1>$E$25:$E$30</formula1>
    </dataValidation>
    <dataValidation type="list" allowBlank="1" showInputMessage="1" showErrorMessage="1" sqref="F2">
      <formula1>$F$25:$F$26</formula1>
    </dataValidation>
    <dataValidation type="list" allowBlank="1" showInputMessage="1" showErrorMessage="1" sqref="D2:D11">
      <formula1>$E$24:$E$30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ariphil</cp:lastModifiedBy>
  <dcterms:created xsi:type="dcterms:W3CDTF">2018-11-21T18:01:46Z</dcterms:created>
  <dcterms:modified xsi:type="dcterms:W3CDTF">2018-11-23T08:25:26Z</dcterms:modified>
</cp:coreProperties>
</file>