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295" windowHeight="3870"/>
  </bookViews>
  <sheets>
    <sheet name="analyse" sheetId="1" r:id="rId1"/>
    <sheet name="resultat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/>
  <c r="K5"/>
  <c r="K6"/>
  <c r="K7"/>
  <c r="K8"/>
  <c r="K9"/>
  <c r="K10"/>
  <c r="G4" i="2" l="1"/>
  <c r="F4"/>
  <c r="E4"/>
  <c r="D4"/>
  <c r="B4"/>
  <c r="A4"/>
  <c r="I4" i="1"/>
  <c r="I5"/>
  <c r="I6"/>
  <c r="I7"/>
  <c r="I8"/>
  <c r="I9"/>
  <c r="I10"/>
  <c r="I3"/>
  <c r="J10"/>
  <c r="J9"/>
  <c r="J8"/>
  <c r="J7"/>
  <c r="J6"/>
  <c r="J5"/>
  <c r="J4"/>
  <c r="J3"/>
  <c r="K3"/>
  <c r="C4" i="2" l="1"/>
  <c r="B5"/>
  <c r="A5" l="1"/>
  <c r="B10" l="1"/>
  <c r="B9"/>
  <c r="B8"/>
  <c r="B7"/>
  <c r="B6"/>
  <c r="C135" i="1" l="1"/>
  <c r="D135"/>
  <c r="E135"/>
  <c r="F135"/>
  <c r="B135"/>
  <c r="C120"/>
  <c r="D120"/>
  <c r="E120"/>
  <c r="F120"/>
  <c r="B120"/>
  <c r="C100"/>
  <c r="D100"/>
  <c r="E100"/>
  <c r="F100"/>
  <c r="B100"/>
  <c r="C85"/>
  <c r="D85"/>
  <c r="E85"/>
  <c r="F85"/>
  <c r="B85"/>
  <c r="F66"/>
  <c r="C65"/>
  <c r="D65"/>
  <c r="E65"/>
  <c r="F65"/>
  <c r="B65"/>
  <c r="C50"/>
  <c r="D50"/>
  <c r="E50"/>
  <c r="F50"/>
  <c r="B50"/>
  <c r="F30"/>
  <c r="E30"/>
  <c r="D30"/>
  <c r="C30"/>
  <c r="B30"/>
  <c r="F31" l="1"/>
  <c r="F121"/>
  <c r="F86"/>
  <c r="F101"/>
  <c r="F136"/>
  <c r="F51"/>
  <c r="G131"/>
  <c r="G132"/>
  <c r="G133"/>
  <c r="G134"/>
  <c r="G130"/>
  <c r="G116"/>
  <c r="G117"/>
  <c r="G118"/>
  <c r="G119"/>
  <c r="G115"/>
  <c r="G96"/>
  <c r="G97"/>
  <c r="G98"/>
  <c r="G99"/>
  <c r="G95"/>
  <c r="G81"/>
  <c r="G82"/>
  <c r="G83"/>
  <c r="G84"/>
  <c r="G80"/>
  <c r="G61"/>
  <c r="G62"/>
  <c r="G63"/>
  <c r="G64"/>
  <c r="G60"/>
  <c r="G46"/>
  <c r="G47"/>
  <c r="G48"/>
  <c r="G49"/>
  <c r="G45"/>
  <c r="G26"/>
  <c r="G27"/>
  <c r="G28"/>
  <c r="G29"/>
  <c r="G25"/>
  <c r="B15"/>
  <c r="G11"/>
  <c r="G12"/>
  <c r="G13"/>
  <c r="G14"/>
  <c r="G10"/>
  <c r="C15" l="1"/>
  <c r="D15"/>
  <c r="E15"/>
  <c r="F15"/>
  <c r="F16" l="1"/>
  <c r="A6" i="2" l="1"/>
  <c r="A10"/>
  <c r="A7"/>
  <c r="A8"/>
  <c r="A9"/>
</calcChain>
</file>

<file path=xl/sharedStrings.xml><?xml version="1.0" encoding="utf-8"?>
<sst xmlns="http://schemas.openxmlformats.org/spreadsheetml/2006/main" count="120" uniqueCount="31">
  <si>
    <t>Evaluation</t>
  </si>
  <si>
    <t>Aptitude de porteur de projet</t>
  </si>
  <si>
    <t>Motivation du porteur de projet</t>
  </si>
  <si>
    <t>Viabilité économique et financière du projet</t>
  </si>
  <si>
    <t>Indicateurs</t>
  </si>
  <si>
    <t xml:space="preserve">Nom du porteur de projet : </t>
  </si>
  <si>
    <t xml:space="preserve">Appréciation globale du projet : </t>
  </si>
  <si>
    <t xml:space="preserve">Nom du membre du jury : </t>
  </si>
  <si>
    <t xml:space="preserve">Pertinence d'obtenir un prix </t>
  </si>
  <si>
    <t>Perspective de développement et de création d'emplois du projet</t>
  </si>
  <si>
    <t>Totaux colonne</t>
  </si>
  <si>
    <t>Total général:</t>
  </si>
  <si>
    <t>1er Prix</t>
  </si>
  <si>
    <t>2e Prix</t>
  </si>
  <si>
    <t>3e Prix</t>
  </si>
  <si>
    <t>4e Prix</t>
  </si>
  <si>
    <t>5e Prix</t>
  </si>
  <si>
    <t>6e Prix</t>
  </si>
  <si>
    <t>7e Prix</t>
  </si>
  <si>
    <t>Nb de votants</t>
  </si>
  <si>
    <t>Emilie</t>
  </si>
  <si>
    <t>Marc</t>
  </si>
  <si>
    <t>Nathalie</t>
  </si>
  <si>
    <t>Francis</t>
  </si>
  <si>
    <t>Yannis</t>
  </si>
  <si>
    <t>JR</t>
  </si>
  <si>
    <t>Véro</t>
  </si>
  <si>
    <t>Maryline</t>
  </si>
  <si>
    <t xml:space="preserve">Grille d'analyse des projets </t>
  </si>
  <si>
    <t>Grille d'analyse des projets</t>
  </si>
  <si>
    <t xml:space="preserve">RESULTATS/ Laureats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</si>
</sst>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2" borderId="2" xfId="0" applyFont="1" applyFill="1" applyBorder="1"/>
    <xf numFmtId="0" fontId="1" fillId="0" borderId="5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0" xfId="0" applyFill="1"/>
    <xf numFmtId="0" fontId="2" fillId="0" borderId="0" xfId="0" applyFont="1"/>
    <xf numFmtId="0" fontId="3" fillId="0" borderId="0" xfId="0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4" borderId="5" xfId="0" applyFont="1" applyFill="1" applyBorder="1"/>
    <xf numFmtId="0" fontId="0" fillId="4" borderId="7" xfId="0" applyFill="1" applyBorder="1" applyAlignment="1"/>
    <xf numFmtId="0" fontId="0" fillId="0" borderId="24" xfId="0" applyBorder="1"/>
    <xf numFmtId="0" fontId="0" fillId="0" borderId="0" xfId="0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4" fillId="4" borderId="3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9"/>
  <sheetViews>
    <sheetView tabSelected="1" zoomScale="90" zoomScaleNormal="90" zoomScaleSheetLayoutView="100" workbookViewId="0">
      <selection activeCell="K17" sqref="K17"/>
    </sheetView>
  </sheetViews>
  <sheetFormatPr baseColWidth="10" defaultRowHeight="15"/>
  <cols>
    <col min="1" max="1" width="85" customWidth="1"/>
    <col min="7" max="7" width="14.85546875" customWidth="1"/>
  </cols>
  <sheetData>
    <row r="1" spans="1:11" ht="31.5" customHeight="1">
      <c r="A1" s="45" t="s">
        <v>28</v>
      </c>
      <c r="B1" s="46"/>
      <c r="C1" s="46"/>
      <c r="D1" s="46"/>
      <c r="E1" s="46"/>
      <c r="F1" s="46"/>
      <c r="G1" s="22"/>
      <c r="H1" s="22"/>
    </row>
    <row r="2" spans="1:11" ht="45" customHeight="1">
      <c r="A2" s="45"/>
      <c r="B2" s="45"/>
      <c r="C2" s="45"/>
      <c r="D2" s="45"/>
      <c r="E2" s="45"/>
      <c r="F2" s="45"/>
      <c r="G2" s="22"/>
      <c r="H2" s="22"/>
    </row>
    <row r="3" spans="1:11" ht="15.75" thickBot="1">
      <c r="I3">
        <f>RANK(J3,$J$3:$J$10)</f>
        <v>3</v>
      </c>
      <c r="J3">
        <f>F16</f>
        <v>268</v>
      </c>
      <c r="K3" t="str">
        <f ca="1">INDIRECT(ADDRESS(MATCH(J3,F:F,0)-10,2,4))</f>
        <v>Emilie</v>
      </c>
    </row>
    <row r="4" spans="1:11" ht="19.5" thickBot="1">
      <c r="A4" s="24" t="s">
        <v>7</v>
      </c>
      <c r="B4" s="47"/>
      <c r="C4" s="48"/>
      <c r="D4" s="48"/>
      <c r="E4" s="48"/>
      <c r="F4" s="49"/>
      <c r="I4">
        <f t="shared" ref="I4:I10" si="0">RANK(J4,$J$3:$J$10)</f>
        <v>1</v>
      </c>
      <c r="J4">
        <f>F31</f>
        <v>371</v>
      </c>
      <c r="K4" t="str">
        <f t="shared" ref="K4:K10" ca="1" si="1">INDIRECT(ADDRESS(MATCH(J4,F:F,0)-10,2,4))</f>
        <v>Marc</v>
      </c>
    </row>
    <row r="5" spans="1:11" ht="19.5" thickBot="1">
      <c r="A5" s="24"/>
      <c r="I5">
        <f t="shared" si="0"/>
        <v>2</v>
      </c>
      <c r="J5">
        <f>F51</f>
        <v>309</v>
      </c>
      <c r="K5" t="str">
        <f t="shared" ca="1" si="1"/>
        <v>Nathalie</v>
      </c>
    </row>
    <row r="6" spans="1:11" ht="19.5" thickBot="1">
      <c r="A6" s="24" t="s">
        <v>5</v>
      </c>
      <c r="B6" s="42" t="s">
        <v>20</v>
      </c>
      <c r="C6" s="43"/>
      <c r="D6" s="43"/>
      <c r="E6" s="43"/>
      <c r="F6" s="44"/>
      <c r="I6">
        <f t="shared" si="0"/>
        <v>7</v>
      </c>
      <c r="J6">
        <f>F66</f>
        <v>169</v>
      </c>
      <c r="K6" t="str">
        <f t="shared" ca="1" si="1"/>
        <v>Francis</v>
      </c>
    </row>
    <row r="7" spans="1:11" ht="19.5" thickBot="1">
      <c r="A7" s="23"/>
      <c r="I7">
        <f t="shared" si="0"/>
        <v>8</v>
      </c>
      <c r="J7">
        <f>F86</f>
        <v>131</v>
      </c>
      <c r="K7" t="str">
        <f t="shared" ca="1" si="1"/>
        <v>Yannis</v>
      </c>
    </row>
    <row r="8" spans="1:11" ht="19.5" thickBot="1">
      <c r="A8" s="7" t="s">
        <v>4</v>
      </c>
      <c r="B8" s="40" t="s">
        <v>0</v>
      </c>
      <c r="C8" s="40"/>
      <c r="D8" s="40"/>
      <c r="E8" s="40"/>
      <c r="F8" s="41"/>
      <c r="I8">
        <f t="shared" si="0"/>
        <v>6</v>
      </c>
      <c r="J8">
        <f>F101</f>
        <v>190</v>
      </c>
      <c r="K8" t="str">
        <f t="shared" ca="1" si="1"/>
        <v>JR</v>
      </c>
    </row>
    <row r="9" spans="1:11" ht="15" customHeight="1" thickBot="1">
      <c r="A9" s="4"/>
      <c r="B9" s="9">
        <v>0</v>
      </c>
      <c r="C9" s="10">
        <v>1</v>
      </c>
      <c r="D9" s="10">
        <v>2</v>
      </c>
      <c r="E9" s="10">
        <v>3</v>
      </c>
      <c r="F9" s="11">
        <v>4</v>
      </c>
      <c r="G9" s="11" t="s">
        <v>19</v>
      </c>
      <c r="I9">
        <f t="shared" si="0"/>
        <v>5</v>
      </c>
      <c r="J9">
        <f>F121</f>
        <v>225</v>
      </c>
      <c r="K9" t="str">
        <f t="shared" ca="1" si="1"/>
        <v>Maryline</v>
      </c>
    </row>
    <row r="10" spans="1:11" ht="15" customHeight="1">
      <c r="A10" s="8" t="s">
        <v>1</v>
      </c>
      <c r="B10" s="14"/>
      <c r="C10" s="15"/>
      <c r="D10" s="15">
        <v>4</v>
      </c>
      <c r="E10" s="15">
        <v>7</v>
      </c>
      <c r="F10" s="16">
        <v>7</v>
      </c>
      <c r="G10">
        <f>SUM(B10:F10)</f>
        <v>18</v>
      </c>
      <c r="I10">
        <f t="shared" si="0"/>
        <v>4</v>
      </c>
      <c r="J10">
        <f>F136</f>
        <v>253</v>
      </c>
      <c r="K10" t="str">
        <f t="shared" ca="1" si="1"/>
        <v>Véro</v>
      </c>
    </row>
    <row r="11" spans="1:11" ht="15.75">
      <c r="A11" s="8" t="s">
        <v>2</v>
      </c>
      <c r="B11" s="17"/>
      <c r="C11" s="1"/>
      <c r="D11" s="1"/>
      <c r="E11" s="1">
        <v>9</v>
      </c>
      <c r="F11" s="18">
        <v>9</v>
      </c>
      <c r="G11">
        <f t="shared" ref="G11:G14" si="2">SUM(B11:F11)</f>
        <v>18</v>
      </c>
    </row>
    <row r="12" spans="1:11" ht="15.75">
      <c r="A12" s="8" t="s">
        <v>9</v>
      </c>
      <c r="B12" s="17"/>
      <c r="C12" s="1"/>
      <c r="D12" s="1"/>
      <c r="E12" s="1">
        <v>8</v>
      </c>
      <c r="F12" s="18">
        <v>10</v>
      </c>
      <c r="G12">
        <f t="shared" si="2"/>
        <v>18</v>
      </c>
    </row>
    <row r="13" spans="1:11" ht="15.75">
      <c r="A13" s="8" t="s">
        <v>8</v>
      </c>
      <c r="B13" s="25"/>
      <c r="C13" s="26"/>
      <c r="D13" s="26"/>
      <c r="E13" s="26">
        <v>18</v>
      </c>
      <c r="F13" s="27"/>
      <c r="G13">
        <f t="shared" si="2"/>
        <v>18</v>
      </c>
    </row>
    <row r="14" spans="1:11" ht="16.5" thickBot="1">
      <c r="A14" s="8" t="s">
        <v>3</v>
      </c>
      <c r="B14" s="19"/>
      <c r="C14" s="20"/>
      <c r="D14" s="20"/>
      <c r="E14" s="20">
        <v>10</v>
      </c>
      <c r="F14" s="21"/>
      <c r="G14">
        <f t="shared" si="2"/>
        <v>10</v>
      </c>
    </row>
    <row r="15" spans="1:11" ht="16.5" thickBot="1">
      <c r="A15" s="28" t="s">
        <v>10</v>
      </c>
      <c r="B15" s="29">
        <f>SUM(B10:B14)*0</f>
        <v>0</v>
      </c>
      <c r="C15" s="29">
        <f t="shared" ref="C15:F15" si="3">SUM(C10:C14)</f>
        <v>0</v>
      </c>
      <c r="D15" s="29">
        <f t="shared" si="3"/>
        <v>4</v>
      </c>
      <c r="E15" s="29">
        <f t="shared" si="3"/>
        <v>52</v>
      </c>
      <c r="F15" s="29">
        <f t="shared" si="3"/>
        <v>26</v>
      </c>
    </row>
    <row r="16" spans="1:11" ht="15.75" thickBot="1">
      <c r="A16" s="3" t="s">
        <v>6</v>
      </c>
      <c r="B16" s="42" t="s">
        <v>11</v>
      </c>
      <c r="C16" s="43"/>
      <c r="D16" s="43"/>
      <c r="E16" s="44"/>
      <c r="F16" s="30">
        <f>SUM(B15*B9)+(C15*C9)+(D15*D9)+(E15*E9)+(F15*F9)</f>
        <v>268</v>
      </c>
    </row>
    <row r="17" spans="1:7">
      <c r="A17" s="4"/>
      <c r="B17" s="2"/>
      <c r="C17" s="2"/>
      <c r="D17" s="2"/>
      <c r="E17" s="2"/>
      <c r="F17" s="5"/>
    </row>
    <row r="18" spans="1:7">
      <c r="A18" s="4"/>
      <c r="B18" s="2"/>
      <c r="C18" s="2"/>
      <c r="D18" s="2"/>
      <c r="E18" s="2"/>
      <c r="F18" s="5"/>
    </row>
    <row r="19" spans="1:7" ht="15.75" thickBot="1">
      <c r="A19" s="6"/>
      <c r="B19" s="12"/>
      <c r="C19" s="12"/>
      <c r="D19" s="12"/>
      <c r="E19" s="12"/>
      <c r="F19" s="13"/>
    </row>
    <row r="20" spans="1:7" ht="15.75" thickBot="1"/>
    <row r="21" spans="1:7" ht="19.5" thickBot="1">
      <c r="A21" s="24" t="s">
        <v>5</v>
      </c>
      <c r="B21" s="42" t="s">
        <v>21</v>
      </c>
      <c r="C21" s="43"/>
      <c r="D21" s="43"/>
      <c r="E21" s="43"/>
      <c r="F21" s="44"/>
    </row>
    <row r="22" spans="1:7" ht="19.5" thickBot="1">
      <c r="A22" s="23"/>
    </row>
    <row r="23" spans="1:7" ht="19.5" thickBot="1">
      <c r="A23" s="7" t="s">
        <v>4</v>
      </c>
      <c r="B23" s="40" t="s">
        <v>0</v>
      </c>
      <c r="C23" s="40"/>
      <c r="D23" s="40"/>
      <c r="E23" s="40"/>
      <c r="F23" s="41"/>
    </row>
    <row r="24" spans="1:7" ht="15.75" thickBot="1">
      <c r="A24" s="4"/>
      <c r="B24" s="9">
        <v>0</v>
      </c>
      <c r="C24" s="10">
        <v>1</v>
      </c>
      <c r="D24" s="10">
        <v>2</v>
      </c>
      <c r="E24" s="10">
        <v>3</v>
      </c>
      <c r="F24" s="11">
        <v>4</v>
      </c>
      <c r="G24" s="11" t="s">
        <v>19</v>
      </c>
    </row>
    <row r="25" spans="1:7" ht="15.75">
      <c r="A25" s="8" t="s">
        <v>1</v>
      </c>
      <c r="B25" s="14"/>
      <c r="C25" s="15">
        <v>2</v>
      </c>
      <c r="D25" s="15">
        <v>4</v>
      </c>
      <c r="E25" s="15">
        <v>3</v>
      </c>
      <c r="F25" s="16">
        <v>9</v>
      </c>
      <c r="G25">
        <f>SUM(B25:F25)</f>
        <v>18</v>
      </c>
    </row>
    <row r="26" spans="1:7" ht="15.75">
      <c r="A26" s="8" t="s">
        <v>2</v>
      </c>
      <c r="B26" s="17"/>
      <c r="C26" s="1"/>
      <c r="D26" s="1">
        <v>8</v>
      </c>
      <c r="E26" s="1">
        <v>8</v>
      </c>
      <c r="F26" s="18">
        <v>18</v>
      </c>
      <c r="G26">
        <f t="shared" ref="G26:G29" si="4">SUM(B26:F26)</f>
        <v>34</v>
      </c>
    </row>
    <row r="27" spans="1:7" ht="15.75">
      <c r="A27" s="8" t="s">
        <v>9</v>
      </c>
      <c r="B27" s="17">
        <v>8</v>
      </c>
      <c r="C27" s="1">
        <v>10</v>
      </c>
      <c r="D27" s="1"/>
      <c r="E27" s="1"/>
      <c r="F27" s="18">
        <v>18</v>
      </c>
      <c r="G27">
        <f t="shared" si="4"/>
        <v>36</v>
      </c>
    </row>
    <row r="28" spans="1:7" ht="15.75">
      <c r="A28" s="8" t="s">
        <v>8</v>
      </c>
      <c r="B28" s="25"/>
      <c r="C28" s="26"/>
      <c r="D28" s="26">
        <v>7</v>
      </c>
      <c r="E28" s="26">
        <v>8</v>
      </c>
      <c r="F28" s="27">
        <v>3</v>
      </c>
      <c r="G28">
        <f t="shared" si="4"/>
        <v>18</v>
      </c>
    </row>
    <row r="29" spans="1:7" ht="16.5" thickBot="1">
      <c r="A29" s="8" t="s">
        <v>3</v>
      </c>
      <c r="B29" s="19"/>
      <c r="C29" s="20"/>
      <c r="D29" s="20"/>
      <c r="E29" s="20"/>
      <c r="F29" s="21">
        <v>18</v>
      </c>
      <c r="G29">
        <f t="shared" si="4"/>
        <v>18</v>
      </c>
    </row>
    <row r="30" spans="1:7" ht="16.5" thickBot="1">
      <c r="A30" s="28" t="s">
        <v>10</v>
      </c>
      <c r="B30" s="29">
        <f>SUM(B25:B29)</f>
        <v>8</v>
      </c>
      <c r="C30" s="29">
        <f>SUM(C25:C29)</f>
        <v>12</v>
      </c>
      <c r="D30" s="29">
        <f>SUM(D25:D29)</f>
        <v>19</v>
      </c>
      <c r="E30" s="29">
        <f>SUM(E25:E29)</f>
        <v>19</v>
      </c>
      <c r="F30" s="29">
        <f>SUM(F25:F29)</f>
        <v>66</v>
      </c>
    </row>
    <row r="31" spans="1:7" ht="15.75" thickBot="1">
      <c r="A31" s="3" t="s">
        <v>6</v>
      </c>
      <c r="B31" s="42" t="s">
        <v>11</v>
      </c>
      <c r="C31" s="43"/>
      <c r="D31" s="43"/>
      <c r="E31" s="44"/>
      <c r="F31" s="30">
        <f>SUM((B30*B24)+(C30*C24)+(D30*D24)+(E30*E24)+(F30*F24))</f>
        <v>371</v>
      </c>
    </row>
    <row r="32" spans="1:7">
      <c r="A32" s="4"/>
      <c r="B32" s="2"/>
      <c r="C32" s="2"/>
      <c r="D32" s="2"/>
      <c r="E32" s="2"/>
      <c r="F32" s="5"/>
    </row>
    <row r="33" spans="1:8">
      <c r="A33" s="4"/>
      <c r="B33" s="2"/>
      <c r="C33" s="2"/>
      <c r="D33" s="2"/>
      <c r="E33" s="2"/>
      <c r="F33" s="5"/>
    </row>
    <row r="34" spans="1:8" ht="15.75" thickBot="1">
      <c r="A34" s="6"/>
      <c r="B34" s="12"/>
      <c r="C34" s="12"/>
      <c r="D34" s="12"/>
      <c r="E34" s="12"/>
      <c r="F34" s="13"/>
      <c r="H34">
        <v>1</v>
      </c>
    </row>
    <row r="35" spans="1:8" ht="18.75" customHeight="1">
      <c r="A35" s="50" t="s">
        <v>29</v>
      </c>
      <c r="B35" s="50"/>
      <c r="C35" s="50"/>
      <c r="D35" s="50"/>
      <c r="E35" s="50"/>
      <c r="F35" s="50"/>
      <c r="H35">
        <v>2</v>
      </c>
    </row>
    <row r="36" spans="1:8">
      <c r="A36" s="45"/>
      <c r="B36" s="45"/>
      <c r="C36" s="45"/>
      <c r="D36" s="45"/>
      <c r="E36" s="45"/>
      <c r="F36" s="45"/>
      <c r="H36">
        <v>3</v>
      </c>
    </row>
    <row r="37" spans="1:8" ht="31.5">
      <c r="A37" s="45"/>
      <c r="B37" s="45"/>
      <c r="C37" s="45"/>
      <c r="D37" s="45"/>
      <c r="E37" s="45"/>
      <c r="F37" s="45"/>
      <c r="H37">
        <v>4</v>
      </c>
    </row>
    <row r="38" spans="1:8" ht="15.75" thickBot="1">
      <c r="H38">
        <v>5</v>
      </c>
    </row>
    <row r="39" spans="1:8" ht="19.5" thickBot="1">
      <c r="A39" s="24" t="s">
        <v>7</v>
      </c>
      <c r="B39" s="47"/>
      <c r="C39" s="48"/>
      <c r="D39" s="48"/>
      <c r="E39" s="48"/>
      <c r="F39" s="49"/>
      <c r="H39">
        <v>6</v>
      </c>
    </row>
    <row r="40" spans="1:8" ht="19.5" thickBot="1">
      <c r="A40" s="24"/>
    </row>
    <row r="41" spans="1:8" ht="19.5" thickBot="1">
      <c r="A41" s="24" t="s">
        <v>5</v>
      </c>
      <c r="B41" s="42" t="s">
        <v>22</v>
      </c>
      <c r="C41" s="43"/>
      <c r="D41" s="43"/>
      <c r="E41" s="43"/>
      <c r="F41" s="44"/>
    </row>
    <row r="42" spans="1:8" ht="19.5" thickBot="1">
      <c r="A42" s="23"/>
    </row>
    <row r="43" spans="1:8" ht="19.5" thickBot="1">
      <c r="A43" s="7" t="s">
        <v>4</v>
      </c>
      <c r="B43" s="40" t="s">
        <v>0</v>
      </c>
      <c r="C43" s="40"/>
      <c r="D43" s="40"/>
      <c r="E43" s="40"/>
      <c r="F43" s="41"/>
    </row>
    <row r="44" spans="1:8" ht="15.75" thickBot="1">
      <c r="A44" s="4"/>
      <c r="B44" s="9">
        <v>0</v>
      </c>
      <c r="C44" s="10">
        <v>1</v>
      </c>
      <c r="D44" s="10">
        <v>2</v>
      </c>
      <c r="E44" s="10">
        <v>3</v>
      </c>
      <c r="F44" s="11">
        <v>4</v>
      </c>
      <c r="G44" s="11" t="s">
        <v>19</v>
      </c>
    </row>
    <row r="45" spans="1:8" ht="15.75">
      <c r="A45" s="8" t="s">
        <v>1</v>
      </c>
      <c r="B45" s="14"/>
      <c r="C45" s="15"/>
      <c r="D45" s="15">
        <v>2</v>
      </c>
      <c r="E45" s="15">
        <v>9</v>
      </c>
      <c r="F45" s="16">
        <v>7</v>
      </c>
      <c r="G45">
        <f>SUM(B45:F45)</f>
        <v>18</v>
      </c>
    </row>
    <row r="46" spans="1:8" ht="15.75">
      <c r="A46" s="8" t="s">
        <v>2</v>
      </c>
      <c r="B46" s="17"/>
      <c r="C46" s="1"/>
      <c r="D46" s="1">
        <v>0</v>
      </c>
      <c r="E46" s="1">
        <v>10</v>
      </c>
      <c r="F46" s="18">
        <v>8</v>
      </c>
      <c r="G46">
        <f t="shared" ref="G46:G49" si="5">SUM(B46:F46)</f>
        <v>18</v>
      </c>
    </row>
    <row r="47" spans="1:8" ht="15.75">
      <c r="A47" s="8" t="s">
        <v>9</v>
      </c>
      <c r="B47" s="17"/>
      <c r="C47" s="1">
        <v>1</v>
      </c>
      <c r="D47" s="1">
        <v>0</v>
      </c>
      <c r="E47" s="1">
        <v>2</v>
      </c>
      <c r="F47" s="18">
        <v>15</v>
      </c>
      <c r="G47">
        <f t="shared" si="5"/>
        <v>18</v>
      </c>
    </row>
    <row r="48" spans="1:8" ht="15.75">
      <c r="A48" s="8" t="s">
        <v>8</v>
      </c>
      <c r="B48" s="25">
        <v>0</v>
      </c>
      <c r="C48" s="26"/>
      <c r="D48" s="26"/>
      <c r="E48" s="26">
        <v>2</v>
      </c>
      <c r="F48" s="27">
        <v>16</v>
      </c>
      <c r="G48">
        <f t="shared" si="5"/>
        <v>18</v>
      </c>
    </row>
    <row r="49" spans="1:7" ht="16.5" thickBot="1">
      <c r="A49" s="8" t="s">
        <v>3</v>
      </c>
      <c r="B49" s="19"/>
      <c r="C49" s="20">
        <v>1</v>
      </c>
      <c r="D49" s="20">
        <v>5</v>
      </c>
      <c r="E49" s="20">
        <v>8</v>
      </c>
      <c r="F49" s="21">
        <v>4</v>
      </c>
      <c r="G49">
        <f t="shared" si="5"/>
        <v>18</v>
      </c>
    </row>
    <row r="50" spans="1:7" ht="16.5" thickBot="1">
      <c r="A50" s="28" t="s">
        <v>10</v>
      </c>
      <c r="B50" s="29">
        <f>SUM(B45:B49)</f>
        <v>0</v>
      </c>
      <c r="C50" s="29">
        <f t="shared" ref="C50:F50" si="6">SUM(C45:C49)</f>
        <v>2</v>
      </c>
      <c r="D50" s="29">
        <f t="shared" si="6"/>
        <v>7</v>
      </c>
      <c r="E50" s="29">
        <f t="shared" si="6"/>
        <v>31</v>
      </c>
      <c r="F50" s="29">
        <f t="shared" si="6"/>
        <v>50</v>
      </c>
    </row>
    <row r="51" spans="1:7" ht="15.75" thickBot="1">
      <c r="A51" s="3" t="s">
        <v>6</v>
      </c>
      <c r="B51" s="42" t="s">
        <v>11</v>
      </c>
      <c r="C51" s="43"/>
      <c r="D51" s="43"/>
      <c r="E51" s="44"/>
      <c r="F51" s="30">
        <f>SUM((B50*B44)+(C50*C44)+(D50*D44)+(E50*E44)+(F50*F44))</f>
        <v>309</v>
      </c>
    </row>
    <row r="52" spans="1:7">
      <c r="A52" s="4"/>
      <c r="B52" s="2"/>
      <c r="C52" s="2"/>
      <c r="D52" s="2"/>
      <c r="E52" s="2"/>
      <c r="F52" s="5"/>
    </row>
    <row r="53" spans="1:7">
      <c r="A53" s="4"/>
      <c r="B53" s="2"/>
      <c r="C53" s="2"/>
      <c r="D53" s="2"/>
      <c r="E53" s="2"/>
      <c r="F53" s="5"/>
    </row>
    <row r="54" spans="1:7" ht="15.75" thickBot="1">
      <c r="A54" s="6"/>
      <c r="B54" s="12"/>
      <c r="C54" s="12"/>
      <c r="D54" s="12"/>
      <c r="E54" s="12"/>
      <c r="F54" s="13"/>
    </row>
    <row r="55" spans="1:7" ht="15.75" thickBot="1"/>
    <row r="56" spans="1:7" ht="19.5" thickBot="1">
      <c r="A56" s="24" t="s">
        <v>5</v>
      </c>
      <c r="B56" s="42" t="s">
        <v>23</v>
      </c>
      <c r="C56" s="43"/>
      <c r="D56" s="43"/>
      <c r="E56" s="43"/>
      <c r="F56" s="44"/>
    </row>
    <row r="57" spans="1:7" ht="19.5" thickBot="1">
      <c r="A57" s="23"/>
    </row>
    <row r="58" spans="1:7" ht="19.5" thickBot="1">
      <c r="A58" s="7" t="s">
        <v>4</v>
      </c>
      <c r="B58" s="40" t="s">
        <v>0</v>
      </c>
      <c r="C58" s="40"/>
      <c r="D58" s="40"/>
      <c r="E58" s="40"/>
      <c r="F58" s="41"/>
    </row>
    <row r="59" spans="1:7" ht="15.75" thickBot="1">
      <c r="A59" s="4"/>
      <c r="B59" s="9">
        <v>0</v>
      </c>
      <c r="C59" s="10">
        <v>1</v>
      </c>
      <c r="D59" s="10">
        <v>2</v>
      </c>
      <c r="E59" s="10">
        <v>3</v>
      </c>
      <c r="F59" s="11">
        <v>4</v>
      </c>
      <c r="G59" s="11" t="s">
        <v>19</v>
      </c>
    </row>
    <row r="60" spans="1:7" ht="15.75">
      <c r="A60" s="8" t="s">
        <v>1</v>
      </c>
      <c r="B60" s="14"/>
      <c r="C60" s="15"/>
      <c r="D60" s="15">
        <v>7</v>
      </c>
      <c r="E60" s="15">
        <v>3</v>
      </c>
      <c r="F60" s="16">
        <v>8</v>
      </c>
      <c r="G60">
        <f>SUM(B60:F60)</f>
        <v>18</v>
      </c>
    </row>
    <row r="61" spans="1:7" ht="15.75">
      <c r="A61" s="8" t="s">
        <v>2</v>
      </c>
      <c r="B61" s="17"/>
      <c r="C61" s="1"/>
      <c r="D61" s="1">
        <v>9</v>
      </c>
      <c r="E61" s="1">
        <v>5</v>
      </c>
      <c r="F61" s="18">
        <v>4</v>
      </c>
      <c r="G61">
        <f t="shared" ref="G61:G64" si="7">SUM(B61:F61)</f>
        <v>18</v>
      </c>
    </row>
    <row r="62" spans="1:7" ht="15.75">
      <c r="A62" s="8" t="s">
        <v>9</v>
      </c>
      <c r="B62" s="17"/>
      <c r="C62" s="1">
        <v>7</v>
      </c>
      <c r="D62" s="1">
        <v>6</v>
      </c>
      <c r="E62" s="1">
        <v>5</v>
      </c>
      <c r="F62" s="18">
        <v>0</v>
      </c>
      <c r="G62">
        <f t="shared" si="7"/>
        <v>18</v>
      </c>
    </row>
    <row r="63" spans="1:7" ht="15.75">
      <c r="A63" s="8" t="s">
        <v>8</v>
      </c>
      <c r="B63" s="25">
        <v>6</v>
      </c>
      <c r="C63" s="26">
        <v>8</v>
      </c>
      <c r="D63" s="26">
        <v>4</v>
      </c>
      <c r="E63" s="26"/>
      <c r="F63" s="27"/>
      <c r="G63">
        <f t="shared" si="7"/>
        <v>18</v>
      </c>
    </row>
    <row r="64" spans="1:7" ht="16.5" thickBot="1">
      <c r="A64" s="8" t="s">
        <v>3</v>
      </c>
      <c r="B64" s="19">
        <v>10</v>
      </c>
      <c r="C64" s="20">
        <v>1</v>
      </c>
      <c r="D64" s="20">
        <v>7</v>
      </c>
      <c r="E64" s="20"/>
      <c r="F64" s="21"/>
      <c r="G64">
        <f t="shared" si="7"/>
        <v>18</v>
      </c>
    </row>
    <row r="65" spans="1:7" ht="16.5" thickBot="1">
      <c r="A65" s="28" t="s">
        <v>10</v>
      </c>
      <c r="B65" s="29">
        <f>SUM(B60:B64)</f>
        <v>16</v>
      </c>
      <c r="C65" s="29">
        <f t="shared" ref="C65:F65" si="8">SUM(C60:C64)</f>
        <v>16</v>
      </c>
      <c r="D65" s="29">
        <f t="shared" si="8"/>
        <v>33</v>
      </c>
      <c r="E65" s="29">
        <f t="shared" si="8"/>
        <v>13</v>
      </c>
      <c r="F65" s="29">
        <f t="shared" si="8"/>
        <v>12</v>
      </c>
    </row>
    <row r="66" spans="1:7" ht="15.75" thickBot="1">
      <c r="A66" s="3" t="s">
        <v>6</v>
      </c>
      <c r="B66" s="42" t="s">
        <v>11</v>
      </c>
      <c r="C66" s="43"/>
      <c r="D66" s="43"/>
      <c r="E66" s="44"/>
      <c r="F66" s="30">
        <f>SUM((B65*B59)+(C65*C59)+(D65*D59)+(E65*E59)+(F65*F59))</f>
        <v>169</v>
      </c>
    </row>
    <row r="67" spans="1:7">
      <c r="A67" s="4"/>
      <c r="B67" s="2"/>
      <c r="C67" s="2"/>
      <c r="D67" s="2"/>
      <c r="E67" s="2"/>
      <c r="F67" s="5"/>
    </row>
    <row r="68" spans="1:7">
      <c r="A68" s="4"/>
      <c r="B68" s="2"/>
      <c r="C68" s="2"/>
      <c r="D68" s="2"/>
      <c r="E68" s="2"/>
      <c r="F68" s="5"/>
    </row>
    <row r="69" spans="1:7" ht="15.75" thickBot="1">
      <c r="A69" s="6"/>
      <c r="B69" s="12"/>
      <c r="C69" s="12"/>
      <c r="D69" s="12"/>
      <c r="E69" s="12"/>
      <c r="F69" s="13"/>
    </row>
    <row r="70" spans="1:7">
      <c r="A70" s="50" t="s">
        <v>28</v>
      </c>
      <c r="B70" s="50"/>
      <c r="C70" s="50"/>
      <c r="D70" s="50"/>
      <c r="E70" s="50"/>
      <c r="F70" s="50"/>
    </row>
    <row r="71" spans="1:7" ht="18.75" customHeight="1">
      <c r="A71" s="45"/>
      <c r="B71" s="45"/>
      <c r="C71" s="45"/>
      <c r="D71" s="45"/>
      <c r="E71" s="45"/>
      <c r="F71" s="45"/>
    </row>
    <row r="72" spans="1:7" ht="31.5">
      <c r="A72" s="45"/>
      <c r="B72" s="45"/>
      <c r="C72" s="45"/>
      <c r="D72" s="45"/>
      <c r="E72" s="45"/>
      <c r="F72" s="45"/>
    </row>
    <row r="73" spans="1:7" ht="15.75" thickBot="1"/>
    <row r="74" spans="1:7" ht="19.5" thickBot="1">
      <c r="A74" s="24" t="s">
        <v>7</v>
      </c>
      <c r="B74" s="47"/>
      <c r="C74" s="48"/>
      <c r="D74" s="48"/>
      <c r="E74" s="48"/>
      <c r="F74" s="49"/>
    </row>
    <row r="75" spans="1:7" ht="19.5" thickBot="1">
      <c r="A75" s="24"/>
    </row>
    <row r="76" spans="1:7" ht="19.5" thickBot="1">
      <c r="A76" s="24" t="s">
        <v>5</v>
      </c>
      <c r="B76" s="42" t="s">
        <v>24</v>
      </c>
      <c r="C76" s="43"/>
      <c r="D76" s="43"/>
      <c r="E76" s="43"/>
      <c r="F76" s="44"/>
    </row>
    <row r="77" spans="1:7" ht="19.5" thickBot="1">
      <c r="A77" s="23"/>
    </row>
    <row r="78" spans="1:7" ht="19.5" thickBot="1">
      <c r="A78" s="7" t="s">
        <v>4</v>
      </c>
      <c r="B78" s="40" t="s">
        <v>0</v>
      </c>
      <c r="C78" s="40"/>
      <c r="D78" s="40"/>
      <c r="E78" s="40"/>
      <c r="F78" s="41"/>
    </row>
    <row r="79" spans="1:7" ht="15.75" thickBot="1">
      <c r="A79" s="4"/>
      <c r="B79" s="9">
        <v>0</v>
      </c>
      <c r="C79" s="10">
        <v>1</v>
      </c>
      <c r="D79" s="10">
        <v>2</v>
      </c>
      <c r="E79" s="10">
        <v>3</v>
      </c>
      <c r="F79" s="11">
        <v>4</v>
      </c>
      <c r="G79" s="11" t="s">
        <v>19</v>
      </c>
    </row>
    <row r="80" spans="1:7" ht="15.75">
      <c r="A80" s="8" t="s">
        <v>1</v>
      </c>
      <c r="B80" s="14"/>
      <c r="C80" s="15">
        <v>15</v>
      </c>
      <c r="D80" s="15"/>
      <c r="E80" s="15">
        <v>3</v>
      </c>
      <c r="F80" s="16"/>
      <c r="G80">
        <f>SUM(B80:F80)</f>
        <v>18</v>
      </c>
    </row>
    <row r="81" spans="1:7" ht="15.75">
      <c r="A81" s="8" t="s">
        <v>2</v>
      </c>
      <c r="B81" s="17"/>
      <c r="C81" s="1">
        <v>16</v>
      </c>
      <c r="D81" s="1">
        <v>2</v>
      </c>
      <c r="E81" s="1"/>
      <c r="F81" s="18"/>
      <c r="G81">
        <f t="shared" ref="G81:G84" si="9">SUM(B81:F81)</f>
        <v>18</v>
      </c>
    </row>
    <row r="82" spans="1:7" ht="15.75">
      <c r="A82" s="8" t="s">
        <v>9</v>
      </c>
      <c r="B82" s="17"/>
      <c r="C82" s="1">
        <v>1</v>
      </c>
      <c r="D82" s="1">
        <v>17</v>
      </c>
      <c r="E82" s="1"/>
      <c r="F82" s="18">
        <v>0</v>
      </c>
      <c r="G82">
        <f t="shared" si="9"/>
        <v>18</v>
      </c>
    </row>
    <row r="83" spans="1:7" ht="15.75">
      <c r="A83" s="8" t="s">
        <v>8</v>
      </c>
      <c r="B83" s="25">
        <v>1</v>
      </c>
      <c r="C83" s="26">
        <v>17</v>
      </c>
      <c r="D83" s="26"/>
      <c r="E83" s="26"/>
      <c r="F83" s="27"/>
      <c r="G83">
        <f t="shared" si="9"/>
        <v>18</v>
      </c>
    </row>
    <row r="84" spans="1:7" ht="16.5" thickBot="1">
      <c r="A84" s="8" t="s">
        <v>3</v>
      </c>
      <c r="B84" s="19"/>
      <c r="C84" s="20">
        <v>1</v>
      </c>
      <c r="D84" s="20">
        <v>17</v>
      </c>
      <c r="E84" s="20"/>
      <c r="F84" s="21"/>
      <c r="G84">
        <f t="shared" si="9"/>
        <v>18</v>
      </c>
    </row>
    <row r="85" spans="1:7" ht="16.5" thickBot="1">
      <c r="A85" s="28" t="s">
        <v>10</v>
      </c>
      <c r="B85" s="29">
        <f>SUM(B80:B84)</f>
        <v>1</v>
      </c>
      <c r="C85" s="29">
        <f t="shared" ref="C85:F85" si="10">SUM(C80:C84)</f>
        <v>50</v>
      </c>
      <c r="D85" s="29">
        <f t="shared" si="10"/>
        <v>36</v>
      </c>
      <c r="E85" s="29">
        <f t="shared" si="10"/>
        <v>3</v>
      </c>
      <c r="F85" s="29">
        <f t="shared" si="10"/>
        <v>0</v>
      </c>
    </row>
    <row r="86" spans="1:7" ht="15.75" thickBot="1">
      <c r="A86" s="3" t="s">
        <v>6</v>
      </c>
      <c r="B86" s="42" t="s">
        <v>11</v>
      </c>
      <c r="C86" s="43"/>
      <c r="D86" s="43"/>
      <c r="E86" s="44"/>
      <c r="F86" s="30">
        <f>SUM((B85*B79)+(C85*C79)+(D85*D79)+(E85*E79)+(F85*F79))</f>
        <v>131</v>
      </c>
    </row>
    <row r="87" spans="1:7">
      <c r="A87" s="4"/>
      <c r="B87" s="2"/>
      <c r="C87" s="2"/>
      <c r="D87" s="2"/>
      <c r="E87" s="2"/>
      <c r="F87" s="5"/>
    </row>
    <row r="88" spans="1:7">
      <c r="A88" s="4"/>
      <c r="B88" s="2"/>
      <c r="C88" s="2"/>
      <c r="D88" s="2"/>
      <c r="E88" s="2"/>
      <c r="F88" s="5"/>
    </row>
    <row r="89" spans="1:7" ht="15.75" thickBot="1">
      <c r="A89" s="6"/>
      <c r="B89" s="12"/>
      <c r="C89" s="12"/>
      <c r="D89" s="12"/>
      <c r="E89" s="12"/>
      <c r="F89" s="13"/>
    </row>
    <row r="90" spans="1:7" ht="15.75" thickBot="1"/>
    <row r="91" spans="1:7" ht="19.5" thickBot="1">
      <c r="A91" s="24" t="s">
        <v>5</v>
      </c>
      <c r="B91" s="42" t="s">
        <v>25</v>
      </c>
      <c r="C91" s="43"/>
      <c r="D91" s="43"/>
      <c r="E91" s="43"/>
      <c r="F91" s="44"/>
    </row>
    <row r="92" spans="1:7" ht="19.5" thickBot="1">
      <c r="A92" s="23"/>
    </row>
    <row r="93" spans="1:7" ht="19.5" thickBot="1">
      <c r="A93" s="7" t="s">
        <v>4</v>
      </c>
      <c r="B93" s="40" t="s">
        <v>0</v>
      </c>
      <c r="C93" s="40"/>
      <c r="D93" s="40"/>
      <c r="E93" s="40"/>
      <c r="F93" s="41"/>
    </row>
    <row r="94" spans="1:7" ht="15.75" thickBot="1">
      <c r="A94" s="4"/>
      <c r="B94" s="9">
        <v>0</v>
      </c>
      <c r="C94" s="10">
        <v>1</v>
      </c>
      <c r="D94" s="10">
        <v>2</v>
      </c>
      <c r="E94" s="10">
        <v>3</v>
      </c>
      <c r="F94" s="11">
        <v>4</v>
      </c>
      <c r="G94" s="11" t="s">
        <v>19</v>
      </c>
    </row>
    <row r="95" spans="1:7" ht="15.75">
      <c r="A95" s="8" t="s">
        <v>1</v>
      </c>
      <c r="B95" s="14"/>
      <c r="C95" s="15">
        <v>2</v>
      </c>
      <c r="D95" s="15">
        <v>13</v>
      </c>
      <c r="E95" s="15">
        <v>3</v>
      </c>
      <c r="F95" s="16"/>
      <c r="G95">
        <f>SUM(B95:F95)</f>
        <v>18</v>
      </c>
    </row>
    <row r="96" spans="1:7" ht="15.75">
      <c r="A96" s="8" t="s">
        <v>2</v>
      </c>
      <c r="B96" s="17"/>
      <c r="C96" s="1"/>
      <c r="D96" s="1">
        <v>12</v>
      </c>
      <c r="E96" s="1">
        <v>6</v>
      </c>
      <c r="F96" s="18"/>
      <c r="G96">
        <f t="shared" ref="G96:G99" si="11">SUM(B96:F96)</f>
        <v>18</v>
      </c>
    </row>
    <row r="97" spans="1:7" ht="15.75">
      <c r="A97" s="8" t="s">
        <v>9</v>
      </c>
      <c r="B97" s="17"/>
      <c r="C97" s="1">
        <v>1</v>
      </c>
      <c r="D97" s="1">
        <v>17</v>
      </c>
      <c r="E97" s="1"/>
      <c r="F97" s="18">
        <v>0</v>
      </c>
      <c r="G97">
        <f t="shared" si="11"/>
        <v>18</v>
      </c>
    </row>
    <row r="98" spans="1:7" ht="15.75">
      <c r="A98" s="8" t="s">
        <v>8</v>
      </c>
      <c r="B98" s="25">
        <v>1</v>
      </c>
      <c r="C98" s="26">
        <v>2</v>
      </c>
      <c r="D98" s="26">
        <v>6</v>
      </c>
      <c r="E98" s="26">
        <v>9</v>
      </c>
      <c r="F98" s="27"/>
      <c r="G98">
        <f t="shared" si="11"/>
        <v>18</v>
      </c>
    </row>
    <row r="99" spans="1:7" ht="16.5" thickBot="1">
      <c r="A99" s="8" t="s">
        <v>3</v>
      </c>
      <c r="B99" s="19"/>
      <c r="C99" s="20">
        <v>1</v>
      </c>
      <c r="D99" s="20">
        <v>17</v>
      </c>
      <c r="E99" s="20"/>
      <c r="F99" s="21"/>
      <c r="G99">
        <f t="shared" si="11"/>
        <v>18</v>
      </c>
    </row>
    <row r="100" spans="1:7" ht="16.5" thickBot="1">
      <c r="A100" s="28" t="s">
        <v>10</v>
      </c>
      <c r="B100" s="29">
        <f>SUM(B95:B99)</f>
        <v>1</v>
      </c>
      <c r="C100" s="29">
        <f t="shared" ref="C100:F100" si="12">SUM(C95:C99)</f>
        <v>6</v>
      </c>
      <c r="D100" s="29">
        <f t="shared" si="12"/>
        <v>65</v>
      </c>
      <c r="E100" s="29">
        <f t="shared" si="12"/>
        <v>18</v>
      </c>
      <c r="F100" s="29">
        <f t="shared" si="12"/>
        <v>0</v>
      </c>
    </row>
    <row r="101" spans="1:7" ht="15.75" thickBot="1">
      <c r="A101" s="3" t="s">
        <v>6</v>
      </c>
      <c r="B101" s="42" t="s">
        <v>11</v>
      </c>
      <c r="C101" s="43"/>
      <c r="D101" s="43"/>
      <c r="E101" s="44"/>
      <c r="F101" s="30">
        <f>SUM((B100*B94)+(C100*C94)+(D100*D94)+(E100*E94)+(F100*F94))</f>
        <v>190</v>
      </c>
    </row>
    <row r="102" spans="1:7">
      <c r="A102" s="4"/>
      <c r="B102" s="2"/>
      <c r="C102" s="2"/>
      <c r="D102" s="2"/>
      <c r="E102" s="2"/>
      <c r="F102" s="5"/>
    </row>
    <row r="103" spans="1:7">
      <c r="A103" s="4"/>
      <c r="B103" s="2"/>
      <c r="C103" s="2"/>
      <c r="D103" s="2"/>
      <c r="E103" s="2"/>
      <c r="F103" s="5"/>
    </row>
    <row r="104" spans="1:7" ht="15.75" thickBot="1">
      <c r="A104" s="6"/>
      <c r="B104" s="12"/>
      <c r="C104" s="12"/>
      <c r="D104" s="12"/>
      <c r="E104" s="12"/>
      <c r="F104" s="13"/>
    </row>
    <row r="105" spans="1:7">
      <c r="A105" s="50" t="s">
        <v>29</v>
      </c>
      <c r="B105" s="50"/>
      <c r="C105" s="50"/>
      <c r="D105" s="50"/>
      <c r="E105" s="50"/>
      <c r="F105" s="50"/>
    </row>
    <row r="106" spans="1:7" ht="18.75" customHeight="1">
      <c r="A106" s="45"/>
      <c r="B106" s="45"/>
      <c r="C106" s="45"/>
      <c r="D106" s="45"/>
      <c r="E106" s="45"/>
      <c r="F106" s="45"/>
    </row>
    <row r="107" spans="1:7" ht="31.5">
      <c r="A107" s="45"/>
      <c r="B107" s="45"/>
      <c r="C107" s="45"/>
      <c r="D107" s="45"/>
      <c r="E107" s="45"/>
      <c r="F107" s="45"/>
    </row>
    <row r="108" spans="1:7" ht="15.75" thickBot="1"/>
    <row r="109" spans="1:7" ht="19.5" thickBot="1">
      <c r="A109" s="24" t="s">
        <v>7</v>
      </c>
      <c r="B109" s="47"/>
      <c r="C109" s="48"/>
      <c r="D109" s="48"/>
      <c r="E109" s="48"/>
      <c r="F109" s="49"/>
    </row>
    <row r="110" spans="1:7" ht="19.5" thickBot="1">
      <c r="A110" s="24"/>
    </row>
    <row r="111" spans="1:7" ht="19.5" thickBot="1">
      <c r="A111" s="24" t="s">
        <v>5</v>
      </c>
      <c r="B111" s="42" t="s">
        <v>27</v>
      </c>
      <c r="C111" s="43"/>
      <c r="D111" s="43"/>
      <c r="E111" s="43"/>
      <c r="F111" s="44"/>
    </row>
    <row r="112" spans="1:7" ht="19.5" thickBot="1">
      <c r="A112" s="23"/>
    </row>
    <row r="113" spans="1:7" ht="19.5" thickBot="1">
      <c r="A113" s="7" t="s">
        <v>4</v>
      </c>
      <c r="B113" s="40" t="s">
        <v>0</v>
      </c>
      <c r="C113" s="40"/>
      <c r="D113" s="40"/>
      <c r="E113" s="40"/>
      <c r="F113" s="41"/>
    </row>
    <row r="114" spans="1:7" ht="15.75" thickBot="1">
      <c r="A114" s="4"/>
      <c r="B114" s="9">
        <v>0</v>
      </c>
      <c r="C114" s="10">
        <v>1</v>
      </c>
      <c r="D114" s="10">
        <v>2</v>
      </c>
      <c r="E114" s="10">
        <v>3</v>
      </c>
      <c r="F114" s="11">
        <v>4</v>
      </c>
      <c r="G114" s="11" t="s">
        <v>19</v>
      </c>
    </row>
    <row r="115" spans="1:7" ht="15.75">
      <c r="A115" s="8" t="s">
        <v>1</v>
      </c>
      <c r="B115" s="14"/>
      <c r="C115" s="15"/>
      <c r="D115" s="15">
        <v>15</v>
      </c>
      <c r="E115" s="15">
        <v>3</v>
      </c>
      <c r="F115" s="16"/>
      <c r="G115">
        <f>SUM(B115:F115)</f>
        <v>18</v>
      </c>
    </row>
    <row r="116" spans="1:7" ht="15.75">
      <c r="A116" s="8" t="s">
        <v>2</v>
      </c>
      <c r="B116" s="17"/>
      <c r="C116" s="1"/>
      <c r="D116" s="1">
        <v>2</v>
      </c>
      <c r="E116" s="1">
        <v>16</v>
      </c>
      <c r="F116" s="18"/>
      <c r="G116">
        <f t="shared" ref="G116:G119" si="13">SUM(B116:F116)</f>
        <v>18</v>
      </c>
    </row>
    <row r="117" spans="1:7" ht="15.75">
      <c r="A117" s="8" t="s">
        <v>9</v>
      </c>
      <c r="B117" s="17">
        <v>1</v>
      </c>
      <c r="C117" s="1">
        <v>1</v>
      </c>
      <c r="D117" s="1">
        <v>8</v>
      </c>
      <c r="E117" s="1">
        <v>8</v>
      </c>
      <c r="F117" s="18">
        <v>0</v>
      </c>
      <c r="G117">
        <f t="shared" si="13"/>
        <v>18</v>
      </c>
    </row>
    <row r="118" spans="1:7" ht="15.75">
      <c r="A118" s="8" t="s">
        <v>8</v>
      </c>
      <c r="B118" s="25">
        <v>1</v>
      </c>
      <c r="C118" s="26">
        <v>5</v>
      </c>
      <c r="D118" s="26">
        <v>5</v>
      </c>
      <c r="E118" s="26">
        <v>5</v>
      </c>
      <c r="F118" s="27">
        <v>2</v>
      </c>
      <c r="G118">
        <f t="shared" si="13"/>
        <v>18</v>
      </c>
    </row>
    <row r="119" spans="1:7" ht="16.5" thickBot="1">
      <c r="A119" s="8" t="s">
        <v>3</v>
      </c>
      <c r="B119" s="19"/>
      <c r="C119" s="20">
        <v>1</v>
      </c>
      <c r="D119" s="20">
        <v>4</v>
      </c>
      <c r="E119" s="20">
        <v>6</v>
      </c>
      <c r="F119" s="21">
        <v>7</v>
      </c>
      <c r="G119">
        <f t="shared" si="13"/>
        <v>18</v>
      </c>
    </row>
    <row r="120" spans="1:7" ht="16.5" thickBot="1">
      <c r="A120" s="28" t="s">
        <v>10</v>
      </c>
      <c r="B120" s="29">
        <f>SUM(B115:B119)</f>
        <v>2</v>
      </c>
      <c r="C120" s="29">
        <f t="shared" ref="C120:F120" si="14">SUM(C115:C119)</f>
        <v>7</v>
      </c>
      <c r="D120" s="29">
        <f t="shared" si="14"/>
        <v>34</v>
      </c>
      <c r="E120" s="29">
        <f t="shared" si="14"/>
        <v>38</v>
      </c>
      <c r="F120" s="29">
        <f t="shared" si="14"/>
        <v>9</v>
      </c>
    </row>
    <row r="121" spans="1:7" ht="15.75" thickBot="1">
      <c r="A121" s="3" t="s">
        <v>6</v>
      </c>
      <c r="B121" s="42" t="s">
        <v>11</v>
      </c>
      <c r="C121" s="43"/>
      <c r="D121" s="43"/>
      <c r="E121" s="44"/>
      <c r="F121" s="30">
        <f>SUM((B120*B114)+(C120*C114)+(D120*D114)+(E120*E114)+(F120*F114))</f>
        <v>225</v>
      </c>
    </row>
    <row r="122" spans="1:7">
      <c r="A122" s="4"/>
      <c r="B122" s="2"/>
      <c r="C122" s="2"/>
      <c r="D122" s="2"/>
      <c r="E122" s="2"/>
      <c r="F122" s="5"/>
    </row>
    <row r="123" spans="1:7">
      <c r="A123" s="4"/>
      <c r="B123" s="2"/>
      <c r="C123" s="2"/>
      <c r="D123" s="2"/>
      <c r="E123" s="2"/>
      <c r="F123" s="5"/>
    </row>
    <row r="124" spans="1:7" ht="15.75" thickBot="1">
      <c r="A124" s="6"/>
      <c r="B124" s="12"/>
      <c r="C124" s="12"/>
      <c r="D124" s="12"/>
      <c r="E124" s="12"/>
      <c r="F124" s="13"/>
    </row>
    <row r="125" spans="1:7" ht="15.75" thickBot="1"/>
    <row r="126" spans="1:7" ht="19.5" thickBot="1">
      <c r="A126" s="24" t="s">
        <v>5</v>
      </c>
      <c r="B126" s="42" t="s">
        <v>26</v>
      </c>
      <c r="C126" s="43"/>
      <c r="D126" s="43"/>
      <c r="E126" s="43"/>
      <c r="F126" s="44"/>
    </row>
    <row r="127" spans="1:7" ht="19.5" thickBot="1">
      <c r="A127" s="23"/>
    </row>
    <row r="128" spans="1:7" ht="19.5" thickBot="1">
      <c r="A128" s="7" t="s">
        <v>4</v>
      </c>
      <c r="B128" s="40" t="s">
        <v>0</v>
      </c>
      <c r="C128" s="40"/>
      <c r="D128" s="40"/>
      <c r="E128" s="40"/>
      <c r="F128" s="41"/>
    </row>
    <row r="129" spans="1:7" ht="15.75" thickBot="1">
      <c r="A129" s="4"/>
      <c r="B129" s="9">
        <v>0</v>
      </c>
      <c r="C129" s="10">
        <v>1</v>
      </c>
      <c r="D129" s="10">
        <v>2</v>
      </c>
      <c r="E129" s="10">
        <v>3</v>
      </c>
      <c r="F129" s="11">
        <v>4</v>
      </c>
      <c r="G129" s="11" t="s">
        <v>19</v>
      </c>
    </row>
    <row r="130" spans="1:7" ht="15.75">
      <c r="A130" s="8" t="s">
        <v>1</v>
      </c>
      <c r="B130" s="14"/>
      <c r="C130" s="15"/>
      <c r="D130" s="15">
        <v>5</v>
      </c>
      <c r="E130" s="15">
        <v>13</v>
      </c>
      <c r="F130" s="16"/>
      <c r="G130">
        <f>SUM(B130:F130)</f>
        <v>18</v>
      </c>
    </row>
    <row r="131" spans="1:7" ht="15.75">
      <c r="A131" s="8" t="s">
        <v>2</v>
      </c>
      <c r="B131" s="17"/>
      <c r="C131" s="1"/>
      <c r="D131" s="1">
        <v>2</v>
      </c>
      <c r="E131" s="1">
        <v>16</v>
      </c>
      <c r="F131" s="18"/>
      <c r="G131">
        <f t="shared" ref="G131:G134" si="15">SUM(B131:F131)</f>
        <v>18</v>
      </c>
    </row>
    <row r="132" spans="1:7" ht="15.75">
      <c r="A132" s="8" t="s">
        <v>9</v>
      </c>
      <c r="B132" s="17"/>
      <c r="C132" s="1">
        <v>1</v>
      </c>
      <c r="D132" s="1">
        <v>5</v>
      </c>
      <c r="E132" s="1">
        <v>10</v>
      </c>
      <c r="F132" s="18">
        <v>2</v>
      </c>
      <c r="G132">
        <f t="shared" si="15"/>
        <v>18</v>
      </c>
    </row>
    <row r="133" spans="1:7" ht="15.75">
      <c r="A133" s="8" t="s">
        <v>8</v>
      </c>
      <c r="B133" s="25">
        <v>1</v>
      </c>
      <c r="C133" s="26"/>
      <c r="D133" s="26"/>
      <c r="E133" s="26">
        <v>17</v>
      </c>
      <c r="F133" s="27"/>
      <c r="G133">
        <f t="shared" si="15"/>
        <v>18</v>
      </c>
    </row>
    <row r="134" spans="1:7" ht="16.5" thickBot="1">
      <c r="A134" s="8" t="s">
        <v>3</v>
      </c>
      <c r="B134" s="19"/>
      <c r="C134" s="20">
        <v>1</v>
      </c>
      <c r="D134" s="20"/>
      <c r="E134" s="20">
        <v>17</v>
      </c>
      <c r="F134" s="21"/>
      <c r="G134">
        <f t="shared" si="15"/>
        <v>18</v>
      </c>
    </row>
    <row r="135" spans="1:7" ht="16.5" thickBot="1">
      <c r="A135" s="28" t="s">
        <v>10</v>
      </c>
      <c r="B135" s="29">
        <f>SUM(B130:B134)</f>
        <v>1</v>
      </c>
      <c r="C135" s="29">
        <f t="shared" ref="C135:F135" si="16">SUM(C130:C134)</f>
        <v>2</v>
      </c>
      <c r="D135" s="29">
        <f t="shared" si="16"/>
        <v>12</v>
      </c>
      <c r="E135" s="29">
        <f t="shared" si="16"/>
        <v>73</v>
      </c>
      <c r="F135" s="29">
        <f t="shared" si="16"/>
        <v>2</v>
      </c>
    </row>
    <row r="136" spans="1:7" ht="15.75" thickBot="1">
      <c r="A136" s="3" t="s">
        <v>6</v>
      </c>
      <c r="B136" s="42" t="s">
        <v>11</v>
      </c>
      <c r="C136" s="43"/>
      <c r="D136" s="43"/>
      <c r="E136" s="44"/>
      <c r="F136" s="30">
        <f>SUM((B135*B129)+(C135*C129)+(D135*D129)+(E135*E129)+(F135*F129))</f>
        <v>253</v>
      </c>
    </row>
    <row r="137" spans="1:7">
      <c r="A137" s="4"/>
      <c r="B137" s="2"/>
      <c r="C137" s="2"/>
      <c r="D137" s="2"/>
      <c r="E137" s="2"/>
      <c r="F137" s="5"/>
    </row>
    <row r="138" spans="1:7">
      <c r="A138" s="4"/>
      <c r="B138" s="2"/>
      <c r="C138" s="2"/>
      <c r="D138" s="2"/>
      <c r="E138" s="2"/>
      <c r="F138" s="5"/>
    </row>
    <row r="139" spans="1:7" ht="15.75" thickBot="1">
      <c r="A139" s="6"/>
      <c r="B139" s="12"/>
      <c r="C139" s="12"/>
      <c r="D139" s="12"/>
      <c r="E139" s="12"/>
      <c r="F139" s="13"/>
    </row>
  </sheetData>
  <mergeCells count="36">
    <mergeCell ref="B136:E136"/>
    <mergeCell ref="B21:F21"/>
    <mergeCell ref="B56:F56"/>
    <mergeCell ref="B91:F91"/>
    <mergeCell ref="B126:F126"/>
    <mergeCell ref="B31:E31"/>
    <mergeCell ref="B51:E51"/>
    <mergeCell ref="B66:E66"/>
    <mergeCell ref="B86:E86"/>
    <mergeCell ref="B101:E101"/>
    <mergeCell ref="B113:F113"/>
    <mergeCell ref="B128:F128"/>
    <mergeCell ref="A35:F36"/>
    <mergeCell ref="A70:F71"/>
    <mergeCell ref="A105:F106"/>
    <mergeCell ref="B121:E121"/>
    <mergeCell ref="A107:F107"/>
    <mergeCell ref="B109:F109"/>
    <mergeCell ref="B111:F111"/>
    <mergeCell ref="B74:F74"/>
    <mergeCell ref="B76:F76"/>
    <mergeCell ref="B78:F78"/>
    <mergeCell ref="B93:F93"/>
    <mergeCell ref="B58:F58"/>
    <mergeCell ref="A72:F72"/>
    <mergeCell ref="A37:F37"/>
    <mergeCell ref="B39:F39"/>
    <mergeCell ref="B41:F41"/>
    <mergeCell ref="B43:F43"/>
    <mergeCell ref="B23:F23"/>
    <mergeCell ref="B6:F6"/>
    <mergeCell ref="A1:F1"/>
    <mergeCell ref="A2:F2"/>
    <mergeCell ref="B8:F8"/>
    <mergeCell ref="B4:F4"/>
    <mergeCell ref="B16:E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copies="16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A6" sqref="A6"/>
    </sheetView>
  </sheetViews>
  <sheetFormatPr baseColWidth="10" defaultRowHeight="15"/>
  <cols>
    <col min="1" max="7" width="24.7109375" customWidth="1"/>
  </cols>
  <sheetData>
    <row r="1" spans="1:7" ht="26.25">
      <c r="A1" s="51" t="s">
        <v>30</v>
      </c>
      <c r="B1" s="51"/>
      <c r="C1" s="51"/>
      <c r="D1" s="51"/>
      <c r="E1" s="51"/>
      <c r="F1" s="51"/>
      <c r="G1" s="51"/>
    </row>
    <row r="2" spans="1:7" ht="15.75" thickBot="1">
      <c r="A2" s="31"/>
      <c r="B2" s="31"/>
      <c r="C2" s="31"/>
      <c r="D2" s="31"/>
      <c r="E2" s="31"/>
      <c r="F2" s="31"/>
      <c r="G2" s="31"/>
    </row>
    <row r="3" spans="1:7" ht="15.75" thickBot="1">
      <c r="A3" s="32" t="s">
        <v>12</v>
      </c>
      <c r="B3" s="33" t="s">
        <v>13</v>
      </c>
      <c r="C3" s="33" t="s">
        <v>14</v>
      </c>
      <c r="D3" s="33" t="s">
        <v>15</v>
      </c>
      <c r="E3" s="33" t="s">
        <v>16</v>
      </c>
      <c r="F3" s="33" t="s">
        <v>17</v>
      </c>
      <c r="G3" s="34" t="s">
        <v>18</v>
      </c>
    </row>
    <row r="4" spans="1:7" ht="63" customHeight="1" thickBot="1">
      <c r="A4" s="35" t="str">
        <f ca="1">VLOOKUP(1,analyse!I3:K10,3,0)</f>
        <v>Marc</v>
      </c>
      <c r="B4" s="35" t="str">
        <f ca="1">VLOOKUP(2,analyse!I3:K10,3,0)</f>
        <v>Nathalie</v>
      </c>
      <c r="C4" s="35" t="str">
        <f ca="1">VLOOKUP(3,analyse!I3:K10,3,0)</f>
        <v>Emilie</v>
      </c>
      <c r="D4" s="35" t="str">
        <f ca="1">VLOOKUP(4,analyse!I3:K10,3,0)</f>
        <v>Véro</v>
      </c>
      <c r="E4" s="35" t="str">
        <f ca="1">VLOOKUP(5,analyse!I3:K10,3,0)</f>
        <v>Maryline</v>
      </c>
      <c r="F4" s="35" t="str">
        <f ca="1">VLOOKUP(6,analyse!I3:K10,3,0)</f>
        <v>JR</v>
      </c>
      <c r="G4" s="35" t="str">
        <f ca="1">VLOOKUP(7,analyse!I3:K10,3,0)</f>
        <v>Francis</v>
      </c>
    </row>
    <row r="5" spans="1:7" ht="63" customHeight="1" thickBot="1">
      <c r="A5" s="35" t="str">
        <f>IF(analyse!F31=MAX(analyse!F16,analyse!F31,analyse!F51,analyse!F66,analyse!F86,analyse!F101,analyse!F121,analyse!F136),analyse!B21,"")</f>
        <v>Marc</v>
      </c>
      <c r="B5" s="35">
        <f>IF(analyse!G$16=MAX(analyse!G$31,analyse!G$16,analyse!G$51,analyse!G$66,analyse!G$86,analyse!G$101,analyse!G$121,analyse!G$136),analyse!C7,"")</f>
        <v>0</v>
      </c>
      <c r="C5" s="36"/>
      <c r="D5" s="36"/>
      <c r="E5" s="36"/>
      <c r="F5" s="36"/>
      <c r="G5" s="37"/>
    </row>
    <row r="6" spans="1:7" ht="63" customHeight="1" thickBot="1">
      <c r="A6" s="35" t="str">
        <f>IF(analyse!F51=MAX(analyse!F16,analyse!F31,analyse!F51,analyse!F66,analyse!F86,analyse!F101,analyse!F121,analyse!F136),analyse!B41,"")</f>
        <v/>
      </c>
      <c r="B6" s="35">
        <f>IF(analyse!G51=MAX(analyse!G16,analyse!G31,analyse!G51,analyse!G66,analyse!G86,analyse!G101,analyse!G121,analyse!G136),analyse!C41,"")</f>
        <v>0</v>
      </c>
      <c r="C6" s="36"/>
      <c r="D6" s="36"/>
      <c r="E6" s="36"/>
      <c r="F6" s="36"/>
      <c r="G6" s="37"/>
    </row>
    <row r="7" spans="1:7" ht="63" customHeight="1" thickBot="1">
      <c r="A7" s="35" t="str">
        <f>IF(analyse!F66=MAX(analyse!F16,analyse!F31,analyse!F51,analyse!F66,analyse!F86,analyse!F101,analyse!F121,analyse!F136),analyse!B56,"")</f>
        <v/>
      </c>
      <c r="B7" s="35">
        <f>IF(analyse!G66=MAX(analyse!G16,analyse!G31,analyse!G51,analyse!G66,analyse!G86,analyse!G101,analyse!G121,analyse!G136),analyse!C56,"")</f>
        <v>0</v>
      </c>
      <c r="C7" s="36"/>
      <c r="D7" s="36"/>
      <c r="E7" s="36"/>
      <c r="F7" s="36"/>
      <c r="G7" s="37"/>
    </row>
    <row r="8" spans="1:7" ht="63" customHeight="1" thickBot="1">
      <c r="A8" s="35" t="str">
        <f>IF(analyse!F86=MAX(analyse!F16,analyse!F31,analyse!F51,analyse!F66,analyse!F86,analyse!F101,analyse!F121,analyse!F136),analyse!B76,"")</f>
        <v/>
      </c>
      <c r="B8" s="35">
        <f>IF(analyse!G86=MAX(analyse!G16,analyse!G31,analyse!G51,analyse!G66,analyse!G86,analyse!G101,analyse!G121,analyse!G136),analyse!C76,"")</f>
        <v>0</v>
      </c>
      <c r="C8" s="36"/>
      <c r="D8" s="36"/>
      <c r="E8" s="36"/>
      <c r="F8" s="36"/>
      <c r="G8" s="37"/>
    </row>
    <row r="9" spans="1:7" ht="63" customHeight="1" thickBot="1">
      <c r="A9" s="35" t="str">
        <f>IF(analyse!F101=MAX(analyse!F16,analyse!F31,analyse!F51,analyse!F66,analyse!F86,analyse!F101,analyse!F121,analyse!F136),analyse!B91,"")</f>
        <v/>
      </c>
      <c r="B9" s="35">
        <f>IF(analyse!G101=MAX(analyse!G16,analyse!G31,analyse!G51,analyse!G66,analyse!G86,analyse!G101,analyse!G121,analyse!G136),analyse!C91,"")</f>
        <v>0</v>
      </c>
      <c r="C9" s="36"/>
      <c r="D9" s="36"/>
      <c r="E9" s="36"/>
      <c r="F9" s="36"/>
      <c r="G9" s="37"/>
    </row>
    <row r="10" spans="1:7" ht="63" customHeight="1" thickBot="1">
      <c r="A10" s="35" t="str">
        <f>IF(analyse!F121=MAX(analyse!F16,analyse!F31,analyse!F51,analyse!F66,analyse!F86,analyse!F101,analyse!F121,analyse!F136),analyse!B111,"")</f>
        <v/>
      </c>
      <c r="B10" s="35">
        <f>IF(analyse!G121=MAX(analyse!G16,analyse!G31,analyse!G51,analyse!G66,analyse!G86,analyse!G101,analyse!G121,analyse!G136),analyse!C111,"")</f>
        <v>0</v>
      </c>
      <c r="C10" s="38"/>
      <c r="D10" s="38"/>
      <c r="E10" s="38"/>
      <c r="F10" s="38"/>
      <c r="G10" s="39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analyse</vt:lpstr>
      <vt:lpstr>resultat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Michel</cp:lastModifiedBy>
  <cp:lastPrinted>2017-11-20T14:36:52Z</cp:lastPrinted>
  <dcterms:created xsi:type="dcterms:W3CDTF">2016-01-19T15:56:32Z</dcterms:created>
  <dcterms:modified xsi:type="dcterms:W3CDTF">2018-11-22T10:10:15Z</dcterms:modified>
</cp:coreProperties>
</file>