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imelines/timeline1.xml" ContentType="application/vnd.ms-excel.timelin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riphil\Desktop\"/>
    </mc:Choice>
  </mc:AlternateContent>
  <bookViews>
    <workbookView xWindow="0" yWindow="0" windowWidth="21570" windowHeight="8070"/>
  </bookViews>
  <sheets>
    <sheet name="Feuil1" sheetId="1" r:id="rId1"/>
  </sheets>
  <definedNames>
    <definedName name="ChronologieNative_année">#N/A</definedName>
  </definedNames>
  <calcPr calcId="162913"/>
  <pivotCaches>
    <pivotCache cacheId="1" r:id="rId2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3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36" i="1"/>
  <c r="N37" i="1"/>
  <c r="N38" i="1"/>
  <c r="N39" i="1"/>
  <c r="N40" i="1"/>
  <c r="N41" i="1"/>
  <c r="N42" i="1"/>
  <c r="N43" i="1"/>
  <c r="N44" i="1"/>
  <c r="N45" i="1"/>
  <c r="N34" i="1"/>
  <c r="I35" i="1" l="1" a="1"/>
  <c r="I35" i="1" s="1"/>
  <c r="J35" i="1" a="1"/>
  <c r="J35" i="1" s="1"/>
  <c r="K35" i="1" a="1"/>
  <c r="K35" i="1" s="1"/>
  <c r="L35" i="1" a="1"/>
  <c r="L35" i="1" s="1"/>
  <c r="M35" i="1" a="1"/>
  <c r="M35" i="1" s="1"/>
  <c r="I36" i="1" a="1"/>
  <c r="I36" i="1" s="1"/>
  <c r="J36" i="1" a="1"/>
  <c r="J36" i="1" s="1"/>
  <c r="K36" i="1" a="1"/>
  <c r="K36" i="1" s="1"/>
  <c r="L36" i="1" a="1"/>
  <c r="L36" i="1" s="1"/>
  <c r="M36" i="1" a="1"/>
  <c r="M36" i="1" s="1"/>
  <c r="I37" i="1" a="1"/>
  <c r="I37" i="1" s="1"/>
  <c r="J37" i="1" a="1"/>
  <c r="J37" i="1" s="1"/>
  <c r="K37" i="1" a="1"/>
  <c r="K37" i="1" s="1"/>
  <c r="L37" i="1" a="1"/>
  <c r="L37" i="1"/>
  <c r="M37" i="1" a="1"/>
  <c r="M37" i="1" s="1"/>
  <c r="I38" i="1" a="1"/>
  <c r="I38" i="1" s="1"/>
  <c r="J38" i="1" a="1"/>
  <c r="J38" i="1" s="1"/>
  <c r="K38" i="1" a="1"/>
  <c r="K38" i="1" s="1"/>
  <c r="L38" i="1" a="1"/>
  <c r="L38" i="1" s="1"/>
  <c r="M38" i="1" a="1"/>
  <c r="M38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I40" i="1" a="1"/>
  <c r="I40" i="1" s="1"/>
  <c r="J40" i="1" a="1"/>
  <c r="J40" i="1" s="1"/>
  <c r="K40" i="1" a="1"/>
  <c r="K40" i="1" s="1"/>
  <c r="L40" i="1" a="1"/>
  <c r="L40" i="1" s="1"/>
  <c r="M40" i="1" a="1"/>
  <c r="M40" i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I44" i="1" a="1"/>
  <c r="I44" i="1"/>
  <c r="J44" i="1" a="1"/>
  <c r="J44" i="1" s="1"/>
  <c r="K44" i="1" a="1"/>
  <c r="K44" i="1" s="1"/>
  <c r="L44" i="1" a="1"/>
  <c r="L44" i="1" s="1"/>
  <c r="M44" i="1" a="1"/>
  <c r="M44" i="1" s="1"/>
  <c r="I45" i="1" a="1"/>
  <c r="I45" i="1" s="1"/>
  <c r="J45" i="1" a="1"/>
  <c r="J45" i="1" s="1"/>
  <c r="K45" i="1" a="1"/>
  <c r="K45" i="1" s="1"/>
  <c r="L45" i="1" a="1"/>
  <c r="L45" i="1" s="1"/>
  <c r="M45" i="1" a="1"/>
  <c r="M45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I47" i="1" a="1"/>
  <c r="I47" i="1" s="1"/>
  <c r="J47" i="1" a="1"/>
  <c r="J47" i="1"/>
  <c r="K47" i="1" a="1"/>
  <c r="K47" i="1" s="1"/>
  <c r="L47" i="1" a="1"/>
  <c r="L47" i="1" s="1"/>
  <c r="M47" i="1" a="1"/>
  <c r="M47" i="1" s="1"/>
  <c r="I48" i="1" a="1"/>
  <c r="I48" i="1" s="1"/>
  <c r="J48" i="1" a="1"/>
  <c r="J48" i="1" s="1"/>
  <c r="K48" i="1" a="1"/>
  <c r="K48" i="1" s="1"/>
  <c r="L48" i="1" a="1"/>
  <c r="L48" i="1" s="1"/>
  <c r="M48" i="1" a="1"/>
  <c r="M48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I50" i="1" a="1"/>
  <c r="I50" i="1" s="1"/>
  <c r="J50" i="1" a="1"/>
  <c r="J50" i="1" s="1"/>
  <c r="K50" i="1" a="1"/>
  <c r="K50" i="1"/>
  <c r="L50" i="1" a="1"/>
  <c r="L50" i="1" s="1"/>
  <c r="M50" i="1" a="1"/>
  <c r="M50" i="1" s="1"/>
  <c r="I51" i="1" a="1"/>
  <c r="I51" i="1" s="1"/>
  <c r="J51" i="1" a="1"/>
  <c r="J51" i="1" s="1"/>
  <c r="K51" i="1" a="1"/>
  <c r="K51" i="1" s="1"/>
  <c r="L51" i="1" a="1"/>
  <c r="L51" i="1" s="1"/>
  <c r="M51" i="1" a="1"/>
  <c r="M51" i="1" s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I53" i="1" a="1"/>
  <c r="I53" i="1" s="1"/>
  <c r="J53" i="1" a="1"/>
  <c r="J53" i="1" s="1"/>
  <c r="K53" i="1" a="1"/>
  <c r="K53" i="1" s="1"/>
  <c r="L53" i="1" a="1"/>
  <c r="L53" i="1"/>
  <c r="M53" i="1" a="1"/>
  <c r="M53" i="1" s="1"/>
  <c r="I54" i="1" a="1"/>
  <c r="I54" i="1" s="1"/>
  <c r="J54" i="1" a="1"/>
  <c r="J54" i="1" s="1"/>
  <c r="K54" i="1" a="1"/>
  <c r="K54" i="1" s="1"/>
  <c r="L54" i="1" a="1"/>
  <c r="L54" i="1" s="1"/>
  <c r="M54" i="1" a="1"/>
  <c r="M54" i="1" s="1"/>
  <c r="I55" i="1" a="1"/>
  <c r="I55" i="1" s="1"/>
  <c r="J55" i="1" a="1"/>
  <c r="J55" i="1" s="1"/>
  <c r="K55" i="1" a="1"/>
  <c r="K55" i="1" s="1"/>
  <c r="L55" i="1" a="1"/>
  <c r="L55" i="1" s="1"/>
  <c r="M55" i="1" a="1"/>
  <c r="M55" i="1" s="1"/>
  <c r="I56" i="1" a="1"/>
  <c r="I56" i="1" s="1"/>
  <c r="J56" i="1" a="1"/>
  <c r="J56" i="1" s="1"/>
  <c r="K56" i="1" a="1"/>
  <c r="K56" i="1" s="1"/>
  <c r="L56" i="1" a="1"/>
  <c r="L56" i="1" s="1"/>
  <c r="M56" i="1" a="1"/>
  <c r="M56" i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K34" i="1" a="1"/>
  <c r="K34" i="1" s="1"/>
  <c r="L34" i="1" a="1"/>
  <c r="L34" i="1" s="1"/>
  <c r="M34" i="1" a="1"/>
  <c r="M34" i="1" s="1"/>
  <c r="J34" i="1" a="1"/>
  <c r="J34" i="1" s="1"/>
  <c r="I34" i="1" a="1"/>
  <c r="I34" i="1" s="1"/>
  <c r="K2" i="1" a="1"/>
  <c r="K2" i="1" s="1"/>
  <c r="L3" i="1" l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" i="1" a="1"/>
  <c r="L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</calcChain>
</file>

<file path=xl/comments1.xml><?xml version="1.0" encoding="utf-8"?>
<comments xmlns="http://schemas.openxmlformats.org/spreadsheetml/2006/main">
  <authors>
    <author>Michael Claes</author>
    <author/>
    <author>admin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46" authorId="1" shapeId="0">
      <text>
        <r>
          <rPr>
            <sz val="10"/>
            <rFont val="Arial"/>
            <family val="2"/>
          </rPr>
          <t>ROUES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3" authorId="1" shapeId="0">
      <text>
        <r>
          <rPr>
            <sz val="10"/>
            <rFont val="Arial"/>
            <family val="2"/>
          </rPr>
          <t>ROUES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Michael Claes: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5" authorId="2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ROUES</t>
        </r>
      </text>
    </comment>
    <comment ref="A58" authorId="2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ROUES</t>
        </r>
      </text>
    </comment>
  </commentList>
</comments>
</file>

<file path=xl/sharedStrings.xml><?xml version="1.0" encoding="utf-8"?>
<sst xmlns="http://schemas.openxmlformats.org/spreadsheetml/2006/main" count="171" uniqueCount="70">
  <si>
    <t>REGIS/EVRARD</t>
  </si>
  <si>
    <t>HIVER</t>
  </si>
  <si>
    <t>AFFORD</t>
  </si>
  <si>
    <t>ETE</t>
  </si>
  <si>
    <t>LEONARD</t>
  </si>
  <si>
    <t>BREYNE</t>
  </si>
  <si>
    <t>CHANTRENNE</t>
  </si>
  <si>
    <t>DEKEGEL</t>
  </si>
  <si>
    <t>DEBELDER</t>
  </si>
  <si>
    <t>LINDA  VIVONE</t>
  </si>
  <si>
    <t>DEWINTER</t>
  </si>
  <si>
    <t>DUCOBU</t>
  </si>
  <si>
    <t>DUPOND</t>
  </si>
  <si>
    <t>année</t>
  </si>
  <si>
    <t>nom</t>
  </si>
  <si>
    <t>saison</t>
  </si>
  <si>
    <t>Étiquettes de lignes</t>
  </si>
  <si>
    <t>Total général</t>
  </si>
  <si>
    <t>2017</t>
  </si>
  <si>
    <t>avec formule</t>
  </si>
  <si>
    <t>avec un tcd</t>
  </si>
  <si>
    <t>FWS-269</t>
  </si>
  <si>
    <t>HAA-030</t>
  </si>
  <si>
    <t>494-K-4</t>
  </si>
  <si>
    <t>494-k-4</t>
  </si>
  <si>
    <t>1-FFA-770</t>
  </si>
  <si>
    <t>FALLISSE</t>
  </si>
  <si>
    <t>FRANCK</t>
  </si>
  <si>
    <t>GRANDO</t>
  </si>
  <si>
    <t>0476/29,23,14</t>
  </si>
  <si>
    <t xml:space="preserve">numero de plaque </t>
  </si>
  <si>
    <t>date</t>
  </si>
  <si>
    <t>numero de phone</t>
  </si>
  <si>
    <t>1-DHR-83</t>
  </si>
  <si>
    <t>HRB-05</t>
  </si>
  <si>
    <t>1-FFA-7</t>
  </si>
  <si>
    <t>JUU-24</t>
  </si>
  <si>
    <t>1-AGO-65</t>
  </si>
  <si>
    <t>1-AGO-64</t>
  </si>
  <si>
    <t>BTH-66</t>
  </si>
  <si>
    <t>764-BF</t>
  </si>
  <si>
    <t>1-NKR-52</t>
  </si>
  <si>
    <t>LJV-76</t>
  </si>
  <si>
    <t>PDI-65</t>
  </si>
  <si>
    <t>FJT-14</t>
  </si>
  <si>
    <t>HLL-95</t>
  </si>
  <si>
    <t>763-BV</t>
  </si>
  <si>
    <t>0476/31.77.04</t>
  </si>
  <si>
    <t>0485/31,85,75</t>
  </si>
  <si>
    <t>067/21,79,61</t>
  </si>
  <si>
    <t>067/21,79,64</t>
  </si>
  <si>
    <t>0485/31,85,71</t>
  </si>
  <si>
    <t>0485/31,85,76</t>
  </si>
  <si>
    <t>0485/31,85,77</t>
  </si>
  <si>
    <t>067/33.43.71</t>
  </si>
  <si>
    <t>067/33.43.72</t>
  </si>
  <si>
    <t>067/33.43.73</t>
  </si>
  <si>
    <t>067/33.43.74</t>
  </si>
  <si>
    <t>067/33.43.75</t>
  </si>
  <si>
    <t>067/33.43.76</t>
  </si>
  <si>
    <t>067/33.43.77</t>
  </si>
  <si>
    <t>067/33.43.78</t>
  </si>
  <si>
    <t>067/33.43.79</t>
  </si>
  <si>
    <t>067/33.43.80</t>
  </si>
  <si>
    <t>067/33.43.81</t>
  </si>
  <si>
    <t>067/33.43.82</t>
  </si>
  <si>
    <t>0477/38,99,21</t>
  </si>
  <si>
    <t>0477/38,99,22</t>
  </si>
  <si>
    <t>0477/38,99,23</t>
  </si>
  <si>
    <t>allee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</si>
</sst>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39B47"/>
        <bgColor indexed="64"/>
      </patternFill>
    </fill>
    <fill>
      <patternFill patternType="solid">
        <fgColor rgb="FFD735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6" borderId="0" xfId="0" applyFill="1"/>
    <xf numFmtId="14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7" borderId="3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14" fontId="0" fillId="0" borderId="0" xfId="0" applyNumberFormat="1"/>
    <xf numFmtId="14" fontId="5" fillId="7" borderId="4" xfId="0" applyNumberFormat="1" applyFont="1" applyFill="1" applyBorder="1"/>
    <xf numFmtId="0" fontId="5" fillId="7" borderId="0" xfId="0" applyFont="1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00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11/relationships/timelineCache" Target="timelineCaches/timeline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16</xdr:row>
      <xdr:rowOff>19050</xdr:rowOff>
    </xdr:from>
    <xdr:to>
      <xdr:col>9</xdr:col>
      <xdr:colOff>190500</xdr:colOff>
      <xdr:row>23</xdr:row>
      <xdr:rowOff>9525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année">
              <a:extLst>
                <a:ext uri="{FF2B5EF4-FFF2-40B4-BE49-F238E27FC236}">
                  <a16:creationId xmlns:a16="http://schemas.microsoft.com/office/drawing/2014/main" id="{5B420CF2-5457-4D02-8343-FD77C62F72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anné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500" y="32099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jiDji" refreshedDate="43419.476205208332" createdVersion="6" refreshedVersion="6" minRefreshableVersion="3" recordCount="20">
  <cacheSource type="worksheet">
    <worksheetSource ref="A1:D21" sheet="Feuil1"/>
  </cacheSource>
  <cacheFields count="5">
    <cacheField name="année" numFmtId="164">
      <sharedItems containsSemiMixedTypes="0" containsNonDate="0" containsDate="1" containsString="0" minDate="2014-10-22T00:00:00" maxDate="2018-03-24T00:00:00" count="20">
        <d v="2016-04-12T00:00:00"/>
        <d v="2016-11-07T00:00:00"/>
        <d v="2016-11-08T00:00:00"/>
        <d v="2017-11-15T00:00:00"/>
        <d v="2017-11-28T00:00:00"/>
        <d v="2018-03-23T00:00:00"/>
        <d v="2017-12-04T00:00:00"/>
        <d v="2017-06-29T00:00:00"/>
        <d v="2017-11-06T00:00:00"/>
        <d v="2017-04-05T00:00:00"/>
        <d v="2017-04-06T00:00:00"/>
        <d v="2017-10-23T00:00:00"/>
        <d v="2017-03-27T00:00:00"/>
        <d v="2014-10-22T00:00:00"/>
        <d v="2015-11-26T00:00:00"/>
        <d v="2016-03-25T00:00:00"/>
        <d v="2015-10-21T00:00:00"/>
        <d v="2015-10-22T00:00:00"/>
        <d v="2017-10-27T00:00:00"/>
        <d v="2017-04-14T00:00:00"/>
      </sharedItems>
      <fieldGroup par="4" base="0">
        <rangePr groupBy="months" startDate="2014-10-22T00:00:00" endDate="2018-03-24T00:00:00"/>
        <groupItems count="14">
          <s v="&lt;22/10/201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03/2018"/>
        </groupItems>
      </fieldGroup>
    </cacheField>
    <cacheField name="nom" numFmtId="0">
      <sharedItems count="11">
        <s v="REGIS/EVRARD"/>
        <s v="AFFORD"/>
        <s v="LEONARD"/>
        <s v="BREYNE"/>
        <s v="CHANTRENNE"/>
        <s v="DEKEGEL"/>
        <s v="DEBELDER"/>
        <s v="LINDA  VIVONE"/>
        <s v="DEWINTER"/>
        <s v="DUCOBU"/>
        <s v="DUPOND"/>
      </sharedItems>
    </cacheField>
    <cacheField name="saison" numFmtId="0">
      <sharedItems count="2">
        <s v="HIVER"/>
        <s v="ETE"/>
      </sharedItems>
    </cacheField>
    <cacheField name="Trimestres" numFmtId="0" databaseField="0">
      <fieldGroup base="0">
        <rangePr groupBy="quarters" startDate="2014-10-22T00:00:00" endDate="2018-03-24T00:00:00"/>
        <groupItems count="6">
          <s v="&lt;22/10/2014"/>
          <s v="Trimestre1"/>
          <s v="Trimestre2"/>
          <s v="Trimestre3"/>
          <s v="Trimestre4"/>
          <s v="&gt;24/03/2018"/>
        </groupItems>
      </fieldGroup>
    </cacheField>
    <cacheField name="Années" numFmtId="0" databaseField="0">
      <fieldGroup base="0">
        <rangePr groupBy="years" startDate="2014-10-22T00:00:00" endDate="2018-03-24T00:00:00"/>
        <groupItems count="7">
          <s v="&lt;22/10/2014"/>
          <s v="2014"/>
          <s v="2015"/>
          <s v="2016"/>
          <s v="2017"/>
          <s v="2018"/>
          <s v="&gt;24/03/2018"/>
        </groupItems>
      </fieldGroup>
    </cacheField>
  </cacheFields>
  <extLst>
    <ext xmlns:x14="http://schemas.microsoft.com/office/spreadsheetml/2009/9/main" uri="{725AE2AE-9491-48be-B2B4-4EB974FC3084}">
      <x14:pivotCacheDefinition pivotCacheId="12472852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</r>
  <r>
    <x v="1"/>
    <x v="1"/>
    <x v="1"/>
  </r>
  <r>
    <x v="2"/>
    <x v="2"/>
    <x v="1"/>
  </r>
  <r>
    <x v="3"/>
    <x v="2"/>
    <x v="0"/>
  </r>
  <r>
    <x v="4"/>
    <x v="3"/>
    <x v="1"/>
  </r>
  <r>
    <x v="5"/>
    <x v="3"/>
    <x v="0"/>
  </r>
  <r>
    <x v="6"/>
    <x v="4"/>
    <x v="1"/>
  </r>
  <r>
    <x v="7"/>
    <x v="4"/>
    <x v="0"/>
  </r>
  <r>
    <x v="8"/>
    <x v="5"/>
    <x v="1"/>
  </r>
  <r>
    <x v="9"/>
    <x v="5"/>
    <x v="0"/>
  </r>
  <r>
    <x v="10"/>
    <x v="6"/>
    <x v="0"/>
  </r>
  <r>
    <x v="11"/>
    <x v="7"/>
    <x v="1"/>
  </r>
  <r>
    <x v="12"/>
    <x v="7"/>
    <x v="0"/>
  </r>
  <r>
    <x v="13"/>
    <x v="5"/>
    <x v="1"/>
  </r>
  <r>
    <x v="14"/>
    <x v="8"/>
    <x v="1"/>
  </r>
  <r>
    <x v="15"/>
    <x v="8"/>
    <x v="0"/>
  </r>
  <r>
    <x v="16"/>
    <x v="9"/>
    <x v="1"/>
  </r>
  <r>
    <x v="17"/>
    <x v="9"/>
    <x v="0"/>
  </r>
  <r>
    <x v="18"/>
    <x v="10"/>
    <x v="1"/>
  </r>
  <r>
    <x v="19"/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6" minRefreshableVersion="5" useAutoFormatting="1" itemPrintTitles="1" createdVersion="6" indent="0" outline="1" outlineData="1" multipleFieldFilters="0">
  <location ref="F5:F20" firstHeaderRow="1" firstDataRow="1" firstDataCol="1"/>
  <pivotFields count="5"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">
        <item x="1"/>
        <item x="3"/>
        <item x="4"/>
        <item x="6"/>
        <item x="5"/>
        <item x="8"/>
        <item x="9"/>
        <item x="10"/>
        <item x="2"/>
        <item x="7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8">
        <item sd="0" x="0"/>
        <item x="1"/>
        <item x="2"/>
        <item x="3"/>
        <item x="4"/>
        <item x="5"/>
        <item sd="0" x="6"/>
        <item t="default"/>
      </items>
    </pivotField>
  </pivotFields>
  <rowFields count="3">
    <field x="4"/>
    <field x="2"/>
    <field x="1"/>
  </rowFields>
  <rowItems count="15">
    <i>
      <x v="4"/>
    </i>
    <i r="1">
      <x/>
    </i>
    <i r="2">
      <x v="1"/>
    </i>
    <i r="2">
      <x v="2"/>
    </i>
    <i r="2">
      <x v="4"/>
    </i>
    <i r="2">
      <x v="7"/>
    </i>
    <i r="2">
      <x v="9"/>
    </i>
    <i r="1">
      <x v="1"/>
    </i>
    <i r="2">
      <x v="2"/>
    </i>
    <i r="2">
      <x v="3"/>
    </i>
    <i r="2">
      <x v="4"/>
    </i>
    <i r="2">
      <x v="7"/>
    </i>
    <i r="2">
      <x v="8"/>
    </i>
    <i r="2">
      <x v="9"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0" type="dateBetween" evalOrder="-1" id="44" name="année">
      <autoFilter ref="A1">
        <filterColumn colId="0">
          <customFilters and="1">
            <customFilter operator="greaterThanOrEqual" val="42736"/>
            <customFilter operator="lessThanOrEqual" val="4310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au1" displayName="Tableau1" ref="A33:F58" totalsRowShown="0">
  <autoFilter ref="A33:F58"/>
  <tableColumns count="6">
    <tableColumn id="1" name="numero de plaque "/>
    <tableColumn id="2" name="nom"/>
    <tableColumn id="6" name="allee"/>
    <tableColumn id="3" name="saison"/>
    <tableColumn id="4" name="date"/>
    <tableColumn id="5" name="numero de phon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année" sourceName="année">
  <pivotTables>
    <pivotTable tabId="1" name="Tableau croisé dynamique4"/>
  </pivotTables>
  <state minimalRefreshVersion="6" lastRefreshVersion="6" pivotCacheId="1247285285" filterType="dateBetween">
    <selection startDate="2017-01-01T00:00:00" endDate="2017-12-31T00:00:00"/>
    <bounds startDate="2014-01-01T00:00:00" endDate="2019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année" cache="ChronologieNative_année" caption="année" level="0" selectionLevel="0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microsoft.com/office/2011/relationships/timeline" Target="../timelines/timelin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U58"/>
  <sheetViews>
    <sheetView tabSelected="1" topLeftCell="A31" workbookViewId="0">
      <selection activeCell="H34" sqref="H34"/>
    </sheetView>
  </sheetViews>
  <sheetFormatPr baseColWidth="10" defaultRowHeight="15" x14ac:dyDescent="0.25"/>
  <cols>
    <col min="1" max="1" width="19.85546875" customWidth="1"/>
    <col min="2" max="3" width="22.42578125" customWidth="1"/>
    <col min="6" max="6" width="21" bestFit="1" customWidth="1"/>
    <col min="8" max="8" width="21" bestFit="1" customWidth="1"/>
    <col min="9" max="9" width="17.140625" bestFit="1" customWidth="1"/>
    <col min="10" max="10" width="15.42578125" customWidth="1"/>
    <col min="11" max="11" width="8.7109375" customWidth="1"/>
    <col min="12" max="12" width="11.42578125" style="22"/>
    <col min="13" max="13" width="16.7109375" customWidth="1"/>
    <col min="19" max="19" width="23.85546875" customWidth="1"/>
  </cols>
  <sheetData>
    <row r="1" spans="1:21" x14ac:dyDescent="0.25">
      <c r="A1" t="s">
        <v>13</v>
      </c>
      <c r="B1" t="s">
        <v>14</v>
      </c>
      <c r="D1" t="s">
        <v>15</v>
      </c>
      <c r="K1" t="s">
        <v>19</v>
      </c>
    </row>
    <row r="2" spans="1:21" ht="15.75" x14ac:dyDescent="0.25">
      <c r="A2" s="1">
        <v>42472</v>
      </c>
      <c r="B2" s="2" t="s">
        <v>0</v>
      </c>
      <c r="C2" s="2"/>
      <c r="D2" s="2" t="s">
        <v>1</v>
      </c>
      <c r="J2" s="12">
        <v>2017</v>
      </c>
      <c r="K2" s="7" t="str">
        <f t="array" ref="K2">IFERROR(INDEX($B$2:$B$21,SMALL(IF(YEAR($A$2:$A$21)=$J$2,ROW($2:$21)),ROWS($2:2))),"")</f>
        <v>BREYNE</v>
      </c>
      <c r="L2" s="22" t="str">
        <f t="array" ref="L2">IFERROR(INDEX($D$2:$D$21,SMALL(IF(YEAR($A$2:$A$21)=$J$2,ROW($2:$21)),ROWS($2:2))),"")</f>
        <v>ETE</v>
      </c>
      <c r="R2" s="2"/>
      <c r="S2" s="2"/>
      <c r="T2" s="2"/>
      <c r="U2" s="2"/>
    </row>
    <row r="3" spans="1:21" ht="15.75" x14ac:dyDescent="0.25">
      <c r="A3" s="3">
        <v>42681</v>
      </c>
      <c r="B3" s="4" t="s">
        <v>2</v>
      </c>
      <c r="C3" s="4"/>
      <c r="D3" s="4" t="s">
        <v>3</v>
      </c>
      <c r="K3" s="7" t="str">
        <f t="array" ref="K3">IFERROR(INDEX($B$2:$B$21,SMALL(IF(YEAR($A$2:$A$21)=$J$2,ROW($2:$21)),ROWS($2:3))),"")</f>
        <v>BREYNE</v>
      </c>
      <c r="L3" s="22" t="str">
        <f t="array" ref="L3">IFERROR(INDEX($D$2:$D$21,SMALL(IF(YEAR($A$2:$A$21)=$J$2,ROW($2:$21)),ROWS($2:3))),"")</f>
        <v>HIVER</v>
      </c>
      <c r="R3" s="4"/>
      <c r="S3" s="2"/>
      <c r="T3" s="2"/>
      <c r="U3" s="2"/>
    </row>
    <row r="4" spans="1:21" ht="15.75" x14ac:dyDescent="0.25">
      <c r="A4" s="3">
        <v>42682</v>
      </c>
      <c r="B4" s="4" t="s">
        <v>4</v>
      </c>
      <c r="C4" s="4"/>
      <c r="D4" s="4" t="s">
        <v>3</v>
      </c>
      <c r="F4" t="s">
        <v>20</v>
      </c>
      <c r="K4" s="7" t="str">
        <f t="array" ref="K4">IFERROR(INDEX($B$2:$B$21,SMALL(IF(YEAR($A$2:$A$21)=$J$2,ROW($2:$21)),ROWS($2:4))),"")</f>
        <v>CHANTRENNE</v>
      </c>
      <c r="L4" s="22" t="str">
        <f t="array" ref="L4">IFERROR(INDEX($D$2:$D$21,SMALL(IF(YEAR($A$2:$A$21)=$J$2,ROW($2:$21)),ROWS($2:4))),"")</f>
        <v>HIVER</v>
      </c>
      <c r="R4" s="4"/>
      <c r="S4" s="4"/>
      <c r="T4" s="2"/>
      <c r="U4" s="2"/>
    </row>
    <row r="5" spans="1:21" ht="15.75" x14ac:dyDescent="0.25">
      <c r="A5" s="1">
        <v>43054</v>
      </c>
      <c r="B5" s="2" t="s">
        <v>4</v>
      </c>
      <c r="C5" s="2"/>
      <c r="D5" s="2" t="s">
        <v>1</v>
      </c>
      <c r="F5" s="8" t="s">
        <v>16</v>
      </c>
      <c r="K5" s="7" t="str">
        <f t="array" ref="K5">IFERROR(INDEX($B$2:$B$21,SMALL(IF(YEAR($A$2:$A$21)=$J$2,ROW($2:$21)),ROWS($2:5))),"")</f>
        <v>DEKEGEL</v>
      </c>
      <c r="L5" s="22" t="str">
        <f t="array" ref="L5">IFERROR(INDEX($D$2:$D$21,SMALL(IF(YEAR($A$2:$A$21)=$J$2,ROW($2:$21)),ROWS($2:5))),"")</f>
        <v>ETE</v>
      </c>
      <c r="R5" s="2"/>
      <c r="S5" s="2"/>
      <c r="T5" s="2"/>
      <c r="U5" s="2"/>
    </row>
    <row r="6" spans="1:21" ht="15.75" x14ac:dyDescent="0.25">
      <c r="A6" s="3">
        <v>43067</v>
      </c>
      <c r="B6" s="4" t="s">
        <v>5</v>
      </c>
      <c r="C6" s="4"/>
      <c r="D6" s="4" t="s">
        <v>3</v>
      </c>
      <c r="F6" s="9" t="s">
        <v>18</v>
      </c>
      <c r="K6" s="7" t="str">
        <f t="array" ref="K6">IFERROR(INDEX($B$2:$B$21,SMALL(IF(YEAR($A$2:$A$21)=$J$2,ROW($2:$21)),ROWS($2:6))),"")</f>
        <v>DEKEGEL</v>
      </c>
      <c r="L6" s="22" t="str">
        <f t="array" ref="L6">IFERROR(INDEX($D$2:$D$21,SMALL(IF(YEAR($A$2:$A$21)=$J$2,ROW($2:$21)),ROWS($2:6))),"")</f>
        <v>HIVER</v>
      </c>
      <c r="R6" s="4"/>
      <c r="S6" s="4"/>
      <c r="T6" s="2"/>
      <c r="U6" s="2"/>
    </row>
    <row r="7" spans="1:21" ht="15.75" x14ac:dyDescent="0.25">
      <c r="A7" s="1">
        <v>43182</v>
      </c>
      <c r="B7" s="2" t="s">
        <v>5</v>
      </c>
      <c r="C7" s="2"/>
      <c r="D7" s="2" t="s">
        <v>1</v>
      </c>
      <c r="F7" s="10" t="s">
        <v>3</v>
      </c>
      <c r="K7" s="7" t="str">
        <f t="array" ref="K7">IFERROR(INDEX($B$2:$B$21,SMALL(IF(YEAR($A$2:$A$21)=$J$2,ROW($2:$21)),ROWS($2:7))),"")</f>
        <v>DEBELDER</v>
      </c>
      <c r="L7" s="22" t="str">
        <f t="array" ref="L7">IFERROR(INDEX($D$2:$D$21,SMALL(IF(YEAR($A$2:$A$21)=$J$2,ROW($2:$21)),ROWS($2:7))),"")</f>
        <v>HIVER</v>
      </c>
      <c r="R7" s="2"/>
      <c r="S7" s="2"/>
      <c r="T7" s="2"/>
      <c r="U7" s="2"/>
    </row>
    <row r="8" spans="1:21" ht="15.75" x14ac:dyDescent="0.25">
      <c r="A8" s="3">
        <v>43073</v>
      </c>
      <c r="B8" s="4" t="s">
        <v>6</v>
      </c>
      <c r="C8" s="4"/>
      <c r="D8" s="4" t="s">
        <v>3</v>
      </c>
      <c r="F8" s="11" t="s">
        <v>5</v>
      </c>
      <c r="K8" s="7" t="str">
        <f t="array" ref="K8">IFERROR(INDEX($B$2:$B$21,SMALL(IF(YEAR($A$2:$A$21)=$J$2,ROW($2:$21)),ROWS($2:8))),"")</f>
        <v>LINDA  VIVONE</v>
      </c>
      <c r="L8" s="22" t="str">
        <f t="array" ref="L8">IFERROR(INDEX($D$2:$D$21,SMALL(IF(YEAR($A$2:$A$21)=$J$2,ROW($2:$21)),ROWS($2:8))),"")</f>
        <v>ETE</v>
      </c>
      <c r="R8" s="4"/>
      <c r="S8" s="4"/>
      <c r="T8" s="2"/>
      <c r="U8" s="2"/>
    </row>
    <row r="9" spans="1:21" ht="15.75" x14ac:dyDescent="0.25">
      <c r="A9" s="1">
        <v>42915</v>
      </c>
      <c r="B9" s="2" t="s">
        <v>6</v>
      </c>
      <c r="C9" s="2"/>
      <c r="D9" s="2" t="s">
        <v>1</v>
      </c>
      <c r="F9" s="11" t="s">
        <v>6</v>
      </c>
      <c r="K9" s="7" t="str">
        <f t="array" ref="K9">IFERROR(INDEX($B$2:$B$21,SMALL(IF(YEAR($A$2:$A$21)=$J$2,ROW($2:$21)),ROWS($2:9))),"")</f>
        <v>LINDA  VIVONE</v>
      </c>
      <c r="L9" s="22" t="str">
        <f t="array" ref="L9">IFERROR(INDEX($D$2:$D$21,SMALL(IF(YEAR($A$2:$A$21)=$J$2,ROW($2:$21)),ROWS($2:9))),"")</f>
        <v>HIVER</v>
      </c>
      <c r="R9" s="2"/>
      <c r="S9" s="2"/>
      <c r="T9" s="2"/>
      <c r="U9" s="2"/>
    </row>
    <row r="10" spans="1:21" ht="15.75" x14ac:dyDescent="0.25">
      <c r="A10" s="3">
        <v>43045</v>
      </c>
      <c r="B10" s="4" t="s">
        <v>7</v>
      </c>
      <c r="C10" s="4"/>
      <c r="D10" s="4" t="s">
        <v>3</v>
      </c>
      <c r="F10" s="11" t="s">
        <v>7</v>
      </c>
      <c r="K10" s="7" t="str">
        <f t="array" ref="K10">IFERROR(INDEX($B$2:$B$21,SMALL(IF(YEAR($A$2:$A$21)=$J$2,ROW($2:$21)),ROWS($2:10))),"")</f>
        <v>DEKEGEL</v>
      </c>
      <c r="L10" s="22" t="str">
        <f t="array" ref="L10">IFERROR(INDEX($D$2:$D$21,SMALL(IF(YEAR($A$2:$A$21)=$J$2,ROW($2:$21)),ROWS($2:10))),"")</f>
        <v>ETE</v>
      </c>
      <c r="R10" s="4"/>
      <c r="S10" s="4"/>
      <c r="T10" s="2"/>
      <c r="U10" s="2"/>
    </row>
    <row r="11" spans="1:21" ht="15.75" x14ac:dyDescent="0.25">
      <c r="A11" s="1">
        <v>42830</v>
      </c>
      <c r="B11" s="2" t="s">
        <v>7</v>
      </c>
      <c r="C11" s="2"/>
      <c r="D11" s="2" t="s">
        <v>1</v>
      </c>
      <c r="F11" s="11" t="s">
        <v>12</v>
      </c>
      <c r="K11" s="7" t="str">
        <f t="array" ref="K11">IFERROR(INDEX($B$2:$B$21,SMALL(IF(YEAR($A$2:$A$21)=$J$2,ROW($2:$21)),ROWS($2:11))),"")</f>
        <v>DUPOND</v>
      </c>
      <c r="L11" s="22" t="str">
        <f t="array" ref="L11">IFERROR(INDEX($D$2:$D$21,SMALL(IF(YEAR($A$2:$A$21)=$J$2,ROW($2:$21)),ROWS($2:11))),"")</f>
        <v>HIVER</v>
      </c>
      <c r="R11" s="2"/>
      <c r="S11" s="2"/>
      <c r="T11" s="2"/>
      <c r="U11" s="2"/>
    </row>
    <row r="12" spans="1:21" ht="15.75" x14ac:dyDescent="0.25">
      <c r="A12" s="1">
        <v>42831</v>
      </c>
      <c r="B12" s="2" t="s">
        <v>8</v>
      </c>
      <c r="C12" s="2"/>
      <c r="D12" s="2" t="s">
        <v>1</v>
      </c>
      <c r="F12" s="11" t="s">
        <v>9</v>
      </c>
      <c r="K12" s="7" t="str">
        <f t="array" ref="K12">IFERROR(INDEX($B$2:$B$21,SMALL(IF(YEAR($A$2:$A$21)=$J$2,ROW($2:$21)),ROWS($2:12))),"")</f>
        <v/>
      </c>
      <c r="L12" s="22" t="str">
        <f t="array" ref="L12">IFERROR(INDEX($D$2:$D$21,SMALL(IF(YEAR($A$2:$A$21)=$J$2,ROW($2:$21)),ROWS($2:12))),"")</f>
        <v/>
      </c>
      <c r="R12" s="2"/>
      <c r="S12" s="2"/>
      <c r="T12" s="2"/>
      <c r="U12" s="2"/>
    </row>
    <row r="13" spans="1:21" ht="15.75" x14ac:dyDescent="0.25">
      <c r="A13" s="3">
        <v>43031</v>
      </c>
      <c r="B13" s="4" t="s">
        <v>9</v>
      </c>
      <c r="C13" s="4"/>
      <c r="D13" s="4" t="s">
        <v>3</v>
      </c>
      <c r="F13" s="10" t="s">
        <v>1</v>
      </c>
      <c r="K13" s="7" t="str">
        <f t="array" ref="K13">IFERROR(INDEX($B$2:$B$21,SMALL(IF(YEAR($A$2:$A$21)=$J$2,ROW($2:$21)),ROWS($2:13))),"")</f>
        <v/>
      </c>
      <c r="L13" s="22" t="str">
        <f t="array" ref="L13">IFERROR(INDEX($D$2:$D$21,SMALL(IF(YEAR($A$2:$A$21)=$J$2,ROW($2:$21)),ROWS($2:13))),"")</f>
        <v/>
      </c>
      <c r="R13" s="4"/>
      <c r="S13" s="4"/>
      <c r="T13" s="2"/>
      <c r="U13" s="2"/>
    </row>
    <row r="14" spans="1:21" ht="15.75" x14ac:dyDescent="0.25">
      <c r="A14" s="1">
        <v>42821</v>
      </c>
      <c r="B14" s="2" t="s">
        <v>9</v>
      </c>
      <c r="C14" s="2"/>
      <c r="D14" s="2" t="s">
        <v>1</v>
      </c>
      <c r="F14" s="11" t="s">
        <v>6</v>
      </c>
      <c r="K14" s="7" t="str">
        <f t="array" ref="K14">IFERROR(INDEX($B$2:$B$21,SMALL(IF(YEAR($A$2:$A$21)=$J$2,ROW($2:$21)),ROWS($2:14))),"")</f>
        <v/>
      </c>
      <c r="L14" s="22" t="str">
        <f t="array" ref="L14">IFERROR(INDEX($D$2:$D$21,SMALL(IF(YEAR($A$2:$A$21)=$J$2,ROW($2:$21)),ROWS($2:14))),"")</f>
        <v/>
      </c>
      <c r="R14" s="2"/>
      <c r="S14" s="2"/>
      <c r="T14" s="2"/>
      <c r="U14" s="2"/>
    </row>
    <row r="15" spans="1:21" ht="15.75" x14ac:dyDescent="0.25">
      <c r="A15" s="3">
        <v>41934</v>
      </c>
      <c r="B15" s="4" t="s">
        <v>7</v>
      </c>
      <c r="C15" s="4"/>
      <c r="D15" s="4" t="s">
        <v>3</v>
      </c>
      <c r="F15" s="11" t="s">
        <v>8</v>
      </c>
      <c r="K15" s="7" t="str">
        <f t="array" ref="K15">IFERROR(INDEX($B$2:$B$21,SMALL(IF(YEAR($A$2:$A$21)=$J$2,ROW($2:$21)),ROWS($2:15))),"")</f>
        <v/>
      </c>
      <c r="L15" s="22" t="str">
        <f t="array" ref="L15">IFERROR(INDEX($D$2:$D$21,SMALL(IF(YEAR($A$2:$A$21)=$J$2,ROW($2:$21)),ROWS($2:15))),"")</f>
        <v/>
      </c>
      <c r="R15" s="4"/>
      <c r="S15" s="4"/>
      <c r="T15" s="2"/>
      <c r="U15" s="2"/>
    </row>
    <row r="16" spans="1:21" ht="15.75" x14ac:dyDescent="0.25">
      <c r="A16" s="3">
        <v>42334</v>
      </c>
      <c r="B16" s="4" t="s">
        <v>10</v>
      </c>
      <c r="C16" s="4"/>
      <c r="D16" s="4" t="s">
        <v>3</v>
      </c>
      <c r="F16" s="11" t="s">
        <v>7</v>
      </c>
      <c r="K16" s="7" t="str">
        <f t="array" ref="K16">IFERROR(INDEX($B$2:$B$21,SMALL(IF(YEAR($A$2:$A$21)=$J$2,ROW($2:$21)),ROWS($2:16))),"")</f>
        <v/>
      </c>
      <c r="L16" s="22" t="str">
        <f t="array" ref="L16">IFERROR(INDEX($D$2:$D$21,SMALL(IF(YEAR($A$2:$A$21)=$J$2,ROW($2:$21)),ROWS($2:16))),"")</f>
        <v/>
      </c>
      <c r="R16" s="4"/>
      <c r="S16" s="4"/>
      <c r="T16" s="2"/>
      <c r="U16" s="2"/>
    </row>
    <row r="17" spans="1:21" ht="15.75" x14ac:dyDescent="0.25">
      <c r="A17" s="5">
        <v>42454</v>
      </c>
      <c r="B17" s="6" t="s">
        <v>10</v>
      </c>
      <c r="C17" s="6"/>
      <c r="D17" s="6" t="s">
        <v>1</v>
      </c>
      <c r="F17" s="11" t="s">
        <v>12</v>
      </c>
      <c r="K17" s="7" t="str">
        <f t="array" ref="K17">IFERROR(INDEX($B$2:$B$21,SMALL(IF(YEAR($A$2:$A$21)=$J$2,ROW($2:$21)),ROWS($2:17))),"")</f>
        <v/>
      </c>
      <c r="L17" s="22" t="str">
        <f t="array" ref="L17">IFERROR(INDEX($D$2:$D$21,SMALL(IF(YEAR($A$2:$A$21)=$J$2,ROW($2:$21)),ROWS($2:17))),"")</f>
        <v/>
      </c>
      <c r="R17" s="6"/>
      <c r="S17" s="6"/>
      <c r="T17" s="2"/>
      <c r="U17" s="2"/>
    </row>
    <row r="18" spans="1:21" ht="15.75" x14ac:dyDescent="0.25">
      <c r="A18" s="3">
        <v>42298</v>
      </c>
      <c r="B18" s="4" t="s">
        <v>11</v>
      </c>
      <c r="C18" s="4"/>
      <c r="D18" s="4" t="s">
        <v>3</v>
      </c>
      <c r="F18" s="11" t="s">
        <v>4</v>
      </c>
      <c r="K18" s="7" t="str">
        <f t="array" ref="K18">IFERROR(INDEX($B$2:$B$21,SMALL(IF(YEAR($A$2:$A$21)=$J$2,ROW($2:$21)),ROWS($2:18))),"")</f>
        <v/>
      </c>
      <c r="L18" s="22" t="str">
        <f t="array" ref="L18">IFERROR(INDEX($D$2:$D$21,SMALL(IF(YEAR($A$2:$A$21)=$J$2,ROW($2:$21)),ROWS($2:18))),"")</f>
        <v/>
      </c>
      <c r="R18" s="4"/>
      <c r="S18" s="4"/>
      <c r="T18" s="2"/>
      <c r="U18" s="2"/>
    </row>
    <row r="19" spans="1:21" ht="15.75" x14ac:dyDescent="0.25">
      <c r="A19" s="3">
        <v>42299</v>
      </c>
      <c r="B19" s="2" t="s">
        <v>11</v>
      </c>
      <c r="C19" s="2"/>
      <c r="D19" s="2" t="s">
        <v>1</v>
      </c>
      <c r="F19" s="11" t="s">
        <v>9</v>
      </c>
      <c r="K19" s="7" t="str">
        <f t="array" ref="K19">IFERROR(INDEX($B$2:$B$21,SMALL(IF(YEAR($A$2:$A$21)=$J$2,ROW($2:$21)),ROWS($2:19))),"")</f>
        <v/>
      </c>
      <c r="L19" s="22" t="str">
        <f t="array" ref="L19">IFERROR(INDEX($D$2:$D$21,SMALL(IF(YEAR($A$2:$A$21)=$J$2,ROW($2:$21)),ROWS($2:19))),"")</f>
        <v/>
      </c>
      <c r="R19" s="2"/>
      <c r="S19" s="4"/>
      <c r="T19" s="2"/>
      <c r="U19" s="2"/>
    </row>
    <row r="20" spans="1:21" ht="15.75" x14ac:dyDescent="0.25">
      <c r="A20" s="3">
        <v>43035</v>
      </c>
      <c r="B20" s="4" t="s">
        <v>12</v>
      </c>
      <c r="C20" s="4"/>
      <c r="D20" s="4" t="s">
        <v>3</v>
      </c>
      <c r="F20" s="9" t="s">
        <v>17</v>
      </c>
      <c r="K20" s="7" t="str">
        <f t="array" ref="K20">IFERROR(INDEX($B$2:$B$21,SMALL(IF(YEAR($A$2:$A$21)=$J$2,ROW($2:$21)),ROWS($2:20))),"")</f>
        <v/>
      </c>
      <c r="L20" s="22" t="str">
        <f t="array" ref="L20">IFERROR(INDEX($D$2:$D$21,SMALL(IF(YEAR($A$2:$A$21)=$J$2,ROW($2:$21)),ROWS($2:20))),"")</f>
        <v/>
      </c>
      <c r="R20" s="4"/>
      <c r="S20" s="4"/>
      <c r="T20" s="2"/>
      <c r="U20" s="2"/>
    </row>
    <row r="21" spans="1:21" ht="15.75" x14ac:dyDescent="0.25">
      <c r="A21" s="1">
        <v>42839</v>
      </c>
      <c r="B21" s="2" t="s">
        <v>12</v>
      </c>
      <c r="C21" s="2"/>
      <c r="D21" s="2" t="s">
        <v>1</v>
      </c>
      <c r="K21" s="7" t="str">
        <f t="array" ref="K21">IFERROR(INDEX($B$2:$B$21,SMALL(IF(YEAR($A$2:$A$21)=$J$2,ROW($2:$21)),ROWS($2:21))),"")</f>
        <v/>
      </c>
      <c r="L21" s="22" t="str">
        <f t="array" ref="L21">IFERROR(INDEX($D$2:$D$21,SMALL(IF(YEAR($A$2:$A$21)=$J$2,ROW($2:$21)),ROWS($2:21))),"")</f>
        <v/>
      </c>
      <c r="R21" s="2"/>
      <c r="S21" s="2"/>
      <c r="T21" s="2"/>
      <c r="U21" s="2"/>
    </row>
    <row r="22" spans="1:21" x14ac:dyDescent="0.25">
      <c r="K22" s="7" t="str">
        <f t="array" ref="K22">IFERROR(INDEX($B$2:$B$21,SMALL(IF(YEAR($A$2:$A$21)=$J$2,ROW($2:$21)),ROWS($2:22))),"")</f>
        <v/>
      </c>
      <c r="L22" s="22" t="str">
        <f t="array" ref="L22">IFERROR(INDEX($D$2:$D$21,SMALL(IF(YEAR($A$2:$A$21)=$J$2,ROW($2:$21)),ROWS($2:22))),"")</f>
        <v/>
      </c>
    </row>
    <row r="33" spans="1:14" x14ac:dyDescent="0.25">
      <c r="A33" t="s">
        <v>30</v>
      </c>
      <c r="B33" t="s">
        <v>14</v>
      </c>
      <c r="C33" t="s">
        <v>69</v>
      </c>
      <c r="D33" t="s">
        <v>15</v>
      </c>
      <c r="E33" t="s">
        <v>31</v>
      </c>
      <c r="F33" t="s">
        <v>32</v>
      </c>
      <c r="I33" s="19" t="s">
        <v>30</v>
      </c>
      <c r="J33" s="20" t="s">
        <v>14</v>
      </c>
      <c r="K33" s="20" t="s">
        <v>15</v>
      </c>
      <c r="L33" s="23" t="s">
        <v>31</v>
      </c>
      <c r="M33" s="21" t="s">
        <v>32</v>
      </c>
      <c r="N33" s="24" t="s">
        <v>69</v>
      </c>
    </row>
    <row r="34" spans="1:14" ht="15.75" x14ac:dyDescent="0.25">
      <c r="A34" s="2" t="s">
        <v>34</v>
      </c>
      <c r="B34" s="2" t="s">
        <v>0</v>
      </c>
      <c r="C34" s="2">
        <v>147</v>
      </c>
      <c r="D34" s="2" t="s">
        <v>1</v>
      </c>
      <c r="E34" s="13">
        <v>42472</v>
      </c>
      <c r="F34" s="16">
        <v>0</v>
      </c>
      <c r="H34" s="12">
        <v>2016</v>
      </c>
      <c r="I34" t="str">
        <f t="array" ref="I34">IFERROR(INDEX(Tableau1[[numero de plaque ]],SMALL(IF(YEAR(Tableau1[date])=$H$34,ROW(Tableau1[numero de phone])-33),ROWS($1:1))),"")</f>
        <v>HRB-05</v>
      </c>
      <c r="J34" t="str">
        <f t="array" ref="J34">IFERROR(INDEX(Tableau1[nom],SMALL(IF(YEAR(Tableau1[date])=$H$34,ROW(Tableau1[numero de phone])-33),ROWS($1:1))),"")</f>
        <v>REGIS/EVRARD</v>
      </c>
      <c r="K34" t="str">
        <f t="array" ref="K34">IFERROR(INDEX(Tableau1[saison],SMALL(IF(YEAR(Tableau1[date])=$H$34,ROW(Tableau1[numero de phone])-33),ROWS($1:1))),"")</f>
        <v>HIVER</v>
      </c>
      <c r="L34" s="22">
        <f t="array" ref="L34">IFERROR(INDEX(Tableau1[date],SMALL(IF(YEAR(Tableau1[date])=$H$34,ROW(Tableau1[numero de phone])-33),ROWS($1:1))),"")</f>
        <v>42472</v>
      </c>
      <c r="M34">
        <f t="array" ref="M34">IFERROR(INDEX(Tableau1[numero de phone],SMALL(IF(YEAR(Tableau1[date])=$H$34,ROW(Tableau1[numero de phone])-33),ROWS($1:1))),"")</f>
        <v>0</v>
      </c>
      <c r="N34">
        <f>IFERROR(INDEX(Tableau1[allee],SMALL(IF(YEAR(Tableau1[date])=$H$34,ROW(Tableau1[numero de phone])-33),ROWS($1:1))),"")</f>
        <v>147</v>
      </c>
    </row>
    <row r="35" spans="1:14" ht="15.75" x14ac:dyDescent="0.25">
      <c r="A35" s="4" t="s">
        <v>33</v>
      </c>
      <c r="B35" s="4" t="s">
        <v>2</v>
      </c>
      <c r="C35" s="4">
        <v>147</v>
      </c>
      <c r="D35" s="4" t="s">
        <v>3</v>
      </c>
      <c r="E35" s="14"/>
      <c r="F35" s="17">
        <v>0</v>
      </c>
      <c r="I35" t="str">
        <f t="array" ref="I35">IFERROR(INDEX(Tableau1[[numero de plaque ]],SMALL(IF(YEAR(Tableau1[date])=$H$34,ROW(Tableau1[numero de phone])-33),ROWS($1:2))),"")</f>
        <v>FWS-269</v>
      </c>
      <c r="J35" t="str">
        <f t="array" ref="J35">IFERROR(INDEX(Tableau1[nom],SMALL(IF(YEAR(Tableau1[date])=$H$34,ROW(Tableau1[numero de phone])-33),ROWS($1:2))),"")</f>
        <v>LEONARD</v>
      </c>
      <c r="K35" t="str">
        <f t="array" ref="K35">IFERROR(INDEX(Tableau1[saison],SMALL(IF(YEAR(Tableau1[date])=$H$34,ROW(Tableau1[numero de phone])-33),ROWS($1:2))),"")</f>
        <v>ETE</v>
      </c>
      <c r="L35" s="22">
        <f t="array" ref="L35">IFERROR(INDEX(Tableau1[date],SMALL(IF(YEAR(Tableau1[date])=$H$34,ROW(Tableau1[numero de phone])-33),ROWS($1:2))),"")</f>
        <v>42682</v>
      </c>
      <c r="M35" t="str">
        <f t="array" ref="M35">IFERROR(INDEX(Tableau1[numero de phone],SMALL(IF(YEAR(Tableau1[date])=$H$34,ROW(Tableau1[numero de phone])-33),ROWS($1:2))),"")</f>
        <v>0476/29,23,14</v>
      </c>
      <c r="N35" t="str">
        <f>IFERROR(INDEX(Tableau1[allee],SMALL(IF(YEAR(Tableau1[date])=$H$34,ROW(Tableau1[numero de phone])-33),ROWS($1:2))),"")</f>
        <v/>
      </c>
    </row>
    <row r="36" spans="1:14" ht="15.75" x14ac:dyDescent="0.25">
      <c r="A36" s="4" t="s">
        <v>21</v>
      </c>
      <c r="B36" s="4" t="s">
        <v>4</v>
      </c>
      <c r="C36" s="4">
        <v>2365</v>
      </c>
      <c r="D36" s="4" t="s">
        <v>3</v>
      </c>
      <c r="E36" s="14">
        <v>42682</v>
      </c>
      <c r="F36" s="17" t="s">
        <v>29</v>
      </c>
      <c r="I36" t="str">
        <f t="array" ref="I36">IFERROR(INDEX(Tableau1[[numero de plaque ]],SMALL(IF(YEAR(Tableau1[date])=$H$34,ROW(Tableau1[numero de phone])-33),ROWS($1:3))),"")</f>
        <v>1-NKR-52</v>
      </c>
      <c r="J36" t="str">
        <f t="array" ref="J36">IFERROR(INDEX(Tableau1[nom],SMALL(IF(YEAR(Tableau1[date])=$H$34,ROW(Tableau1[numero de phone])-33),ROWS($1:3))),"")</f>
        <v>DEWINTER</v>
      </c>
      <c r="K36" t="str">
        <f t="array" ref="K36">IFERROR(INDEX(Tableau1[saison],SMALL(IF(YEAR(Tableau1[date])=$H$34,ROW(Tableau1[numero de phone])-33),ROWS($1:3))),"")</f>
        <v>HIVER</v>
      </c>
      <c r="L36" s="22">
        <f t="array" ref="L36">IFERROR(INDEX(Tableau1[date],SMALL(IF(YEAR(Tableau1[date])=$H$34,ROW(Tableau1[numero de phone])-33),ROWS($1:3))),"")</f>
        <v>42454</v>
      </c>
      <c r="M36" t="str">
        <f t="array" ref="M36">IFERROR(INDEX(Tableau1[numero de phone],SMALL(IF(YEAR(Tableau1[date])=$H$34,ROW(Tableau1[numero de phone])-33),ROWS($1:3))),"")</f>
        <v>067/33.43.77</v>
      </c>
      <c r="N36" t="str">
        <f>IFERROR(INDEX(Tableau1[allee],SMALL(IF(YEAR(Tableau1[date])=$H$34,ROW(Tableau1[numero de phone])-33),ROWS($1:3))),"")</f>
        <v/>
      </c>
    </row>
    <row r="37" spans="1:14" ht="15.75" x14ac:dyDescent="0.25">
      <c r="A37" s="2" t="s">
        <v>21</v>
      </c>
      <c r="B37" s="2" t="s">
        <v>4</v>
      </c>
      <c r="C37" s="2">
        <v>1457</v>
      </c>
      <c r="D37" s="2" t="s">
        <v>1</v>
      </c>
      <c r="E37" s="13">
        <v>43054</v>
      </c>
      <c r="F37" s="16" t="s">
        <v>49</v>
      </c>
      <c r="I37" t="str">
        <f t="array" ref="I37">IFERROR(INDEX(Tableau1[[numero de plaque ]],SMALL(IF(YEAR(Tableau1[date])=$H$34,ROW(Tableau1[numero de phone])-33),ROWS($1:4))),"")</f>
        <v>HLL-95</v>
      </c>
      <c r="J37" t="str">
        <f t="array" ref="J37">IFERROR(INDEX(Tableau1[nom],SMALL(IF(YEAR(Tableau1[date])=$H$34,ROW(Tableau1[numero de phone])-33),ROWS($1:4))),"")</f>
        <v>FRANCK</v>
      </c>
      <c r="K37" t="str">
        <f t="array" ref="K37">IFERROR(INDEX(Tableau1[saison],SMALL(IF(YEAR(Tableau1[date])=$H$34,ROW(Tableau1[numero de phone])-33),ROWS($1:4))),"")</f>
        <v>ETE</v>
      </c>
      <c r="L37" s="22">
        <f t="array" ref="L37">IFERROR(INDEX(Tableau1[date],SMALL(IF(YEAR(Tableau1[date])=$H$34,ROW(Tableau1[numero de phone])-33),ROWS($1:4))),"")</f>
        <v>42689</v>
      </c>
      <c r="M37" t="str">
        <f t="array" ref="M37">IFERROR(INDEX(Tableau1[numero de phone],SMALL(IF(YEAR(Tableau1[date])=$H$34,ROW(Tableau1[numero de phone])-33),ROWS($1:4))),"")</f>
        <v>0477/38,99,21</v>
      </c>
      <c r="N37" t="str">
        <f>IFERROR(INDEX(Tableau1[allee],SMALL(IF(YEAR(Tableau1[date])=$H$34,ROW(Tableau1[numero de phone])-33),ROWS($1:4))),"")</f>
        <v/>
      </c>
    </row>
    <row r="38" spans="1:14" ht="15.75" x14ac:dyDescent="0.25">
      <c r="A38" s="4" t="s">
        <v>22</v>
      </c>
      <c r="B38" s="4" t="s">
        <v>5</v>
      </c>
      <c r="C38" s="4">
        <v>147</v>
      </c>
      <c r="D38" s="4" t="s">
        <v>3</v>
      </c>
      <c r="E38" s="14">
        <v>43067</v>
      </c>
      <c r="F38" s="16" t="s">
        <v>50</v>
      </c>
      <c r="I38" t="str">
        <f t="array" ref="I38">IFERROR(INDEX(Tableau1[[numero de plaque ]],SMALL(IF(YEAR(Tableau1[date])=$H$34,ROW(Tableau1[numero de phone])-33),ROWS($1:5))),"")</f>
        <v>HLL-95</v>
      </c>
      <c r="J38" t="str">
        <f t="array" ref="J38">IFERROR(INDEX(Tableau1[nom],SMALL(IF(YEAR(Tableau1[date])=$H$34,ROW(Tableau1[numero de phone])-33),ROWS($1:5))),"")</f>
        <v>FRANCK</v>
      </c>
      <c r="K38" t="str">
        <f t="array" ref="K38">IFERROR(INDEX(Tableau1[saison],SMALL(IF(YEAR(Tableau1[date])=$H$34,ROW(Tableau1[numero de phone])-33),ROWS($1:5))),"")</f>
        <v>HIVER</v>
      </c>
      <c r="L38" s="22">
        <f t="array" ref="L38">IFERROR(INDEX(Tableau1[date],SMALL(IF(YEAR(Tableau1[date])=$H$34,ROW(Tableau1[numero de phone])-33),ROWS($1:5))),"")</f>
        <v>42464</v>
      </c>
      <c r="M38" t="str">
        <f t="array" ref="M38">IFERROR(INDEX(Tableau1[numero de phone],SMALL(IF(YEAR(Tableau1[date])=$H$34,ROW(Tableau1[numero de phone])-33),ROWS($1:5))),"")</f>
        <v>0477/38,99,22</v>
      </c>
      <c r="N38" t="str">
        <f>IFERROR(INDEX(Tableau1[allee],SMALL(IF(YEAR(Tableau1[date])=$H$34,ROW(Tableau1[numero de phone])-33),ROWS($1:5))),"")</f>
        <v/>
      </c>
    </row>
    <row r="39" spans="1:14" ht="15.75" x14ac:dyDescent="0.25">
      <c r="A39" s="2" t="s">
        <v>22</v>
      </c>
      <c r="B39" s="2" t="s">
        <v>5</v>
      </c>
      <c r="C39" s="2">
        <v>102</v>
      </c>
      <c r="D39" s="2" t="s">
        <v>1</v>
      </c>
      <c r="E39" s="13">
        <v>43182</v>
      </c>
      <c r="F39" s="16" t="s">
        <v>51</v>
      </c>
      <c r="I39" t="str">
        <f t="array" ref="I39">IFERROR(INDEX(Tableau1[[numero de plaque ]],SMALL(IF(YEAR(Tableau1[date])=$H$34,ROW(Tableau1[numero de phone])-33),ROWS($1:6))),"")</f>
        <v/>
      </c>
      <c r="J39" t="str">
        <f t="array" ref="J39">IFERROR(INDEX(Tableau1[nom],SMALL(IF(YEAR(Tableau1[date])=$H$34,ROW(Tableau1[numero de phone])-33),ROWS($1:6))),"")</f>
        <v/>
      </c>
      <c r="K39" t="str">
        <f t="array" ref="K39">IFERROR(INDEX(Tableau1[saison],SMALL(IF(YEAR(Tableau1[date])=$H$34,ROW(Tableau1[numero de phone])-33),ROWS($1:6))),"")</f>
        <v/>
      </c>
      <c r="L39" s="22" t="str">
        <f t="array" ref="L39">IFERROR(INDEX(Tableau1[date],SMALL(IF(YEAR(Tableau1[date])=$H$34,ROW(Tableau1[numero de phone])-33),ROWS($1:6))),"")</f>
        <v/>
      </c>
      <c r="M39" t="str">
        <f t="array" ref="M39">IFERROR(INDEX(Tableau1[numero de phone],SMALL(IF(YEAR(Tableau1[date])=$H$34,ROW(Tableau1[numero de phone])-33),ROWS($1:6))),"")</f>
        <v/>
      </c>
      <c r="N39" t="str">
        <f>IFERROR(INDEX(Tableau1[allee],SMALL(IF(YEAR(Tableau1[date])=$H$34,ROW(Tableau1[numero de phone])-33),ROWS($1:6))),"")</f>
        <v/>
      </c>
    </row>
    <row r="40" spans="1:14" ht="15.75" x14ac:dyDescent="0.25">
      <c r="A40" s="4" t="s">
        <v>23</v>
      </c>
      <c r="B40" s="4" t="s">
        <v>6</v>
      </c>
      <c r="C40" s="4">
        <v>111</v>
      </c>
      <c r="D40" s="4" t="s">
        <v>3</v>
      </c>
      <c r="E40" s="14">
        <v>43073</v>
      </c>
      <c r="F40" s="16" t="s">
        <v>48</v>
      </c>
      <c r="I40" t="str">
        <f t="array" ref="I40">IFERROR(INDEX(Tableau1[[numero de plaque ]],SMALL(IF(YEAR(Tableau1[date])=$H$34,ROW(Tableau1[numero de phone])-33),ROWS($1:7))),"")</f>
        <v/>
      </c>
      <c r="J40" t="str">
        <f t="array" ref="J40">IFERROR(INDEX(Tableau1[nom],SMALL(IF(YEAR(Tableau1[date])=$H$34,ROW(Tableau1[numero de phone])-33),ROWS($1:7))),"")</f>
        <v/>
      </c>
      <c r="K40" t="str">
        <f t="array" ref="K40">IFERROR(INDEX(Tableau1[saison],SMALL(IF(YEAR(Tableau1[date])=$H$34,ROW(Tableau1[numero de phone])-33),ROWS($1:7))),"")</f>
        <v/>
      </c>
      <c r="L40" s="22" t="str">
        <f t="array" ref="L40">IFERROR(INDEX(Tableau1[date],SMALL(IF(YEAR(Tableau1[date])=$H$34,ROW(Tableau1[numero de phone])-33),ROWS($1:7))),"")</f>
        <v/>
      </c>
      <c r="M40" t="str">
        <f t="array" ref="M40">IFERROR(INDEX(Tableau1[numero de phone],SMALL(IF(YEAR(Tableau1[date])=$H$34,ROW(Tableau1[numero de phone])-33),ROWS($1:7))),"")</f>
        <v/>
      </c>
      <c r="N40" t="str">
        <f>IFERROR(INDEX(Tableau1[allee],SMALL(IF(YEAR(Tableau1[date])=$H$34,ROW(Tableau1[numero de phone])-33),ROWS($1:7))),"")</f>
        <v/>
      </c>
    </row>
    <row r="41" spans="1:14" ht="15.75" x14ac:dyDescent="0.25">
      <c r="A41" s="2" t="s">
        <v>24</v>
      </c>
      <c r="B41" s="2" t="s">
        <v>6</v>
      </c>
      <c r="C41" s="2">
        <v>147</v>
      </c>
      <c r="D41" s="2" t="s">
        <v>1</v>
      </c>
      <c r="E41" s="13">
        <v>42915</v>
      </c>
      <c r="F41" s="16" t="s">
        <v>53</v>
      </c>
      <c r="I41" t="str">
        <f t="array" ref="I41">IFERROR(INDEX(Tableau1[[numero de plaque ]],SMALL(IF(YEAR(Tableau1[date])=$H$34,ROW(Tableau1[numero de phone])-33),ROWS($1:8))),"")</f>
        <v/>
      </c>
      <c r="J41" t="str">
        <f t="array" ref="J41">IFERROR(INDEX(Tableau1[nom],SMALL(IF(YEAR(Tableau1[date])=$H$34,ROW(Tableau1[numero de phone])-33),ROWS($1:8))),"")</f>
        <v/>
      </c>
      <c r="K41" t="str">
        <f t="array" ref="K41">IFERROR(INDEX(Tableau1[saison],SMALL(IF(YEAR(Tableau1[date])=$H$34,ROW(Tableau1[numero de phone])-33),ROWS($1:8))),"")</f>
        <v/>
      </c>
      <c r="L41" s="22" t="str">
        <f t="array" ref="L41">IFERROR(INDEX(Tableau1[date],SMALL(IF(YEAR(Tableau1[date])=$H$34,ROW(Tableau1[numero de phone])-33),ROWS($1:8))),"")</f>
        <v/>
      </c>
      <c r="M41" t="str">
        <f t="array" ref="M41">IFERROR(INDEX(Tableau1[numero de phone],SMALL(IF(YEAR(Tableau1[date])=$H$34,ROW(Tableau1[numero de phone])-33),ROWS($1:8))),"")</f>
        <v/>
      </c>
      <c r="N41" t="str">
        <f>IFERROR(INDEX(Tableau1[allee],SMALL(IF(YEAR(Tableau1[date])=$H$34,ROW(Tableau1[numero de phone])-33),ROWS($1:8))),"")</f>
        <v/>
      </c>
    </row>
    <row r="42" spans="1:14" ht="15.75" x14ac:dyDescent="0.25">
      <c r="A42" s="4" t="s">
        <v>35</v>
      </c>
      <c r="B42" s="4" t="s">
        <v>7</v>
      </c>
      <c r="C42" s="4">
        <v>147</v>
      </c>
      <c r="D42" s="4" t="s">
        <v>3</v>
      </c>
      <c r="E42" s="14">
        <v>43045</v>
      </c>
      <c r="F42" s="16" t="s">
        <v>52</v>
      </c>
      <c r="I42" t="str">
        <f t="array" ref="I42">IFERROR(INDEX(Tableau1[[numero de plaque ]],SMALL(IF(YEAR(Tableau1[date])=$H$34,ROW(Tableau1[numero de phone])-33),ROWS($1:9))),"")</f>
        <v/>
      </c>
      <c r="J42" t="str">
        <f t="array" ref="J42">IFERROR(INDEX(Tableau1[nom],SMALL(IF(YEAR(Tableau1[date])=$H$34,ROW(Tableau1[numero de phone])-33),ROWS($1:9))),"")</f>
        <v/>
      </c>
      <c r="K42" t="str">
        <f t="array" ref="K42">IFERROR(INDEX(Tableau1[saison],SMALL(IF(YEAR(Tableau1[date])=$H$34,ROW(Tableau1[numero de phone])-33),ROWS($1:9))),"")</f>
        <v/>
      </c>
      <c r="L42" s="22" t="str">
        <f t="array" ref="L42">IFERROR(INDEX(Tableau1[date],SMALL(IF(YEAR(Tableau1[date])=$H$34,ROW(Tableau1[numero de phone])-33),ROWS($1:9))),"")</f>
        <v/>
      </c>
      <c r="M42" t="str">
        <f t="array" ref="M42">IFERROR(INDEX(Tableau1[numero de phone],SMALL(IF(YEAR(Tableau1[date])=$H$34,ROW(Tableau1[numero de phone])-33),ROWS($1:9))),"")</f>
        <v/>
      </c>
      <c r="N42" t="str">
        <f>IFERROR(INDEX(Tableau1[allee],SMALL(IF(YEAR(Tableau1[date])=$H$34,ROW(Tableau1[numero de phone])-33),ROWS($1:9))),"")</f>
        <v/>
      </c>
    </row>
    <row r="43" spans="1:14" ht="15.75" x14ac:dyDescent="0.25">
      <c r="A43" s="2" t="s">
        <v>25</v>
      </c>
      <c r="B43" s="2" t="s">
        <v>7</v>
      </c>
      <c r="C43" s="2">
        <v>21</v>
      </c>
      <c r="D43" s="2" t="s">
        <v>1</v>
      </c>
      <c r="E43" s="13">
        <v>42830</v>
      </c>
      <c r="F43" s="16" t="s">
        <v>54</v>
      </c>
      <c r="I43" t="str">
        <f t="array" ref="I43">IFERROR(INDEX(Tableau1[[numero de plaque ]],SMALL(IF(YEAR(Tableau1[date])=$H$34,ROW(Tableau1[numero de phone])-33),ROWS($1:10))),"")</f>
        <v/>
      </c>
      <c r="J43" t="str">
        <f t="array" ref="J43">IFERROR(INDEX(Tableau1[nom],SMALL(IF(YEAR(Tableau1[date])=$H$34,ROW(Tableau1[numero de phone])-33),ROWS($1:10))),"")</f>
        <v/>
      </c>
      <c r="K43" t="str">
        <f t="array" ref="K43">IFERROR(INDEX(Tableau1[saison],SMALL(IF(YEAR(Tableau1[date])=$H$34,ROW(Tableau1[numero de phone])-33),ROWS($1:10))),"")</f>
        <v/>
      </c>
      <c r="L43" s="22" t="str">
        <f t="array" ref="L43">IFERROR(INDEX(Tableau1[date],SMALL(IF(YEAR(Tableau1[date])=$H$34,ROW(Tableau1[numero de phone])-33),ROWS($1:10))),"")</f>
        <v/>
      </c>
      <c r="M43" t="str">
        <f t="array" ref="M43">IFERROR(INDEX(Tableau1[numero de phone],SMALL(IF(YEAR(Tableau1[date])=$H$34,ROW(Tableau1[numero de phone])-33),ROWS($1:10))),"")</f>
        <v/>
      </c>
      <c r="N43" t="str">
        <f>IFERROR(INDEX(Tableau1[allee],SMALL(IF(YEAR(Tableau1[date])=$H$34,ROW(Tableau1[numero de phone])-33),ROWS($1:10))),"")</f>
        <v/>
      </c>
    </row>
    <row r="44" spans="1:14" ht="15.75" x14ac:dyDescent="0.25">
      <c r="A44" s="2" t="s">
        <v>36</v>
      </c>
      <c r="B44" s="2" t="s">
        <v>8</v>
      </c>
      <c r="C44" s="2">
        <v>14</v>
      </c>
      <c r="D44" s="2" t="s">
        <v>1</v>
      </c>
      <c r="E44" s="13"/>
      <c r="F44" s="16" t="s">
        <v>55</v>
      </c>
      <c r="I44" t="str">
        <f t="array" ref="I44">IFERROR(INDEX(Tableau1[[numero de plaque ]],SMALL(IF(YEAR(Tableau1[date])=$H$34,ROW(Tableau1[numero de phone])-33),ROWS($1:11))),"")</f>
        <v/>
      </c>
      <c r="J44" t="str">
        <f t="array" ref="J44">IFERROR(INDEX(Tableau1[nom],SMALL(IF(YEAR(Tableau1[date])=$H$34,ROW(Tableau1[numero de phone])-33),ROWS($1:11))),"")</f>
        <v/>
      </c>
      <c r="K44" t="str">
        <f t="array" ref="K44">IFERROR(INDEX(Tableau1[saison],SMALL(IF(YEAR(Tableau1[date])=$H$34,ROW(Tableau1[numero de phone])-33),ROWS($1:11))),"")</f>
        <v/>
      </c>
      <c r="L44" s="22" t="str">
        <f t="array" ref="L44">IFERROR(INDEX(Tableau1[date],SMALL(IF(YEAR(Tableau1[date])=$H$34,ROW(Tableau1[numero de phone])-33),ROWS($1:11))),"")</f>
        <v/>
      </c>
      <c r="M44" t="str">
        <f t="array" ref="M44">IFERROR(INDEX(Tableau1[numero de phone],SMALL(IF(YEAR(Tableau1[date])=$H$34,ROW(Tableau1[numero de phone])-33),ROWS($1:11))),"")</f>
        <v/>
      </c>
      <c r="N44" t="str">
        <f>IFERROR(INDEX(Tableau1[allee],SMALL(IF(YEAR(Tableau1[date])=$H$34,ROW(Tableau1[numero de phone])-33),ROWS($1:11))),"")</f>
        <v/>
      </c>
    </row>
    <row r="45" spans="1:14" ht="15.75" x14ac:dyDescent="0.25">
      <c r="A45" s="4" t="s">
        <v>37</v>
      </c>
      <c r="B45" s="4" t="s">
        <v>9</v>
      </c>
      <c r="C45" s="4">
        <v>25</v>
      </c>
      <c r="D45" s="4" t="s">
        <v>3</v>
      </c>
      <c r="E45" s="14">
        <v>43031</v>
      </c>
      <c r="F45" s="16" t="s">
        <v>56</v>
      </c>
      <c r="I45" t="str">
        <f t="array" ref="I45">IFERROR(INDEX(Tableau1[[numero de plaque ]],SMALL(IF(YEAR(Tableau1[date])=$H$34,ROW(Tableau1[numero de phone])-33),ROWS($1:12))),"")</f>
        <v/>
      </c>
      <c r="J45" t="str">
        <f t="array" ref="J45">IFERROR(INDEX(Tableau1[nom],SMALL(IF(YEAR(Tableau1[date])=$H$34,ROW(Tableau1[numero de phone])-33),ROWS($1:12))),"")</f>
        <v/>
      </c>
      <c r="K45" t="str">
        <f t="array" ref="K45">IFERROR(INDEX(Tableau1[saison],SMALL(IF(YEAR(Tableau1[date])=$H$34,ROW(Tableau1[numero de phone])-33),ROWS($1:12))),"")</f>
        <v/>
      </c>
      <c r="L45" s="22" t="str">
        <f t="array" ref="L45">IFERROR(INDEX(Tableau1[date],SMALL(IF(YEAR(Tableau1[date])=$H$34,ROW(Tableau1[numero de phone])-33),ROWS($1:12))),"")</f>
        <v/>
      </c>
      <c r="M45" t="str">
        <f t="array" ref="M45">IFERROR(INDEX(Tableau1[numero de phone],SMALL(IF(YEAR(Tableau1[date])=$H$34,ROW(Tableau1[numero de phone])-33),ROWS($1:12))),"")</f>
        <v/>
      </c>
      <c r="N45" t="str">
        <f>IFERROR(INDEX(Tableau1[allee],SMALL(IF(YEAR(Tableau1[date])=$H$34,ROW(Tableau1[numero de phone])-33),ROWS($1:12))),"")</f>
        <v/>
      </c>
    </row>
    <row r="46" spans="1:14" ht="15.75" x14ac:dyDescent="0.25">
      <c r="A46" s="2" t="s">
        <v>38</v>
      </c>
      <c r="B46" s="2" t="s">
        <v>9</v>
      </c>
      <c r="C46" s="2">
        <v>58</v>
      </c>
      <c r="D46" s="2" t="s">
        <v>1</v>
      </c>
      <c r="E46" s="13">
        <v>42821</v>
      </c>
      <c r="F46" s="16" t="s">
        <v>57</v>
      </c>
      <c r="I46" t="str">
        <f t="array" ref="I46">IFERROR(INDEX(Tableau1[[numero de plaque ]],SMALL(IF(YEAR(Tableau1[date])=$H$34,ROW(Tableau1[numero de phone])-33),ROWS($1:13))),"")</f>
        <v/>
      </c>
      <c r="J46" t="str">
        <f t="array" ref="J46">IFERROR(INDEX(Tableau1[nom],SMALL(IF(YEAR(Tableau1[date])=$H$34,ROW(Tableau1[numero de phone])-33),ROWS($1:13))),"")</f>
        <v/>
      </c>
      <c r="K46" t="str">
        <f t="array" ref="K46">IFERROR(INDEX(Tableau1[saison],SMALL(IF(YEAR(Tableau1[date])=$H$34,ROW(Tableau1[numero de phone])-33),ROWS($1:13))),"")</f>
        <v/>
      </c>
      <c r="L46" s="22" t="str">
        <f t="array" ref="L46">IFERROR(INDEX(Tableau1[date],SMALL(IF(YEAR(Tableau1[date])=$H$34,ROW(Tableau1[numero de phone])-33),ROWS($1:13))),"")</f>
        <v/>
      </c>
      <c r="M46" t="str">
        <f t="array" ref="M46">IFERROR(INDEX(Tableau1[numero de phone],SMALL(IF(YEAR(Tableau1[date])=$H$34,ROW(Tableau1[numero de phone])-33),ROWS($1:13))),"")</f>
        <v/>
      </c>
    </row>
    <row r="47" spans="1:14" ht="15.75" x14ac:dyDescent="0.25">
      <c r="A47" s="4" t="s">
        <v>40</v>
      </c>
      <c r="B47" s="4" t="s">
        <v>7</v>
      </c>
      <c r="C47" s="4">
        <v>78</v>
      </c>
      <c r="D47" s="4" t="s">
        <v>3</v>
      </c>
      <c r="E47" s="14">
        <v>41934</v>
      </c>
      <c r="F47" s="16" t="s">
        <v>58</v>
      </c>
      <c r="I47" t="str">
        <f t="array" ref="I47">IFERROR(INDEX(Tableau1[[numero de plaque ]],SMALL(IF(YEAR(Tableau1[date])=$H$34,ROW(Tableau1[numero de phone])-33),ROWS($1:14))),"")</f>
        <v/>
      </c>
      <c r="J47" t="str">
        <f t="array" ref="J47">IFERROR(INDEX(Tableau1[nom],SMALL(IF(YEAR(Tableau1[date])=$H$34,ROW(Tableau1[numero de phone])-33),ROWS($1:14))),"")</f>
        <v/>
      </c>
      <c r="K47" t="str">
        <f t="array" ref="K47">IFERROR(INDEX(Tableau1[saison],SMALL(IF(YEAR(Tableau1[date])=$H$34,ROW(Tableau1[numero de phone])-33),ROWS($1:14))),"")</f>
        <v/>
      </c>
      <c r="L47" s="22" t="str">
        <f t="array" ref="L47">IFERROR(INDEX(Tableau1[date],SMALL(IF(YEAR(Tableau1[date])=$H$34,ROW(Tableau1[numero de phone])-33),ROWS($1:14))),"")</f>
        <v/>
      </c>
      <c r="M47" t="str">
        <f t="array" ref="M47">IFERROR(INDEX(Tableau1[numero de phone],SMALL(IF(YEAR(Tableau1[date])=$H$34,ROW(Tableau1[numero de phone])-33),ROWS($1:14))),"")</f>
        <v/>
      </c>
    </row>
    <row r="48" spans="1:14" ht="15.75" x14ac:dyDescent="0.25">
      <c r="A48" s="4" t="s">
        <v>39</v>
      </c>
      <c r="B48" s="4" t="s">
        <v>10</v>
      </c>
      <c r="C48" s="4">
        <v>47</v>
      </c>
      <c r="D48" s="4" t="s">
        <v>3</v>
      </c>
      <c r="E48" s="14">
        <v>42334</v>
      </c>
      <c r="F48" s="16" t="s">
        <v>59</v>
      </c>
      <c r="I48" t="str">
        <f t="array" ref="I48">IFERROR(INDEX(Tableau1[[numero de plaque ]],SMALL(IF(YEAR(Tableau1[date])=$H$34,ROW(Tableau1[numero de phone])-33),ROWS($1:15))),"")</f>
        <v/>
      </c>
      <c r="J48" t="str">
        <f t="array" ref="J48">IFERROR(INDEX(Tableau1[nom],SMALL(IF(YEAR(Tableau1[date])=$H$34,ROW(Tableau1[numero de phone])-33),ROWS($1:15))),"")</f>
        <v/>
      </c>
      <c r="K48" t="str">
        <f t="array" ref="K48">IFERROR(INDEX(Tableau1[saison],SMALL(IF(YEAR(Tableau1[date])=$H$34,ROW(Tableau1[numero de phone])-33),ROWS($1:15))),"")</f>
        <v/>
      </c>
      <c r="L48" s="22" t="str">
        <f t="array" ref="L48">IFERROR(INDEX(Tableau1[date],SMALL(IF(YEAR(Tableau1[date])=$H$34,ROW(Tableau1[numero de phone])-33),ROWS($1:15))),"")</f>
        <v/>
      </c>
      <c r="M48" t="str">
        <f t="array" ref="M48">IFERROR(INDEX(Tableau1[numero de phone],SMALL(IF(YEAR(Tableau1[date])=$H$34,ROW(Tableau1[numero de phone])-33),ROWS($1:15))),"")</f>
        <v/>
      </c>
    </row>
    <row r="49" spans="1:13" ht="15.75" x14ac:dyDescent="0.25">
      <c r="A49" s="6" t="s">
        <v>41</v>
      </c>
      <c r="B49" s="6" t="s">
        <v>10</v>
      </c>
      <c r="C49" s="6">
        <v>36</v>
      </c>
      <c r="D49" s="6" t="s">
        <v>1</v>
      </c>
      <c r="E49" s="15">
        <v>42454</v>
      </c>
      <c r="F49" s="16" t="s">
        <v>60</v>
      </c>
      <c r="I49" t="str">
        <f t="array" ref="I49">IFERROR(INDEX(Tableau1[[numero de plaque ]],SMALL(IF(YEAR(Tableau1[date])=$H$34,ROW(Tableau1[numero de phone])-33),ROWS($1:16))),"")</f>
        <v/>
      </c>
      <c r="J49" t="str">
        <f t="array" ref="J49">IFERROR(INDEX(Tableau1[nom],SMALL(IF(YEAR(Tableau1[date])=$H$34,ROW(Tableau1[numero de phone])-33),ROWS($1:16))),"")</f>
        <v/>
      </c>
      <c r="K49" t="str">
        <f t="array" ref="K49">IFERROR(INDEX(Tableau1[saison],SMALL(IF(YEAR(Tableau1[date])=$H$34,ROW(Tableau1[numero de phone])-33),ROWS($1:16))),"")</f>
        <v/>
      </c>
      <c r="L49" s="22" t="str">
        <f t="array" ref="L49">IFERROR(INDEX(Tableau1[date],SMALL(IF(YEAR(Tableau1[date])=$H$34,ROW(Tableau1[numero de phone])-33),ROWS($1:16))),"")</f>
        <v/>
      </c>
      <c r="M49" t="str">
        <f t="array" ref="M49">IFERROR(INDEX(Tableau1[numero de phone],SMALL(IF(YEAR(Tableau1[date])=$H$34,ROW(Tableau1[numero de phone])-33),ROWS($1:16))),"")</f>
        <v/>
      </c>
    </row>
    <row r="50" spans="1:13" ht="15.75" x14ac:dyDescent="0.25">
      <c r="A50" s="4" t="s">
        <v>42</v>
      </c>
      <c r="B50" s="4" t="s">
        <v>11</v>
      </c>
      <c r="C50" s="4">
        <v>21</v>
      </c>
      <c r="D50" s="4" t="s">
        <v>3</v>
      </c>
      <c r="E50" s="14">
        <v>42298</v>
      </c>
      <c r="F50" s="16" t="s">
        <v>61</v>
      </c>
      <c r="I50" t="str">
        <f t="array" ref="I50">IFERROR(INDEX(Tableau1[[numero de plaque ]],SMALL(IF(YEAR(Tableau1[date])=$H$34,ROW(Tableau1[numero de phone])-33),ROWS($1:17))),"")</f>
        <v/>
      </c>
      <c r="J50" t="str">
        <f t="array" ref="J50">IFERROR(INDEX(Tableau1[nom],SMALL(IF(YEAR(Tableau1[date])=$H$34,ROW(Tableau1[numero de phone])-33),ROWS($1:17))),"")</f>
        <v/>
      </c>
      <c r="K50" t="str">
        <f t="array" ref="K50">IFERROR(INDEX(Tableau1[saison],SMALL(IF(YEAR(Tableau1[date])=$H$34,ROW(Tableau1[numero de phone])-33),ROWS($1:17))),"")</f>
        <v/>
      </c>
      <c r="L50" s="22" t="str">
        <f t="array" ref="L50">IFERROR(INDEX(Tableau1[date],SMALL(IF(YEAR(Tableau1[date])=$H$34,ROW(Tableau1[numero de phone])-33),ROWS($1:17))),"")</f>
        <v/>
      </c>
      <c r="M50" t="str">
        <f t="array" ref="M50">IFERROR(INDEX(Tableau1[numero de phone],SMALL(IF(YEAR(Tableau1[date])=$H$34,ROW(Tableau1[numero de phone])-33),ROWS($1:17))),"")</f>
        <v/>
      </c>
    </row>
    <row r="51" spans="1:13" ht="15.75" x14ac:dyDescent="0.25">
      <c r="A51" s="2" t="s">
        <v>42</v>
      </c>
      <c r="B51" s="2" t="s">
        <v>11</v>
      </c>
      <c r="C51" s="2">
        <v>11</v>
      </c>
      <c r="D51" s="2" t="s">
        <v>1</v>
      </c>
      <c r="E51" s="13"/>
      <c r="F51" s="16" t="s">
        <v>62</v>
      </c>
      <c r="I51" t="str">
        <f t="array" ref="I51">IFERROR(INDEX(Tableau1[[numero de plaque ]],SMALL(IF(YEAR(Tableau1[date])=$H$34,ROW(Tableau1[numero de phone])-33),ROWS($1:18))),"")</f>
        <v/>
      </c>
      <c r="J51" t="str">
        <f t="array" ref="J51">IFERROR(INDEX(Tableau1[nom],SMALL(IF(YEAR(Tableau1[date])=$H$34,ROW(Tableau1[numero de phone])-33),ROWS($1:18))),"")</f>
        <v/>
      </c>
      <c r="K51" t="str">
        <f t="array" ref="K51">IFERROR(INDEX(Tableau1[saison],SMALL(IF(YEAR(Tableau1[date])=$H$34,ROW(Tableau1[numero de phone])-33),ROWS($1:18))),"")</f>
        <v/>
      </c>
      <c r="L51" s="22" t="str">
        <f t="array" ref="L51">IFERROR(INDEX(Tableau1[date],SMALL(IF(YEAR(Tableau1[date])=$H$34,ROW(Tableau1[numero de phone])-33),ROWS($1:18))),"")</f>
        <v/>
      </c>
      <c r="M51" t="str">
        <f t="array" ref="M51">IFERROR(INDEX(Tableau1[numero de phone],SMALL(IF(YEAR(Tableau1[date])=$H$34,ROW(Tableau1[numero de phone])-33),ROWS($1:18))),"")</f>
        <v/>
      </c>
    </row>
    <row r="52" spans="1:13" ht="15.75" x14ac:dyDescent="0.25">
      <c r="A52" s="4" t="s">
        <v>43</v>
      </c>
      <c r="B52" s="4" t="s">
        <v>12</v>
      </c>
      <c r="C52" s="4">
        <v>1254</v>
      </c>
      <c r="D52" s="4" t="s">
        <v>3</v>
      </c>
      <c r="E52" s="14">
        <v>43035</v>
      </c>
      <c r="F52" s="16" t="s">
        <v>63</v>
      </c>
      <c r="I52" t="str">
        <f t="array" ref="I52">IFERROR(INDEX(Tableau1[[numero de plaque ]],SMALL(IF(YEAR(Tableau1[date])=$H$34,ROW(Tableau1[numero de phone])-33),ROWS($1:19))),"")</f>
        <v/>
      </c>
      <c r="J52" t="str">
        <f t="array" ref="J52">IFERROR(INDEX(Tableau1[nom],SMALL(IF(YEAR(Tableau1[date])=$H$34,ROW(Tableau1[numero de phone])-33),ROWS($1:19))),"")</f>
        <v/>
      </c>
      <c r="K52" t="str">
        <f t="array" ref="K52">IFERROR(INDEX(Tableau1[saison],SMALL(IF(YEAR(Tableau1[date])=$H$34,ROW(Tableau1[numero de phone])-33),ROWS($1:19))),"")</f>
        <v/>
      </c>
      <c r="L52" s="22" t="str">
        <f t="array" ref="L52">IFERROR(INDEX(Tableau1[date],SMALL(IF(YEAR(Tableau1[date])=$H$34,ROW(Tableau1[numero de phone])-33),ROWS($1:19))),"")</f>
        <v/>
      </c>
      <c r="M52" t="str">
        <f t="array" ref="M52">IFERROR(INDEX(Tableau1[numero de phone],SMALL(IF(YEAR(Tableau1[date])=$H$34,ROW(Tableau1[numero de phone])-33),ROWS($1:19))),"")</f>
        <v/>
      </c>
    </row>
    <row r="53" spans="1:13" ht="15.75" x14ac:dyDescent="0.25">
      <c r="A53" s="2" t="s">
        <v>43</v>
      </c>
      <c r="B53" s="2" t="s">
        <v>12</v>
      </c>
      <c r="C53" s="2">
        <v>0</v>
      </c>
      <c r="D53" s="2" t="s">
        <v>1</v>
      </c>
      <c r="E53" s="13">
        <v>42839</v>
      </c>
      <c r="F53" s="16" t="s">
        <v>64</v>
      </c>
      <c r="I53" t="str">
        <f t="array" ref="I53">IFERROR(INDEX(Tableau1[[numero de plaque ]],SMALL(IF(YEAR(Tableau1[date])=$H$34,ROW(Tableau1[numero de phone])-33),ROWS($1:20))),"")</f>
        <v/>
      </c>
      <c r="J53" t="str">
        <f t="array" ref="J53">IFERROR(INDEX(Tableau1[nom],SMALL(IF(YEAR(Tableau1[date])=$H$34,ROW(Tableau1[numero de phone])-33),ROWS($1:20))),"")</f>
        <v/>
      </c>
      <c r="K53" t="str">
        <f t="array" ref="K53">IFERROR(INDEX(Tableau1[saison],SMALL(IF(YEAR(Tableau1[date])=$H$34,ROW(Tableau1[numero de phone])-33),ROWS($1:20))),"")</f>
        <v/>
      </c>
      <c r="L53" s="22" t="str">
        <f t="array" ref="L53">IFERROR(INDEX(Tableau1[date],SMALL(IF(YEAR(Tableau1[date])=$H$34,ROW(Tableau1[numero de phone])-33),ROWS($1:20))),"")</f>
        <v/>
      </c>
      <c r="M53" t="str">
        <f t="array" ref="M53">IFERROR(INDEX(Tableau1[numero de phone],SMALL(IF(YEAR(Tableau1[date])=$H$34,ROW(Tableau1[numero de phone])-33),ROWS($1:20))),"")</f>
        <v/>
      </c>
    </row>
    <row r="54" spans="1:13" ht="15.75" x14ac:dyDescent="0.25">
      <c r="A54" s="4" t="s">
        <v>44</v>
      </c>
      <c r="B54" s="4" t="s">
        <v>26</v>
      </c>
      <c r="C54" s="4">
        <v>1478</v>
      </c>
      <c r="D54" s="4" t="s">
        <v>3</v>
      </c>
      <c r="E54" s="14">
        <v>43088</v>
      </c>
      <c r="F54" s="16" t="s">
        <v>65</v>
      </c>
      <c r="I54" t="str">
        <f t="array" ref="I54">IFERROR(INDEX(Tableau1[[numero de plaque ]],SMALL(IF(YEAR(Tableau1[date])=$H$34,ROW(Tableau1[numero de phone])-33),ROWS($1:21))),"")</f>
        <v/>
      </c>
      <c r="J54" t="str">
        <f t="array" ref="J54">IFERROR(INDEX(Tableau1[nom],SMALL(IF(YEAR(Tableau1[date])=$H$34,ROW(Tableau1[numero de phone])-33),ROWS($1:21))),"")</f>
        <v/>
      </c>
      <c r="K54" t="str">
        <f t="array" ref="K54">IFERROR(INDEX(Tableau1[saison],SMALL(IF(YEAR(Tableau1[date])=$H$34,ROW(Tableau1[numero de phone])-33),ROWS($1:21))),"")</f>
        <v/>
      </c>
      <c r="L54" s="22" t="str">
        <f t="array" ref="L54">IFERROR(INDEX(Tableau1[date],SMALL(IF(YEAR(Tableau1[date])=$H$34,ROW(Tableau1[numero de phone])-33),ROWS($1:21))),"")</f>
        <v/>
      </c>
      <c r="M54" t="str">
        <f t="array" ref="M54">IFERROR(INDEX(Tableau1[numero de phone],SMALL(IF(YEAR(Tableau1[date])=$H$34,ROW(Tableau1[numero de phone])-33),ROWS($1:21))),"")</f>
        <v/>
      </c>
    </row>
    <row r="55" spans="1:13" ht="15.75" x14ac:dyDescent="0.25">
      <c r="A55" s="2" t="s">
        <v>44</v>
      </c>
      <c r="B55" s="2" t="s">
        <v>26</v>
      </c>
      <c r="C55" s="2">
        <v>965</v>
      </c>
      <c r="D55" s="2" t="s">
        <v>1</v>
      </c>
      <c r="E55" s="13">
        <v>42817</v>
      </c>
      <c r="F55" s="16" t="s">
        <v>47</v>
      </c>
      <c r="I55" t="str">
        <f t="array" ref="I55">IFERROR(INDEX(Tableau1[[numero de plaque ]],SMALL(IF(YEAR(Tableau1[date])=$H$34,ROW(Tableau1[numero de phone])-33),ROWS($1:22))),"")</f>
        <v/>
      </c>
      <c r="J55" t="str">
        <f t="array" ref="J55">IFERROR(INDEX(Tableau1[nom],SMALL(IF(YEAR(Tableau1[date])=$H$34,ROW(Tableau1[numero de phone])-33),ROWS($1:22))),"")</f>
        <v/>
      </c>
      <c r="K55" t="str">
        <f t="array" ref="K55">IFERROR(INDEX(Tableau1[saison],SMALL(IF(YEAR(Tableau1[date])=$H$34,ROW(Tableau1[numero de phone])-33),ROWS($1:22))),"")</f>
        <v/>
      </c>
      <c r="L55" s="22" t="str">
        <f t="array" ref="L55">IFERROR(INDEX(Tableau1[date],SMALL(IF(YEAR(Tableau1[date])=$H$34,ROW(Tableau1[numero de phone])-33),ROWS($1:22))),"")</f>
        <v/>
      </c>
      <c r="M55" t="str">
        <f t="array" ref="M55">IFERROR(INDEX(Tableau1[numero de phone],SMALL(IF(YEAR(Tableau1[date])=$H$34,ROW(Tableau1[numero de phone])-33),ROWS($1:22))),"")</f>
        <v/>
      </c>
    </row>
    <row r="56" spans="1:13" ht="15.75" x14ac:dyDescent="0.25">
      <c r="A56" s="6" t="s">
        <v>45</v>
      </c>
      <c r="B56" s="6" t="s">
        <v>27</v>
      </c>
      <c r="C56" s="6">
        <v>745</v>
      </c>
      <c r="D56" s="6" t="s">
        <v>3</v>
      </c>
      <c r="E56" s="15">
        <v>42689</v>
      </c>
      <c r="F56" s="18" t="s">
        <v>66</v>
      </c>
      <c r="I56" t="str">
        <f t="array" ref="I56">IFERROR(INDEX(Tableau1[[numero de plaque ]],SMALL(IF(YEAR(Tableau1[date])=$H$34,ROW(Tableau1[numero de phone])-33),ROWS($1:23))),"")</f>
        <v/>
      </c>
      <c r="J56" t="str">
        <f t="array" ref="J56">IFERROR(INDEX(Tableau1[nom],SMALL(IF(YEAR(Tableau1[date])=$H$34,ROW(Tableau1[numero de phone])-33),ROWS($1:23))),"")</f>
        <v/>
      </c>
      <c r="K56" t="str">
        <f t="array" ref="K56">IFERROR(INDEX(Tableau1[saison],SMALL(IF(YEAR(Tableau1[date])=$H$34,ROW(Tableau1[numero de phone])-33),ROWS($1:23))),"")</f>
        <v/>
      </c>
      <c r="L56" s="22" t="str">
        <f t="array" ref="L56">IFERROR(INDEX(Tableau1[date],SMALL(IF(YEAR(Tableau1[date])=$H$34,ROW(Tableau1[numero de phone])-33),ROWS($1:23))),"")</f>
        <v/>
      </c>
      <c r="M56" t="str">
        <f t="array" ref="M56">IFERROR(INDEX(Tableau1[numero de phone],SMALL(IF(YEAR(Tableau1[date])=$H$34,ROW(Tableau1[numero de phone])-33),ROWS($1:23))),"")</f>
        <v/>
      </c>
    </row>
    <row r="57" spans="1:13" ht="15.75" x14ac:dyDescent="0.25">
      <c r="A57" s="6" t="s">
        <v>45</v>
      </c>
      <c r="B57" s="6" t="s">
        <v>27</v>
      </c>
      <c r="C57" s="6">
        <v>47</v>
      </c>
      <c r="D57" s="6" t="s">
        <v>1</v>
      </c>
      <c r="E57" s="15">
        <v>42464</v>
      </c>
      <c r="F57" s="18" t="s">
        <v>67</v>
      </c>
      <c r="I57" t="str">
        <f t="array" ref="I57">IFERROR(INDEX(Tableau1[[numero de plaque ]],SMALL(IF(YEAR(Tableau1[date])=$H$34,ROW(Tableau1[numero de phone])-33),ROWS($1:24))),"")</f>
        <v/>
      </c>
      <c r="J57" t="str">
        <f t="array" ref="J57">IFERROR(INDEX(Tableau1[nom],SMALL(IF(YEAR(Tableau1[date])=$H$34,ROW(Tableau1[numero de phone])-33),ROWS($1:24))),"")</f>
        <v/>
      </c>
      <c r="K57" t="str">
        <f t="array" ref="K57">IFERROR(INDEX(Tableau1[saison],SMALL(IF(YEAR(Tableau1[date])=$H$34,ROW(Tableau1[numero de phone])-33),ROWS($1:24))),"")</f>
        <v/>
      </c>
      <c r="L57" s="22" t="str">
        <f t="array" ref="L57">IFERROR(INDEX(Tableau1[date],SMALL(IF(YEAR(Tableau1[date])=$H$34,ROW(Tableau1[numero de phone])-33),ROWS($1:24))),"")</f>
        <v/>
      </c>
      <c r="M57" t="str">
        <f t="array" ref="M57">IFERROR(INDEX(Tableau1[numero de phone],SMALL(IF(YEAR(Tableau1[date])=$H$34,ROW(Tableau1[numero de phone])-33),ROWS($1:24))),"")</f>
        <v/>
      </c>
    </row>
    <row r="58" spans="1:13" ht="15.75" x14ac:dyDescent="0.25">
      <c r="A58" s="4" t="s">
        <v>46</v>
      </c>
      <c r="B58" s="4" t="s">
        <v>28</v>
      </c>
      <c r="C58" s="4">
        <v>85</v>
      </c>
      <c r="D58" s="4" t="s">
        <v>3</v>
      </c>
      <c r="E58" s="14">
        <v>42018</v>
      </c>
      <c r="F58" s="18" t="s">
        <v>68</v>
      </c>
      <c r="I58" t="str">
        <f t="array" ref="I58">IFERROR(INDEX(Tableau1[[numero de plaque ]],SMALL(IF(YEAR(Tableau1[date])=$H$34,ROW(Tableau1[numero de phone])-33),ROWS($1:25))),"")</f>
        <v/>
      </c>
      <c r="J58" t="str">
        <f t="array" ref="J58">IFERROR(INDEX(Tableau1[nom],SMALL(IF(YEAR(Tableau1[date])=$H$34,ROW(Tableau1[numero de phone])-33),ROWS($1:25))),"")</f>
        <v/>
      </c>
      <c r="K58" t="str">
        <f t="array" ref="K58">IFERROR(INDEX(Tableau1[saison],SMALL(IF(YEAR(Tableau1[date])=$H$34,ROW(Tableau1[numero de phone])-33),ROWS($1:25))),"")</f>
        <v/>
      </c>
      <c r="L58" s="22" t="str">
        <f t="array" ref="L58">IFERROR(INDEX(Tableau1[date],SMALL(IF(YEAR(Tableau1[date])=$H$34,ROW(Tableau1[numero de phone])-33),ROWS($1:25))),"")</f>
        <v/>
      </c>
      <c r="M58" t="str">
        <f t="array" ref="M58">IFERROR(INDEX(Tableau1[numero de phone],SMALL(IF(YEAR(Tableau1[date])=$H$34,ROW(Tableau1[numero de phone])-33),ROWS($1:25))),"")</f>
        <v/>
      </c>
    </row>
  </sheetData>
  <conditionalFormatting sqref="T2:U21">
    <cfRule type="cellIs" dxfId="1" priority="2" stopIfTrue="1" operator="lessThan">
      <formula>3</formula>
    </cfRule>
  </conditionalFormatting>
  <conditionalFormatting sqref="T2:U21">
    <cfRule type="cellIs" dxfId="0" priority="1" operator="lessThan">
      <formula>3</formula>
    </cfRule>
  </conditionalFormatting>
  <dataValidations count="1">
    <dataValidation type="list" allowBlank="1" showInputMessage="1" showErrorMessage="1" sqref="J2 H34">
      <formula1>"2014,2015,2016,2017,2018"</formula1>
    </dataValidation>
  </dataValidations>
  <pageMargins left="0.7" right="0.7" top="0.75" bottom="0.75" header="0.3" footer="0.3"/>
  <drawing r:id="rId2"/>
  <legacyDrawing r:id="rId3"/>
  <tableParts count="1">
    <tablePart r:id="rId4"/>
  </tableParts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ariphil</cp:lastModifiedBy>
  <dcterms:created xsi:type="dcterms:W3CDTF">2018-11-15T01:51:19Z</dcterms:created>
  <dcterms:modified xsi:type="dcterms:W3CDTF">2018-11-16T13:30:08Z</dcterms:modified>
</cp:coreProperties>
</file>