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imelines/timeline1.xml" ContentType="application/vnd.ms-excel.timelin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4E3ACDD0-56BA-4F98-8AE3-B8DDCB92DE89}" xr6:coauthVersionLast="38" xr6:coauthVersionMax="38" xr10:uidLastSave="{00000000-0000-0000-0000-000000000000}"/>
  <bookViews>
    <workbookView xWindow="0" yWindow="0" windowWidth="19200" windowHeight="10650" xr2:uid="{00000000-000D-0000-FFFF-FFFF00000000}"/>
  </bookViews>
  <sheets>
    <sheet name="Feuil1" sheetId="1" r:id="rId1"/>
  </sheets>
  <definedNames>
    <definedName name="ChronologieNative_année">#N/A</definedName>
  </definedNames>
  <calcPr calcId="162913"/>
  <pivotCaches>
    <pivotCache cacheId="24" r:id="rId2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3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 a="1"/>
  <c r="H35" i="1" s="1"/>
  <c r="I35" i="1" a="1"/>
  <c r="I35" i="1"/>
  <c r="J35" i="1" a="1"/>
  <c r="J35" i="1" s="1"/>
  <c r="K35" i="1" a="1"/>
  <c r="K35" i="1"/>
  <c r="L35" i="1" a="1"/>
  <c r="L35" i="1" s="1"/>
  <c r="H36" i="1" a="1"/>
  <c r="H36" i="1"/>
  <c r="I36" i="1" a="1"/>
  <c r="I36" i="1" s="1"/>
  <c r="J36" i="1" a="1"/>
  <c r="J36" i="1"/>
  <c r="K36" i="1" a="1"/>
  <c r="K36" i="1" s="1"/>
  <c r="L36" i="1" a="1"/>
  <c r="L36" i="1"/>
  <c r="H37" i="1" a="1"/>
  <c r="H37" i="1" s="1"/>
  <c r="I37" i="1" a="1"/>
  <c r="I37" i="1"/>
  <c r="J37" i="1" a="1"/>
  <c r="J37" i="1" s="1"/>
  <c r="K37" i="1" a="1"/>
  <c r="K37" i="1"/>
  <c r="L37" i="1" a="1"/>
  <c r="L37" i="1" s="1"/>
  <c r="H38" i="1" a="1"/>
  <c r="H38" i="1"/>
  <c r="I38" i="1" a="1"/>
  <c r="I38" i="1" s="1"/>
  <c r="J38" i="1" a="1"/>
  <c r="J38" i="1"/>
  <c r="K38" i="1" a="1"/>
  <c r="K38" i="1" s="1"/>
  <c r="L38" i="1" a="1"/>
  <c r="L38" i="1"/>
  <c r="H39" i="1" a="1"/>
  <c r="H39" i="1" s="1"/>
  <c r="I39" i="1" a="1"/>
  <c r="I39" i="1"/>
  <c r="J39" i="1" a="1"/>
  <c r="J39" i="1" s="1"/>
  <c r="K39" i="1" a="1"/>
  <c r="K39" i="1"/>
  <c r="L39" i="1" a="1"/>
  <c r="L39" i="1" s="1"/>
  <c r="H40" i="1" a="1"/>
  <c r="H40" i="1"/>
  <c r="I40" i="1" a="1"/>
  <c r="I40" i="1" s="1"/>
  <c r="J40" i="1" a="1"/>
  <c r="J40" i="1"/>
  <c r="K40" i="1" a="1"/>
  <c r="K40" i="1" s="1"/>
  <c r="L40" i="1" a="1"/>
  <c r="L40" i="1"/>
  <c r="H41" i="1" a="1"/>
  <c r="H41" i="1" s="1"/>
  <c r="I41" i="1" a="1"/>
  <c r="I41" i="1"/>
  <c r="J41" i="1" a="1"/>
  <c r="J41" i="1" s="1"/>
  <c r="K41" i="1" a="1"/>
  <c r="K41" i="1"/>
  <c r="L41" i="1" a="1"/>
  <c r="L41" i="1" s="1"/>
  <c r="H42" i="1" a="1"/>
  <c r="H42" i="1"/>
  <c r="I42" i="1" a="1"/>
  <c r="I42" i="1" s="1"/>
  <c r="J42" i="1" a="1"/>
  <c r="J42" i="1"/>
  <c r="K42" i="1" a="1"/>
  <c r="K42" i="1" s="1"/>
  <c r="L42" i="1" a="1"/>
  <c r="L42" i="1"/>
  <c r="H43" i="1" a="1"/>
  <c r="H43" i="1" s="1"/>
  <c r="I43" i="1" a="1"/>
  <c r="I43" i="1"/>
  <c r="J43" i="1" a="1"/>
  <c r="J43" i="1" s="1"/>
  <c r="K43" i="1" a="1"/>
  <c r="K43" i="1"/>
  <c r="L43" i="1" a="1"/>
  <c r="L43" i="1" s="1"/>
  <c r="H44" i="1" a="1"/>
  <c r="H44" i="1"/>
  <c r="I44" i="1" a="1"/>
  <c r="I44" i="1" s="1"/>
  <c r="J44" i="1" a="1"/>
  <c r="J44" i="1"/>
  <c r="K44" i="1" a="1"/>
  <c r="K44" i="1" s="1"/>
  <c r="L44" i="1" a="1"/>
  <c r="L44" i="1"/>
  <c r="H45" i="1" a="1"/>
  <c r="H45" i="1" s="1"/>
  <c r="I45" i="1" a="1"/>
  <c r="I45" i="1"/>
  <c r="J45" i="1" a="1"/>
  <c r="J45" i="1" s="1"/>
  <c r="K45" i="1" a="1"/>
  <c r="K45" i="1"/>
  <c r="L45" i="1" a="1"/>
  <c r="L45" i="1" s="1"/>
  <c r="H46" i="1" a="1"/>
  <c r="H46" i="1"/>
  <c r="I46" i="1" a="1"/>
  <c r="I46" i="1" s="1"/>
  <c r="J46" i="1" a="1"/>
  <c r="J46" i="1"/>
  <c r="K46" i="1" a="1"/>
  <c r="K46" i="1" s="1"/>
  <c r="L46" i="1" a="1"/>
  <c r="L46" i="1"/>
  <c r="H47" i="1" a="1"/>
  <c r="H47" i="1" s="1"/>
  <c r="I47" i="1" a="1"/>
  <c r="I47" i="1"/>
  <c r="J47" i="1" a="1"/>
  <c r="J47" i="1" s="1"/>
  <c r="K47" i="1" a="1"/>
  <c r="K47" i="1"/>
  <c r="L47" i="1" a="1"/>
  <c r="L47" i="1" s="1"/>
  <c r="H48" i="1" a="1"/>
  <c r="H48" i="1"/>
  <c r="I48" i="1" a="1"/>
  <c r="I48" i="1" s="1"/>
  <c r="J48" i="1" a="1"/>
  <c r="J48" i="1"/>
  <c r="K48" i="1" a="1"/>
  <c r="K48" i="1" s="1"/>
  <c r="L48" i="1" a="1"/>
  <c r="L48" i="1"/>
  <c r="H49" i="1" a="1"/>
  <c r="H49" i="1" s="1"/>
  <c r="I49" i="1" a="1"/>
  <c r="I49" i="1"/>
  <c r="J49" i="1" a="1"/>
  <c r="J49" i="1" s="1"/>
  <c r="K49" i="1" a="1"/>
  <c r="K49" i="1"/>
  <c r="L49" i="1" a="1"/>
  <c r="L49" i="1" s="1"/>
  <c r="H50" i="1" a="1"/>
  <c r="H50" i="1"/>
  <c r="I50" i="1" a="1"/>
  <c r="I50" i="1" s="1"/>
  <c r="J50" i="1" a="1"/>
  <c r="J50" i="1"/>
  <c r="K50" i="1" a="1"/>
  <c r="K50" i="1" s="1"/>
  <c r="L50" i="1" a="1"/>
  <c r="L50" i="1"/>
  <c r="H51" i="1" a="1"/>
  <c r="H51" i="1" s="1"/>
  <c r="I51" i="1" a="1"/>
  <c r="I51" i="1"/>
  <c r="J51" i="1" a="1"/>
  <c r="J51" i="1" s="1"/>
  <c r="K51" i="1" a="1"/>
  <c r="K51" i="1"/>
  <c r="L51" i="1" a="1"/>
  <c r="L51" i="1" s="1"/>
  <c r="H52" i="1" a="1"/>
  <c r="H52" i="1"/>
  <c r="I52" i="1" a="1"/>
  <c r="I52" i="1" s="1"/>
  <c r="J52" i="1" a="1"/>
  <c r="J52" i="1"/>
  <c r="K52" i="1" a="1"/>
  <c r="K52" i="1" s="1"/>
  <c r="L52" i="1" a="1"/>
  <c r="L52" i="1"/>
  <c r="H53" i="1" a="1"/>
  <c r="H53" i="1" s="1"/>
  <c r="I53" i="1" a="1"/>
  <c r="I53" i="1"/>
  <c r="J53" i="1" a="1"/>
  <c r="J53" i="1" s="1"/>
  <c r="K53" i="1" a="1"/>
  <c r="K53" i="1"/>
  <c r="L53" i="1" a="1"/>
  <c r="L53" i="1" s="1"/>
  <c r="H54" i="1" a="1"/>
  <c r="H54" i="1"/>
  <c r="I54" i="1" a="1"/>
  <c r="I54" i="1" s="1"/>
  <c r="J54" i="1" a="1"/>
  <c r="J54" i="1"/>
  <c r="K54" i="1" a="1"/>
  <c r="K54" i="1" s="1"/>
  <c r="L54" i="1" a="1"/>
  <c r="L54" i="1"/>
  <c r="H55" i="1" a="1"/>
  <c r="H55" i="1" s="1"/>
  <c r="I55" i="1" a="1"/>
  <c r="I55" i="1"/>
  <c r="J55" i="1" a="1"/>
  <c r="J55" i="1" s="1"/>
  <c r="K55" i="1" a="1"/>
  <c r="K55" i="1"/>
  <c r="L55" i="1" a="1"/>
  <c r="L55" i="1" s="1"/>
  <c r="H56" i="1" a="1"/>
  <c r="H56" i="1"/>
  <c r="I56" i="1" a="1"/>
  <c r="I56" i="1" s="1"/>
  <c r="J56" i="1" a="1"/>
  <c r="J56" i="1"/>
  <c r="K56" i="1" a="1"/>
  <c r="K56" i="1" s="1"/>
  <c r="L56" i="1" a="1"/>
  <c r="L56" i="1"/>
  <c r="H57" i="1" a="1"/>
  <c r="H57" i="1" s="1"/>
  <c r="I57" i="1" a="1"/>
  <c r="I57" i="1"/>
  <c r="J57" i="1" a="1"/>
  <c r="J57" i="1" s="1"/>
  <c r="K57" i="1" a="1"/>
  <c r="K57" i="1"/>
  <c r="L57" i="1" a="1"/>
  <c r="L57" i="1" s="1"/>
  <c r="H58" i="1" a="1"/>
  <c r="H58" i="1"/>
  <c r="I58" i="1" a="1"/>
  <c r="I58" i="1" s="1"/>
  <c r="J58" i="1" a="1"/>
  <c r="J58" i="1"/>
  <c r="K58" i="1" a="1"/>
  <c r="K58" i="1" s="1"/>
  <c r="L58" i="1" a="1"/>
  <c r="L58" i="1" s="1"/>
  <c r="J34" i="1" a="1"/>
  <c r="J34" i="1" s="1"/>
  <c r="K34" i="1" a="1"/>
  <c r="K34" i="1" s="1"/>
  <c r="L34" i="1" a="1"/>
  <c r="L34" i="1" s="1"/>
  <c r="I34" i="1" a="1"/>
  <c r="I34" i="1" s="1"/>
  <c r="H34" i="1" a="1"/>
  <c r="H34" i="1" s="1"/>
  <c r="J2" i="1" a="1"/>
  <c r="J2" i="1" s="1"/>
  <c r="K3" i="1" l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" i="1" a="1"/>
  <c r="K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Claes</author>
    <author/>
    <author>admin</author>
  </authors>
  <commentList>
    <comment ref="A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46" authorId="1" shapeId="0" xr:uid="{00000000-0006-0000-0000-000002000000}">
      <text>
        <r>
          <rPr>
            <sz val="10"/>
            <rFont val="Arial"/>
            <family val="2"/>
          </rPr>
          <t>ROUES</t>
        </r>
      </text>
    </comment>
    <comment ref="A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53" authorId="1" shapeId="0" xr:uid="{00000000-0006-0000-0000-000004000000}">
      <text>
        <r>
          <rPr>
            <sz val="10"/>
            <rFont val="Arial"/>
            <family val="2"/>
          </rPr>
          <t>ROUES</t>
        </r>
      </text>
    </comment>
    <comment ref="A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55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58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ROUES</t>
        </r>
      </text>
    </comment>
  </commentList>
</comments>
</file>

<file path=xl/sharedStrings.xml><?xml version="1.0" encoding="utf-8"?>
<sst xmlns="http://schemas.openxmlformats.org/spreadsheetml/2006/main" count="169" uniqueCount="69">
  <si>
    <t>REGIS/EVRARD</t>
  </si>
  <si>
    <t>HIVER</t>
  </si>
  <si>
    <t>AFFORD</t>
  </si>
  <si>
    <t>ETE</t>
  </si>
  <si>
    <t>LEONARD</t>
  </si>
  <si>
    <t>BREYNE</t>
  </si>
  <si>
    <t>CHANTRENNE</t>
  </si>
  <si>
    <t>DEKEGEL</t>
  </si>
  <si>
    <t>DEBELDER</t>
  </si>
  <si>
    <t>LINDA  VIVONE</t>
  </si>
  <si>
    <t>DEWINTER</t>
  </si>
  <si>
    <t>DUCOBU</t>
  </si>
  <si>
    <t>DUPOND</t>
  </si>
  <si>
    <t>année</t>
  </si>
  <si>
    <t>nom</t>
  </si>
  <si>
    <t>saison</t>
  </si>
  <si>
    <t>Étiquettes de lignes</t>
  </si>
  <si>
    <t>Total général</t>
  </si>
  <si>
    <t>2017</t>
  </si>
  <si>
    <t>avec formule</t>
  </si>
  <si>
    <t>avec un tcd</t>
  </si>
  <si>
    <t>FWS-269</t>
  </si>
  <si>
    <t>HAA-030</t>
  </si>
  <si>
    <t>494-K-4</t>
  </si>
  <si>
    <t>494-k-4</t>
  </si>
  <si>
    <t>1-FFA-770</t>
  </si>
  <si>
    <t>FALLISSE</t>
  </si>
  <si>
    <t>FRANCK</t>
  </si>
  <si>
    <t>GRANDO</t>
  </si>
  <si>
    <t>0476/29,23,14</t>
  </si>
  <si>
    <t xml:space="preserve">numero de plaque </t>
  </si>
  <si>
    <t>date</t>
  </si>
  <si>
    <t>numero de phone</t>
  </si>
  <si>
    <t>1-DHR-83</t>
  </si>
  <si>
    <t>HRB-05</t>
  </si>
  <si>
    <t>1-FFA-7</t>
  </si>
  <si>
    <t>JUU-24</t>
  </si>
  <si>
    <t>1-AGO-65</t>
  </si>
  <si>
    <t>1-AGO-64</t>
  </si>
  <si>
    <t>BTH-66</t>
  </si>
  <si>
    <t>764-BF</t>
  </si>
  <si>
    <t>1-NKR-52</t>
  </si>
  <si>
    <t>LJV-76</t>
  </si>
  <si>
    <t>PDI-65</t>
  </si>
  <si>
    <t>FJT-14</t>
  </si>
  <si>
    <t>HLL-95</t>
  </si>
  <si>
    <t>763-BV</t>
  </si>
  <si>
    <t>0476/31.77.04</t>
  </si>
  <si>
    <t>0485/31,85,75</t>
  </si>
  <si>
    <t>067/21,79,61</t>
  </si>
  <si>
    <t>067/21,79,64</t>
  </si>
  <si>
    <t>0485/31,85,71</t>
  </si>
  <si>
    <t>0485/31,85,76</t>
  </si>
  <si>
    <t>0485/31,85,77</t>
  </si>
  <si>
    <t>067/33.43.71</t>
  </si>
  <si>
    <t>067/33.43.72</t>
  </si>
  <si>
    <t>067/33.43.73</t>
  </si>
  <si>
    <t>067/33.43.74</t>
  </si>
  <si>
    <t>067/33.43.75</t>
  </si>
  <si>
    <t>067/33.43.76</t>
  </si>
  <si>
    <t>067/33.43.77</t>
  </si>
  <si>
    <t>067/33.43.78</t>
  </si>
  <si>
    <t>067/33.43.79</t>
  </si>
  <si>
    <t>067/33.43.80</t>
  </si>
  <si>
    <t>067/33.43.81</t>
  </si>
  <si>
    <t>067/33.43.82</t>
  </si>
  <si>
    <t>0477/38,99,21</t>
  </si>
  <si>
    <t>0477/38,99,22</t>
  </si>
  <si>
    <t>0477/38,99,23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</si>
</sst>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39B47"/>
        <bgColor indexed="64"/>
      </patternFill>
    </fill>
    <fill>
      <patternFill patternType="solid">
        <fgColor rgb="FFD735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6" borderId="0" xfId="0" applyFill="1"/>
    <xf numFmtId="14" fontId="1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7" borderId="3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14" fontId="0" fillId="0" borderId="0" xfId="0" applyNumberFormat="1"/>
    <xf numFmtId="14" fontId="5" fillId="7" borderId="4" xfId="0" applyNumberFormat="1" applyFont="1" applyFill="1" applyBorder="1"/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0000"/>
        </patternFill>
      </fill>
    </dxf>
    <dxf>
      <fill>
        <patternFill patternType="solid">
          <fgColor indexed="16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11/relationships/timelineCache" Target="timelineCaches/timelineCach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16</xdr:row>
      <xdr:rowOff>19050</xdr:rowOff>
    </xdr:from>
    <xdr:to>
      <xdr:col>8</xdr:col>
      <xdr:colOff>190500</xdr:colOff>
      <xdr:row>23</xdr:row>
      <xdr:rowOff>9525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année">
              <a:extLst>
                <a:ext uri="{FF2B5EF4-FFF2-40B4-BE49-F238E27FC236}">
                  <a16:creationId xmlns:a16="http://schemas.microsoft.com/office/drawing/2014/main" id="{5B420CF2-5457-4D02-8343-FD77C62F72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anné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500" y="32099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419.476205208332" createdVersion="6" refreshedVersion="6" minRefreshableVersion="3" recordCount="20" xr:uid="{00000000-000A-0000-FFFF-FFFF00000000}">
  <cacheSource type="worksheet">
    <worksheetSource ref="A1:C21" sheet="Feuil1"/>
  </cacheSource>
  <cacheFields count="5">
    <cacheField name="année" numFmtId="164">
      <sharedItems containsSemiMixedTypes="0" containsNonDate="0" containsDate="1" containsString="0" minDate="2014-10-22T00:00:00" maxDate="2018-03-24T00:00:00" count="20">
        <d v="2016-04-12T00:00:00"/>
        <d v="2016-11-07T00:00:00"/>
        <d v="2016-11-08T00:00:00"/>
        <d v="2017-11-15T00:00:00"/>
        <d v="2017-11-28T00:00:00"/>
        <d v="2018-03-23T00:00:00"/>
        <d v="2017-12-04T00:00:00"/>
        <d v="2017-06-29T00:00:00"/>
        <d v="2017-11-06T00:00:00"/>
        <d v="2017-04-05T00:00:00"/>
        <d v="2017-04-06T00:00:00"/>
        <d v="2017-10-23T00:00:00"/>
        <d v="2017-03-27T00:00:00"/>
        <d v="2014-10-22T00:00:00"/>
        <d v="2015-11-26T00:00:00"/>
        <d v="2016-03-25T00:00:00"/>
        <d v="2015-10-21T00:00:00"/>
        <d v="2015-10-22T00:00:00"/>
        <d v="2017-10-27T00:00:00"/>
        <d v="2017-04-14T00:00:00"/>
      </sharedItems>
      <fieldGroup par="4" base="0">
        <rangePr groupBy="months" startDate="2014-10-22T00:00:00" endDate="2018-03-24T00:00:00"/>
        <groupItems count="14">
          <s v="&lt;22/10/201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4/03/2018"/>
        </groupItems>
      </fieldGroup>
    </cacheField>
    <cacheField name="nom" numFmtId="0">
      <sharedItems count="11">
        <s v="REGIS/EVRARD"/>
        <s v="AFFORD"/>
        <s v="LEONARD"/>
        <s v="BREYNE"/>
        <s v="CHANTRENNE"/>
        <s v="DEKEGEL"/>
        <s v="DEBELDER"/>
        <s v="LINDA  VIVONE"/>
        <s v="DEWINTER"/>
        <s v="DUCOBU"/>
        <s v="DUPOND"/>
      </sharedItems>
    </cacheField>
    <cacheField name="saison" numFmtId="0">
      <sharedItems count="2">
        <s v="HIVER"/>
        <s v="ETE"/>
      </sharedItems>
    </cacheField>
    <cacheField name="Trimestres" numFmtId="0" databaseField="0">
      <fieldGroup base="0">
        <rangePr groupBy="quarters" startDate="2014-10-22T00:00:00" endDate="2018-03-24T00:00:00"/>
        <groupItems count="6">
          <s v="&lt;22/10/2014"/>
          <s v="Trimestre1"/>
          <s v="Trimestre2"/>
          <s v="Trimestre3"/>
          <s v="Trimestre4"/>
          <s v="&gt;24/03/2018"/>
        </groupItems>
      </fieldGroup>
    </cacheField>
    <cacheField name="Années" numFmtId="0" databaseField="0">
      <fieldGroup base="0">
        <rangePr groupBy="years" startDate="2014-10-22T00:00:00" endDate="2018-03-24T00:00:00"/>
        <groupItems count="7">
          <s v="&lt;22/10/2014"/>
          <s v="2014"/>
          <s v="2015"/>
          <s v="2016"/>
          <s v="2017"/>
          <s v="2018"/>
          <s v="&gt;24/03/2018"/>
        </groupItems>
      </fieldGroup>
    </cacheField>
  </cacheFields>
  <extLst>
    <ext xmlns:x14="http://schemas.microsoft.com/office/spreadsheetml/2009/9/main" uri="{725AE2AE-9491-48be-B2B4-4EB974FC3084}">
      <x14:pivotCacheDefinition pivotCacheId="12472852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</r>
  <r>
    <x v="1"/>
    <x v="1"/>
    <x v="1"/>
  </r>
  <r>
    <x v="2"/>
    <x v="2"/>
    <x v="1"/>
  </r>
  <r>
    <x v="3"/>
    <x v="2"/>
    <x v="0"/>
  </r>
  <r>
    <x v="4"/>
    <x v="3"/>
    <x v="1"/>
  </r>
  <r>
    <x v="5"/>
    <x v="3"/>
    <x v="0"/>
  </r>
  <r>
    <x v="6"/>
    <x v="4"/>
    <x v="1"/>
  </r>
  <r>
    <x v="7"/>
    <x v="4"/>
    <x v="0"/>
  </r>
  <r>
    <x v="8"/>
    <x v="5"/>
    <x v="1"/>
  </r>
  <r>
    <x v="9"/>
    <x v="5"/>
    <x v="0"/>
  </r>
  <r>
    <x v="10"/>
    <x v="6"/>
    <x v="0"/>
  </r>
  <r>
    <x v="11"/>
    <x v="7"/>
    <x v="1"/>
  </r>
  <r>
    <x v="12"/>
    <x v="7"/>
    <x v="0"/>
  </r>
  <r>
    <x v="13"/>
    <x v="5"/>
    <x v="1"/>
  </r>
  <r>
    <x v="14"/>
    <x v="8"/>
    <x v="1"/>
  </r>
  <r>
    <x v="15"/>
    <x v="8"/>
    <x v="0"/>
  </r>
  <r>
    <x v="16"/>
    <x v="9"/>
    <x v="1"/>
  </r>
  <r>
    <x v="17"/>
    <x v="9"/>
    <x v="0"/>
  </r>
  <r>
    <x v="18"/>
    <x v="10"/>
    <x v="1"/>
  </r>
  <r>
    <x v="19"/>
    <x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4" cacheId="24" applyNumberFormats="0" applyBorderFormats="0" applyFontFormats="0" applyPatternFormats="0" applyAlignmentFormats="0" applyWidthHeightFormats="1" dataCaption="Valeurs" updatedVersion="6" minRefreshableVersion="5" useAutoFormatting="1" itemPrintTitles="1" createdVersion="6" indent="0" outline="1" outlineData="1" multipleFieldFilters="0">
  <location ref="E5:E20" firstHeaderRow="1" firstDataRow="1" firstDataCol="1"/>
  <pivotFields count="5">
    <pivotField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2">
        <item x="1"/>
        <item x="3"/>
        <item x="4"/>
        <item x="6"/>
        <item x="5"/>
        <item x="8"/>
        <item x="9"/>
        <item x="10"/>
        <item x="2"/>
        <item x="7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8">
        <item sd="0" x="0"/>
        <item x="1"/>
        <item x="2"/>
        <item x="3"/>
        <item x="4"/>
        <item x="5"/>
        <item sd="0" x="6"/>
        <item t="default"/>
      </items>
    </pivotField>
  </pivotFields>
  <rowFields count="3">
    <field x="4"/>
    <field x="2"/>
    <field x="1"/>
  </rowFields>
  <rowItems count="15">
    <i>
      <x v="4"/>
    </i>
    <i r="1">
      <x/>
    </i>
    <i r="2">
      <x v="1"/>
    </i>
    <i r="2">
      <x v="2"/>
    </i>
    <i r="2">
      <x v="4"/>
    </i>
    <i r="2">
      <x v="7"/>
    </i>
    <i r="2">
      <x v="9"/>
    </i>
    <i r="1">
      <x v="1"/>
    </i>
    <i r="2">
      <x v="2"/>
    </i>
    <i r="2">
      <x v="3"/>
    </i>
    <i r="2">
      <x v="4"/>
    </i>
    <i r="2">
      <x v="7"/>
    </i>
    <i r="2">
      <x v="8"/>
    </i>
    <i r="2">
      <x v="9"/>
    </i>
    <i t="grand">
      <x/>
    </i>
  </rowItems>
  <colItems count="1">
    <i/>
  </colItems>
  <pivotTableStyleInfo name="PivotStyleLight16" showRowHeaders="1" showColHeaders="1" showRowStripes="0" showColStripes="0" showLastColumn="1"/>
  <filters count="1">
    <filter fld="0" type="dateBetween" evalOrder="-1" id="44" name="année">
      <autoFilter ref="A1">
        <filterColumn colId="0">
          <customFilters and="1">
            <customFilter operator="greaterThanOrEqual" val="42736"/>
            <customFilter operator="lessThanOrEqual" val="4310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E132C7-7731-40C8-849D-84457C4FE609}" name="Tableau1" displayName="Tableau1" ref="A33:E58" totalsRowShown="0">
  <autoFilter ref="A33:E58" xr:uid="{FAA0FDB3-7CF4-43AE-B34A-071373D49831}"/>
  <tableColumns count="5">
    <tableColumn id="1" xr3:uid="{BCC3F0EE-6A4D-4B53-B3E3-B309D8435A8D}" name="numero de plaque "/>
    <tableColumn id="2" xr3:uid="{AF40DCBA-94B6-4D96-9D11-FC98059BDBE6}" name="nom"/>
    <tableColumn id="3" xr3:uid="{FE1B7A83-FCED-4513-A758-C42A111BEECE}" name="saison"/>
    <tableColumn id="4" xr3:uid="{8C0AD0EA-7960-426C-A1D0-159AC289B51C}" name="date"/>
    <tableColumn id="5" xr3:uid="{55083252-D9BC-4445-9893-A49838B5638B}" name="numero de ph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année" xr10:uid="{00000000-0013-0000-FFFF-FFFF01000000}" sourceName="année">
  <pivotTables>
    <pivotTable tabId="1" name="Tableau croisé dynamique4"/>
  </pivotTables>
  <state minimalRefreshVersion="6" lastRefreshVersion="6" pivotCacheId="1247285285" filterType="dateBetween">
    <selection startDate="2017-01-01T00:00:00" endDate="2017-12-31T00:00:00"/>
    <bounds startDate="2014-01-01T00:00:00" endDate="2019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année" xr10:uid="{00000000-0014-0000-FFFF-FFFF01000000}" cache="ChronologieNative_année" caption="année" level="0" selectionLevel="0" scrollPosition="2014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microsoft.com/office/2011/relationships/timeline" Target="../timelines/timelin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58"/>
  <sheetViews>
    <sheetView tabSelected="1" topLeftCell="D31" workbookViewId="0">
      <selection activeCell="O46" sqref="O46"/>
    </sheetView>
  </sheetViews>
  <sheetFormatPr baseColWidth="10" defaultRowHeight="15" x14ac:dyDescent="0.25"/>
  <cols>
    <col min="1" max="1" width="19.85546875" customWidth="1"/>
    <col min="2" max="2" width="22.42578125" customWidth="1"/>
    <col min="5" max="5" width="21" bestFit="1" customWidth="1"/>
    <col min="7" max="7" width="21" bestFit="1" customWidth="1"/>
    <col min="8" max="8" width="17.140625" bestFit="1" customWidth="1"/>
    <col min="9" max="9" width="15.42578125" customWidth="1"/>
    <col min="10" max="10" width="8.7109375" customWidth="1"/>
    <col min="11" max="11" width="11.42578125" style="22"/>
    <col min="12" max="12" width="16.7109375" customWidth="1"/>
    <col min="18" max="18" width="23.85546875" customWidth="1"/>
  </cols>
  <sheetData>
    <row r="1" spans="1:20" x14ac:dyDescent="0.25">
      <c r="A1" t="s">
        <v>13</v>
      </c>
      <c r="B1" t="s">
        <v>14</v>
      </c>
      <c r="C1" t="s">
        <v>15</v>
      </c>
      <c r="J1" t="s">
        <v>19</v>
      </c>
    </row>
    <row r="2" spans="1:20" ht="15.75" x14ac:dyDescent="0.25">
      <c r="A2" s="1">
        <v>42472</v>
      </c>
      <c r="B2" s="2" t="s">
        <v>0</v>
      </c>
      <c r="C2" s="2" t="s">
        <v>1</v>
      </c>
      <c r="I2" s="12">
        <v>2017</v>
      </c>
      <c r="J2" s="7" t="str">
        <f t="array" ref="J2">IFERROR(INDEX($B$2:$B$21,SMALL(IF(YEAR($A$2:$A$21)=$I$2,ROW($2:$21)),ROWS($2:2))),"")</f>
        <v>BREYNE</v>
      </c>
      <c r="K2" s="22" t="str">
        <f t="array" ref="K2">IFERROR(INDEX($C$2:$C$21,SMALL(IF(YEAR($A$2:$A$21)=$I$2,ROW($2:$21)),ROWS($2:2))),"")</f>
        <v>ETE</v>
      </c>
      <c r="Q2" s="2"/>
      <c r="R2" s="2"/>
      <c r="S2" s="2"/>
      <c r="T2" s="2"/>
    </row>
    <row r="3" spans="1:20" ht="15.75" x14ac:dyDescent="0.25">
      <c r="A3" s="3">
        <v>42681</v>
      </c>
      <c r="B3" s="4" t="s">
        <v>2</v>
      </c>
      <c r="C3" s="4" t="s">
        <v>3</v>
      </c>
      <c r="J3" s="7" t="str">
        <f t="array" ref="J3">IFERROR(INDEX($B$2:$B$21,SMALL(IF(YEAR($A$2:$A$21)=$I$2,ROW($2:$21)),ROWS($2:3))),"")</f>
        <v>BREYNE</v>
      </c>
      <c r="K3" s="22" t="str">
        <f t="array" ref="K3">IFERROR(INDEX($C$2:$C$21,SMALL(IF(YEAR($A$2:$A$21)=$I$2,ROW($2:$21)),ROWS($2:3))),"")</f>
        <v>HIVER</v>
      </c>
      <c r="Q3" s="4"/>
      <c r="R3" s="2"/>
      <c r="S3" s="2"/>
      <c r="T3" s="2"/>
    </row>
    <row r="4" spans="1:20" ht="15.75" x14ac:dyDescent="0.25">
      <c r="A4" s="3">
        <v>42682</v>
      </c>
      <c r="B4" s="4" t="s">
        <v>4</v>
      </c>
      <c r="C4" s="4" t="s">
        <v>3</v>
      </c>
      <c r="E4" t="s">
        <v>20</v>
      </c>
      <c r="J4" s="7" t="str">
        <f t="array" ref="J4">IFERROR(INDEX($B$2:$B$21,SMALL(IF(YEAR($A$2:$A$21)=$I$2,ROW($2:$21)),ROWS($2:4))),"")</f>
        <v>CHANTRENNE</v>
      </c>
      <c r="K4" s="22" t="str">
        <f t="array" ref="K4">IFERROR(INDEX($C$2:$C$21,SMALL(IF(YEAR($A$2:$A$21)=$I$2,ROW($2:$21)),ROWS($2:4))),"")</f>
        <v>HIVER</v>
      </c>
      <c r="Q4" s="4"/>
      <c r="R4" s="4"/>
      <c r="S4" s="2"/>
      <c r="T4" s="2"/>
    </row>
    <row r="5" spans="1:20" ht="15.75" x14ac:dyDescent="0.25">
      <c r="A5" s="1">
        <v>43054</v>
      </c>
      <c r="B5" s="2" t="s">
        <v>4</v>
      </c>
      <c r="C5" s="2" t="s">
        <v>1</v>
      </c>
      <c r="E5" s="8" t="s">
        <v>16</v>
      </c>
      <c r="J5" s="7" t="str">
        <f t="array" ref="J5">IFERROR(INDEX($B$2:$B$21,SMALL(IF(YEAR($A$2:$A$21)=$I$2,ROW($2:$21)),ROWS($2:5))),"")</f>
        <v>DEKEGEL</v>
      </c>
      <c r="K5" s="22" t="str">
        <f t="array" ref="K5">IFERROR(INDEX($C$2:$C$21,SMALL(IF(YEAR($A$2:$A$21)=$I$2,ROW($2:$21)),ROWS($2:5))),"")</f>
        <v>ETE</v>
      </c>
      <c r="Q5" s="2"/>
      <c r="R5" s="2"/>
      <c r="S5" s="2"/>
      <c r="T5" s="2"/>
    </row>
    <row r="6" spans="1:20" ht="15.75" x14ac:dyDescent="0.25">
      <c r="A6" s="3">
        <v>43067</v>
      </c>
      <c r="B6" s="4" t="s">
        <v>5</v>
      </c>
      <c r="C6" s="4" t="s">
        <v>3</v>
      </c>
      <c r="E6" s="9" t="s">
        <v>18</v>
      </c>
      <c r="J6" s="7" t="str">
        <f t="array" ref="J6">IFERROR(INDEX($B$2:$B$21,SMALL(IF(YEAR($A$2:$A$21)=$I$2,ROW($2:$21)),ROWS($2:6))),"")</f>
        <v>DEKEGEL</v>
      </c>
      <c r="K6" s="22" t="str">
        <f t="array" ref="K6">IFERROR(INDEX($C$2:$C$21,SMALL(IF(YEAR($A$2:$A$21)=$I$2,ROW($2:$21)),ROWS($2:6))),"")</f>
        <v>HIVER</v>
      </c>
      <c r="Q6" s="4"/>
      <c r="R6" s="4"/>
      <c r="S6" s="2"/>
      <c r="T6" s="2"/>
    </row>
    <row r="7" spans="1:20" ht="15.75" x14ac:dyDescent="0.25">
      <c r="A7" s="1">
        <v>43182</v>
      </c>
      <c r="B7" s="2" t="s">
        <v>5</v>
      </c>
      <c r="C7" s="2" t="s">
        <v>1</v>
      </c>
      <c r="E7" s="10" t="s">
        <v>3</v>
      </c>
      <c r="J7" s="7" t="str">
        <f t="array" ref="J7">IFERROR(INDEX($B$2:$B$21,SMALL(IF(YEAR($A$2:$A$21)=$I$2,ROW($2:$21)),ROWS($2:7))),"")</f>
        <v>DEBELDER</v>
      </c>
      <c r="K7" s="22" t="str">
        <f t="array" ref="K7">IFERROR(INDEX($C$2:$C$21,SMALL(IF(YEAR($A$2:$A$21)=$I$2,ROW($2:$21)),ROWS($2:7))),"")</f>
        <v>HIVER</v>
      </c>
      <c r="Q7" s="2"/>
      <c r="R7" s="2"/>
      <c r="S7" s="2"/>
      <c r="T7" s="2"/>
    </row>
    <row r="8" spans="1:20" ht="15.75" x14ac:dyDescent="0.25">
      <c r="A8" s="3">
        <v>43073</v>
      </c>
      <c r="B8" s="4" t="s">
        <v>6</v>
      </c>
      <c r="C8" s="4" t="s">
        <v>3</v>
      </c>
      <c r="E8" s="11" t="s">
        <v>5</v>
      </c>
      <c r="J8" s="7" t="str">
        <f t="array" ref="J8">IFERROR(INDEX($B$2:$B$21,SMALL(IF(YEAR($A$2:$A$21)=$I$2,ROW($2:$21)),ROWS($2:8))),"")</f>
        <v>LINDA  VIVONE</v>
      </c>
      <c r="K8" s="22" t="str">
        <f t="array" ref="K8">IFERROR(INDEX($C$2:$C$21,SMALL(IF(YEAR($A$2:$A$21)=$I$2,ROW($2:$21)),ROWS($2:8))),"")</f>
        <v>ETE</v>
      </c>
      <c r="Q8" s="4"/>
      <c r="R8" s="4"/>
      <c r="S8" s="2"/>
      <c r="T8" s="2"/>
    </row>
    <row r="9" spans="1:20" ht="15.75" x14ac:dyDescent="0.25">
      <c r="A9" s="1">
        <v>42915</v>
      </c>
      <c r="B9" s="2" t="s">
        <v>6</v>
      </c>
      <c r="C9" s="2" t="s">
        <v>1</v>
      </c>
      <c r="E9" s="11" t="s">
        <v>6</v>
      </c>
      <c r="J9" s="7" t="str">
        <f t="array" ref="J9">IFERROR(INDEX($B$2:$B$21,SMALL(IF(YEAR($A$2:$A$21)=$I$2,ROW($2:$21)),ROWS($2:9))),"")</f>
        <v>LINDA  VIVONE</v>
      </c>
      <c r="K9" s="22" t="str">
        <f t="array" ref="K9">IFERROR(INDEX($C$2:$C$21,SMALL(IF(YEAR($A$2:$A$21)=$I$2,ROW($2:$21)),ROWS($2:9))),"")</f>
        <v>HIVER</v>
      </c>
      <c r="Q9" s="2"/>
      <c r="R9" s="2"/>
      <c r="S9" s="2"/>
      <c r="T9" s="2"/>
    </row>
    <row r="10" spans="1:20" ht="15.75" x14ac:dyDescent="0.25">
      <c r="A10" s="3">
        <v>43045</v>
      </c>
      <c r="B10" s="4" t="s">
        <v>7</v>
      </c>
      <c r="C10" s="4" t="s">
        <v>3</v>
      </c>
      <c r="E10" s="11" t="s">
        <v>7</v>
      </c>
      <c r="J10" s="7" t="str">
        <f t="array" ref="J10">IFERROR(INDEX($B$2:$B$21,SMALL(IF(YEAR($A$2:$A$21)=$I$2,ROW($2:$21)),ROWS($2:10))),"")</f>
        <v>DEKEGEL</v>
      </c>
      <c r="K10" s="22" t="str">
        <f t="array" ref="K10">IFERROR(INDEX($C$2:$C$21,SMALL(IF(YEAR($A$2:$A$21)=$I$2,ROW($2:$21)),ROWS($2:10))),"")</f>
        <v>ETE</v>
      </c>
      <c r="Q10" s="4"/>
      <c r="R10" s="4"/>
      <c r="S10" s="2"/>
      <c r="T10" s="2"/>
    </row>
    <row r="11" spans="1:20" ht="15.75" x14ac:dyDescent="0.25">
      <c r="A11" s="1">
        <v>42830</v>
      </c>
      <c r="B11" s="2" t="s">
        <v>7</v>
      </c>
      <c r="C11" s="2" t="s">
        <v>1</v>
      </c>
      <c r="E11" s="11" t="s">
        <v>12</v>
      </c>
      <c r="J11" s="7" t="str">
        <f t="array" ref="J11">IFERROR(INDEX($B$2:$B$21,SMALL(IF(YEAR($A$2:$A$21)=$I$2,ROW($2:$21)),ROWS($2:11))),"")</f>
        <v>DUPOND</v>
      </c>
      <c r="K11" s="22" t="str">
        <f t="array" ref="K11">IFERROR(INDEX($C$2:$C$21,SMALL(IF(YEAR($A$2:$A$21)=$I$2,ROW($2:$21)),ROWS($2:11))),"")</f>
        <v>HIVER</v>
      </c>
      <c r="Q11" s="2"/>
      <c r="R11" s="2"/>
      <c r="S11" s="2"/>
      <c r="T11" s="2"/>
    </row>
    <row r="12" spans="1:20" ht="15.75" x14ac:dyDescent="0.25">
      <c r="A12" s="1">
        <v>42831</v>
      </c>
      <c r="B12" s="2" t="s">
        <v>8</v>
      </c>
      <c r="C12" s="2" t="s">
        <v>1</v>
      </c>
      <c r="E12" s="11" t="s">
        <v>9</v>
      </c>
      <c r="J12" s="7" t="str">
        <f t="array" ref="J12">IFERROR(INDEX($B$2:$B$21,SMALL(IF(YEAR($A$2:$A$21)=$I$2,ROW($2:$21)),ROWS($2:12))),"")</f>
        <v/>
      </c>
      <c r="K12" s="22" t="str">
        <f t="array" ref="K12">IFERROR(INDEX($C$2:$C$21,SMALL(IF(YEAR($A$2:$A$21)=$I$2,ROW($2:$21)),ROWS($2:12))),"")</f>
        <v/>
      </c>
      <c r="Q12" s="2"/>
      <c r="R12" s="2"/>
      <c r="S12" s="2"/>
      <c r="T12" s="2"/>
    </row>
    <row r="13" spans="1:20" ht="15.75" x14ac:dyDescent="0.25">
      <c r="A13" s="3">
        <v>43031</v>
      </c>
      <c r="B13" s="4" t="s">
        <v>9</v>
      </c>
      <c r="C13" s="4" t="s">
        <v>3</v>
      </c>
      <c r="E13" s="10" t="s">
        <v>1</v>
      </c>
      <c r="J13" s="7" t="str">
        <f t="array" ref="J13">IFERROR(INDEX($B$2:$B$21,SMALL(IF(YEAR($A$2:$A$21)=$I$2,ROW($2:$21)),ROWS($2:13))),"")</f>
        <v/>
      </c>
      <c r="K13" s="22" t="str">
        <f t="array" ref="K13">IFERROR(INDEX($C$2:$C$21,SMALL(IF(YEAR($A$2:$A$21)=$I$2,ROW($2:$21)),ROWS($2:13))),"")</f>
        <v/>
      </c>
      <c r="Q13" s="4"/>
      <c r="R13" s="4"/>
      <c r="S13" s="2"/>
      <c r="T13" s="2"/>
    </row>
    <row r="14" spans="1:20" ht="15.75" x14ac:dyDescent="0.25">
      <c r="A14" s="1">
        <v>42821</v>
      </c>
      <c r="B14" s="2" t="s">
        <v>9</v>
      </c>
      <c r="C14" s="2" t="s">
        <v>1</v>
      </c>
      <c r="E14" s="11" t="s">
        <v>6</v>
      </c>
      <c r="J14" s="7" t="str">
        <f t="array" ref="J14">IFERROR(INDEX($B$2:$B$21,SMALL(IF(YEAR($A$2:$A$21)=$I$2,ROW($2:$21)),ROWS($2:14))),"")</f>
        <v/>
      </c>
      <c r="K14" s="22" t="str">
        <f t="array" ref="K14">IFERROR(INDEX($C$2:$C$21,SMALL(IF(YEAR($A$2:$A$21)=$I$2,ROW($2:$21)),ROWS($2:14))),"")</f>
        <v/>
      </c>
      <c r="Q14" s="2"/>
      <c r="R14" s="2"/>
      <c r="S14" s="2"/>
      <c r="T14" s="2"/>
    </row>
    <row r="15" spans="1:20" ht="15.75" x14ac:dyDescent="0.25">
      <c r="A15" s="3">
        <v>41934</v>
      </c>
      <c r="B15" s="4" t="s">
        <v>7</v>
      </c>
      <c r="C15" s="4" t="s">
        <v>3</v>
      </c>
      <c r="E15" s="11" t="s">
        <v>8</v>
      </c>
      <c r="J15" s="7" t="str">
        <f t="array" ref="J15">IFERROR(INDEX($B$2:$B$21,SMALL(IF(YEAR($A$2:$A$21)=$I$2,ROW($2:$21)),ROWS($2:15))),"")</f>
        <v/>
      </c>
      <c r="K15" s="22" t="str">
        <f t="array" ref="K15">IFERROR(INDEX($C$2:$C$21,SMALL(IF(YEAR($A$2:$A$21)=$I$2,ROW($2:$21)),ROWS($2:15))),"")</f>
        <v/>
      </c>
      <c r="Q15" s="4"/>
      <c r="R15" s="4"/>
      <c r="S15" s="2"/>
      <c r="T15" s="2"/>
    </row>
    <row r="16" spans="1:20" ht="15.75" x14ac:dyDescent="0.25">
      <c r="A16" s="3">
        <v>42334</v>
      </c>
      <c r="B16" s="4" t="s">
        <v>10</v>
      </c>
      <c r="C16" s="4" t="s">
        <v>3</v>
      </c>
      <c r="E16" s="11" t="s">
        <v>7</v>
      </c>
      <c r="J16" s="7" t="str">
        <f t="array" ref="J16">IFERROR(INDEX($B$2:$B$21,SMALL(IF(YEAR($A$2:$A$21)=$I$2,ROW($2:$21)),ROWS($2:16))),"")</f>
        <v/>
      </c>
      <c r="K16" s="22" t="str">
        <f t="array" ref="K16">IFERROR(INDEX($C$2:$C$21,SMALL(IF(YEAR($A$2:$A$21)=$I$2,ROW($2:$21)),ROWS($2:16))),"")</f>
        <v/>
      </c>
      <c r="Q16" s="4"/>
      <c r="R16" s="4"/>
      <c r="S16" s="2"/>
      <c r="T16" s="2"/>
    </row>
    <row r="17" spans="1:20" ht="15.75" x14ac:dyDescent="0.25">
      <c r="A17" s="5">
        <v>42454</v>
      </c>
      <c r="B17" s="6" t="s">
        <v>10</v>
      </c>
      <c r="C17" s="6" t="s">
        <v>1</v>
      </c>
      <c r="E17" s="11" t="s">
        <v>12</v>
      </c>
      <c r="J17" s="7" t="str">
        <f t="array" ref="J17">IFERROR(INDEX($B$2:$B$21,SMALL(IF(YEAR($A$2:$A$21)=$I$2,ROW($2:$21)),ROWS($2:17))),"")</f>
        <v/>
      </c>
      <c r="K17" s="22" t="str">
        <f t="array" ref="K17">IFERROR(INDEX($C$2:$C$21,SMALL(IF(YEAR($A$2:$A$21)=$I$2,ROW($2:$21)),ROWS($2:17))),"")</f>
        <v/>
      </c>
      <c r="Q17" s="6"/>
      <c r="R17" s="6"/>
      <c r="S17" s="2"/>
      <c r="T17" s="2"/>
    </row>
    <row r="18" spans="1:20" ht="15.75" x14ac:dyDescent="0.25">
      <c r="A18" s="3">
        <v>42298</v>
      </c>
      <c r="B18" s="4" t="s">
        <v>11</v>
      </c>
      <c r="C18" s="4" t="s">
        <v>3</v>
      </c>
      <c r="E18" s="11" t="s">
        <v>4</v>
      </c>
      <c r="J18" s="7" t="str">
        <f t="array" ref="J18">IFERROR(INDEX($B$2:$B$21,SMALL(IF(YEAR($A$2:$A$21)=$I$2,ROW($2:$21)),ROWS($2:18))),"")</f>
        <v/>
      </c>
      <c r="K18" s="22" t="str">
        <f t="array" ref="K18">IFERROR(INDEX($C$2:$C$21,SMALL(IF(YEAR($A$2:$A$21)=$I$2,ROW($2:$21)),ROWS($2:18))),"")</f>
        <v/>
      </c>
      <c r="Q18" s="4"/>
      <c r="R18" s="4"/>
      <c r="S18" s="2"/>
      <c r="T18" s="2"/>
    </row>
    <row r="19" spans="1:20" ht="15.75" x14ac:dyDescent="0.25">
      <c r="A19" s="3">
        <v>42299</v>
      </c>
      <c r="B19" s="2" t="s">
        <v>11</v>
      </c>
      <c r="C19" s="2" t="s">
        <v>1</v>
      </c>
      <c r="E19" s="11" t="s">
        <v>9</v>
      </c>
      <c r="J19" s="7" t="str">
        <f t="array" ref="J19">IFERROR(INDEX($B$2:$B$21,SMALL(IF(YEAR($A$2:$A$21)=$I$2,ROW($2:$21)),ROWS($2:19))),"")</f>
        <v/>
      </c>
      <c r="K19" s="22" t="str">
        <f t="array" ref="K19">IFERROR(INDEX($C$2:$C$21,SMALL(IF(YEAR($A$2:$A$21)=$I$2,ROW($2:$21)),ROWS($2:19))),"")</f>
        <v/>
      </c>
      <c r="Q19" s="2"/>
      <c r="R19" s="4"/>
      <c r="S19" s="2"/>
      <c r="T19" s="2"/>
    </row>
    <row r="20" spans="1:20" ht="15.75" x14ac:dyDescent="0.25">
      <c r="A20" s="3">
        <v>43035</v>
      </c>
      <c r="B20" s="4" t="s">
        <v>12</v>
      </c>
      <c r="C20" s="4" t="s">
        <v>3</v>
      </c>
      <c r="E20" s="9" t="s">
        <v>17</v>
      </c>
      <c r="J20" s="7" t="str">
        <f t="array" ref="J20">IFERROR(INDEX($B$2:$B$21,SMALL(IF(YEAR($A$2:$A$21)=$I$2,ROW($2:$21)),ROWS($2:20))),"")</f>
        <v/>
      </c>
      <c r="K20" s="22" t="str">
        <f t="array" ref="K20">IFERROR(INDEX($C$2:$C$21,SMALL(IF(YEAR($A$2:$A$21)=$I$2,ROW($2:$21)),ROWS($2:20))),"")</f>
        <v/>
      </c>
      <c r="Q20" s="4"/>
      <c r="R20" s="4"/>
      <c r="S20" s="2"/>
      <c r="T20" s="2"/>
    </row>
    <row r="21" spans="1:20" ht="15.75" x14ac:dyDescent="0.25">
      <c r="A21" s="1">
        <v>42839</v>
      </c>
      <c r="B21" s="2" t="s">
        <v>12</v>
      </c>
      <c r="C21" s="2" t="s">
        <v>1</v>
      </c>
      <c r="J21" s="7" t="str">
        <f t="array" ref="J21">IFERROR(INDEX($B$2:$B$21,SMALL(IF(YEAR($A$2:$A$21)=$I$2,ROW($2:$21)),ROWS($2:21))),"")</f>
        <v/>
      </c>
      <c r="K21" s="22" t="str">
        <f t="array" ref="K21">IFERROR(INDEX($C$2:$C$21,SMALL(IF(YEAR($A$2:$A$21)=$I$2,ROW($2:$21)),ROWS($2:21))),"")</f>
        <v/>
      </c>
      <c r="Q21" s="2"/>
      <c r="R21" s="2"/>
      <c r="S21" s="2"/>
      <c r="T21" s="2"/>
    </row>
    <row r="22" spans="1:20" x14ac:dyDescent="0.25">
      <c r="J22" s="7" t="str">
        <f t="array" ref="J22">IFERROR(INDEX($B$2:$B$21,SMALL(IF(YEAR($A$2:$A$21)=$I$2,ROW($2:$21)),ROWS($2:22))),"")</f>
        <v/>
      </c>
      <c r="K22" s="22" t="str">
        <f t="array" ref="K22">IFERROR(INDEX($C$2:$C$21,SMALL(IF(YEAR($A$2:$A$21)=$I$2,ROW($2:$21)),ROWS($2:22))),"")</f>
        <v/>
      </c>
    </row>
    <row r="33" spans="1:12" x14ac:dyDescent="0.25">
      <c r="A33" t="s">
        <v>30</v>
      </c>
      <c r="B33" t="s">
        <v>14</v>
      </c>
      <c r="C33" t="s">
        <v>15</v>
      </c>
      <c r="D33" t="s">
        <v>31</v>
      </c>
      <c r="E33" t="s">
        <v>32</v>
      </c>
      <c r="H33" s="19" t="s">
        <v>30</v>
      </c>
      <c r="I33" s="20" t="s">
        <v>14</v>
      </c>
      <c r="J33" s="20" t="s">
        <v>15</v>
      </c>
      <c r="K33" s="23" t="s">
        <v>31</v>
      </c>
      <c r="L33" s="21" t="s">
        <v>32</v>
      </c>
    </row>
    <row r="34" spans="1:12" ht="15.75" x14ac:dyDescent="0.25">
      <c r="A34" s="2" t="s">
        <v>34</v>
      </c>
      <c r="B34" s="2" t="s">
        <v>0</v>
      </c>
      <c r="C34" s="2" t="s">
        <v>1</v>
      </c>
      <c r="D34" s="13">
        <v>42472</v>
      </c>
      <c r="E34" s="16">
        <v>0</v>
      </c>
      <c r="G34" s="12">
        <v>2017</v>
      </c>
      <c r="H34" t="str">
        <f t="array" ref="H34">IFERROR(INDEX(Tableau1[[numero de plaque ]],SMALL(IF(YEAR(Tableau1[date])=$G$34,ROW(Tableau1[numero de phone])-33),ROWS($1:1))),"")</f>
        <v>FWS-269</v>
      </c>
      <c r="I34" t="str">
        <f t="array" ref="I34">IFERROR(INDEX(Tableau1[nom],SMALL(IF(YEAR(Tableau1[date])=$G$34,ROW(Tableau1[numero de phone])-33),ROWS($1:1))),"")</f>
        <v>LEONARD</v>
      </c>
      <c r="J34" t="str">
        <f t="array" ref="J34">IFERROR(INDEX(Tableau1[saison],SMALL(IF(YEAR(Tableau1[date])=$G$34,ROW(Tableau1[numero de phone])-33),ROWS($1:1))),"")</f>
        <v>HIVER</v>
      </c>
      <c r="K34" s="22">
        <f t="array" ref="K34">IFERROR(INDEX(Tableau1[date],SMALL(IF(YEAR(Tableau1[date])=$G$34,ROW(Tableau1[numero de phone])-33),ROWS($1:1))),"")</f>
        <v>43054</v>
      </c>
      <c r="L34" t="str">
        <f t="array" ref="L34">IFERROR(INDEX(Tableau1[numero de phone],SMALL(IF(YEAR(Tableau1[date])=$G$34,ROW(Tableau1[numero de phone])-33),ROWS($1:1))),"")</f>
        <v>067/21,79,61</v>
      </c>
    </row>
    <row r="35" spans="1:12" ht="15.75" x14ac:dyDescent="0.25">
      <c r="A35" s="4" t="s">
        <v>33</v>
      </c>
      <c r="B35" s="4" t="s">
        <v>2</v>
      </c>
      <c r="C35" s="4" t="s">
        <v>3</v>
      </c>
      <c r="D35" s="14"/>
      <c r="E35" s="17">
        <v>0</v>
      </c>
      <c r="H35" t="str">
        <f t="array" ref="H35">IFERROR(INDEX(Tableau1[[numero de plaque ]],SMALL(IF(YEAR(Tableau1[date])=$G$34,ROW(Tableau1[numero de phone])-33),ROWS($1:2))),"")</f>
        <v>HAA-030</v>
      </c>
      <c r="I35" t="str">
        <f t="array" ref="I35">IFERROR(INDEX(Tableau1[nom],SMALL(IF(YEAR(Tableau1[date])=$G$34,ROW(Tableau1[numero de phone])-33),ROWS($1:2))),"")</f>
        <v>BREYNE</v>
      </c>
      <c r="J35" t="str">
        <f t="array" ref="J35">IFERROR(INDEX(Tableau1[saison],SMALL(IF(YEAR(Tableau1[date])=$G$34,ROW(Tableau1[numero de phone])-33),ROWS($1:2))),"")</f>
        <v>ETE</v>
      </c>
      <c r="K35" s="22">
        <f t="array" ref="K35">IFERROR(INDEX(Tableau1[date],SMALL(IF(YEAR(Tableau1[date])=$G$34,ROW(Tableau1[numero de phone])-33),ROWS($1:2))),"")</f>
        <v>43067</v>
      </c>
      <c r="L35" t="str">
        <f t="array" ref="L35">IFERROR(INDEX(Tableau1[numero de phone],SMALL(IF(YEAR(Tableau1[date])=$G$34,ROW(Tableau1[numero de phone])-33),ROWS($1:2))),"")</f>
        <v>067/21,79,64</v>
      </c>
    </row>
    <row r="36" spans="1:12" ht="15.75" x14ac:dyDescent="0.25">
      <c r="A36" s="4" t="s">
        <v>21</v>
      </c>
      <c r="B36" s="4" t="s">
        <v>4</v>
      </c>
      <c r="C36" s="4" t="s">
        <v>3</v>
      </c>
      <c r="D36" s="14">
        <v>42682</v>
      </c>
      <c r="E36" s="17" t="s">
        <v>29</v>
      </c>
      <c r="H36" t="str">
        <f t="array" ref="H36">IFERROR(INDEX(Tableau1[[numero de plaque ]],SMALL(IF(YEAR(Tableau1[date])=$G$34,ROW(Tableau1[numero de phone])-33),ROWS($1:3))),"")</f>
        <v>494-K-4</v>
      </c>
      <c r="I36" t="str">
        <f t="array" ref="I36">IFERROR(INDEX(Tableau1[nom],SMALL(IF(YEAR(Tableau1[date])=$G$34,ROW(Tableau1[numero de phone])-33),ROWS($1:3))),"")</f>
        <v>CHANTRENNE</v>
      </c>
      <c r="J36" t="str">
        <f t="array" ref="J36">IFERROR(INDEX(Tableau1[saison],SMALL(IF(YEAR(Tableau1[date])=$G$34,ROW(Tableau1[numero de phone])-33),ROWS($1:3))),"")</f>
        <v>ETE</v>
      </c>
      <c r="K36" s="22">
        <f t="array" ref="K36">IFERROR(INDEX(Tableau1[date],SMALL(IF(YEAR(Tableau1[date])=$G$34,ROW(Tableau1[numero de phone])-33),ROWS($1:3))),"")</f>
        <v>43073</v>
      </c>
      <c r="L36" t="str">
        <f t="array" ref="L36">IFERROR(INDEX(Tableau1[numero de phone],SMALL(IF(YEAR(Tableau1[date])=$G$34,ROW(Tableau1[numero de phone])-33),ROWS($1:3))),"")</f>
        <v>0485/31,85,75</v>
      </c>
    </row>
    <row r="37" spans="1:12" ht="15.75" x14ac:dyDescent="0.25">
      <c r="A37" s="2" t="s">
        <v>21</v>
      </c>
      <c r="B37" s="2" t="s">
        <v>4</v>
      </c>
      <c r="C37" s="2" t="s">
        <v>1</v>
      </c>
      <c r="D37" s="13">
        <v>43054</v>
      </c>
      <c r="E37" s="16" t="s">
        <v>49</v>
      </c>
      <c r="H37" t="str">
        <f t="array" ref="H37">IFERROR(INDEX(Tableau1[[numero de plaque ]],SMALL(IF(YEAR(Tableau1[date])=$G$34,ROW(Tableau1[numero de phone])-33),ROWS($1:4))),"")</f>
        <v>494-k-4</v>
      </c>
      <c r="I37" t="str">
        <f t="array" ref="I37">IFERROR(INDEX(Tableau1[nom],SMALL(IF(YEAR(Tableau1[date])=$G$34,ROW(Tableau1[numero de phone])-33),ROWS($1:4))),"")</f>
        <v>CHANTRENNE</v>
      </c>
      <c r="J37" t="str">
        <f t="array" ref="J37">IFERROR(INDEX(Tableau1[saison],SMALL(IF(YEAR(Tableau1[date])=$G$34,ROW(Tableau1[numero de phone])-33),ROWS($1:4))),"")</f>
        <v>HIVER</v>
      </c>
      <c r="K37" s="22">
        <f t="array" ref="K37">IFERROR(INDEX(Tableau1[date],SMALL(IF(YEAR(Tableau1[date])=$G$34,ROW(Tableau1[numero de phone])-33),ROWS($1:4))),"")</f>
        <v>42915</v>
      </c>
      <c r="L37" t="str">
        <f t="array" ref="L37">IFERROR(INDEX(Tableau1[numero de phone],SMALL(IF(YEAR(Tableau1[date])=$G$34,ROW(Tableau1[numero de phone])-33),ROWS($1:4))),"")</f>
        <v>0485/31,85,77</v>
      </c>
    </row>
    <row r="38" spans="1:12" ht="15.75" x14ac:dyDescent="0.25">
      <c r="A38" s="4" t="s">
        <v>22</v>
      </c>
      <c r="B38" s="4" t="s">
        <v>5</v>
      </c>
      <c r="C38" s="4" t="s">
        <v>3</v>
      </c>
      <c r="D38" s="14">
        <v>43067</v>
      </c>
      <c r="E38" s="16" t="s">
        <v>50</v>
      </c>
      <c r="H38" t="str">
        <f t="array" ref="H38">IFERROR(INDEX(Tableau1[[numero de plaque ]],SMALL(IF(YEAR(Tableau1[date])=$G$34,ROW(Tableau1[numero de phone])-33),ROWS($1:5))),"")</f>
        <v>1-FFA-7</v>
      </c>
      <c r="I38" t="str">
        <f t="array" ref="I38">IFERROR(INDEX(Tableau1[nom],SMALL(IF(YEAR(Tableau1[date])=$G$34,ROW(Tableau1[numero de phone])-33),ROWS($1:5))),"")</f>
        <v>DEKEGEL</v>
      </c>
      <c r="J38" t="str">
        <f t="array" ref="J38">IFERROR(INDEX(Tableau1[saison],SMALL(IF(YEAR(Tableau1[date])=$G$34,ROW(Tableau1[numero de phone])-33),ROWS($1:5))),"")</f>
        <v>ETE</v>
      </c>
      <c r="K38" s="22">
        <f t="array" ref="K38">IFERROR(INDEX(Tableau1[date],SMALL(IF(YEAR(Tableau1[date])=$G$34,ROW(Tableau1[numero de phone])-33),ROWS($1:5))),"")</f>
        <v>43045</v>
      </c>
      <c r="L38" t="str">
        <f t="array" ref="L38">IFERROR(INDEX(Tableau1[numero de phone],SMALL(IF(YEAR(Tableau1[date])=$G$34,ROW(Tableau1[numero de phone])-33),ROWS($1:5))),"")</f>
        <v>0485/31,85,76</v>
      </c>
    </row>
    <row r="39" spans="1:12" ht="15.75" x14ac:dyDescent="0.25">
      <c r="A39" s="2" t="s">
        <v>22</v>
      </c>
      <c r="B39" s="2" t="s">
        <v>5</v>
      </c>
      <c r="C39" s="2" t="s">
        <v>1</v>
      </c>
      <c r="D39" s="13">
        <v>43182</v>
      </c>
      <c r="E39" s="16" t="s">
        <v>51</v>
      </c>
      <c r="H39" t="str">
        <f t="array" ref="H39">IFERROR(INDEX(Tableau1[[numero de plaque ]],SMALL(IF(YEAR(Tableau1[date])=$G$34,ROW(Tableau1[numero de phone])-33),ROWS($1:6))),"")</f>
        <v>1-FFA-770</v>
      </c>
      <c r="I39" t="str">
        <f t="array" ref="I39">IFERROR(INDEX(Tableau1[nom],SMALL(IF(YEAR(Tableau1[date])=$G$34,ROW(Tableau1[numero de phone])-33),ROWS($1:6))),"")</f>
        <v>DEKEGEL</v>
      </c>
      <c r="J39" t="str">
        <f t="array" ref="J39">IFERROR(INDEX(Tableau1[saison],SMALL(IF(YEAR(Tableau1[date])=$G$34,ROW(Tableau1[numero de phone])-33),ROWS($1:6))),"")</f>
        <v>HIVER</v>
      </c>
      <c r="K39" s="22">
        <f t="array" ref="K39">IFERROR(INDEX(Tableau1[date],SMALL(IF(YEAR(Tableau1[date])=$G$34,ROW(Tableau1[numero de phone])-33),ROWS($1:6))),"")</f>
        <v>42830</v>
      </c>
      <c r="L39" t="str">
        <f t="array" ref="L39">IFERROR(INDEX(Tableau1[numero de phone],SMALL(IF(YEAR(Tableau1[date])=$G$34,ROW(Tableau1[numero de phone])-33),ROWS($1:6))),"")</f>
        <v>067/33.43.71</v>
      </c>
    </row>
    <row r="40" spans="1:12" ht="15.75" x14ac:dyDescent="0.25">
      <c r="A40" s="4" t="s">
        <v>23</v>
      </c>
      <c r="B40" s="4" t="s">
        <v>6</v>
      </c>
      <c r="C40" s="4" t="s">
        <v>3</v>
      </c>
      <c r="D40" s="14">
        <v>43073</v>
      </c>
      <c r="E40" s="16" t="s">
        <v>48</v>
      </c>
      <c r="H40" t="str">
        <f t="array" ref="H40">IFERROR(INDEX(Tableau1[[numero de plaque ]],SMALL(IF(YEAR(Tableau1[date])=$G$34,ROW(Tableau1[numero de phone])-33),ROWS($1:7))),"")</f>
        <v>1-AGO-65</v>
      </c>
      <c r="I40" t="str">
        <f t="array" ref="I40">IFERROR(INDEX(Tableau1[nom],SMALL(IF(YEAR(Tableau1[date])=$G$34,ROW(Tableau1[numero de phone])-33),ROWS($1:7))),"")</f>
        <v>LINDA  VIVONE</v>
      </c>
      <c r="J40" t="str">
        <f t="array" ref="J40">IFERROR(INDEX(Tableau1[saison],SMALL(IF(YEAR(Tableau1[date])=$G$34,ROW(Tableau1[numero de phone])-33),ROWS($1:7))),"")</f>
        <v>ETE</v>
      </c>
      <c r="K40" s="22">
        <f t="array" ref="K40">IFERROR(INDEX(Tableau1[date],SMALL(IF(YEAR(Tableau1[date])=$G$34,ROW(Tableau1[numero de phone])-33),ROWS($1:7))),"")</f>
        <v>43031</v>
      </c>
      <c r="L40" t="str">
        <f t="array" ref="L40">IFERROR(INDEX(Tableau1[numero de phone],SMALL(IF(YEAR(Tableau1[date])=$G$34,ROW(Tableau1[numero de phone])-33),ROWS($1:7))),"")</f>
        <v>067/33.43.73</v>
      </c>
    </row>
    <row r="41" spans="1:12" ht="15.75" x14ac:dyDescent="0.25">
      <c r="A41" s="2" t="s">
        <v>24</v>
      </c>
      <c r="B41" s="2" t="s">
        <v>6</v>
      </c>
      <c r="C41" s="2" t="s">
        <v>1</v>
      </c>
      <c r="D41" s="13">
        <v>42915</v>
      </c>
      <c r="E41" s="16" t="s">
        <v>53</v>
      </c>
      <c r="H41" t="str">
        <f t="array" ref="H41">IFERROR(INDEX(Tableau1[[numero de plaque ]],SMALL(IF(YEAR(Tableau1[date])=$G$34,ROW(Tableau1[numero de phone])-33),ROWS($1:8))),"")</f>
        <v>1-AGO-64</v>
      </c>
      <c r="I41" t="str">
        <f t="array" ref="I41">IFERROR(INDEX(Tableau1[nom],SMALL(IF(YEAR(Tableau1[date])=$G$34,ROW(Tableau1[numero de phone])-33),ROWS($1:8))),"")</f>
        <v>LINDA  VIVONE</v>
      </c>
      <c r="J41" t="str">
        <f t="array" ref="J41">IFERROR(INDEX(Tableau1[saison],SMALL(IF(YEAR(Tableau1[date])=$G$34,ROW(Tableau1[numero de phone])-33),ROWS($1:8))),"")</f>
        <v>HIVER</v>
      </c>
      <c r="K41" s="22">
        <f t="array" ref="K41">IFERROR(INDEX(Tableau1[date],SMALL(IF(YEAR(Tableau1[date])=$G$34,ROW(Tableau1[numero de phone])-33),ROWS($1:8))),"")</f>
        <v>42821</v>
      </c>
      <c r="L41" t="str">
        <f t="array" ref="L41">IFERROR(INDEX(Tableau1[numero de phone],SMALL(IF(YEAR(Tableau1[date])=$G$34,ROW(Tableau1[numero de phone])-33),ROWS($1:8))),"")</f>
        <v>067/33.43.74</v>
      </c>
    </row>
    <row r="42" spans="1:12" ht="15.75" x14ac:dyDescent="0.25">
      <c r="A42" s="4" t="s">
        <v>35</v>
      </c>
      <c r="B42" s="4" t="s">
        <v>7</v>
      </c>
      <c r="C42" s="4" t="s">
        <v>3</v>
      </c>
      <c r="D42" s="14">
        <v>43045</v>
      </c>
      <c r="E42" s="16" t="s">
        <v>52</v>
      </c>
      <c r="H42" t="str">
        <f t="array" ref="H42">IFERROR(INDEX(Tableau1[[numero de plaque ]],SMALL(IF(YEAR(Tableau1[date])=$G$34,ROW(Tableau1[numero de phone])-33),ROWS($1:9))),"")</f>
        <v>PDI-65</v>
      </c>
      <c r="I42" t="str">
        <f t="array" ref="I42">IFERROR(INDEX(Tableau1[nom],SMALL(IF(YEAR(Tableau1[date])=$G$34,ROW(Tableau1[numero de phone])-33),ROWS($1:9))),"")</f>
        <v>DUPOND</v>
      </c>
      <c r="J42" t="str">
        <f t="array" ref="J42">IFERROR(INDEX(Tableau1[saison],SMALL(IF(YEAR(Tableau1[date])=$G$34,ROW(Tableau1[numero de phone])-33),ROWS($1:9))),"")</f>
        <v>ETE</v>
      </c>
      <c r="K42" s="22">
        <f t="array" ref="K42">IFERROR(INDEX(Tableau1[date],SMALL(IF(YEAR(Tableau1[date])=$G$34,ROW(Tableau1[numero de phone])-33),ROWS($1:9))),"")</f>
        <v>43035</v>
      </c>
      <c r="L42" t="str">
        <f t="array" ref="L42">IFERROR(INDEX(Tableau1[numero de phone],SMALL(IF(YEAR(Tableau1[date])=$G$34,ROW(Tableau1[numero de phone])-33),ROWS($1:9))),"")</f>
        <v>067/33.43.80</v>
      </c>
    </row>
    <row r="43" spans="1:12" ht="15.75" x14ac:dyDescent="0.25">
      <c r="A43" s="2" t="s">
        <v>25</v>
      </c>
      <c r="B43" s="2" t="s">
        <v>7</v>
      </c>
      <c r="C43" s="2" t="s">
        <v>1</v>
      </c>
      <c r="D43" s="13">
        <v>42830</v>
      </c>
      <c r="E43" s="16" t="s">
        <v>54</v>
      </c>
      <c r="H43" t="str">
        <f t="array" ref="H43">IFERROR(INDEX(Tableau1[[numero de plaque ]],SMALL(IF(YEAR(Tableau1[date])=$G$34,ROW(Tableau1[numero de phone])-33),ROWS($1:10))),"")</f>
        <v>PDI-65</v>
      </c>
      <c r="I43" t="str">
        <f t="array" ref="I43">IFERROR(INDEX(Tableau1[nom],SMALL(IF(YEAR(Tableau1[date])=$G$34,ROW(Tableau1[numero de phone])-33),ROWS($1:10))),"")</f>
        <v>DUPOND</v>
      </c>
      <c r="J43" t="str">
        <f t="array" ref="J43">IFERROR(INDEX(Tableau1[saison],SMALL(IF(YEAR(Tableau1[date])=$G$34,ROW(Tableau1[numero de phone])-33),ROWS($1:10))),"")</f>
        <v>HIVER</v>
      </c>
      <c r="K43" s="22">
        <f t="array" ref="K43">IFERROR(INDEX(Tableau1[date],SMALL(IF(YEAR(Tableau1[date])=$G$34,ROW(Tableau1[numero de phone])-33),ROWS($1:10))),"")</f>
        <v>42839</v>
      </c>
      <c r="L43" t="str">
        <f t="array" ref="L43">IFERROR(INDEX(Tableau1[numero de phone],SMALL(IF(YEAR(Tableau1[date])=$G$34,ROW(Tableau1[numero de phone])-33),ROWS($1:10))),"")</f>
        <v>067/33.43.81</v>
      </c>
    </row>
    <row r="44" spans="1:12" ht="15.75" x14ac:dyDescent="0.25">
      <c r="A44" s="2" t="s">
        <v>36</v>
      </c>
      <c r="B44" s="2" t="s">
        <v>8</v>
      </c>
      <c r="C44" s="2" t="s">
        <v>1</v>
      </c>
      <c r="D44" s="13"/>
      <c r="E44" s="16" t="s">
        <v>55</v>
      </c>
      <c r="H44" t="str">
        <f t="array" ref="H44">IFERROR(INDEX(Tableau1[[numero de plaque ]],SMALL(IF(YEAR(Tableau1[date])=$G$34,ROW(Tableau1[numero de phone])-33),ROWS($1:11))),"")</f>
        <v>FJT-14</v>
      </c>
      <c r="I44" t="str">
        <f t="array" ref="I44">IFERROR(INDEX(Tableau1[nom],SMALL(IF(YEAR(Tableau1[date])=$G$34,ROW(Tableau1[numero de phone])-33),ROWS($1:11))),"")</f>
        <v>FALLISSE</v>
      </c>
      <c r="J44" t="str">
        <f t="array" ref="J44">IFERROR(INDEX(Tableau1[saison],SMALL(IF(YEAR(Tableau1[date])=$G$34,ROW(Tableau1[numero de phone])-33),ROWS($1:11))),"")</f>
        <v>ETE</v>
      </c>
      <c r="K44" s="22">
        <f t="array" ref="K44">IFERROR(INDEX(Tableau1[date],SMALL(IF(YEAR(Tableau1[date])=$G$34,ROW(Tableau1[numero de phone])-33),ROWS($1:11))),"")</f>
        <v>43088</v>
      </c>
      <c r="L44" t="str">
        <f t="array" ref="L44">IFERROR(INDEX(Tableau1[numero de phone],SMALL(IF(YEAR(Tableau1[date])=$G$34,ROW(Tableau1[numero de phone])-33),ROWS($1:11))),"")</f>
        <v>067/33.43.82</v>
      </c>
    </row>
    <row r="45" spans="1:12" ht="15.75" x14ac:dyDescent="0.25">
      <c r="A45" s="4" t="s">
        <v>37</v>
      </c>
      <c r="B45" s="4" t="s">
        <v>9</v>
      </c>
      <c r="C45" s="4" t="s">
        <v>3</v>
      </c>
      <c r="D45" s="14">
        <v>43031</v>
      </c>
      <c r="E45" s="16" t="s">
        <v>56</v>
      </c>
      <c r="H45" t="str">
        <f t="array" ref="H45">IFERROR(INDEX(Tableau1[[numero de plaque ]],SMALL(IF(YEAR(Tableau1[date])=$G$34,ROW(Tableau1[numero de phone])-33),ROWS($1:12))),"")</f>
        <v>FJT-14</v>
      </c>
      <c r="I45" t="str">
        <f t="array" ref="I45">IFERROR(INDEX(Tableau1[nom],SMALL(IF(YEAR(Tableau1[date])=$G$34,ROW(Tableau1[numero de phone])-33),ROWS($1:12))),"")</f>
        <v>FALLISSE</v>
      </c>
      <c r="J45" t="str">
        <f t="array" ref="J45">IFERROR(INDEX(Tableau1[saison],SMALL(IF(YEAR(Tableau1[date])=$G$34,ROW(Tableau1[numero de phone])-33),ROWS($1:12))),"")</f>
        <v>HIVER</v>
      </c>
      <c r="K45" s="22">
        <f t="array" ref="K45">IFERROR(INDEX(Tableau1[date],SMALL(IF(YEAR(Tableau1[date])=$G$34,ROW(Tableau1[numero de phone])-33),ROWS($1:12))),"")</f>
        <v>42817</v>
      </c>
      <c r="L45" t="str">
        <f t="array" ref="L45">IFERROR(INDEX(Tableau1[numero de phone],SMALL(IF(YEAR(Tableau1[date])=$G$34,ROW(Tableau1[numero de phone])-33),ROWS($1:12))),"")</f>
        <v>0476/31.77.04</v>
      </c>
    </row>
    <row r="46" spans="1:12" ht="15.75" x14ac:dyDescent="0.25">
      <c r="A46" s="2" t="s">
        <v>38</v>
      </c>
      <c r="B46" s="2" t="s">
        <v>9</v>
      </c>
      <c r="C46" s="2" t="s">
        <v>1</v>
      </c>
      <c r="D46" s="13">
        <v>42821</v>
      </c>
      <c r="E46" s="16" t="s">
        <v>57</v>
      </c>
      <c r="H46" t="str">
        <f t="array" ref="H46">IFERROR(INDEX(Tableau1[[numero de plaque ]],SMALL(IF(YEAR(Tableau1[date])=$G$34,ROW(Tableau1[numero de phone])-33),ROWS($1:13))),"")</f>
        <v/>
      </c>
      <c r="I46" t="str">
        <f t="array" ref="I46">IFERROR(INDEX(Tableau1[nom],SMALL(IF(YEAR(Tableau1[date])=$G$34,ROW(Tableau1[numero de phone])-33),ROWS($1:13))),"")</f>
        <v/>
      </c>
      <c r="J46" t="str">
        <f t="array" ref="J46">IFERROR(INDEX(Tableau1[saison],SMALL(IF(YEAR(Tableau1[date])=$G$34,ROW(Tableau1[numero de phone])-33),ROWS($1:13))),"")</f>
        <v/>
      </c>
      <c r="K46" s="22" t="str">
        <f t="array" ref="K46">IFERROR(INDEX(Tableau1[date],SMALL(IF(YEAR(Tableau1[date])=$G$34,ROW(Tableau1[numero de phone])-33),ROWS($1:13))),"")</f>
        <v/>
      </c>
      <c r="L46" t="str">
        <f t="array" ref="L46">IFERROR(INDEX(Tableau1[numero de phone],SMALL(IF(YEAR(Tableau1[date])=$G$34,ROW(Tableau1[numero de phone])-33),ROWS($1:13))),"")</f>
        <v/>
      </c>
    </row>
    <row r="47" spans="1:12" ht="15.75" x14ac:dyDescent="0.25">
      <c r="A47" s="4" t="s">
        <v>40</v>
      </c>
      <c r="B47" s="4" t="s">
        <v>7</v>
      </c>
      <c r="C47" s="4" t="s">
        <v>3</v>
      </c>
      <c r="D47" s="14">
        <v>41934</v>
      </c>
      <c r="E47" s="16" t="s">
        <v>58</v>
      </c>
      <c r="H47" t="str">
        <f t="array" ref="H47">IFERROR(INDEX(Tableau1[[numero de plaque ]],SMALL(IF(YEAR(Tableau1[date])=$G$34,ROW(Tableau1[numero de phone])-33),ROWS($1:14))),"")</f>
        <v/>
      </c>
      <c r="I47" t="str">
        <f t="array" ref="I47">IFERROR(INDEX(Tableau1[nom],SMALL(IF(YEAR(Tableau1[date])=$G$34,ROW(Tableau1[numero de phone])-33),ROWS($1:14))),"")</f>
        <v/>
      </c>
      <c r="J47" t="str">
        <f t="array" ref="J47">IFERROR(INDEX(Tableau1[saison],SMALL(IF(YEAR(Tableau1[date])=$G$34,ROW(Tableau1[numero de phone])-33),ROWS($1:14))),"")</f>
        <v/>
      </c>
      <c r="K47" s="22" t="str">
        <f t="array" ref="K47">IFERROR(INDEX(Tableau1[date],SMALL(IF(YEAR(Tableau1[date])=$G$34,ROW(Tableau1[numero de phone])-33),ROWS($1:14))),"")</f>
        <v/>
      </c>
      <c r="L47" t="str">
        <f t="array" ref="L47">IFERROR(INDEX(Tableau1[numero de phone],SMALL(IF(YEAR(Tableau1[date])=$G$34,ROW(Tableau1[numero de phone])-33),ROWS($1:14))),"")</f>
        <v/>
      </c>
    </row>
    <row r="48" spans="1:12" ht="15.75" x14ac:dyDescent="0.25">
      <c r="A48" s="4" t="s">
        <v>39</v>
      </c>
      <c r="B48" s="4" t="s">
        <v>10</v>
      </c>
      <c r="C48" s="4" t="s">
        <v>3</v>
      </c>
      <c r="D48" s="14">
        <v>42334</v>
      </c>
      <c r="E48" s="16" t="s">
        <v>59</v>
      </c>
      <c r="H48" t="str">
        <f t="array" ref="H48">IFERROR(INDEX(Tableau1[[numero de plaque ]],SMALL(IF(YEAR(Tableau1[date])=$G$34,ROW(Tableau1[numero de phone])-33),ROWS($1:15))),"")</f>
        <v/>
      </c>
      <c r="I48" t="str">
        <f t="array" ref="I48">IFERROR(INDEX(Tableau1[nom],SMALL(IF(YEAR(Tableau1[date])=$G$34,ROW(Tableau1[numero de phone])-33),ROWS($1:15))),"")</f>
        <v/>
      </c>
      <c r="J48" t="str">
        <f t="array" ref="J48">IFERROR(INDEX(Tableau1[saison],SMALL(IF(YEAR(Tableau1[date])=$G$34,ROW(Tableau1[numero de phone])-33),ROWS($1:15))),"")</f>
        <v/>
      </c>
      <c r="K48" s="22" t="str">
        <f t="array" ref="K48">IFERROR(INDEX(Tableau1[date],SMALL(IF(YEAR(Tableau1[date])=$G$34,ROW(Tableau1[numero de phone])-33),ROWS($1:15))),"")</f>
        <v/>
      </c>
      <c r="L48" t="str">
        <f t="array" ref="L48">IFERROR(INDEX(Tableau1[numero de phone],SMALL(IF(YEAR(Tableau1[date])=$G$34,ROW(Tableau1[numero de phone])-33),ROWS($1:15))),"")</f>
        <v/>
      </c>
    </row>
    <row r="49" spans="1:12" ht="15.75" x14ac:dyDescent="0.25">
      <c r="A49" s="6" t="s">
        <v>41</v>
      </c>
      <c r="B49" s="6" t="s">
        <v>10</v>
      </c>
      <c r="C49" s="6" t="s">
        <v>1</v>
      </c>
      <c r="D49" s="15">
        <v>42454</v>
      </c>
      <c r="E49" s="16" t="s">
        <v>60</v>
      </c>
      <c r="H49" t="str">
        <f t="array" ref="H49">IFERROR(INDEX(Tableau1[[numero de plaque ]],SMALL(IF(YEAR(Tableau1[date])=$G$34,ROW(Tableau1[numero de phone])-33),ROWS($1:16))),"")</f>
        <v/>
      </c>
      <c r="I49" t="str">
        <f t="array" ref="I49">IFERROR(INDEX(Tableau1[nom],SMALL(IF(YEAR(Tableau1[date])=$G$34,ROW(Tableau1[numero de phone])-33),ROWS($1:16))),"")</f>
        <v/>
      </c>
      <c r="J49" t="str">
        <f t="array" ref="J49">IFERROR(INDEX(Tableau1[saison],SMALL(IF(YEAR(Tableau1[date])=$G$34,ROW(Tableau1[numero de phone])-33),ROWS($1:16))),"")</f>
        <v/>
      </c>
      <c r="K49" s="22" t="str">
        <f t="array" ref="K49">IFERROR(INDEX(Tableau1[date],SMALL(IF(YEAR(Tableau1[date])=$G$34,ROW(Tableau1[numero de phone])-33),ROWS($1:16))),"")</f>
        <v/>
      </c>
      <c r="L49" t="str">
        <f t="array" ref="L49">IFERROR(INDEX(Tableau1[numero de phone],SMALL(IF(YEAR(Tableau1[date])=$G$34,ROW(Tableau1[numero de phone])-33),ROWS($1:16))),"")</f>
        <v/>
      </c>
    </row>
    <row r="50" spans="1:12" ht="15.75" x14ac:dyDescent="0.25">
      <c r="A50" s="4" t="s">
        <v>42</v>
      </c>
      <c r="B50" s="4" t="s">
        <v>11</v>
      </c>
      <c r="C50" s="4" t="s">
        <v>3</v>
      </c>
      <c r="D50" s="14">
        <v>42298</v>
      </c>
      <c r="E50" s="16" t="s">
        <v>61</v>
      </c>
      <c r="H50" t="str">
        <f t="array" ref="H50">IFERROR(INDEX(Tableau1[[numero de plaque ]],SMALL(IF(YEAR(Tableau1[date])=$G$34,ROW(Tableau1[numero de phone])-33),ROWS($1:17))),"")</f>
        <v/>
      </c>
      <c r="I50" t="str">
        <f t="array" ref="I50">IFERROR(INDEX(Tableau1[nom],SMALL(IF(YEAR(Tableau1[date])=$G$34,ROW(Tableau1[numero de phone])-33),ROWS($1:17))),"")</f>
        <v/>
      </c>
      <c r="J50" t="str">
        <f t="array" ref="J50">IFERROR(INDEX(Tableau1[saison],SMALL(IF(YEAR(Tableau1[date])=$G$34,ROW(Tableau1[numero de phone])-33),ROWS($1:17))),"")</f>
        <v/>
      </c>
      <c r="K50" s="22" t="str">
        <f t="array" ref="K50">IFERROR(INDEX(Tableau1[date],SMALL(IF(YEAR(Tableau1[date])=$G$34,ROW(Tableau1[numero de phone])-33),ROWS($1:17))),"")</f>
        <v/>
      </c>
      <c r="L50" t="str">
        <f t="array" ref="L50">IFERROR(INDEX(Tableau1[numero de phone],SMALL(IF(YEAR(Tableau1[date])=$G$34,ROW(Tableau1[numero de phone])-33),ROWS($1:17))),"")</f>
        <v/>
      </c>
    </row>
    <row r="51" spans="1:12" ht="15.75" x14ac:dyDescent="0.25">
      <c r="A51" s="2" t="s">
        <v>42</v>
      </c>
      <c r="B51" s="2" t="s">
        <v>11</v>
      </c>
      <c r="C51" s="2" t="s">
        <v>1</v>
      </c>
      <c r="D51" s="13"/>
      <c r="E51" s="16" t="s">
        <v>62</v>
      </c>
      <c r="H51" t="str">
        <f t="array" ref="H51">IFERROR(INDEX(Tableau1[[numero de plaque ]],SMALL(IF(YEAR(Tableau1[date])=$G$34,ROW(Tableau1[numero de phone])-33),ROWS($1:18))),"")</f>
        <v/>
      </c>
      <c r="I51" t="str">
        <f t="array" ref="I51">IFERROR(INDEX(Tableau1[nom],SMALL(IF(YEAR(Tableau1[date])=$G$34,ROW(Tableau1[numero de phone])-33),ROWS($1:18))),"")</f>
        <v/>
      </c>
      <c r="J51" t="str">
        <f t="array" ref="J51">IFERROR(INDEX(Tableau1[saison],SMALL(IF(YEAR(Tableau1[date])=$G$34,ROW(Tableau1[numero de phone])-33),ROWS($1:18))),"")</f>
        <v/>
      </c>
      <c r="K51" s="22" t="str">
        <f t="array" ref="K51">IFERROR(INDEX(Tableau1[date],SMALL(IF(YEAR(Tableau1[date])=$G$34,ROW(Tableau1[numero de phone])-33),ROWS($1:18))),"")</f>
        <v/>
      </c>
      <c r="L51" t="str">
        <f t="array" ref="L51">IFERROR(INDEX(Tableau1[numero de phone],SMALL(IF(YEAR(Tableau1[date])=$G$34,ROW(Tableau1[numero de phone])-33),ROWS($1:18))),"")</f>
        <v/>
      </c>
    </row>
    <row r="52" spans="1:12" ht="15.75" x14ac:dyDescent="0.25">
      <c r="A52" s="4" t="s">
        <v>43</v>
      </c>
      <c r="B52" s="4" t="s">
        <v>12</v>
      </c>
      <c r="C52" s="4" t="s">
        <v>3</v>
      </c>
      <c r="D52" s="14">
        <v>43035</v>
      </c>
      <c r="E52" s="16" t="s">
        <v>63</v>
      </c>
      <c r="H52" t="str">
        <f t="array" ref="H52">IFERROR(INDEX(Tableau1[[numero de plaque ]],SMALL(IF(YEAR(Tableau1[date])=$G$34,ROW(Tableau1[numero de phone])-33),ROWS($1:19))),"")</f>
        <v/>
      </c>
      <c r="I52" t="str">
        <f t="array" ref="I52">IFERROR(INDEX(Tableau1[nom],SMALL(IF(YEAR(Tableau1[date])=$G$34,ROW(Tableau1[numero de phone])-33),ROWS($1:19))),"")</f>
        <v/>
      </c>
      <c r="J52" t="str">
        <f t="array" ref="J52">IFERROR(INDEX(Tableau1[saison],SMALL(IF(YEAR(Tableau1[date])=$G$34,ROW(Tableau1[numero de phone])-33),ROWS($1:19))),"")</f>
        <v/>
      </c>
      <c r="K52" s="22" t="str">
        <f t="array" ref="K52">IFERROR(INDEX(Tableau1[date],SMALL(IF(YEAR(Tableau1[date])=$G$34,ROW(Tableau1[numero de phone])-33),ROWS($1:19))),"")</f>
        <v/>
      </c>
      <c r="L52" t="str">
        <f t="array" ref="L52">IFERROR(INDEX(Tableau1[numero de phone],SMALL(IF(YEAR(Tableau1[date])=$G$34,ROW(Tableau1[numero de phone])-33),ROWS($1:19))),"")</f>
        <v/>
      </c>
    </row>
    <row r="53" spans="1:12" ht="15.75" x14ac:dyDescent="0.25">
      <c r="A53" s="2" t="s">
        <v>43</v>
      </c>
      <c r="B53" s="2" t="s">
        <v>12</v>
      </c>
      <c r="C53" s="2" t="s">
        <v>1</v>
      </c>
      <c r="D53" s="13">
        <v>42839</v>
      </c>
      <c r="E53" s="16" t="s">
        <v>64</v>
      </c>
      <c r="H53" t="str">
        <f t="array" ref="H53">IFERROR(INDEX(Tableau1[[numero de plaque ]],SMALL(IF(YEAR(Tableau1[date])=$G$34,ROW(Tableau1[numero de phone])-33),ROWS($1:20))),"")</f>
        <v/>
      </c>
      <c r="I53" t="str">
        <f t="array" ref="I53">IFERROR(INDEX(Tableau1[nom],SMALL(IF(YEAR(Tableau1[date])=$G$34,ROW(Tableau1[numero de phone])-33),ROWS($1:20))),"")</f>
        <v/>
      </c>
      <c r="J53" t="str">
        <f t="array" ref="J53">IFERROR(INDEX(Tableau1[saison],SMALL(IF(YEAR(Tableau1[date])=$G$34,ROW(Tableau1[numero de phone])-33),ROWS($1:20))),"")</f>
        <v/>
      </c>
      <c r="K53" s="22" t="str">
        <f t="array" ref="K53">IFERROR(INDEX(Tableau1[date],SMALL(IF(YEAR(Tableau1[date])=$G$34,ROW(Tableau1[numero de phone])-33),ROWS($1:20))),"")</f>
        <v/>
      </c>
      <c r="L53" t="str">
        <f t="array" ref="L53">IFERROR(INDEX(Tableau1[numero de phone],SMALL(IF(YEAR(Tableau1[date])=$G$34,ROW(Tableau1[numero de phone])-33),ROWS($1:20))),"")</f>
        <v/>
      </c>
    </row>
    <row r="54" spans="1:12" ht="15.75" x14ac:dyDescent="0.25">
      <c r="A54" s="4" t="s">
        <v>44</v>
      </c>
      <c r="B54" s="4" t="s">
        <v>26</v>
      </c>
      <c r="C54" s="4" t="s">
        <v>3</v>
      </c>
      <c r="D54" s="14">
        <v>43088</v>
      </c>
      <c r="E54" s="16" t="s">
        <v>65</v>
      </c>
      <c r="H54" t="str">
        <f t="array" ref="H54">IFERROR(INDEX(Tableau1[[numero de plaque ]],SMALL(IF(YEAR(Tableau1[date])=$G$34,ROW(Tableau1[numero de phone])-33),ROWS($1:21))),"")</f>
        <v/>
      </c>
      <c r="I54" t="str">
        <f t="array" ref="I54">IFERROR(INDEX(Tableau1[nom],SMALL(IF(YEAR(Tableau1[date])=$G$34,ROW(Tableau1[numero de phone])-33),ROWS($1:21))),"")</f>
        <v/>
      </c>
      <c r="J54" t="str">
        <f t="array" ref="J54">IFERROR(INDEX(Tableau1[saison],SMALL(IF(YEAR(Tableau1[date])=$G$34,ROW(Tableau1[numero de phone])-33),ROWS($1:21))),"")</f>
        <v/>
      </c>
      <c r="K54" s="22" t="str">
        <f t="array" ref="K54">IFERROR(INDEX(Tableau1[date],SMALL(IF(YEAR(Tableau1[date])=$G$34,ROW(Tableau1[numero de phone])-33),ROWS($1:21))),"")</f>
        <v/>
      </c>
      <c r="L54" t="str">
        <f t="array" ref="L54">IFERROR(INDEX(Tableau1[numero de phone],SMALL(IF(YEAR(Tableau1[date])=$G$34,ROW(Tableau1[numero de phone])-33),ROWS($1:21))),"")</f>
        <v/>
      </c>
    </row>
    <row r="55" spans="1:12" ht="15.75" x14ac:dyDescent="0.25">
      <c r="A55" s="2" t="s">
        <v>44</v>
      </c>
      <c r="B55" s="2" t="s">
        <v>26</v>
      </c>
      <c r="C55" s="2" t="s">
        <v>1</v>
      </c>
      <c r="D55" s="13">
        <v>42817</v>
      </c>
      <c r="E55" s="16" t="s">
        <v>47</v>
      </c>
      <c r="H55" t="str">
        <f t="array" ref="H55">IFERROR(INDEX(Tableau1[[numero de plaque ]],SMALL(IF(YEAR(Tableau1[date])=$G$34,ROW(Tableau1[numero de phone])-33),ROWS($1:22))),"")</f>
        <v/>
      </c>
      <c r="I55" t="str">
        <f t="array" ref="I55">IFERROR(INDEX(Tableau1[nom],SMALL(IF(YEAR(Tableau1[date])=$G$34,ROW(Tableau1[numero de phone])-33),ROWS($1:22))),"")</f>
        <v/>
      </c>
      <c r="J55" t="str">
        <f t="array" ref="J55">IFERROR(INDEX(Tableau1[saison],SMALL(IF(YEAR(Tableau1[date])=$G$34,ROW(Tableau1[numero de phone])-33),ROWS($1:22))),"")</f>
        <v/>
      </c>
      <c r="K55" s="22" t="str">
        <f t="array" ref="K55">IFERROR(INDEX(Tableau1[date],SMALL(IF(YEAR(Tableau1[date])=$G$34,ROW(Tableau1[numero de phone])-33),ROWS($1:22))),"")</f>
        <v/>
      </c>
      <c r="L55" t="str">
        <f t="array" ref="L55">IFERROR(INDEX(Tableau1[numero de phone],SMALL(IF(YEAR(Tableau1[date])=$G$34,ROW(Tableau1[numero de phone])-33),ROWS($1:22))),"")</f>
        <v/>
      </c>
    </row>
    <row r="56" spans="1:12" ht="15.75" x14ac:dyDescent="0.25">
      <c r="A56" s="6" t="s">
        <v>45</v>
      </c>
      <c r="B56" s="6" t="s">
        <v>27</v>
      </c>
      <c r="C56" s="6" t="s">
        <v>3</v>
      </c>
      <c r="D56" s="15">
        <v>42689</v>
      </c>
      <c r="E56" s="18" t="s">
        <v>66</v>
      </c>
      <c r="H56" t="str">
        <f t="array" ref="H56">IFERROR(INDEX(Tableau1[[numero de plaque ]],SMALL(IF(YEAR(Tableau1[date])=$G$34,ROW(Tableau1[numero de phone])-33),ROWS($1:23))),"")</f>
        <v/>
      </c>
      <c r="I56" t="str">
        <f t="array" ref="I56">IFERROR(INDEX(Tableau1[nom],SMALL(IF(YEAR(Tableau1[date])=$G$34,ROW(Tableau1[numero de phone])-33),ROWS($1:23))),"")</f>
        <v/>
      </c>
      <c r="J56" t="str">
        <f t="array" ref="J56">IFERROR(INDEX(Tableau1[saison],SMALL(IF(YEAR(Tableau1[date])=$G$34,ROW(Tableau1[numero de phone])-33),ROWS($1:23))),"")</f>
        <v/>
      </c>
      <c r="K56" s="22" t="str">
        <f t="array" ref="K56">IFERROR(INDEX(Tableau1[date],SMALL(IF(YEAR(Tableau1[date])=$G$34,ROW(Tableau1[numero de phone])-33),ROWS($1:23))),"")</f>
        <v/>
      </c>
      <c r="L56" t="str">
        <f t="array" ref="L56">IFERROR(INDEX(Tableau1[numero de phone],SMALL(IF(YEAR(Tableau1[date])=$G$34,ROW(Tableau1[numero de phone])-33),ROWS($1:23))),"")</f>
        <v/>
      </c>
    </row>
    <row r="57" spans="1:12" ht="15.75" x14ac:dyDescent="0.25">
      <c r="A57" s="6" t="s">
        <v>45</v>
      </c>
      <c r="B57" s="6" t="s">
        <v>27</v>
      </c>
      <c r="C57" s="6" t="s">
        <v>1</v>
      </c>
      <c r="D57" s="15">
        <v>42464</v>
      </c>
      <c r="E57" s="18" t="s">
        <v>67</v>
      </c>
      <c r="H57" t="str">
        <f t="array" ref="H57">IFERROR(INDEX(Tableau1[[numero de plaque ]],SMALL(IF(YEAR(Tableau1[date])=$G$34,ROW(Tableau1[numero de phone])-33),ROWS($1:24))),"")</f>
        <v/>
      </c>
      <c r="I57" t="str">
        <f t="array" ref="I57">IFERROR(INDEX(Tableau1[nom],SMALL(IF(YEAR(Tableau1[date])=$G$34,ROW(Tableau1[numero de phone])-33),ROWS($1:24))),"")</f>
        <v/>
      </c>
      <c r="J57" t="str">
        <f t="array" ref="J57">IFERROR(INDEX(Tableau1[saison],SMALL(IF(YEAR(Tableau1[date])=$G$34,ROW(Tableau1[numero de phone])-33),ROWS($1:24))),"")</f>
        <v/>
      </c>
      <c r="K57" s="22" t="str">
        <f t="array" ref="K57">IFERROR(INDEX(Tableau1[date],SMALL(IF(YEAR(Tableau1[date])=$G$34,ROW(Tableau1[numero de phone])-33),ROWS($1:24))),"")</f>
        <v/>
      </c>
      <c r="L57" t="str">
        <f t="array" ref="L57">IFERROR(INDEX(Tableau1[numero de phone],SMALL(IF(YEAR(Tableau1[date])=$G$34,ROW(Tableau1[numero de phone])-33),ROWS($1:24))),"")</f>
        <v/>
      </c>
    </row>
    <row r="58" spans="1:12" ht="15.75" x14ac:dyDescent="0.25">
      <c r="A58" s="4" t="s">
        <v>46</v>
      </c>
      <c r="B58" s="4" t="s">
        <v>28</v>
      </c>
      <c r="C58" s="4" t="s">
        <v>3</v>
      </c>
      <c r="D58" s="14">
        <v>42018</v>
      </c>
      <c r="E58" s="18" t="s">
        <v>68</v>
      </c>
      <c r="H58" t="str">
        <f t="array" ref="H58">IFERROR(INDEX(Tableau1[[numero de plaque ]],SMALL(IF(YEAR(Tableau1[date])=$G$34,ROW(Tableau1[numero de phone])-33),ROWS($1:25))),"")</f>
        <v/>
      </c>
      <c r="I58" t="str">
        <f t="array" ref="I58">IFERROR(INDEX(Tableau1[nom],SMALL(IF(YEAR(Tableau1[date])=$G$34,ROW(Tableau1[numero de phone])-33),ROWS($1:25))),"")</f>
        <v/>
      </c>
      <c r="J58" t="str">
        <f t="array" ref="J58">IFERROR(INDEX(Tableau1[saison],SMALL(IF(YEAR(Tableau1[date])=$G$34,ROW(Tableau1[numero de phone])-33),ROWS($1:25))),"")</f>
        <v/>
      </c>
      <c r="K58" s="22" t="str">
        <f t="array" ref="K58">IFERROR(INDEX(Tableau1[date],SMALL(IF(YEAR(Tableau1[date])=$G$34,ROW(Tableau1[numero de phone])-33),ROWS($1:25))),"")</f>
        <v/>
      </c>
      <c r="L58" t="str">
        <f t="array" ref="L58">IFERROR(INDEX(Tableau1[numero de phone],SMALL(IF(YEAR(Tableau1[date])=$G$34,ROW(Tableau1[numero de phone])-33),ROWS($1:25))),"")</f>
        <v/>
      </c>
    </row>
  </sheetData>
  <conditionalFormatting sqref="S2:T21">
    <cfRule type="cellIs" dxfId="2" priority="2" stopIfTrue="1" operator="lessThan">
      <formula>3</formula>
    </cfRule>
  </conditionalFormatting>
  <conditionalFormatting sqref="S2:T21">
    <cfRule type="cellIs" dxfId="1" priority="1" operator="lessThan">
      <formula>3</formula>
    </cfRule>
  </conditionalFormatting>
  <dataValidations count="1">
    <dataValidation type="list" allowBlank="1" showInputMessage="1" showErrorMessage="1" sqref="I2 G34" xr:uid="{00000000-0002-0000-0000-000000000000}">
      <formula1>"2014,2015,2016,2017,2018"</formula1>
    </dataValidation>
  </dataValidations>
  <pageMargins left="0.7" right="0.7" top="0.75" bottom="0.75" header="0.3" footer="0.3"/>
  <drawing r:id="rId2"/>
  <legacyDrawing r:id="rId3"/>
  <tableParts count="1">
    <tablePart r:id="rId4"/>
  </tableParts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DjiDji</cp:lastModifiedBy>
  <dcterms:created xsi:type="dcterms:W3CDTF">2018-11-15T01:51:19Z</dcterms:created>
  <dcterms:modified xsi:type="dcterms:W3CDTF">2018-11-15T15:16:24Z</dcterms:modified>
</cp:coreProperties>
</file>