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I002628\Desktop\"/>
    </mc:Choice>
  </mc:AlternateContent>
  <bookViews>
    <workbookView xWindow="0" yWindow="0" windowWidth="20496" windowHeight="8592"/>
  </bookViews>
  <sheets>
    <sheet name="Calendrier" sheetId="1" r:id="rId1"/>
    <sheet name="Paramètres" sheetId="2" r:id="rId2"/>
  </sheets>
  <externalReferences>
    <externalReference r:id="rId3"/>
  </externalReferences>
  <definedNames>
    <definedName name="Férié">Paramètres!$C$6:$C$14</definedName>
    <definedName name="Vacance">Paramètres!$C$15:$C$93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V8" i="1"/>
  <c r="T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8" i="1"/>
  <c r="W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8" i="1"/>
  <c r="L23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O8" i="1"/>
  <c r="M8" i="1"/>
  <c r="K8" i="1"/>
  <c r="P8" i="1"/>
  <c r="N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8" i="1"/>
  <c r="AE8" i="1" l="1"/>
  <c r="C14" i="2" l="1"/>
  <c r="BX49" i="1" l="1"/>
  <c r="BX43" i="1"/>
  <c r="BX46" i="1" s="1"/>
  <c r="BQ49" i="1"/>
  <c r="BQ43" i="1"/>
  <c r="BQ46" i="1" s="1"/>
  <c r="BJ49" i="1"/>
  <c r="BJ43" i="1"/>
  <c r="BJ46" i="1" s="1"/>
  <c r="BC49" i="1"/>
  <c r="BC43" i="1"/>
  <c r="BC46" i="1" s="1"/>
  <c r="AV49" i="1"/>
  <c r="AV43" i="1"/>
  <c r="AV46" i="1" s="1"/>
  <c r="AO49" i="1"/>
  <c r="AO43" i="1"/>
  <c r="AO46" i="1" s="1"/>
  <c r="AH49" i="1"/>
  <c r="AH43" i="1"/>
  <c r="AH46" i="1" s="1"/>
  <c r="T49" i="1"/>
  <c r="T43" i="1"/>
  <c r="T46" i="1" s="1"/>
  <c r="C70" i="2" l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56" i="2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42" i="2"/>
  <c r="C28" i="2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10" i="1" l="1"/>
  <c r="AZ8" i="1" l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C8" i="1" l="1"/>
  <c r="AL8" i="1" l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Q8" i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C9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8" i="2"/>
  <c r="C7" i="2"/>
  <c r="C6" i="2"/>
  <c r="C12" i="2"/>
  <c r="C11" i="2"/>
  <c r="C10" i="2"/>
  <c r="C13" i="2" s="1"/>
  <c r="C9" i="2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BU6" i="1"/>
  <c r="BN6" i="1"/>
  <c r="BG6" i="1"/>
  <c r="AZ6" i="1"/>
  <c r="AS6" i="1"/>
  <c r="AL6" i="1"/>
  <c r="AE6" i="1"/>
  <c r="X6" i="1"/>
  <c r="Q6" i="1"/>
  <c r="J6" i="1"/>
  <c r="C6" i="1"/>
  <c r="H10" i="1" l="1"/>
  <c r="D10" i="1"/>
  <c r="G10" i="1"/>
  <c r="I10" i="1"/>
  <c r="E10" i="1"/>
  <c r="F10" i="1"/>
  <c r="G8" i="1"/>
  <c r="I8" i="1"/>
  <c r="E8" i="1"/>
  <c r="F8" i="1"/>
  <c r="H8" i="1"/>
  <c r="D8" i="1"/>
  <c r="H37" i="1"/>
  <c r="G37" i="1"/>
  <c r="E37" i="1"/>
  <c r="I37" i="1"/>
  <c r="F37" i="1"/>
  <c r="D37" i="1"/>
  <c r="H33" i="1"/>
  <c r="G33" i="1"/>
  <c r="E33" i="1"/>
  <c r="I33" i="1"/>
  <c r="F33" i="1"/>
  <c r="D33" i="1"/>
  <c r="H29" i="1"/>
  <c r="G29" i="1"/>
  <c r="E29" i="1"/>
  <c r="I29" i="1"/>
  <c r="F29" i="1"/>
  <c r="D29" i="1"/>
  <c r="H25" i="1"/>
  <c r="G25" i="1"/>
  <c r="E25" i="1"/>
  <c r="I25" i="1"/>
  <c r="F25" i="1"/>
  <c r="D25" i="1"/>
  <c r="H21" i="1"/>
  <c r="G21" i="1"/>
  <c r="E21" i="1"/>
  <c r="I21" i="1"/>
  <c r="F21" i="1"/>
  <c r="D21" i="1"/>
  <c r="H17" i="1"/>
  <c r="G17" i="1"/>
  <c r="E17" i="1"/>
  <c r="I17" i="1"/>
  <c r="F17" i="1"/>
  <c r="D17" i="1"/>
  <c r="H13" i="1"/>
  <c r="G13" i="1"/>
  <c r="E13" i="1"/>
  <c r="I13" i="1"/>
  <c r="F13" i="1"/>
  <c r="D13" i="1"/>
  <c r="I36" i="1"/>
  <c r="E36" i="1"/>
  <c r="F36" i="1"/>
  <c r="D36" i="1"/>
  <c r="H36" i="1"/>
  <c r="G36" i="1"/>
  <c r="I32" i="1"/>
  <c r="F32" i="1"/>
  <c r="D32" i="1"/>
  <c r="G32" i="1"/>
  <c r="E32" i="1"/>
  <c r="H32" i="1"/>
  <c r="I28" i="1"/>
  <c r="F28" i="1"/>
  <c r="D28" i="1"/>
  <c r="G28" i="1"/>
  <c r="E28" i="1"/>
  <c r="H28" i="1"/>
  <c r="I24" i="1"/>
  <c r="E24" i="1"/>
  <c r="F24" i="1"/>
  <c r="D24" i="1"/>
  <c r="G24" i="1"/>
  <c r="H24" i="1"/>
  <c r="I20" i="1"/>
  <c r="F20" i="1"/>
  <c r="D20" i="1"/>
  <c r="G20" i="1"/>
  <c r="H20" i="1"/>
  <c r="E20" i="1"/>
  <c r="I16" i="1"/>
  <c r="E16" i="1"/>
  <c r="F16" i="1"/>
  <c r="D16" i="1"/>
  <c r="H16" i="1"/>
  <c r="G16" i="1"/>
  <c r="I12" i="1"/>
  <c r="F12" i="1"/>
  <c r="D12" i="1"/>
  <c r="H12" i="1"/>
  <c r="G12" i="1"/>
  <c r="E12" i="1"/>
  <c r="F35" i="1"/>
  <c r="D35" i="1"/>
  <c r="H35" i="1"/>
  <c r="G35" i="1"/>
  <c r="E35" i="1"/>
  <c r="I35" i="1"/>
  <c r="F31" i="1"/>
  <c r="D31" i="1"/>
  <c r="I31" i="1"/>
  <c r="H31" i="1"/>
  <c r="G31" i="1"/>
  <c r="E31" i="1"/>
  <c r="F27" i="1"/>
  <c r="D27" i="1"/>
  <c r="H27" i="1"/>
  <c r="G27" i="1"/>
  <c r="E27" i="1"/>
  <c r="I27" i="1"/>
  <c r="F23" i="1"/>
  <c r="D23" i="1"/>
  <c r="H23" i="1"/>
  <c r="G23" i="1"/>
  <c r="E23" i="1"/>
  <c r="I23" i="1"/>
  <c r="F19" i="1"/>
  <c r="D19" i="1"/>
  <c r="H19" i="1"/>
  <c r="G19" i="1"/>
  <c r="E19" i="1"/>
  <c r="I19" i="1"/>
  <c r="F15" i="1"/>
  <c r="D15" i="1"/>
  <c r="H15" i="1"/>
  <c r="G15" i="1"/>
  <c r="E15" i="1"/>
  <c r="I15" i="1"/>
  <c r="F11" i="1"/>
  <c r="D11" i="1"/>
  <c r="H11" i="1"/>
  <c r="G11" i="1"/>
  <c r="E11" i="1"/>
  <c r="I11" i="1"/>
  <c r="H34" i="1"/>
  <c r="G34" i="1"/>
  <c r="E34" i="1"/>
  <c r="F34" i="1"/>
  <c r="D34" i="1"/>
  <c r="I34" i="1"/>
  <c r="F30" i="1"/>
  <c r="H30" i="1"/>
  <c r="G30" i="1"/>
  <c r="E30" i="1"/>
  <c r="D30" i="1"/>
  <c r="I30" i="1"/>
  <c r="H26" i="1"/>
  <c r="G26" i="1"/>
  <c r="E26" i="1"/>
  <c r="D26" i="1"/>
  <c r="I26" i="1"/>
  <c r="F26" i="1"/>
  <c r="H22" i="1"/>
  <c r="G22" i="1"/>
  <c r="E22" i="1"/>
  <c r="F22" i="1"/>
  <c r="I22" i="1"/>
  <c r="D22" i="1"/>
  <c r="D18" i="1"/>
  <c r="H18" i="1"/>
  <c r="G18" i="1"/>
  <c r="E18" i="1"/>
  <c r="I18" i="1"/>
  <c r="F18" i="1"/>
  <c r="D14" i="1"/>
  <c r="H14" i="1"/>
  <c r="G14" i="1"/>
  <c r="E14" i="1"/>
  <c r="I14" i="1"/>
  <c r="F14" i="1"/>
  <c r="H9" i="1"/>
  <c r="G9" i="1"/>
  <c r="E9" i="1"/>
  <c r="I9" i="1"/>
  <c r="F9" i="1"/>
  <c r="D9" i="1"/>
  <c r="M49" i="1"/>
  <c r="M43" i="1"/>
  <c r="M46" i="1" s="1"/>
  <c r="F43" i="1" l="1"/>
  <c r="F46" i="1" s="1"/>
  <c r="F49" i="1"/>
  <c r="AA43" i="1"/>
  <c r="AA46" i="1" s="1"/>
  <c r="AA49" i="1"/>
</calcChain>
</file>

<file path=xl/sharedStrings.xml><?xml version="1.0" encoding="utf-8"?>
<sst xmlns="http://schemas.openxmlformats.org/spreadsheetml/2006/main" count="126" uniqueCount="32">
  <si>
    <t>MARION</t>
  </si>
  <si>
    <t>GARDERIE</t>
  </si>
  <si>
    <t>CANTINE</t>
  </si>
  <si>
    <t>CELIA</t>
  </si>
  <si>
    <t>ORIANE</t>
  </si>
  <si>
    <t xml:space="preserve">ANNEE SCOLAIRE </t>
  </si>
  <si>
    <t>/</t>
  </si>
  <si>
    <t>Jour de l'an</t>
  </si>
  <si>
    <t>Lundi de Pâques</t>
  </si>
  <si>
    <t>Fête du Travail</t>
  </si>
  <si>
    <t>8 Mai</t>
  </si>
  <si>
    <t>Jeudi de l'Ascension</t>
  </si>
  <si>
    <t>Fête Nationale</t>
  </si>
  <si>
    <t>La Toussaint</t>
  </si>
  <si>
    <t>Armistice</t>
  </si>
  <si>
    <t>Noël</t>
  </si>
  <si>
    <t>Début</t>
  </si>
  <si>
    <t>Fin</t>
  </si>
  <si>
    <t>VACANCES</t>
  </si>
  <si>
    <t>lun</t>
  </si>
  <si>
    <t>mar</t>
  </si>
  <si>
    <t>jeu</t>
  </si>
  <si>
    <t>ven</t>
  </si>
  <si>
    <t>Repas</t>
  </si>
  <si>
    <t>Garderie journée</t>
  </si>
  <si>
    <t>Jour fériés</t>
  </si>
  <si>
    <t>TOTAL GARDERIE</t>
  </si>
  <si>
    <t>TOTAL CANTINE</t>
  </si>
  <si>
    <t>GARDERIE A PAYER</t>
  </si>
  <si>
    <t>Vacances Scolaires</t>
  </si>
  <si>
    <r>
      <t xml:space="preserve">C6:C14 nommé </t>
    </r>
    <r>
      <rPr>
        <b/>
        <sz val="11"/>
        <color rgb="FFFF0000"/>
        <rFont val="Arial"/>
        <family val="2"/>
      </rPr>
      <t>Férié</t>
    </r>
  </si>
  <si>
    <r>
      <t>C15:C93 nommé</t>
    </r>
    <r>
      <rPr>
        <b/>
        <sz val="11"/>
        <color rgb="FFFF0000"/>
        <rFont val="Arial"/>
        <family val="2"/>
      </rPr>
      <t xml:space="preserve"> Vacance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</si>
</sst>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mmmm"/>
    <numFmt numFmtId="165" formatCode="ddd\ dd"/>
    <numFmt numFmtId="166" formatCode="[$-40C]d\-mmm;@"/>
    <numFmt numFmtId="167" formatCode="[$-F800]dddd\,\ mmmm\ dd\,\ yyyy"/>
    <numFmt numFmtId="168" formatCode="ddd\ dd\ mmm\ yy"/>
  </numFmts>
  <fonts count="12" x14ac:knownFonts="1">
    <font>
      <sz val="11"/>
      <color theme="1"/>
      <name val="Arial"/>
      <family val="2"/>
    </font>
    <font>
      <sz val="5"/>
      <color theme="1"/>
      <name val="Arial"/>
      <family val="2"/>
    </font>
    <font>
      <b/>
      <sz val="18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72"/>
      <color rgb="FF7030A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 style="thick">
        <color rgb="FF7030A0"/>
      </left>
      <right style="hair">
        <color rgb="FFCC99FF"/>
      </right>
      <top style="thick">
        <color rgb="FF7030A0"/>
      </top>
      <bottom style="hair">
        <color rgb="FFCC99FF"/>
      </bottom>
      <diagonal/>
    </border>
    <border>
      <left style="hair">
        <color rgb="FFCC99FF"/>
      </left>
      <right style="hair">
        <color rgb="FFCC99FF"/>
      </right>
      <top style="thick">
        <color rgb="FF7030A0"/>
      </top>
      <bottom style="hair">
        <color rgb="FFCC99FF"/>
      </bottom>
      <diagonal/>
    </border>
    <border>
      <left style="hair">
        <color rgb="FFCC99FF"/>
      </left>
      <right style="thick">
        <color rgb="FF7030A0"/>
      </right>
      <top style="thick">
        <color rgb="FF7030A0"/>
      </top>
      <bottom style="hair">
        <color rgb="FFCC99FF"/>
      </bottom>
      <diagonal/>
    </border>
    <border>
      <left style="thick">
        <color rgb="FF7030A0"/>
      </left>
      <right style="hair">
        <color rgb="FFCC99FF"/>
      </right>
      <top style="hair">
        <color rgb="FFCC99FF"/>
      </top>
      <bottom style="hair">
        <color rgb="FFCC99FF"/>
      </bottom>
      <diagonal/>
    </border>
    <border>
      <left style="hair">
        <color rgb="FFCC99FF"/>
      </left>
      <right style="hair">
        <color rgb="FFCC99FF"/>
      </right>
      <top style="hair">
        <color rgb="FFCC99FF"/>
      </top>
      <bottom style="hair">
        <color rgb="FFCC99FF"/>
      </bottom>
      <diagonal/>
    </border>
    <border>
      <left style="hair">
        <color rgb="FFCC99FF"/>
      </left>
      <right style="thick">
        <color rgb="FF7030A0"/>
      </right>
      <top style="hair">
        <color rgb="FFCC99FF"/>
      </top>
      <bottom style="hair">
        <color rgb="FFCC99FF"/>
      </bottom>
      <diagonal/>
    </border>
    <border>
      <left style="thick">
        <color rgb="FF7030A0"/>
      </left>
      <right style="hair">
        <color rgb="FFCC99FF"/>
      </right>
      <top style="hair">
        <color rgb="FFCC99FF"/>
      </top>
      <bottom style="thick">
        <color rgb="FF7030A0"/>
      </bottom>
      <diagonal/>
    </border>
    <border>
      <left style="hair">
        <color rgb="FFCC99FF"/>
      </left>
      <right style="hair">
        <color rgb="FFCC99FF"/>
      </right>
      <top style="hair">
        <color rgb="FFCC99FF"/>
      </top>
      <bottom style="thick">
        <color rgb="FF7030A0"/>
      </bottom>
      <diagonal/>
    </border>
    <border>
      <left style="hair">
        <color rgb="FFCC99FF"/>
      </left>
      <right style="thick">
        <color rgb="FF7030A0"/>
      </right>
      <top style="hair">
        <color rgb="FFCC99FF"/>
      </top>
      <bottom style="thick">
        <color rgb="FF7030A0"/>
      </bottom>
      <diagonal/>
    </border>
    <border>
      <left style="hair">
        <color rgb="FFCC99FF"/>
      </left>
      <right/>
      <top style="thick">
        <color rgb="FF7030A0"/>
      </top>
      <bottom style="hair">
        <color rgb="FFCC99FF"/>
      </bottom>
      <diagonal/>
    </border>
    <border>
      <left style="hair">
        <color rgb="FFCC99FF"/>
      </left>
      <right/>
      <top style="hair">
        <color rgb="FFCC99FF"/>
      </top>
      <bottom style="hair">
        <color rgb="FFCC99FF"/>
      </bottom>
      <diagonal/>
    </border>
    <border>
      <left style="hair">
        <color rgb="FFCC99FF"/>
      </left>
      <right/>
      <top style="hair">
        <color rgb="FFCC99FF"/>
      </top>
      <bottom style="thick">
        <color rgb="FF7030A0"/>
      </bottom>
      <diagonal/>
    </border>
    <border>
      <left/>
      <right style="hair">
        <color rgb="FFCC99FF"/>
      </right>
      <top style="thick">
        <color rgb="FF7030A0"/>
      </top>
      <bottom style="hair">
        <color rgb="FFCC99FF"/>
      </bottom>
      <diagonal/>
    </border>
    <border>
      <left/>
      <right style="hair">
        <color rgb="FFCC99FF"/>
      </right>
      <top style="hair">
        <color rgb="FFCC99FF"/>
      </top>
      <bottom style="hair">
        <color rgb="FFCC99FF"/>
      </bottom>
      <diagonal/>
    </border>
    <border>
      <left/>
      <right style="hair">
        <color rgb="FFCC99FF"/>
      </right>
      <top style="hair">
        <color rgb="FFCC99FF"/>
      </top>
      <bottom style="thick">
        <color rgb="FF7030A0"/>
      </bottom>
      <diagonal/>
    </border>
    <border>
      <left style="thick">
        <color rgb="FF7030A0"/>
      </left>
      <right style="hair">
        <color rgb="FFCC99FF"/>
      </right>
      <top/>
      <bottom style="hair">
        <color rgb="FFCC99FF"/>
      </bottom>
      <diagonal/>
    </border>
    <border>
      <left style="hair">
        <color rgb="FFCC99FF"/>
      </left>
      <right style="hair">
        <color rgb="FFCC99FF"/>
      </right>
      <top/>
      <bottom style="hair">
        <color rgb="FFCC99FF"/>
      </bottom>
      <diagonal/>
    </border>
    <border>
      <left style="hair">
        <color rgb="FFCC99FF"/>
      </left>
      <right style="thick">
        <color rgb="FF7030A0"/>
      </right>
      <top/>
      <bottom style="hair">
        <color rgb="FFCC99FF"/>
      </bottom>
      <diagonal/>
    </border>
    <border>
      <left/>
      <right style="hair">
        <color rgb="FFCC99FF"/>
      </right>
      <top/>
      <bottom style="hair">
        <color rgb="FFCC99FF"/>
      </bottom>
      <diagonal/>
    </border>
    <border>
      <left style="hair">
        <color rgb="FFCC99FF"/>
      </left>
      <right/>
      <top/>
      <bottom style="hair">
        <color rgb="FFCC99FF"/>
      </bottom>
      <diagonal/>
    </border>
    <border>
      <left style="hair">
        <color rgb="FFCC99FF"/>
      </left>
      <right style="hair">
        <color rgb="FFCC99FF"/>
      </right>
      <top/>
      <bottom style="thick">
        <color rgb="FF7030A0"/>
      </bottom>
      <diagonal/>
    </border>
    <border>
      <left style="hair">
        <color rgb="FFCC99FF"/>
      </left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 style="hair">
        <color rgb="FFFFCCFF"/>
      </right>
      <top style="thick">
        <color rgb="FF7030A0"/>
      </top>
      <bottom style="hair">
        <color rgb="FFFFCCFF"/>
      </bottom>
      <diagonal/>
    </border>
    <border>
      <left style="hair">
        <color rgb="FFFFCCFF"/>
      </left>
      <right style="hair">
        <color rgb="FFFFCCFF"/>
      </right>
      <top style="thick">
        <color rgb="FF7030A0"/>
      </top>
      <bottom style="hair">
        <color rgb="FFFFCCFF"/>
      </bottom>
      <diagonal/>
    </border>
    <border>
      <left style="hair">
        <color rgb="FFFFCCFF"/>
      </left>
      <right style="thick">
        <color rgb="FF7030A0"/>
      </right>
      <top style="thick">
        <color rgb="FF7030A0"/>
      </top>
      <bottom style="hair">
        <color rgb="FFFFCCFF"/>
      </bottom>
      <diagonal/>
    </border>
    <border>
      <left style="thick">
        <color rgb="FF7030A0"/>
      </left>
      <right style="hair">
        <color rgb="FFFFCCFF"/>
      </right>
      <top style="hair">
        <color rgb="FFFFCCFF"/>
      </top>
      <bottom style="hair">
        <color rgb="FFFFCCFF"/>
      </bottom>
      <diagonal/>
    </border>
    <border>
      <left style="hair">
        <color rgb="FFFFCCFF"/>
      </left>
      <right style="hair">
        <color rgb="FFFFCCFF"/>
      </right>
      <top style="hair">
        <color rgb="FFFFCCFF"/>
      </top>
      <bottom style="hair">
        <color rgb="FFFFCCFF"/>
      </bottom>
      <diagonal/>
    </border>
    <border>
      <left style="hair">
        <color rgb="FFFFCCFF"/>
      </left>
      <right style="thick">
        <color rgb="FF7030A0"/>
      </right>
      <top style="hair">
        <color rgb="FFFFCCFF"/>
      </top>
      <bottom style="hair">
        <color rgb="FFFFCCFF"/>
      </bottom>
      <diagonal/>
    </border>
    <border>
      <left style="thick">
        <color rgb="FF7030A0"/>
      </left>
      <right style="hair">
        <color rgb="FFFFCCFF"/>
      </right>
      <top style="hair">
        <color rgb="FFFFCCFF"/>
      </top>
      <bottom style="thick">
        <color rgb="FF7030A0"/>
      </bottom>
      <diagonal/>
    </border>
    <border>
      <left style="hair">
        <color rgb="FFFFCCFF"/>
      </left>
      <right style="hair">
        <color rgb="FFFFCCFF"/>
      </right>
      <top style="hair">
        <color rgb="FFFFCCFF"/>
      </top>
      <bottom style="thick">
        <color rgb="FF7030A0"/>
      </bottom>
      <diagonal/>
    </border>
    <border>
      <left style="hair">
        <color rgb="FFFFCCFF"/>
      </left>
      <right style="thick">
        <color rgb="FF7030A0"/>
      </right>
      <top style="hair">
        <color rgb="FFFFCCFF"/>
      </top>
      <bottom style="thick">
        <color rgb="FF7030A0"/>
      </bottom>
      <diagonal/>
    </border>
  </borders>
  <cellStyleXfs count="4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applyNumberFormat="1"/>
    <xf numFmtId="0" fontId="0" fillId="0" borderId="0" xfId="0" applyAlignment="1">
      <alignment vertical="center"/>
    </xf>
    <xf numFmtId="166" fontId="0" fillId="0" borderId="0" xfId="0" applyNumberFormat="1"/>
    <xf numFmtId="167" fontId="5" fillId="0" borderId="0" xfId="1" applyNumberFormat="1" applyFont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8" fontId="6" fillId="0" borderId="9" xfId="1" applyNumberFormat="1" applyFont="1" applyFill="1" applyBorder="1" applyAlignment="1">
      <alignment horizontal="center" vertical="center"/>
    </xf>
    <xf numFmtId="168" fontId="6" fillId="0" borderId="10" xfId="1" applyNumberFormat="1" applyFont="1" applyFill="1" applyBorder="1" applyAlignment="1">
      <alignment horizontal="center" vertical="center"/>
    </xf>
    <xf numFmtId="168" fontId="6" fillId="0" borderId="11" xfId="1" applyNumberFormat="1" applyFont="1" applyFill="1" applyBorder="1" applyAlignment="1">
      <alignment horizontal="center" vertical="center"/>
    </xf>
    <xf numFmtId="168" fontId="6" fillId="0" borderId="12" xfId="1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3" fontId="0" fillId="0" borderId="0" xfId="2" applyFont="1" applyAlignment="1">
      <alignment horizontal="center" vertical="center"/>
    </xf>
    <xf numFmtId="43" fontId="0" fillId="0" borderId="0" xfId="2" applyFont="1"/>
    <xf numFmtId="0" fontId="8" fillId="5" borderId="0" xfId="0" applyFont="1" applyFill="1" applyAlignment="1">
      <alignment horizontal="center" vertical="center"/>
    </xf>
    <xf numFmtId="0" fontId="0" fillId="6" borderId="0" xfId="0" applyFill="1"/>
    <xf numFmtId="0" fontId="8" fillId="6" borderId="0" xfId="0" applyFont="1" applyFill="1" applyAlignment="1">
      <alignment horizontal="center" vertical="center"/>
    </xf>
    <xf numFmtId="168" fontId="0" fillId="0" borderId="0" xfId="0" applyNumberFormat="1"/>
    <xf numFmtId="0" fontId="3" fillId="7" borderId="4" xfId="0" applyFont="1" applyFill="1" applyBorder="1" applyAlignment="1">
      <alignment horizontal="left" vertical="center" indent="1"/>
    </xf>
    <xf numFmtId="15" fontId="0" fillId="7" borderId="15" xfId="0" applyNumberFormat="1" applyFill="1" applyBorder="1" applyAlignment="1">
      <alignment horizontal="right" vertical="center" indent="1"/>
    </xf>
    <xf numFmtId="0" fontId="3" fillId="7" borderId="5" xfId="0" applyFont="1" applyFill="1" applyBorder="1" applyAlignment="1">
      <alignment horizontal="left" vertical="center" indent="1"/>
    </xf>
    <xf numFmtId="15" fontId="0" fillId="7" borderId="16" xfId="0" applyNumberFormat="1" applyFill="1" applyBorder="1" applyAlignment="1">
      <alignment horizontal="right" vertical="center" indent="1"/>
    </xf>
    <xf numFmtId="15" fontId="3" fillId="7" borderId="5" xfId="0" quotePrefix="1" applyNumberFormat="1" applyFont="1" applyFill="1" applyBorder="1" applyAlignment="1">
      <alignment horizontal="left" vertical="center" indent="1"/>
    </xf>
    <xf numFmtId="0" fontId="3" fillId="7" borderId="20" xfId="0" applyFont="1" applyFill="1" applyBorder="1" applyAlignment="1">
      <alignment horizontal="left" vertical="center" indent="1"/>
    </xf>
    <xf numFmtId="15" fontId="0" fillId="7" borderId="21" xfId="0" applyNumberFormat="1" applyFill="1" applyBorder="1" applyAlignment="1">
      <alignment horizontal="right" vertical="center" indent="1"/>
    </xf>
    <xf numFmtId="14" fontId="0" fillId="8" borderId="15" xfId="0" applyNumberFormat="1" applyFill="1" applyBorder="1" applyAlignment="1">
      <alignment horizontal="center" vertical="center"/>
    </xf>
    <xf numFmtId="14" fontId="0" fillId="8" borderId="16" xfId="0" applyNumberFormat="1" applyFill="1" applyBorder="1" applyAlignment="1">
      <alignment horizontal="center" vertical="center"/>
    </xf>
    <xf numFmtId="14" fontId="0" fillId="8" borderId="17" xfId="0" applyNumberForma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textRotation="90"/>
    </xf>
    <xf numFmtId="0" fontId="9" fillId="8" borderId="5" xfId="0" applyFont="1" applyFill="1" applyBorder="1" applyAlignment="1">
      <alignment horizontal="center" vertical="center" textRotation="90"/>
    </xf>
    <xf numFmtId="0" fontId="9" fillId="8" borderId="6" xfId="0" applyFont="1" applyFill="1" applyBorder="1" applyAlignment="1">
      <alignment horizontal="center" vertical="center" textRotation="90"/>
    </xf>
    <xf numFmtId="164" fontId="10" fillId="3" borderId="22" xfId="0" applyNumberFormat="1" applyFont="1" applyFill="1" applyBorder="1" applyAlignment="1">
      <alignment horizontal="center" vertical="center" textRotation="44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5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65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3" borderId="31" xfId="0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164" fontId="10" fillId="3" borderId="34" xfId="0" applyNumberFormat="1" applyFont="1" applyFill="1" applyBorder="1" applyAlignment="1">
      <alignment horizontal="center" vertical="center" textRotation="44"/>
    </xf>
    <xf numFmtId="165" fontId="0" fillId="0" borderId="35" xfId="0" applyNumberFormat="1" applyBorder="1" applyAlignment="1">
      <alignment vertical="center"/>
    </xf>
    <xf numFmtId="165" fontId="0" fillId="0" borderId="36" xfId="0" applyNumberFormat="1" applyBorder="1" applyAlignment="1">
      <alignment vertical="center"/>
    </xf>
    <xf numFmtId="4" fontId="0" fillId="0" borderId="27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164" fontId="10" fillId="3" borderId="22" xfId="0" applyNumberFormat="1" applyFont="1" applyFill="1" applyBorder="1" applyAlignment="1">
      <alignment horizontal="center" vertical="center" textRotation="46"/>
    </xf>
    <xf numFmtId="165" fontId="0" fillId="0" borderId="37" xfId="0" applyNumberFormat="1" applyBorder="1" applyAlignment="1">
      <alignment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165" fontId="0" fillId="0" borderId="40" xfId="0" applyNumberFormat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5" fontId="0" fillId="0" borderId="41" xfId="0" applyNumberFormat="1" applyBorder="1" applyAlignment="1">
      <alignment vertical="center"/>
    </xf>
    <xf numFmtId="165" fontId="0" fillId="0" borderId="39" xfId="0" applyNumberFormat="1" applyBorder="1" applyAlignment="1">
      <alignment vertical="center"/>
    </xf>
    <xf numFmtId="164" fontId="10" fillId="3" borderId="28" xfId="0" applyNumberFormat="1" applyFont="1" applyFill="1" applyBorder="1" applyAlignment="1">
      <alignment horizontal="center" vertical="center" textRotation="44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164" fontId="10" fillId="3" borderId="36" xfId="0" applyNumberFormat="1" applyFont="1" applyFill="1" applyBorder="1" applyAlignment="1">
      <alignment horizontal="center" vertical="center" textRotation="44"/>
    </xf>
    <xf numFmtId="0" fontId="1" fillId="4" borderId="33" xfId="0" applyFont="1" applyFill="1" applyBorder="1" applyAlignment="1">
      <alignment horizontal="center" vertical="center"/>
    </xf>
    <xf numFmtId="164" fontId="10" fillId="3" borderId="28" xfId="0" applyNumberFormat="1" applyFont="1" applyFill="1" applyBorder="1" applyAlignment="1">
      <alignment horizontal="center" vertical="center" textRotation="46"/>
    </xf>
    <xf numFmtId="0" fontId="11" fillId="0" borderId="0" xfId="0" applyFont="1" applyAlignment="1">
      <alignment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165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165" fontId="0" fillId="0" borderId="44" xfId="0" applyNumberFormat="1" applyBorder="1" applyAlignment="1">
      <alignment vertical="center"/>
    </xf>
    <xf numFmtId="4" fontId="0" fillId="0" borderId="45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165" fontId="0" fillId="0" borderId="47" xfId="0" applyNumberFormat="1" applyBorder="1" applyAlignment="1">
      <alignment vertical="center"/>
    </xf>
    <xf numFmtId="4" fontId="0" fillId="0" borderId="48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165" fontId="0" fillId="0" borderId="50" xfId="0" applyNumberFormat="1" applyBorder="1" applyAlignment="1">
      <alignment vertical="center"/>
    </xf>
    <xf numFmtId="4" fontId="0" fillId="0" borderId="5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42" xfId="0" applyNumberFormat="1" applyBorder="1" applyAlignment="1">
      <alignment vertical="center"/>
    </xf>
  </cellXfs>
  <cellStyles count="4">
    <cellStyle name="Milliers" xfId="2" builtinId="3"/>
    <cellStyle name="Milliers 2" xfId="3"/>
    <cellStyle name="Normal" xfId="0" builtinId="0"/>
    <cellStyle name="Normal_CalendrierAnnuelBD" xfId="1"/>
  </cellStyles>
  <dxfs count="248"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  <bgColor theme="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  <bgColor theme="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  <bgColor theme="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  <bgColor theme="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 patternType="lightUp">
          <fgColor theme="5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FF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002628/Documents/calendrier-annuel-excel%20ess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"/>
      <sheetName val="Jour_feries"/>
      <sheetName val="Vacances_Scolai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49"/>
  <sheetViews>
    <sheetView showGridLines="0" tabSelected="1" topLeftCell="J1" workbookViewId="0">
      <selection activeCell="Y8" sqref="Y8"/>
    </sheetView>
  </sheetViews>
  <sheetFormatPr baseColWidth="10" defaultRowHeight="13.8" x14ac:dyDescent="0.25"/>
  <cols>
    <col min="2" max="2" width="0" hidden="1" customWidth="1"/>
    <col min="3" max="3" width="9.8984375" bestFit="1" customWidth="1"/>
    <col min="4" max="4" width="4.8984375" bestFit="1" customWidth="1"/>
    <col min="5" max="5" width="4.19921875" bestFit="1" customWidth="1"/>
    <col min="6" max="6" width="4.8984375" bestFit="1" customWidth="1"/>
    <col min="7" max="7" width="4.19921875" customWidth="1"/>
    <col min="8" max="8" width="4.8984375" bestFit="1" customWidth="1"/>
    <col min="9" max="9" width="4.19921875" bestFit="1" customWidth="1"/>
    <col min="10" max="10" width="9.19921875" bestFit="1" customWidth="1"/>
    <col min="11" max="11" width="4.8984375" bestFit="1" customWidth="1"/>
    <col min="12" max="12" width="4.3984375" bestFit="1" customWidth="1"/>
    <col min="13" max="13" width="4.8984375" bestFit="1" customWidth="1"/>
    <col min="14" max="14" width="4.19921875" bestFit="1" customWidth="1"/>
    <col min="15" max="15" width="4.8984375" bestFit="1" customWidth="1"/>
    <col min="16" max="16" width="4.19921875" bestFit="1" customWidth="1"/>
    <col min="17" max="17" width="9.19921875" bestFit="1" customWidth="1"/>
    <col min="18" max="18" width="4.8984375" bestFit="1" customWidth="1"/>
    <col min="19" max="19" width="4.19921875" bestFit="1" customWidth="1"/>
    <col min="20" max="20" width="4.8984375" bestFit="1" customWidth="1"/>
    <col min="21" max="21" width="4.19921875" bestFit="1" customWidth="1"/>
    <col min="22" max="22" width="4.8984375" bestFit="1" customWidth="1"/>
    <col min="23" max="23" width="4.19921875" bestFit="1" customWidth="1"/>
    <col min="24" max="24" width="9.19921875" bestFit="1" customWidth="1"/>
    <col min="25" max="25" width="7.09765625" bestFit="1" customWidth="1"/>
    <col min="26" max="26" width="4.19921875" bestFit="1" customWidth="1"/>
    <col min="27" max="27" width="4.8984375" bestFit="1" customWidth="1"/>
    <col min="28" max="28" width="4.19921875" bestFit="1" customWidth="1"/>
    <col min="29" max="29" width="4.8984375" bestFit="1" customWidth="1"/>
    <col min="30" max="30" width="4.19921875" bestFit="1" customWidth="1"/>
    <col min="31" max="31" width="9.19921875" bestFit="1" customWidth="1"/>
    <col min="32" max="32" width="4.8984375" bestFit="1" customWidth="1"/>
    <col min="33" max="33" width="4.19921875" bestFit="1" customWidth="1"/>
    <col min="34" max="34" width="4.8984375" bestFit="1" customWidth="1"/>
    <col min="35" max="35" width="4.19921875" bestFit="1" customWidth="1"/>
    <col min="36" max="36" width="4.8984375" bestFit="1" customWidth="1"/>
    <col min="37" max="37" width="4.19921875" bestFit="1" customWidth="1"/>
    <col min="38" max="38" width="9.19921875" bestFit="1" customWidth="1"/>
    <col min="39" max="39" width="4.8984375" bestFit="1" customWidth="1"/>
    <col min="40" max="40" width="4.19921875" bestFit="1" customWidth="1"/>
    <col min="41" max="41" width="4.8984375" bestFit="1" customWidth="1"/>
    <col min="42" max="42" width="4.19921875" bestFit="1" customWidth="1"/>
    <col min="43" max="43" width="4.8984375" bestFit="1" customWidth="1"/>
    <col min="44" max="44" width="4.19921875" bestFit="1" customWidth="1"/>
    <col min="45" max="45" width="9.19921875" bestFit="1" customWidth="1"/>
    <col min="46" max="46" width="4.8984375" bestFit="1" customWidth="1"/>
    <col min="47" max="47" width="4.19921875" bestFit="1" customWidth="1"/>
    <col min="48" max="48" width="4.8984375" bestFit="1" customWidth="1"/>
    <col min="49" max="49" width="4.19921875" bestFit="1" customWidth="1"/>
    <col min="50" max="50" width="4.8984375" bestFit="1" customWidth="1"/>
    <col min="51" max="51" width="4.19921875" bestFit="1" customWidth="1"/>
    <col min="52" max="52" width="9.19921875" bestFit="1" customWidth="1"/>
    <col min="53" max="53" width="4.8984375" bestFit="1" customWidth="1"/>
    <col min="54" max="54" width="4.19921875" bestFit="1" customWidth="1"/>
    <col min="55" max="55" width="4.8984375" bestFit="1" customWidth="1"/>
    <col min="56" max="56" width="4.19921875" bestFit="1" customWidth="1"/>
    <col min="57" max="57" width="4.8984375" bestFit="1" customWidth="1"/>
    <col min="58" max="58" width="4.19921875" bestFit="1" customWidth="1"/>
    <col min="59" max="59" width="9.19921875" bestFit="1" customWidth="1"/>
    <col min="60" max="60" width="4.8984375" bestFit="1" customWidth="1"/>
    <col min="61" max="61" width="4.19921875" bestFit="1" customWidth="1"/>
    <col min="62" max="62" width="4.8984375" bestFit="1" customWidth="1"/>
    <col min="63" max="63" width="4.19921875" bestFit="1" customWidth="1"/>
    <col min="64" max="64" width="4.8984375" bestFit="1" customWidth="1"/>
    <col min="65" max="65" width="4.19921875" bestFit="1" customWidth="1"/>
    <col min="66" max="66" width="9.19921875" bestFit="1" customWidth="1"/>
    <col min="67" max="67" width="4.8984375" bestFit="1" customWidth="1"/>
    <col min="68" max="68" width="4.19921875" bestFit="1" customWidth="1"/>
    <col min="69" max="69" width="4.8984375" bestFit="1" customWidth="1"/>
    <col min="70" max="70" width="4.19921875" bestFit="1" customWidth="1"/>
    <col min="71" max="71" width="4.8984375" bestFit="1" customWidth="1"/>
    <col min="72" max="72" width="4.19921875" bestFit="1" customWidth="1"/>
    <col min="73" max="73" width="9.19921875" bestFit="1" customWidth="1"/>
    <col min="74" max="74" width="4.8984375" bestFit="1" customWidth="1"/>
    <col min="75" max="75" width="4.19921875" bestFit="1" customWidth="1"/>
    <col min="76" max="76" width="4.8984375" bestFit="1" customWidth="1"/>
    <col min="77" max="77" width="4.19921875" bestFit="1" customWidth="1"/>
    <col min="78" max="78" width="4.8984375" bestFit="1" customWidth="1"/>
    <col min="79" max="79" width="4.19921875" bestFit="1" customWidth="1"/>
  </cols>
  <sheetData>
    <row r="2" spans="2:79" ht="22.95" customHeight="1" x14ac:dyDescent="0.25">
      <c r="C2" s="30" t="s">
        <v>5</v>
      </c>
      <c r="D2" s="30"/>
      <c r="E2" s="30"/>
      <c r="F2" s="30"/>
      <c r="G2" s="30"/>
      <c r="H2" s="30"/>
      <c r="I2" s="30"/>
      <c r="J2" s="30"/>
      <c r="K2" s="30">
        <v>2018</v>
      </c>
      <c r="L2" s="30"/>
      <c r="M2" s="16" t="s">
        <v>6</v>
      </c>
      <c r="N2" s="30">
        <v>2019</v>
      </c>
      <c r="O2" s="30"/>
    </row>
    <row r="3" spans="2:79" s="17" customFormat="1" ht="22.95" customHeight="1" x14ac:dyDescent="0.2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79" ht="14.4" thickBot="1" x14ac:dyDescent="0.3"/>
    <row r="5" spans="2:79" hidden="1" x14ac:dyDescent="0.25">
      <c r="C5" s="2">
        <v>43344</v>
      </c>
      <c r="D5" s="31"/>
      <c r="E5" s="31"/>
      <c r="F5" s="31"/>
      <c r="G5" s="31"/>
      <c r="H5" s="31"/>
      <c r="I5" s="31"/>
      <c r="J5" s="2">
        <v>43374</v>
      </c>
      <c r="Q5" s="2">
        <v>43405</v>
      </c>
      <c r="X5" s="2">
        <v>43435</v>
      </c>
      <c r="AE5" s="2">
        <v>43101</v>
      </c>
      <c r="AL5" s="2">
        <v>43132</v>
      </c>
      <c r="AS5" s="2">
        <v>43160</v>
      </c>
      <c r="AZ5" s="2">
        <v>43191</v>
      </c>
      <c r="BG5" s="2">
        <v>43221</v>
      </c>
      <c r="BN5" s="2">
        <v>43252</v>
      </c>
      <c r="BU5" s="2">
        <v>43282</v>
      </c>
    </row>
    <row r="6" spans="2:79" s="1" customFormat="1" ht="27" customHeight="1" thickTop="1" x14ac:dyDescent="0.25">
      <c r="C6" s="38" t="str">
        <f>IF($K$2&lt;&gt;"",PROPER(TEXT(C5,"mmmm")),"")</f>
        <v>Septembre</v>
      </c>
      <c r="D6" s="39" t="s">
        <v>0</v>
      </c>
      <c r="E6" s="39"/>
      <c r="F6" s="39" t="s">
        <v>3</v>
      </c>
      <c r="G6" s="39"/>
      <c r="H6" s="39" t="s">
        <v>4</v>
      </c>
      <c r="I6" s="40"/>
      <c r="J6" s="52" t="str">
        <f>IF($K$2&lt;&gt;"",PROPER(TEXT(J5,"mmmm")),"")</f>
        <v>Octobre</v>
      </c>
      <c r="K6" s="39" t="s">
        <v>0</v>
      </c>
      <c r="L6" s="39"/>
      <c r="M6" s="39" t="s">
        <v>3</v>
      </c>
      <c r="N6" s="39"/>
      <c r="O6" s="39" t="s">
        <v>4</v>
      </c>
      <c r="P6" s="49"/>
      <c r="Q6" s="57" t="str">
        <f>IF($K$2&lt;&gt;"",PROPER(TEXT(Q5,"mmmm")),"")</f>
        <v>Novembre</v>
      </c>
      <c r="R6" s="39" t="s">
        <v>0</v>
      </c>
      <c r="S6" s="39"/>
      <c r="T6" s="39" t="s">
        <v>3</v>
      </c>
      <c r="U6" s="39"/>
      <c r="V6" s="39" t="s">
        <v>4</v>
      </c>
      <c r="W6" s="40"/>
      <c r="X6" s="52" t="str">
        <f>IF($K$2&lt;&gt;"",PROPER(TEXT(X5,"mmmm")),"")</f>
        <v>Décembre</v>
      </c>
      <c r="Y6" s="39" t="s">
        <v>0</v>
      </c>
      <c r="Z6" s="39"/>
      <c r="AA6" s="39" t="s">
        <v>3</v>
      </c>
      <c r="AB6" s="39"/>
      <c r="AC6" s="39" t="s">
        <v>4</v>
      </c>
      <c r="AD6" s="49"/>
      <c r="AE6" s="38" t="str">
        <f>IF($N$2&lt;&gt;"",PROPER(TEXT(AE5,"mmmm")),"")</f>
        <v>Janvier</v>
      </c>
      <c r="AF6" s="39" t="s">
        <v>0</v>
      </c>
      <c r="AG6" s="39"/>
      <c r="AH6" s="39" t="s">
        <v>3</v>
      </c>
      <c r="AI6" s="39"/>
      <c r="AJ6" s="39" t="s">
        <v>4</v>
      </c>
      <c r="AK6" s="40"/>
      <c r="AL6" s="52" t="str">
        <f>IF($N$2&lt;&gt;"",PROPER(TEXT(AL5,"mmmm")),"")</f>
        <v>Février</v>
      </c>
      <c r="AM6" s="39" t="s">
        <v>0</v>
      </c>
      <c r="AN6" s="39"/>
      <c r="AO6" s="39" t="s">
        <v>3</v>
      </c>
      <c r="AP6" s="39"/>
      <c r="AQ6" s="39" t="s">
        <v>4</v>
      </c>
      <c r="AR6" s="49"/>
      <c r="AS6" s="38" t="str">
        <f>IF($N$2&lt;&gt;"",PROPER(TEXT(AS5,"mmmm")),"")</f>
        <v>Mars</v>
      </c>
      <c r="AT6" s="39" t="s">
        <v>0</v>
      </c>
      <c r="AU6" s="39"/>
      <c r="AV6" s="39" t="s">
        <v>3</v>
      </c>
      <c r="AW6" s="39"/>
      <c r="AX6" s="39" t="s">
        <v>4</v>
      </c>
      <c r="AY6" s="40"/>
      <c r="AZ6" s="52" t="str">
        <f>IF($N$2&lt;&gt;"",PROPER(TEXT(AZ5,"mmmm")),"")</f>
        <v>Avril</v>
      </c>
      <c r="BA6" s="39" t="s">
        <v>0</v>
      </c>
      <c r="BB6" s="39"/>
      <c r="BC6" s="39" t="s">
        <v>3</v>
      </c>
      <c r="BD6" s="39"/>
      <c r="BE6" s="39" t="s">
        <v>4</v>
      </c>
      <c r="BF6" s="49"/>
      <c r="BG6" s="38" t="str">
        <f>IF($N$2&lt;&gt;"",PROPER(TEXT(BG5,"mmmm")),"")</f>
        <v>Mai</v>
      </c>
      <c r="BH6" s="39" t="s">
        <v>0</v>
      </c>
      <c r="BI6" s="39"/>
      <c r="BJ6" s="39" t="s">
        <v>3</v>
      </c>
      <c r="BK6" s="39"/>
      <c r="BL6" s="39" t="s">
        <v>4</v>
      </c>
      <c r="BM6" s="40"/>
      <c r="BN6" s="52" t="str">
        <f>IF($N$2&lt;&gt;"",PROPER(TEXT(BN5,"mmmm")),"")</f>
        <v>Juin</v>
      </c>
      <c r="BO6" s="39" t="s">
        <v>0</v>
      </c>
      <c r="BP6" s="39"/>
      <c r="BQ6" s="39" t="s">
        <v>3</v>
      </c>
      <c r="BR6" s="39"/>
      <c r="BS6" s="39" t="s">
        <v>4</v>
      </c>
      <c r="BT6" s="49"/>
      <c r="BU6" s="38" t="str">
        <f>IF($N$2&lt;&gt;"",PROPER(TEXT(BU5,"mmmm")),"")</f>
        <v>Juillet</v>
      </c>
      <c r="BV6" s="39" t="s">
        <v>0</v>
      </c>
      <c r="BW6" s="39"/>
      <c r="BX6" s="39" t="s">
        <v>3</v>
      </c>
      <c r="BY6" s="39"/>
      <c r="BZ6" s="39" t="s">
        <v>4</v>
      </c>
      <c r="CA6" s="40"/>
    </row>
    <row r="7" spans="2:79" s="1" customFormat="1" ht="27" customHeight="1" thickBot="1" x14ac:dyDescent="0.3">
      <c r="C7" s="65"/>
      <c r="D7" s="66" t="s">
        <v>1</v>
      </c>
      <c r="E7" s="66" t="s">
        <v>2</v>
      </c>
      <c r="F7" s="66" t="s">
        <v>1</v>
      </c>
      <c r="G7" s="66" t="s">
        <v>2</v>
      </c>
      <c r="H7" s="66" t="s">
        <v>1</v>
      </c>
      <c r="I7" s="67" t="s">
        <v>2</v>
      </c>
      <c r="J7" s="68"/>
      <c r="K7" s="66" t="s">
        <v>1</v>
      </c>
      <c r="L7" s="66" t="s">
        <v>2</v>
      </c>
      <c r="M7" s="66" t="s">
        <v>1</v>
      </c>
      <c r="N7" s="66" t="s">
        <v>2</v>
      </c>
      <c r="O7" s="66" t="s">
        <v>1</v>
      </c>
      <c r="P7" s="69" t="s">
        <v>2</v>
      </c>
      <c r="Q7" s="70"/>
      <c r="R7" s="66" t="s">
        <v>1</v>
      </c>
      <c r="S7" s="66" t="s">
        <v>2</v>
      </c>
      <c r="T7" s="66" t="s">
        <v>1</v>
      </c>
      <c r="U7" s="66" t="s">
        <v>2</v>
      </c>
      <c r="V7" s="66" t="s">
        <v>1</v>
      </c>
      <c r="W7" s="67" t="s">
        <v>2</v>
      </c>
      <c r="X7" s="68"/>
      <c r="Y7" s="66" t="s">
        <v>1</v>
      </c>
      <c r="Z7" s="66" t="s">
        <v>2</v>
      </c>
      <c r="AA7" s="66" t="s">
        <v>1</v>
      </c>
      <c r="AB7" s="66" t="s">
        <v>2</v>
      </c>
      <c r="AC7" s="66" t="s">
        <v>1</v>
      </c>
      <c r="AD7" s="69" t="s">
        <v>2</v>
      </c>
      <c r="AE7" s="65"/>
      <c r="AF7" s="66" t="s">
        <v>1</v>
      </c>
      <c r="AG7" s="66" t="s">
        <v>2</v>
      </c>
      <c r="AH7" s="66" t="s">
        <v>1</v>
      </c>
      <c r="AI7" s="66" t="s">
        <v>2</v>
      </c>
      <c r="AJ7" s="66" t="s">
        <v>1</v>
      </c>
      <c r="AK7" s="67" t="s">
        <v>2</v>
      </c>
      <c r="AL7" s="68"/>
      <c r="AM7" s="66" t="s">
        <v>1</v>
      </c>
      <c r="AN7" s="66" t="s">
        <v>2</v>
      </c>
      <c r="AO7" s="66" t="s">
        <v>1</v>
      </c>
      <c r="AP7" s="66" t="s">
        <v>2</v>
      </c>
      <c r="AQ7" s="66" t="s">
        <v>1</v>
      </c>
      <c r="AR7" s="69" t="s">
        <v>2</v>
      </c>
      <c r="AS7" s="65"/>
      <c r="AT7" s="66" t="s">
        <v>1</v>
      </c>
      <c r="AU7" s="66" t="s">
        <v>2</v>
      </c>
      <c r="AV7" s="66" t="s">
        <v>1</v>
      </c>
      <c r="AW7" s="66" t="s">
        <v>2</v>
      </c>
      <c r="AX7" s="66" t="s">
        <v>1</v>
      </c>
      <c r="AY7" s="67" t="s">
        <v>2</v>
      </c>
      <c r="AZ7" s="68"/>
      <c r="BA7" s="66" t="s">
        <v>1</v>
      </c>
      <c r="BB7" s="66" t="s">
        <v>2</v>
      </c>
      <c r="BC7" s="66" t="s">
        <v>1</v>
      </c>
      <c r="BD7" s="66" t="s">
        <v>2</v>
      </c>
      <c r="BE7" s="66" t="s">
        <v>1</v>
      </c>
      <c r="BF7" s="69" t="s">
        <v>2</v>
      </c>
      <c r="BG7" s="65"/>
      <c r="BH7" s="66" t="s">
        <v>1</v>
      </c>
      <c r="BI7" s="66" t="s">
        <v>2</v>
      </c>
      <c r="BJ7" s="66" t="s">
        <v>1</v>
      </c>
      <c r="BK7" s="66" t="s">
        <v>2</v>
      </c>
      <c r="BL7" s="66" t="s">
        <v>1</v>
      </c>
      <c r="BM7" s="67" t="s">
        <v>2</v>
      </c>
      <c r="BN7" s="68"/>
      <c r="BO7" s="66" t="s">
        <v>1</v>
      </c>
      <c r="BP7" s="66" t="s">
        <v>2</v>
      </c>
      <c r="BQ7" s="66" t="s">
        <v>1</v>
      </c>
      <c r="BR7" s="66" t="s">
        <v>2</v>
      </c>
      <c r="BS7" s="66" t="s">
        <v>1</v>
      </c>
      <c r="BT7" s="69" t="s">
        <v>2</v>
      </c>
      <c r="BU7" s="65"/>
      <c r="BV7" s="66" t="s">
        <v>1</v>
      </c>
      <c r="BW7" s="66" t="s">
        <v>2</v>
      </c>
      <c r="BX7" s="66" t="s">
        <v>1</v>
      </c>
      <c r="BY7" s="66" t="s">
        <v>2</v>
      </c>
      <c r="BZ7" s="66" t="s">
        <v>1</v>
      </c>
      <c r="CA7" s="67" t="s">
        <v>2</v>
      </c>
    </row>
    <row r="8" spans="2:79" ht="21" customHeight="1" thickTop="1" x14ac:dyDescent="0.25">
      <c r="B8">
        <v>1</v>
      </c>
      <c r="C8" s="58">
        <f>IF($K$2&lt;&gt;"",DATE($K$2,MONTH(C5),$B8),"")</f>
        <v>43344</v>
      </c>
      <c r="D8" s="59" t="str">
        <f>IF(OR(WEEKDAY($C8,2)=3,WEEKDAY($C8,2)&gt;5,COUNTIF(Paramètres!$C$6:$C$93,$C8)),"",Paramètres!$K$15)</f>
        <v/>
      </c>
      <c r="E8" s="59" t="str">
        <f>IF(OR(WEEKDAY($C8,2)=3,WEEKDAY($C8,2)&gt;5,COUNTIF(Paramètres!$C$6:$C$14,$C96)),"",Paramètres!$K$14)</f>
        <v/>
      </c>
      <c r="F8" s="59" t="str">
        <f>IF(OR(WEEKDAY($C8,2)=3,WEEKDAY($C8,2)&gt;5,COUNTIF(Paramètres!$C$6:$C$14,$C96)),"",Paramètres!$K$15)</f>
        <v/>
      </c>
      <c r="G8" s="59" t="str">
        <f>IF(OR(WEEKDAY($C8,2)=3,WEEKDAY($C8,2)&gt;5,COUNTIF(Paramètres!$C$6:$C$93,$C8)),"",Paramètres!$K$14)</f>
        <v/>
      </c>
      <c r="H8" s="59" t="str">
        <f>IF(OR(WEEKDAY($C8,2)=3,WEEKDAY($C8,2)&gt;5,COUNTIF(Paramètres!$C$6:$C$93,$C8)),"",Paramètres!$K$15)</f>
        <v/>
      </c>
      <c r="I8" s="60" t="str">
        <f>IF(OR(WEEKDAY($C8,2)=3,WEEKDAY($C8,2)&gt;5,COUNTIF(Paramètres!$C$6:$C$93,$C8)),"",Paramètres!$K$14)</f>
        <v/>
      </c>
      <c r="J8" s="79">
        <f>IF($K$2&lt;&gt;"",DATE($K$2,MONTH(J5),$B8),"")</f>
        <v>43374</v>
      </c>
      <c r="K8" s="80">
        <f>IF(OR(WEEKDAY($J8,2)=3,WEEKDAY($J8,2)&gt;5,COUNTIF(Paramètres!$C$6:$C$93,$J8)),"",Paramètres!$K$15)</f>
        <v>5</v>
      </c>
      <c r="L8" s="80">
        <f>IF(OR(WEEKDAY($J8,2)=3,WEEKDAY($J8,2)&gt;5,COUNTIF(Paramètres!$C$6:$C$93,$J8)),"",Paramètres!$K$14)</f>
        <v>3.4</v>
      </c>
      <c r="M8" s="80">
        <f>IF(OR(WEEKDAY($J8,2)=3,WEEKDAY($J8,2)&gt;5,COUNTIF(Paramètres!$C$6:$C$93,$J8)),"",Paramètres!$K$15)</f>
        <v>5</v>
      </c>
      <c r="N8" s="80">
        <f>IF(OR(WEEKDAY($J8,2)=3,WEEKDAY($J8,2)&gt;5,COUNTIF(Paramètres!$C$6:$C$93,$J8)),"",Paramètres!$K$14)</f>
        <v>3.4</v>
      </c>
      <c r="O8" s="80">
        <f>IF(OR(WEEKDAY($J8,2)=3,WEEKDAY($J8,2)&gt;5,COUNTIF(Paramètres!$C$6:$C$93,$J8)),"",Paramètres!$K$15)</f>
        <v>5</v>
      </c>
      <c r="P8" s="81">
        <f>IF(OR(WEEKDAY($J8,2)=3,WEEKDAY($J8,2)&gt;5,COUNTIF(Paramètres!$C$6:$C$93,$J8)),"",Paramètres!$K$14)</f>
        <v>3.4</v>
      </c>
      <c r="Q8" s="84">
        <f>IF($K$2&lt;&gt;"",DATE($K$2,MONTH(Q5),$B8),"")</f>
        <v>43405</v>
      </c>
      <c r="R8" s="85" t="str">
        <f>IF(OR(WEEKDAY($Q8,2)=3,WEEKDAY($Q8,2)&gt;5,COUNTIF(Paramètres!$C$6:$C$93,$Q8)),"",Paramètres!$K$15)</f>
        <v/>
      </c>
      <c r="S8" s="85" t="str">
        <f>IF(OR(WEEKDAY($Q8,2)=3,WEEKDAY($Q8,2)&gt;5,COUNTIF(Paramètres!$C$6:$C$93,$Q8)),"",Paramètres!$K$14)</f>
        <v/>
      </c>
      <c r="T8" s="85" t="str">
        <f>IF(OR(WEEKDAY($Q8,2)=3,WEEKDAY($Q8,2)&gt;5,COUNTIF(Paramètres!$C$6:$C$93,$Q8)),"",Paramètres!$K$15)</f>
        <v/>
      </c>
      <c r="U8" s="85" t="str">
        <f>IF(OR(WEEKDAY($Q8,2)=3,WEEKDAY($Q8,2)&gt;5,COUNTIF(Paramètres!$C$6:$C$93,$Q8)),"",Paramètres!$K$14)</f>
        <v/>
      </c>
      <c r="V8" s="85" t="str">
        <f>IF(OR(WEEKDAY($Q8,2)=3,WEEKDAY($Q8,2)&gt;5,COUNTIF(Paramètres!$C$6:$C$93,$Q8)),"",Paramètres!$K$15)</f>
        <v/>
      </c>
      <c r="W8" s="86" t="str">
        <f>IF(OR(WEEKDAY($Q8,2)=3,WEEKDAY($Q8,2)&gt;5,COUNTIF(Paramètres!$C$6:$C$93,$Q8)),"",Paramètres!$K$14)</f>
        <v/>
      </c>
      <c r="X8" s="79">
        <f>IF($K$2&lt;&gt;"",DATE($K$2,MONTH(X5),$B8),"")</f>
        <v>43435</v>
      </c>
      <c r="Y8" s="93"/>
      <c r="Z8" s="93"/>
      <c r="AA8" s="93"/>
      <c r="AB8" s="93"/>
      <c r="AC8" s="93"/>
      <c r="AD8" s="94"/>
      <c r="AE8" s="58">
        <f>IF($N$2&lt;&gt;"",DATE($N$2,MONTH(AE5),$B8),"")</f>
        <v>43466</v>
      </c>
      <c r="AF8" s="62"/>
      <c r="AG8" s="62"/>
      <c r="AH8" s="62"/>
      <c r="AI8" s="62"/>
      <c r="AJ8" s="62"/>
      <c r="AK8" s="64"/>
      <c r="AL8" s="61">
        <f>IF($N$2&lt;&gt;"",DATE($N$2,MONTH(AL5),$B8),"")</f>
        <v>43497</v>
      </c>
      <c r="AM8" s="62"/>
      <c r="AN8" s="62"/>
      <c r="AO8" s="62"/>
      <c r="AP8" s="62"/>
      <c r="AQ8" s="62"/>
      <c r="AR8" s="63"/>
      <c r="AS8" s="58">
        <f>IF($N$2&lt;&gt;"",DATE($N$2,MONTH(AS5),$B8),"")</f>
        <v>43525</v>
      </c>
      <c r="AT8" s="62"/>
      <c r="AU8" s="62"/>
      <c r="AV8" s="62"/>
      <c r="AW8" s="62"/>
      <c r="AX8" s="62"/>
      <c r="AY8" s="64"/>
      <c r="AZ8" s="61">
        <f>IF($N$2&lt;&gt;"",DATE($N$2,MONTH(AZ5),$B8),"")</f>
        <v>43556</v>
      </c>
      <c r="BA8" s="62"/>
      <c r="BB8" s="62"/>
      <c r="BC8" s="62"/>
      <c r="BD8" s="62"/>
      <c r="BE8" s="62"/>
      <c r="BF8" s="63"/>
      <c r="BG8" s="58">
        <f>IF($N$2&lt;&gt;"",DATE($N$2,MONTH(BG5),$B8),"")</f>
        <v>43586</v>
      </c>
      <c r="BH8" s="62"/>
      <c r="BI8" s="62"/>
      <c r="BJ8" s="62"/>
      <c r="BK8" s="62"/>
      <c r="BL8" s="62"/>
      <c r="BM8" s="64"/>
      <c r="BN8" s="61">
        <f>IF($N$2&lt;&gt;"",DATE($N$2,MONTH(BN5),$B8),"")</f>
        <v>43617</v>
      </c>
      <c r="BO8" s="62"/>
      <c r="BP8" s="62"/>
      <c r="BQ8" s="62"/>
      <c r="BR8" s="62"/>
      <c r="BS8" s="62"/>
      <c r="BT8" s="63"/>
      <c r="BU8" s="58">
        <f>IF($N$2&lt;&gt;"",DATE($N$2,MONTH(BU5),$B8),"")</f>
        <v>43647</v>
      </c>
      <c r="BV8" s="62"/>
      <c r="BW8" s="62"/>
      <c r="BX8" s="62"/>
      <c r="BY8" s="62"/>
      <c r="BZ8" s="62"/>
      <c r="CA8" s="64"/>
    </row>
    <row r="9" spans="2:79" ht="21" customHeight="1" x14ac:dyDescent="0.25">
      <c r="B9">
        <v>2</v>
      </c>
      <c r="C9" s="41">
        <f>IF($K$2&lt;&gt;"",IF(MONTH(DATE($K$2,MONTH(C$5),$B9))=MONTH(C$5),DATE($K$2,MONTH(C$5),$B9),""),"")</f>
        <v>43345</v>
      </c>
      <c r="D9" s="42" t="str">
        <f>IF(OR(WEEKDAY($C9,2)=3,WEEKDAY($C9,2)&gt;5,COUNTIF(Paramètres!$C$6:$C$93,$C9)),"",Paramètres!$K$15)</f>
        <v/>
      </c>
      <c r="E9" s="42" t="str">
        <f>IF(OR(WEEKDAY($C9,2)=3,WEEKDAY($C9,2)&gt;5,COUNTIF(Paramètres!$C$6:$C$14,$C97)),"",Paramètres!$K$14)</f>
        <v/>
      </c>
      <c r="F9" s="42" t="str">
        <f>IF(OR(WEEKDAY($C9,2)=3,WEEKDAY($C9,2)&gt;5,COUNTIF(Paramètres!$C$6:$C$14,$C97)),"",Paramètres!$K$15)</f>
        <v/>
      </c>
      <c r="G9" s="42" t="str">
        <f>IF(OR(WEEKDAY($C9,2)=3,WEEKDAY($C9,2)&gt;5,COUNTIF(Paramètres!$C$6:$C$93,$C9)),"",Paramètres!$K$14)</f>
        <v/>
      </c>
      <c r="H9" s="42" t="str">
        <f>IF(OR(WEEKDAY($C9,2)=3,WEEKDAY($C9,2)&gt;5,COUNTIF(Paramètres!$C$6:$C$93,$C9)),"",Paramètres!$K$15)</f>
        <v/>
      </c>
      <c r="I9" s="55" t="str">
        <f>IF(OR(WEEKDAY($C9,2)=3,WEEKDAY($C9,2)&gt;5,COUNTIF(Paramètres!$C$6:$C$93,$C9)),"",Paramètres!$K$14)</f>
        <v/>
      </c>
      <c r="J9" s="41">
        <f>IF($K$2&lt;&gt;"",IF(MONTH(DATE($K$2,MONTH(J$5),$B9))=MONTH(J$5),DATE($K$2,MONTH(J$5),$B9),""),"")</f>
        <v>43375</v>
      </c>
      <c r="K9" s="59">
        <f>IF(OR(WEEKDAY($J9,2)=3,WEEKDAY($J9,2)&gt;5,COUNTIF(Paramètres!$C$6:$C$93,$J9)),"",Paramètres!$K$15)</f>
        <v>5</v>
      </c>
      <c r="L9" s="59">
        <f>IF(OR(WEEKDAY($J9,2)=3,WEEKDAY($J9,2)&gt;5,COUNTIF(Paramètres!$C$6:$C$93,$J9)),"",Paramètres!$K$14)</f>
        <v>3.4</v>
      </c>
      <c r="M9" s="59">
        <f>IF(OR(WEEKDAY($J9,2)=3,WEEKDAY($J9,2)&gt;5,COUNTIF(Paramètres!$C$6:$C$93,$J9)),"",Paramètres!$K$15)</f>
        <v>5</v>
      </c>
      <c r="N9" s="59">
        <f>IF(OR(WEEKDAY($J9,2)=3,WEEKDAY($J9,2)&gt;5,COUNTIF(Paramètres!$C$6:$C$93,$J9)),"",Paramètres!$K$14)</f>
        <v>3.4</v>
      </c>
      <c r="O9" s="59">
        <f>IF(OR(WEEKDAY($J9,2)=3,WEEKDAY($J9,2)&gt;5,COUNTIF(Paramètres!$C$6:$C$93,$J9)),"",Paramètres!$K$15)</f>
        <v>5</v>
      </c>
      <c r="P9" s="60">
        <f>IF(OR(WEEKDAY($J9,2)=3,WEEKDAY($J9,2)&gt;5,COUNTIF(Paramètres!$C$6:$C$93,$J9)),"",Paramètres!$K$14)</f>
        <v>3.4</v>
      </c>
      <c r="Q9" s="87">
        <f>IF($K$2&lt;&gt;"",IF(MONTH(DATE($K$2,MONTH(Q$5),$B9))=MONTH(Q$5),DATE($K$2,MONTH(Q$5),$B9),""),"")</f>
        <v>43406</v>
      </c>
      <c r="R9" s="88" t="str">
        <f>IF(OR(WEEKDAY($Q9,2)=3,WEEKDAY($Q9,2)&gt;5,COUNTIF(Paramètres!$C$6:$C$93,$Q9)),"",Paramètres!$K$15)</f>
        <v/>
      </c>
      <c r="S9" s="88" t="str">
        <f>IF(OR(WEEKDAY($Q9,2)=3,WEEKDAY($Q9,2)&gt;5,COUNTIF(Paramètres!$C$6:$C$93,$Q9)),"",Paramètres!$K$14)</f>
        <v/>
      </c>
      <c r="T9" s="88" t="str">
        <f>IF(OR(WEEKDAY($Q9,2)=3,WEEKDAY($Q9,2)&gt;5,COUNTIF(Paramètres!$C$6:$C$93,$Q9)),"",Paramètres!$K$15)</f>
        <v/>
      </c>
      <c r="U9" s="88" t="str">
        <f>IF(OR(WEEKDAY($Q9,2)=3,WEEKDAY($Q9,2)&gt;5,COUNTIF(Paramètres!$C$6:$C$93,$Q9)),"",Paramètres!$K$14)</f>
        <v/>
      </c>
      <c r="V9" s="88" t="str">
        <f>IF(OR(WEEKDAY($Q9,2)=3,WEEKDAY($Q9,2)&gt;5,COUNTIF(Paramètres!$C$6:$C$93,$Q9)),"",Paramètres!$K$15)</f>
        <v/>
      </c>
      <c r="W9" s="89" t="str">
        <f>IF(OR(WEEKDAY($Q9,2)=3,WEEKDAY($Q9,2)&gt;5,COUNTIF(Paramètres!$C$6:$C$93,$Q9)),"",Paramètres!$K$14)</f>
        <v/>
      </c>
      <c r="X9" s="41">
        <f>IF($K$2&lt;&gt;"",IF(MONTH(DATE($K$2,MONTH(X$5),$B9))=MONTH(X$5),DATE($K$2,MONTH(X$5),$B9),""),"")</f>
        <v>43436</v>
      </c>
      <c r="Y9" s="62"/>
      <c r="Z9" s="43"/>
      <c r="AA9" s="43"/>
      <c r="AB9" s="43"/>
      <c r="AC9" s="43"/>
      <c r="AD9" s="44"/>
      <c r="AE9" s="41">
        <f>IF($N$2&lt;&gt;"",IF(MONTH(DATE($N$2,MONTH(AE$5),$B9))=MONTH(AE$5),DATE($N$2,MONTH(AE$5),$B9),""),"")</f>
        <v>43467</v>
      </c>
      <c r="AF9" s="43"/>
      <c r="AG9" s="43"/>
      <c r="AH9" s="43"/>
      <c r="AI9" s="43"/>
      <c r="AJ9" s="43"/>
      <c r="AK9" s="44"/>
      <c r="AL9" s="53">
        <f>IF($N$2&lt;&gt;"",IF(MONTH(DATE($N$2,MONTH(AL$5),$B9))=MONTH(AL$5),DATE($N$2,MONTH(AL$5),$B9),""),"")</f>
        <v>43498</v>
      </c>
      <c r="AM9" s="43"/>
      <c r="AN9" s="43"/>
      <c r="AO9" s="43"/>
      <c r="AP9" s="43"/>
      <c r="AQ9" s="43"/>
      <c r="AR9" s="50"/>
      <c r="AS9" s="41">
        <f>IF($N$2&lt;&gt;"",IF(MONTH(DATE($N$2,MONTH(AS$5),$B9))=MONTH(AS$5),DATE($N$2,MONTH(AS$5),$B9),""),"")</f>
        <v>43526</v>
      </c>
      <c r="AT9" s="43"/>
      <c r="AU9" s="43"/>
      <c r="AV9" s="43"/>
      <c r="AW9" s="43"/>
      <c r="AX9" s="43"/>
      <c r="AY9" s="44"/>
      <c r="AZ9" s="53">
        <f>IF($N$2&lt;&gt;"",IF(MONTH(DATE($N$2,MONTH(AZ$5),$B9))=MONTH(AZ$5),DATE($N$2,MONTH(AZ$5),$B9),""),"")</f>
        <v>43557</v>
      </c>
      <c r="BA9" s="43"/>
      <c r="BB9" s="43"/>
      <c r="BC9" s="43"/>
      <c r="BD9" s="43"/>
      <c r="BE9" s="43"/>
      <c r="BF9" s="50"/>
      <c r="BG9" s="41">
        <f>IF($N$2&lt;&gt;"",IF(MONTH(DATE($N$2,MONTH(BG$5),$B9))=MONTH(BG$5),DATE($N$2,MONTH(BG$5),$B9),""),"")</f>
        <v>43587</v>
      </c>
      <c r="BH9" s="43"/>
      <c r="BI9" s="43"/>
      <c r="BJ9" s="43"/>
      <c r="BK9" s="43"/>
      <c r="BL9" s="43"/>
      <c r="BM9" s="44"/>
      <c r="BN9" s="53">
        <f>IF($N$2&lt;&gt;"",IF(MONTH(DATE($N$2,MONTH(BN$5),$B9))=MONTH(BN$5),DATE($N$2,MONTH(BN$5),$B9),""),"")</f>
        <v>43618</v>
      </c>
      <c r="BO9" s="43"/>
      <c r="BP9" s="43"/>
      <c r="BQ9" s="43"/>
      <c r="BR9" s="43"/>
      <c r="BS9" s="43"/>
      <c r="BT9" s="50"/>
      <c r="BU9" s="41">
        <f>IF($N$2&lt;&gt;"",IF(MONTH(DATE($N$2,MONTH(BU$5),$B9))=MONTH(BU$5),DATE($N$2,MONTH(BU$5),$B9),""),"")</f>
        <v>43648</v>
      </c>
      <c r="BV9" s="43"/>
      <c r="BW9" s="43"/>
      <c r="BX9" s="43"/>
      <c r="BY9" s="43"/>
      <c r="BZ9" s="43"/>
      <c r="CA9" s="44"/>
    </row>
    <row r="10" spans="2:79" ht="21" customHeight="1" x14ac:dyDescent="0.25">
      <c r="B10">
        <v>3</v>
      </c>
      <c r="C10" s="41">
        <f>IF($K$2&lt;&gt;"",IF(MONTH(DATE($K$2,MONTH(C$5),$B10))=MONTH(C$5),DATE($K$2,MONTH(C$5),$B10),""),"")</f>
        <v>43346</v>
      </c>
      <c r="D10" s="42">
        <f>IF(OR(WEEKDAY($C10,2)=3,WEEKDAY($C10,2)&gt;5,COUNTIF(Paramètres!$C$6:$C$93,$C10)),"",Paramètres!$K$15)</f>
        <v>5</v>
      </c>
      <c r="E10" s="42">
        <f>IF(OR(WEEKDAY($C10,2)=3,WEEKDAY($C10,2)&gt;5,COUNTIF(Paramètres!$C$6:$C$14,$C98)),"",Paramètres!$K$14)</f>
        <v>3.4</v>
      </c>
      <c r="F10" s="42">
        <f>IF(OR(WEEKDAY($C10,2)=3,WEEKDAY($C10,2)&gt;5,COUNTIF(Paramètres!$C$6:$C$14,$C98)),"",Paramètres!$K$15)</f>
        <v>5</v>
      </c>
      <c r="G10" s="42">
        <f>IF(OR(WEEKDAY($C10,2)=3,WEEKDAY($C10,2)&gt;5,COUNTIF(Paramètres!$C$6:$C$93,$C10)),"",Paramètres!$K$14)</f>
        <v>3.4</v>
      </c>
      <c r="H10" s="42">
        <f>IF(OR(WEEKDAY($C10,2)=3,WEEKDAY($C10,2)&gt;5,COUNTIF(Paramètres!$C$6:$C$93,$C10)),"",Paramètres!$K$15)</f>
        <v>5</v>
      </c>
      <c r="I10" s="55">
        <f>IF(OR(WEEKDAY($C10,2)=3,WEEKDAY($C10,2)&gt;5,COUNTIF(Paramètres!$C$6:$C$93,$C10)),"",Paramètres!$K$14)</f>
        <v>3.4</v>
      </c>
      <c r="J10" s="41">
        <f>IF($K$2&lt;&gt;"",IF(MONTH(DATE($K$2,MONTH(J$5),$B10))=MONTH(J$5),DATE($K$2,MONTH(J$5),$B10),""),"")</f>
        <v>43376</v>
      </c>
      <c r="K10" s="59" t="str">
        <f>IF(OR(WEEKDAY($J10,2)=3,WEEKDAY($J10,2)&gt;5,COUNTIF(Paramètres!$C$6:$C$93,$J10)),"",Paramètres!$K$15)</f>
        <v/>
      </c>
      <c r="L10" s="59" t="str">
        <f>IF(OR(WEEKDAY($J10,2)=3,WEEKDAY($J10,2)&gt;5,COUNTIF(Paramètres!$C$6:$C$93,$J10)),"",Paramètres!$K$14)</f>
        <v/>
      </c>
      <c r="M10" s="59" t="str">
        <f>IF(OR(WEEKDAY($J10,2)=3,WEEKDAY($J10,2)&gt;5,COUNTIF(Paramètres!$C$6:$C$93,$J10)),"",Paramètres!$K$15)</f>
        <v/>
      </c>
      <c r="N10" s="59" t="str">
        <f>IF(OR(WEEKDAY($J10,2)=3,WEEKDAY($J10,2)&gt;5,COUNTIF(Paramètres!$C$6:$C$93,$J10)),"",Paramètres!$K$14)</f>
        <v/>
      </c>
      <c r="O10" s="59" t="str">
        <f>IF(OR(WEEKDAY($J10,2)=3,WEEKDAY($J10,2)&gt;5,COUNTIF(Paramètres!$C$6:$C$93,$J10)),"",Paramètres!$K$15)</f>
        <v/>
      </c>
      <c r="P10" s="60" t="str">
        <f>IF(OR(WEEKDAY($J10,2)=3,WEEKDAY($J10,2)&gt;5,COUNTIF(Paramètres!$C$6:$C$93,$J10)),"",Paramètres!$K$14)</f>
        <v/>
      </c>
      <c r="Q10" s="87">
        <f>IF($K$2&lt;&gt;"",IF(MONTH(DATE($K$2,MONTH(Q$5),$B10))=MONTH(Q$5),DATE($K$2,MONTH(Q$5),$B10),""),"")</f>
        <v>43407</v>
      </c>
      <c r="R10" s="88" t="str">
        <f>IF(OR(WEEKDAY($Q10,2)=3,WEEKDAY($Q10,2)&gt;5,COUNTIF(Paramètres!$C$6:$C$93,$Q10)),"",Paramètres!$K$15)</f>
        <v/>
      </c>
      <c r="S10" s="88" t="str">
        <f>IF(OR(WEEKDAY($Q10,2)=3,WEEKDAY($Q10,2)&gt;5,COUNTIF(Paramètres!$C$6:$C$93,$Q10)),"",Paramètres!$K$14)</f>
        <v/>
      </c>
      <c r="T10" s="88" t="str">
        <f>IF(OR(WEEKDAY($Q10,2)=3,WEEKDAY($Q10,2)&gt;5,COUNTIF(Paramètres!$C$6:$C$93,$Q10)),"",Paramètres!$K$15)</f>
        <v/>
      </c>
      <c r="U10" s="88" t="str">
        <f>IF(OR(WEEKDAY($Q10,2)=3,WEEKDAY($Q10,2)&gt;5,COUNTIF(Paramètres!$C$6:$C$93,$Q10)),"",Paramètres!$K$14)</f>
        <v/>
      </c>
      <c r="V10" s="88" t="str">
        <f>IF(OR(WEEKDAY($Q10,2)=3,WEEKDAY($Q10,2)&gt;5,COUNTIF(Paramètres!$C$6:$C$93,$Q10)),"",Paramètres!$K$15)</f>
        <v/>
      </c>
      <c r="W10" s="89" t="str">
        <f>IF(OR(WEEKDAY($Q10,2)=3,WEEKDAY($Q10,2)&gt;5,COUNTIF(Paramètres!$C$6:$C$93,$Q10)),"",Paramètres!$K$14)</f>
        <v/>
      </c>
      <c r="X10" s="41">
        <f>IF($K$2&lt;&gt;"",IF(MONTH(DATE($K$2,MONTH(X$5),$B10))=MONTH(X$5),DATE($K$2,MONTH(X$5),$B10),""),"")</f>
        <v>43437</v>
      </c>
      <c r="Y10" s="62"/>
      <c r="Z10" s="43"/>
      <c r="AA10" s="43"/>
      <c r="AB10" s="43"/>
      <c r="AC10" s="43"/>
      <c r="AD10" s="44"/>
      <c r="AE10" s="41">
        <f>IF($N$2&lt;&gt;"",IF(MONTH(DATE($N$2,MONTH(AE$5),$B10))=MONTH(AE$5),DATE($N$2,MONTH(AE$5),$B10),""),"")</f>
        <v>43468</v>
      </c>
      <c r="AF10" s="43"/>
      <c r="AG10" s="43"/>
      <c r="AH10" s="43"/>
      <c r="AI10" s="43"/>
      <c r="AJ10" s="43"/>
      <c r="AK10" s="44"/>
      <c r="AL10" s="53">
        <f>IF($N$2&lt;&gt;"",IF(MONTH(DATE($N$2,MONTH(AL$5),$B10))=MONTH(AL$5),DATE($N$2,MONTH(AL$5),$B10),""),"")</f>
        <v>43499</v>
      </c>
      <c r="AM10" s="43"/>
      <c r="AN10" s="43"/>
      <c r="AO10" s="43"/>
      <c r="AP10" s="43"/>
      <c r="AQ10" s="43"/>
      <c r="AR10" s="50"/>
      <c r="AS10" s="41">
        <f>IF($N$2&lt;&gt;"",IF(MONTH(DATE($N$2,MONTH(AS$5),$B10))=MONTH(AS$5),DATE($N$2,MONTH(AS$5),$B10),""),"")</f>
        <v>43527</v>
      </c>
      <c r="AT10" s="43"/>
      <c r="AU10" s="43"/>
      <c r="AV10" s="43"/>
      <c r="AW10" s="43"/>
      <c r="AX10" s="43"/>
      <c r="AY10" s="44"/>
      <c r="AZ10" s="53">
        <f>IF($N$2&lt;&gt;"",IF(MONTH(DATE($N$2,MONTH(AZ$5),$B10))=MONTH(AZ$5),DATE($N$2,MONTH(AZ$5),$B10),""),"")</f>
        <v>43558</v>
      </c>
      <c r="BA10" s="43"/>
      <c r="BB10" s="43"/>
      <c r="BC10" s="43"/>
      <c r="BD10" s="43"/>
      <c r="BE10" s="43"/>
      <c r="BF10" s="50"/>
      <c r="BG10" s="41">
        <f>IF($N$2&lt;&gt;"",IF(MONTH(DATE($N$2,MONTH(BG$5),$B10))=MONTH(BG$5),DATE($N$2,MONTH(BG$5),$B10),""),"")</f>
        <v>43588</v>
      </c>
      <c r="BH10" s="43"/>
      <c r="BI10" s="43"/>
      <c r="BJ10" s="43"/>
      <c r="BK10" s="43"/>
      <c r="BL10" s="43"/>
      <c r="BM10" s="44"/>
      <c r="BN10" s="53">
        <f>IF($N$2&lt;&gt;"",IF(MONTH(DATE($N$2,MONTH(BN$5),$B10))=MONTH(BN$5),DATE($N$2,MONTH(BN$5),$B10),""),"")</f>
        <v>43619</v>
      </c>
      <c r="BO10" s="43"/>
      <c r="BP10" s="43"/>
      <c r="BQ10" s="43"/>
      <c r="BR10" s="43"/>
      <c r="BS10" s="43"/>
      <c r="BT10" s="50"/>
      <c r="BU10" s="41">
        <f>IF($N$2&lt;&gt;"",IF(MONTH(DATE($N$2,MONTH(BU$5),$B10))=MONTH(BU$5),DATE($N$2,MONTH(BU$5),$B10),""),"")</f>
        <v>43649</v>
      </c>
      <c r="BV10" s="43"/>
      <c r="BW10" s="43"/>
      <c r="BX10" s="43"/>
      <c r="BY10" s="43"/>
      <c r="BZ10" s="43"/>
      <c r="CA10" s="44"/>
    </row>
    <row r="11" spans="2:79" ht="21" customHeight="1" x14ac:dyDescent="0.25">
      <c r="B11">
        <v>4</v>
      </c>
      <c r="C11" s="41">
        <f>IF($K$2&lt;&gt;"",IF(MONTH(DATE($K$2,MONTH(C$5),$B11))=MONTH(C$5),DATE($K$2,MONTH(C$5),$B11),""),"")</f>
        <v>43347</v>
      </c>
      <c r="D11" s="42">
        <f>IF(OR(WEEKDAY($C11,2)=3,WEEKDAY($C11,2)&gt;5,COUNTIF(Paramètres!$C$6:$C$93,$C11)),"",Paramètres!$K$15)</f>
        <v>5</v>
      </c>
      <c r="E11" s="42">
        <f>IF(OR(WEEKDAY($C11,2)=3,WEEKDAY($C11,2)&gt;5,COUNTIF(Paramètres!$C$6:$C$14,$C99)),"",Paramètres!$K$14)</f>
        <v>3.4</v>
      </c>
      <c r="F11" s="42">
        <f>IF(OR(WEEKDAY($C11,2)=3,WEEKDAY($C11,2)&gt;5,COUNTIF(Paramètres!$C$6:$C$14,$C99)),"",Paramètres!$K$15)</f>
        <v>5</v>
      </c>
      <c r="G11" s="42">
        <f>IF(OR(WEEKDAY($C11,2)=3,WEEKDAY($C11,2)&gt;5,COUNTIF(Paramètres!$C$6:$C$93,$C11)),"",Paramètres!$K$14)</f>
        <v>3.4</v>
      </c>
      <c r="H11" s="42">
        <f>IF(OR(WEEKDAY($C11,2)=3,WEEKDAY($C11,2)&gt;5,COUNTIF(Paramètres!$C$6:$C$93,$C11)),"",Paramètres!$K$15)</f>
        <v>5</v>
      </c>
      <c r="I11" s="55">
        <f>IF(OR(WEEKDAY($C11,2)=3,WEEKDAY($C11,2)&gt;5,COUNTIF(Paramètres!$C$6:$C$93,$C11)),"",Paramètres!$K$14)</f>
        <v>3.4</v>
      </c>
      <c r="J11" s="41">
        <f>IF($K$2&lt;&gt;"",IF(MONTH(DATE($K$2,MONTH(J$5),$B11))=MONTH(J$5),DATE($K$2,MONTH(J$5),$B11),""),"")</f>
        <v>43377</v>
      </c>
      <c r="K11" s="59">
        <f>IF(OR(WEEKDAY($J11,2)=3,WEEKDAY($J11,2)&gt;5,COUNTIF(Paramètres!$C$6:$C$93,$J11)),"",Paramètres!$K$15)</f>
        <v>5</v>
      </c>
      <c r="L11" s="59">
        <f>IF(OR(WEEKDAY($J11,2)=3,WEEKDAY($J11,2)&gt;5,COUNTIF(Paramètres!$C$6:$C$93,$J11)),"",Paramètres!$K$14)</f>
        <v>3.4</v>
      </c>
      <c r="M11" s="59">
        <f>IF(OR(WEEKDAY($J11,2)=3,WEEKDAY($J11,2)&gt;5,COUNTIF(Paramètres!$C$6:$C$93,$J11)),"",Paramètres!$K$15)</f>
        <v>5</v>
      </c>
      <c r="N11" s="59">
        <f>IF(OR(WEEKDAY($J11,2)=3,WEEKDAY($J11,2)&gt;5,COUNTIF(Paramètres!$C$6:$C$93,$J11)),"",Paramètres!$K$14)</f>
        <v>3.4</v>
      </c>
      <c r="O11" s="59">
        <f>IF(OR(WEEKDAY($J11,2)=3,WEEKDAY($J11,2)&gt;5,COUNTIF(Paramètres!$C$6:$C$93,$J11)),"",Paramètres!$K$15)</f>
        <v>5</v>
      </c>
      <c r="P11" s="60">
        <f>IF(OR(WEEKDAY($J11,2)=3,WEEKDAY($J11,2)&gt;5,COUNTIF(Paramètres!$C$6:$C$93,$J11)),"",Paramètres!$K$14)</f>
        <v>3.4</v>
      </c>
      <c r="Q11" s="87">
        <f>IF($K$2&lt;&gt;"",IF(MONTH(DATE($K$2,MONTH(Q$5),$B11))=MONTH(Q$5),DATE($K$2,MONTH(Q$5),$B11),""),"")</f>
        <v>43408</v>
      </c>
      <c r="R11" s="88" t="str">
        <f>IF(OR(WEEKDAY($Q11,2)=3,WEEKDAY($Q11,2)&gt;5,COUNTIF(Paramètres!$C$6:$C$93,$Q11)),"",Paramètres!$K$15)</f>
        <v/>
      </c>
      <c r="S11" s="88" t="str">
        <f>IF(OR(WEEKDAY($Q11,2)=3,WEEKDAY($Q11,2)&gt;5,COUNTIF(Paramètres!$C$6:$C$93,$Q11)),"",Paramètres!$K$14)</f>
        <v/>
      </c>
      <c r="T11" s="88" t="str">
        <f>IF(OR(WEEKDAY($Q11,2)=3,WEEKDAY($Q11,2)&gt;5,COUNTIF(Paramètres!$C$6:$C$93,$Q11)),"",Paramètres!$K$15)</f>
        <v/>
      </c>
      <c r="U11" s="88" t="str">
        <f>IF(OR(WEEKDAY($Q11,2)=3,WEEKDAY($Q11,2)&gt;5,COUNTIF(Paramètres!$C$6:$C$93,$Q11)),"",Paramètres!$K$14)</f>
        <v/>
      </c>
      <c r="V11" s="88" t="str">
        <f>IF(OR(WEEKDAY($Q11,2)=3,WEEKDAY($Q11,2)&gt;5,COUNTIF(Paramètres!$C$6:$C$93,$Q11)),"",Paramètres!$K$15)</f>
        <v/>
      </c>
      <c r="W11" s="89" t="str">
        <f>IF(OR(WEEKDAY($Q11,2)=3,WEEKDAY($Q11,2)&gt;5,COUNTIF(Paramètres!$C$6:$C$93,$Q11)),"",Paramètres!$K$14)</f>
        <v/>
      </c>
      <c r="X11" s="41">
        <f>IF($K$2&lt;&gt;"",IF(MONTH(DATE($K$2,MONTH(X$5),$B11))=MONTH(X$5),DATE($K$2,MONTH(X$5),$B11),""),"")</f>
        <v>43438</v>
      </c>
      <c r="Y11" s="62"/>
      <c r="Z11" s="43"/>
      <c r="AA11" s="43"/>
      <c r="AB11" s="43"/>
      <c r="AC11" s="43"/>
      <c r="AD11" s="44"/>
      <c r="AE11" s="41">
        <f>IF($N$2&lt;&gt;"",IF(MONTH(DATE($N$2,MONTH(AE$5),$B11))=MONTH(AE$5),DATE($N$2,MONTH(AE$5),$B11),""),"")</f>
        <v>43469</v>
      </c>
      <c r="AF11" s="43"/>
      <c r="AG11" s="43"/>
      <c r="AH11" s="43"/>
      <c r="AI11" s="43"/>
      <c r="AJ11" s="43"/>
      <c r="AK11" s="44"/>
      <c r="AL11" s="53">
        <f>IF($N$2&lt;&gt;"",IF(MONTH(DATE($N$2,MONTH(AL$5),$B11))=MONTH(AL$5),DATE($N$2,MONTH(AL$5),$B11),""),"")</f>
        <v>43500</v>
      </c>
      <c r="AM11" s="43"/>
      <c r="AN11" s="43"/>
      <c r="AO11" s="43"/>
      <c r="AP11" s="43"/>
      <c r="AQ11" s="43"/>
      <c r="AR11" s="50"/>
      <c r="AS11" s="41">
        <f>IF($N$2&lt;&gt;"",IF(MONTH(DATE($N$2,MONTH(AS$5),$B11))=MONTH(AS$5),DATE($N$2,MONTH(AS$5),$B11),""),"")</f>
        <v>43528</v>
      </c>
      <c r="AT11" s="43"/>
      <c r="AU11" s="43"/>
      <c r="AV11" s="43"/>
      <c r="AW11" s="43"/>
      <c r="AX11" s="43"/>
      <c r="AY11" s="44"/>
      <c r="AZ11" s="53">
        <f>IF($N$2&lt;&gt;"",IF(MONTH(DATE($N$2,MONTH(AZ$5),$B11))=MONTH(AZ$5),DATE($N$2,MONTH(AZ$5),$B11),""),"")</f>
        <v>43559</v>
      </c>
      <c r="BA11" s="43"/>
      <c r="BB11" s="43"/>
      <c r="BC11" s="43"/>
      <c r="BD11" s="43"/>
      <c r="BE11" s="43"/>
      <c r="BF11" s="50"/>
      <c r="BG11" s="41">
        <f>IF($N$2&lt;&gt;"",IF(MONTH(DATE($N$2,MONTH(BG$5),$B11))=MONTH(BG$5),DATE($N$2,MONTH(BG$5),$B11),""),"")</f>
        <v>43589</v>
      </c>
      <c r="BH11" s="43"/>
      <c r="BI11" s="43"/>
      <c r="BJ11" s="43"/>
      <c r="BK11" s="43"/>
      <c r="BL11" s="43"/>
      <c r="BM11" s="44"/>
      <c r="BN11" s="53">
        <f>IF($N$2&lt;&gt;"",IF(MONTH(DATE($N$2,MONTH(BN$5),$B11))=MONTH(BN$5),DATE($N$2,MONTH(BN$5),$B11),""),"")</f>
        <v>43620</v>
      </c>
      <c r="BO11" s="43"/>
      <c r="BP11" s="43"/>
      <c r="BQ11" s="43"/>
      <c r="BR11" s="43"/>
      <c r="BS11" s="43"/>
      <c r="BT11" s="50"/>
      <c r="BU11" s="41">
        <f>IF($N$2&lt;&gt;"",IF(MONTH(DATE($N$2,MONTH(BU$5),$B11))=MONTH(BU$5),DATE($N$2,MONTH(BU$5),$B11),""),"")</f>
        <v>43650</v>
      </c>
      <c r="BV11" s="43"/>
      <c r="BW11" s="43"/>
      <c r="BX11" s="43"/>
      <c r="BY11" s="43"/>
      <c r="BZ11" s="43"/>
      <c r="CA11" s="44"/>
    </row>
    <row r="12" spans="2:79" ht="21" customHeight="1" x14ac:dyDescent="0.25">
      <c r="B12">
        <v>5</v>
      </c>
      <c r="C12" s="41">
        <f>IF($K$2&lt;&gt;"",IF(MONTH(DATE($K$2,MONTH(C$5),$B12))=MONTH(C$5),DATE($K$2,MONTH(C$5),$B12),""),"")</f>
        <v>43348</v>
      </c>
      <c r="D12" s="42" t="str">
        <f>IF(OR(WEEKDAY($C12,2)=3,WEEKDAY($C12,2)&gt;5,COUNTIF(Paramètres!$C$6:$C$93,$C12)),"",Paramètres!$K$15)</f>
        <v/>
      </c>
      <c r="E12" s="42" t="str">
        <f>IF(OR(WEEKDAY($C12,2)=3,WEEKDAY($C12,2)&gt;5,COUNTIF(Paramètres!$C$6:$C$14,$C100)),"",Paramètres!$K$14)</f>
        <v/>
      </c>
      <c r="F12" s="42" t="str">
        <f>IF(OR(WEEKDAY($C12,2)=3,WEEKDAY($C12,2)&gt;5,COUNTIF(Paramètres!$C$6:$C$14,$C100)),"",Paramètres!$K$15)</f>
        <v/>
      </c>
      <c r="G12" s="42" t="str">
        <f>IF(OR(WEEKDAY($C12,2)=3,WEEKDAY($C12,2)&gt;5,COUNTIF(Paramètres!$C$6:$C$93,$C12)),"",Paramètres!$K$14)</f>
        <v/>
      </c>
      <c r="H12" s="42" t="str">
        <f>IF(OR(WEEKDAY($C12,2)=3,WEEKDAY($C12,2)&gt;5,COUNTIF(Paramètres!$C$6:$C$93,$C12)),"",Paramètres!$K$15)</f>
        <v/>
      </c>
      <c r="I12" s="55" t="str">
        <f>IF(OR(WEEKDAY($C12,2)=3,WEEKDAY($C12,2)&gt;5,COUNTIF(Paramètres!$C$6:$C$93,$C12)),"",Paramètres!$K$14)</f>
        <v/>
      </c>
      <c r="J12" s="41">
        <f>IF($K$2&lt;&gt;"",IF(MONTH(DATE($K$2,MONTH(J$5),$B12))=MONTH(J$5),DATE($K$2,MONTH(J$5),$B12),""),"")</f>
        <v>43378</v>
      </c>
      <c r="K12" s="59">
        <f>IF(OR(WEEKDAY($J12,2)=3,WEEKDAY($J12,2)&gt;5,COUNTIF(Paramètres!$C$6:$C$93,$J12)),"",Paramètres!$K$15)</f>
        <v>5</v>
      </c>
      <c r="L12" s="59">
        <f>IF(OR(WEEKDAY($J12,2)=3,WEEKDAY($J12,2)&gt;5,COUNTIF(Paramètres!$C$6:$C$93,$J12)),"",Paramètres!$K$14)</f>
        <v>3.4</v>
      </c>
      <c r="M12" s="59">
        <f>IF(OR(WEEKDAY($J12,2)=3,WEEKDAY($J12,2)&gt;5,COUNTIF(Paramètres!$C$6:$C$93,$J12)),"",Paramètres!$K$15)</f>
        <v>5</v>
      </c>
      <c r="N12" s="59">
        <f>IF(OR(WEEKDAY($J12,2)=3,WEEKDAY($J12,2)&gt;5,COUNTIF(Paramètres!$C$6:$C$93,$J12)),"",Paramètres!$K$14)</f>
        <v>3.4</v>
      </c>
      <c r="O12" s="59">
        <f>IF(OR(WEEKDAY($J12,2)=3,WEEKDAY($J12,2)&gt;5,COUNTIF(Paramètres!$C$6:$C$93,$J12)),"",Paramètres!$K$15)</f>
        <v>5</v>
      </c>
      <c r="P12" s="60">
        <f>IF(OR(WEEKDAY($J12,2)=3,WEEKDAY($J12,2)&gt;5,COUNTIF(Paramètres!$C$6:$C$93,$J12)),"",Paramètres!$K$14)</f>
        <v>3.4</v>
      </c>
      <c r="Q12" s="87">
        <f>IF($K$2&lt;&gt;"",IF(MONTH(DATE($K$2,MONTH(Q$5),$B12))=MONTH(Q$5),DATE($K$2,MONTH(Q$5),$B12),""),"")</f>
        <v>43409</v>
      </c>
      <c r="R12" s="88">
        <f>IF(OR(WEEKDAY($Q12,2)=3,WEEKDAY($Q12,2)&gt;5,COUNTIF(Paramètres!$C$6:$C$93,$Q12)),"",Paramètres!$K$15)</f>
        <v>5</v>
      </c>
      <c r="S12" s="88">
        <f>IF(OR(WEEKDAY($Q12,2)=3,WEEKDAY($Q12,2)&gt;5,COUNTIF(Paramètres!$C$6:$C$93,$Q12)),"",Paramètres!$K$14)</f>
        <v>3.4</v>
      </c>
      <c r="T12" s="88">
        <f>IF(OR(WEEKDAY($Q12,2)=3,WEEKDAY($Q12,2)&gt;5,COUNTIF(Paramètres!$C$6:$C$93,$Q12)),"",Paramètres!$K$15)</f>
        <v>5</v>
      </c>
      <c r="U12" s="88">
        <f>IF(OR(WEEKDAY($Q12,2)=3,WEEKDAY($Q12,2)&gt;5,COUNTIF(Paramètres!$C$6:$C$93,$Q12)),"",Paramètres!$K$14)</f>
        <v>3.4</v>
      </c>
      <c r="V12" s="88">
        <f>IF(OR(WEEKDAY($Q12,2)=3,WEEKDAY($Q12,2)&gt;5,COUNTIF(Paramètres!$C$6:$C$93,$Q12)),"",Paramètres!$K$15)</f>
        <v>5</v>
      </c>
      <c r="W12" s="89">
        <f>IF(OR(WEEKDAY($Q12,2)=3,WEEKDAY($Q12,2)&gt;5,COUNTIF(Paramètres!$C$6:$C$93,$Q12)),"",Paramètres!$K$14)</f>
        <v>3.4</v>
      </c>
      <c r="X12" s="41">
        <f>IF($K$2&lt;&gt;"",IF(MONTH(DATE($K$2,MONTH(X$5),$B12))=MONTH(X$5),DATE($K$2,MONTH(X$5),$B12),""),"")</f>
        <v>43439</v>
      </c>
      <c r="Y12" s="62"/>
      <c r="Z12" s="43"/>
      <c r="AA12" s="43"/>
      <c r="AB12" s="43"/>
      <c r="AC12" s="43"/>
      <c r="AD12" s="44"/>
      <c r="AE12" s="41">
        <f>IF($N$2&lt;&gt;"",IF(MONTH(DATE($N$2,MONTH(AE$5),$B12))=MONTH(AE$5),DATE($N$2,MONTH(AE$5),$B12),""),"")</f>
        <v>43470</v>
      </c>
      <c r="AF12" s="43"/>
      <c r="AG12" s="43"/>
      <c r="AH12" s="43"/>
      <c r="AI12" s="43"/>
      <c r="AJ12" s="43"/>
      <c r="AK12" s="44"/>
      <c r="AL12" s="53">
        <f>IF($N$2&lt;&gt;"",IF(MONTH(DATE($N$2,MONTH(AL$5),$B12))=MONTH(AL$5),DATE($N$2,MONTH(AL$5),$B12),""),"")</f>
        <v>43501</v>
      </c>
      <c r="AM12" s="43"/>
      <c r="AN12" s="43"/>
      <c r="AO12" s="43"/>
      <c r="AP12" s="43"/>
      <c r="AQ12" s="43"/>
      <c r="AR12" s="50"/>
      <c r="AS12" s="41">
        <f>IF($N$2&lt;&gt;"",IF(MONTH(DATE($N$2,MONTH(AS$5),$B12))=MONTH(AS$5),DATE($N$2,MONTH(AS$5),$B12),""),"")</f>
        <v>43529</v>
      </c>
      <c r="AT12" s="43"/>
      <c r="AU12" s="43"/>
      <c r="AV12" s="43"/>
      <c r="AW12" s="43"/>
      <c r="AX12" s="43"/>
      <c r="AY12" s="44"/>
      <c r="AZ12" s="53">
        <f>IF($N$2&lt;&gt;"",IF(MONTH(DATE($N$2,MONTH(AZ$5),$B12))=MONTH(AZ$5),DATE($N$2,MONTH(AZ$5),$B12),""),"")</f>
        <v>43560</v>
      </c>
      <c r="BA12" s="43"/>
      <c r="BB12" s="43"/>
      <c r="BC12" s="43"/>
      <c r="BD12" s="43"/>
      <c r="BE12" s="43"/>
      <c r="BF12" s="50"/>
      <c r="BG12" s="41">
        <f>IF($N$2&lt;&gt;"",IF(MONTH(DATE($N$2,MONTH(BG$5),$B12))=MONTH(BG$5),DATE($N$2,MONTH(BG$5),$B12),""),"")</f>
        <v>43590</v>
      </c>
      <c r="BH12" s="43"/>
      <c r="BI12" s="43"/>
      <c r="BJ12" s="43"/>
      <c r="BK12" s="43"/>
      <c r="BL12" s="43"/>
      <c r="BM12" s="44"/>
      <c r="BN12" s="53">
        <f>IF($N$2&lt;&gt;"",IF(MONTH(DATE($N$2,MONTH(BN$5),$B12))=MONTH(BN$5),DATE($N$2,MONTH(BN$5),$B12),""),"")</f>
        <v>43621</v>
      </c>
      <c r="BO12" s="43"/>
      <c r="BP12" s="43"/>
      <c r="BQ12" s="43"/>
      <c r="BR12" s="43"/>
      <c r="BS12" s="43"/>
      <c r="BT12" s="50"/>
      <c r="BU12" s="41">
        <f>IF($N$2&lt;&gt;"",IF(MONTH(DATE($N$2,MONTH(BU$5),$B12))=MONTH(BU$5),DATE($N$2,MONTH(BU$5),$B12),""),"")</f>
        <v>43651</v>
      </c>
      <c r="BV12" s="43"/>
      <c r="BW12" s="43"/>
      <c r="BX12" s="43"/>
      <c r="BY12" s="43"/>
      <c r="BZ12" s="43"/>
      <c r="CA12" s="44"/>
    </row>
    <row r="13" spans="2:79" ht="21" customHeight="1" x14ac:dyDescent="0.25">
      <c r="B13">
        <v>6</v>
      </c>
      <c r="C13" s="41">
        <f>IF($K$2&lt;&gt;"",IF(MONTH(DATE($K$2,MONTH(C$5),$B13))=MONTH(C$5),DATE($K$2,MONTH(C$5),$B13),""),"")</f>
        <v>43349</v>
      </c>
      <c r="D13" s="42">
        <f>IF(OR(WEEKDAY($C13,2)=3,WEEKDAY($C13,2)&gt;5,COUNTIF(Paramètres!$C$6:$C$93,$C13)),"",Paramètres!$K$15)</f>
        <v>5</v>
      </c>
      <c r="E13" s="42">
        <f>IF(OR(WEEKDAY($C13,2)=3,WEEKDAY($C13,2)&gt;5,COUNTIF(Paramètres!$C$6:$C$14,$C101)),"",Paramètres!$K$14)</f>
        <v>3.4</v>
      </c>
      <c r="F13" s="42">
        <f>IF(OR(WEEKDAY($C13,2)=3,WEEKDAY($C13,2)&gt;5,COUNTIF(Paramètres!$C$6:$C$14,$C101)),"",Paramètres!$K$15)</f>
        <v>5</v>
      </c>
      <c r="G13" s="42">
        <f>IF(OR(WEEKDAY($C13,2)=3,WEEKDAY($C13,2)&gt;5,COUNTIF(Paramètres!$C$6:$C$93,$C13)),"",Paramètres!$K$14)</f>
        <v>3.4</v>
      </c>
      <c r="H13" s="42">
        <f>IF(OR(WEEKDAY($C13,2)=3,WEEKDAY($C13,2)&gt;5,COUNTIF(Paramètres!$C$6:$C$93,$C13)),"",Paramètres!$K$15)</f>
        <v>5</v>
      </c>
      <c r="I13" s="55">
        <f>IF(OR(WEEKDAY($C13,2)=3,WEEKDAY($C13,2)&gt;5,COUNTIF(Paramètres!$C$6:$C$93,$C13)),"",Paramètres!$K$14)</f>
        <v>3.4</v>
      </c>
      <c r="J13" s="41">
        <f>IF($K$2&lt;&gt;"",IF(MONTH(DATE($K$2,MONTH(J$5),$B13))=MONTH(J$5),DATE($K$2,MONTH(J$5),$B13),""),"")</f>
        <v>43379</v>
      </c>
      <c r="K13" s="59" t="str">
        <f>IF(OR(WEEKDAY($J13,2)=3,WEEKDAY($J13,2)&gt;5,COUNTIF(Paramètres!$C$6:$C$93,$J13)),"",Paramètres!$K$15)</f>
        <v/>
      </c>
      <c r="L13" s="59" t="str">
        <f>IF(OR(WEEKDAY($J13,2)=3,WEEKDAY($J13,2)&gt;5,COUNTIF(Paramètres!$C$6:$C$93,$J13)),"",Paramètres!$K$14)</f>
        <v/>
      </c>
      <c r="M13" s="59" t="str">
        <f>IF(OR(WEEKDAY($J13,2)=3,WEEKDAY($J13,2)&gt;5,COUNTIF(Paramètres!$C$6:$C$93,$J13)),"",Paramètres!$K$15)</f>
        <v/>
      </c>
      <c r="N13" s="59" t="str">
        <f>IF(OR(WEEKDAY($J13,2)=3,WEEKDAY($J13,2)&gt;5,COUNTIF(Paramètres!$C$6:$C$93,$J13)),"",Paramètres!$K$14)</f>
        <v/>
      </c>
      <c r="O13" s="59" t="str">
        <f>IF(OR(WEEKDAY($J13,2)=3,WEEKDAY($J13,2)&gt;5,COUNTIF(Paramètres!$C$6:$C$93,$J13)),"",Paramètres!$K$15)</f>
        <v/>
      </c>
      <c r="P13" s="60" t="str">
        <f>IF(OR(WEEKDAY($J13,2)=3,WEEKDAY($J13,2)&gt;5,COUNTIF(Paramètres!$C$6:$C$93,$J13)),"",Paramètres!$K$14)</f>
        <v/>
      </c>
      <c r="Q13" s="87">
        <f>IF($K$2&lt;&gt;"",IF(MONTH(DATE($K$2,MONTH(Q$5),$B13))=MONTH(Q$5),DATE($K$2,MONTH(Q$5),$B13),""),"")</f>
        <v>43410</v>
      </c>
      <c r="R13" s="88">
        <f>IF(OR(WEEKDAY($Q13,2)=3,WEEKDAY($Q13,2)&gt;5,COUNTIF(Paramètres!$C$6:$C$93,$Q13)),"",Paramètres!$K$15)</f>
        <v>5</v>
      </c>
      <c r="S13" s="88">
        <f>IF(OR(WEEKDAY($Q13,2)=3,WEEKDAY($Q13,2)&gt;5,COUNTIF(Paramètres!$C$6:$C$93,$Q13)),"",Paramètres!$K$14)</f>
        <v>3.4</v>
      </c>
      <c r="T13" s="88">
        <f>IF(OR(WEEKDAY($Q13,2)=3,WEEKDAY($Q13,2)&gt;5,COUNTIF(Paramètres!$C$6:$C$93,$Q13)),"",Paramètres!$K$15)</f>
        <v>5</v>
      </c>
      <c r="U13" s="88">
        <f>IF(OR(WEEKDAY($Q13,2)=3,WEEKDAY($Q13,2)&gt;5,COUNTIF(Paramètres!$C$6:$C$93,$Q13)),"",Paramètres!$K$14)</f>
        <v>3.4</v>
      </c>
      <c r="V13" s="88">
        <f>IF(OR(WEEKDAY($Q13,2)=3,WEEKDAY($Q13,2)&gt;5,COUNTIF(Paramètres!$C$6:$C$93,$Q13)),"",Paramètres!$K$15)</f>
        <v>5</v>
      </c>
      <c r="W13" s="89">
        <f>IF(OR(WEEKDAY($Q13,2)=3,WEEKDAY($Q13,2)&gt;5,COUNTIF(Paramètres!$C$6:$C$93,$Q13)),"",Paramètres!$K$14)</f>
        <v>3.4</v>
      </c>
      <c r="X13" s="41">
        <f>IF($K$2&lt;&gt;"",IF(MONTH(DATE($K$2,MONTH(X$5),$B13))=MONTH(X$5),DATE($K$2,MONTH(X$5),$B13),""),"")</f>
        <v>43440</v>
      </c>
      <c r="Y13" s="62"/>
      <c r="Z13" s="43"/>
      <c r="AA13" s="43"/>
      <c r="AB13" s="43"/>
      <c r="AC13" s="43"/>
      <c r="AD13" s="44"/>
      <c r="AE13" s="41">
        <f>IF($N$2&lt;&gt;"",IF(MONTH(DATE($N$2,MONTH(AE$5),$B13))=MONTH(AE$5),DATE($N$2,MONTH(AE$5),$B13),""),"")</f>
        <v>43471</v>
      </c>
      <c r="AF13" s="43"/>
      <c r="AG13" s="43"/>
      <c r="AH13" s="43"/>
      <c r="AI13" s="43"/>
      <c r="AJ13" s="43"/>
      <c r="AK13" s="44"/>
      <c r="AL13" s="53">
        <f>IF($N$2&lt;&gt;"",IF(MONTH(DATE($N$2,MONTH(AL$5),$B13))=MONTH(AL$5),DATE($N$2,MONTH(AL$5),$B13),""),"")</f>
        <v>43502</v>
      </c>
      <c r="AM13" s="43"/>
      <c r="AN13" s="43"/>
      <c r="AO13" s="43"/>
      <c r="AP13" s="43"/>
      <c r="AQ13" s="43"/>
      <c r="AR13" s="50"/>
      <c r="AS13" s="41">
        <f>IF($N$2&lt;&gt;"",IF(MONTH(DATE($N$2,MONTH(AS$5),$B13))=MONTH(AS$5),DATE($N$2,MONTH(AS$5),$B13),""),"")</f>
        <v>43530</v>
      </c>
      <c r="AT13" s="43"/>
      <c r="AU13" s="43"/>
      <c r="AV13" s="43"/>
      <c r="AW13" s="43"/>
      <c r="AX13" s="43"/>
      <c r="AY13" s="44"/>
      <c r="AZ13" s="53">
        <f>IF($N$2&lt;&gt;"",IF(MONTH(DATE($N$2,MONTH(AZ$5),$B13))=MONTH(AZ$5),DATE($N$2,MONTH(AZ$5),$B13),""),"")</f>
        <v>43561</v>
      </c>
      <c r="BA13" s="43"/>
      <c r="BB13" s="43"/>
      <c r="BC13" s="43"/>
      <c r="BD13" s="43"/>
      <c r="BE13" s="43"/>
      <c r="BF13" s="50"/>
      <c r="BG13" s="41">
        <f>IF($N$2&lt;&gt;"",IF(MONTH(DATE($N$2,MONTH(BG$5),$B13))=MONTH(BG$5),DATE($N$2,MONTH(BG$5),$B13),""),"")</f>
        <v>43591</v>
      </c>
      <c r="BH13" s="43"/>
      <c r="BI13" s="43"/>
      <c r="BJ13" s="43"/>
      <c r="BK13" s="43"/>
      <c r="BL13" s="43"/>
      <c r="BM13" s="44"/>
      <c r="BN13" s="53">
        <f>IF($N$2&lt;&gt;"",IF(MONTH(DATE($N$2,MONTH(BN$5),$B13))=MONTH(BN$5),DATE($N$2,MONTH(BN$5),$B13),""),"")</f>
        <v>43622</v>
      </c>
      <c r="BO13" s="43"/>
      <c r="BP13" s="43"/>
      <c r="BQ13" s="43"/>
      <c r="BR13" s="43"/>
      <c r="BS13" s="43"/>
      <c r="BT13" s="50"/>
      <c r="BU13" s="41">
        <f>IF($N$2&lt;&gt;"",IF(MONTH(DATE($N$2,MONTH(BU$5),$B13))=MONTH(BU$5),DATE($N$2,MONTH(BU$5),$B13),""),"")</f>
        <v>43652</v>
      </c>
      <c r="BV13" s="43"/>
      <c r="BW13" s="43"/>
      <c r="BX13" s="43"/>
      <c r="BY13" s="43"/>
      <c r="BZ13" s="43"/>
      <c r="CA13" s="44"/>
    </row>
    <row r="14" spans="2:79" ht="21" customHeight="1" x14ac:dyDescent="0.25">
      <c r="B14">
        <v>7</v>
      </c>
      <c r="C14" s="41">
        <f>IF($K$2&lt;&gt;"",IF(MONTH(DATE($K$2,MONTH(C$5),$B14))=MONTH(C$5),DATE($K$2,MONTH(C$5),$B14),""),"")</f>
        <v>43350</v>
      </c>
      <c r="D14" s="42">
        <f>IF(OR(WEEKDAY($C14,2)=3,WEEKDAY($C14,2)&gt;5,COUNTIF(Paramètres!$C$6:$C$93,$C14)),"",Paramètres!$K$15)</f>
        <v>5</v>
      </c>
      <c r="E14" s="42">
        <f>IF(OR(WEEKDAY($C14,2)=3,WEEKDAY($C14,2)&gt;5,COUNTIF(Paramètres!$C$6:$C$14,$C102)),"",Paramètres!$K$14)</f>
        <v>3.4</v>
      </c>
      <c r="F14" s="42">
        <f>IF(OR(WEEKDAY($C14,2)=3,WEEKDAY($C14,2)&gt;5,COUNTIF(Paramètres!$C$6:$C$14,$C102)),"",Paramètres!$K$15)</f>
        <v>5</v>
      </c>
      <c r="G14" s="42">
        <f>IF(OR(WEEKDAY($C14,2)=3,WEEKDAY($C14,2)&gt;5,COUNTIF(Paramètres!$C$6:$C$93,$C14)),"",Paramètres!$K$14)</f>
        <v>3.4</v>
      </c>
      <c r="H14" s="42">
        <f>IF(OR(WEEKDAY($C14,2)=3,WEEKDAY($C14,2)&gt;5,COUNTIF(Paramètres!$C$6:$C$93,$C14)),"",Paramètres!$K$15)</f>
        <v>5</v>
      </c>
      <c r="I14" s="55">
        <f>IF(OR(WEEKDAY($C14,2)=3,WEEKDAY($C14,2)&gt;5,COUNTIF(Paramètres!$C$6:$C$93,$C14)),"",Paramètres!$K$14)</f>
        <v>3.4</v>
      </c>
      <c r="J14" s="41">
        <f>IF($K$2&lt;&gt;"",IF(MONTH(DATE($K$2,MONTH(J$5),$B14))=MONTH(J$5),DATE($K$2,MONTH(J$5),$B14),""),"")</f>
        <v>43380</v>
      </c>
      <c r="K14" s="59" t="str">
        <f>IF(OR(WEEKDAY($J14,2)=3,WEEKDAY($J14,2)&gt;5,COUNTIF(Paramètres!$C$6:$C$93,$J14)),"",Paramètres!$K$15)</f>
        <v/>
      </c>
      <c r="L14" s="59" t="str">
        <f>IF(OR(WEEKDAY($J14,2)=3,WEEKDAY($J14,2)&gt;5,COUNTIF(Paramètres!$C$6:$C$93,$J14)),"",Paramètres!$K$14)</f>
        <v/>
      </c>
      <c r="M14" s="59" t="str">
        <f>IF(OR(WEEKDAY($J14,2)=3,WEEKDAY($J14,2)&gt;5,COUNTIF(Paramètres!$C$6:$C$93,$J14)),"",Paramètres!$K$15)</f>
        <v/>
      </c>
      <c r="N14" s="59" t="str">
        <f>IF(OR(WEEKDAY($J14,2)=3,WEEKDAY($J14,2)&gt;5,COUNTIF(Paramètres!$C$6:$C$93,$J14)),"",Paramètres!$K$14)</f>
        <v/>
      </c>
      <c r="O14" s="59" t="str">
        <f>IF(OR(WEEKDAY($J14,2)=3,WEEKDAY($J14,2)&gt;5,COUNTIF(Paramètres!$C$6:$C$93,$J14)),"",Paramètres!$K$15)</f>
        <v/>
      </c>
      <c r="P14" s="60" t="str">
        <f>IF(OR(WEEKDAY($J14,2)=3,WEEKDAY($J14,2)&gt;5,COUNTIF(Paramètres!$C$6:$C$93,$J14)),"",Paramètres!$K$14)</f>
        <v/>
      </c>
      <c r="Q14" s="87">
        <f>IF($K$2&lt;&gt;"",IF(MONTH(DATE($K$2,MONTH(Q$5),$B14))=MONTH(Q$5),DATE($K$2,MONTH(Q$5),$B14),""),"")</f>
        <v>43411</v>
      </c>
      <c r="R14" s="88" t="str">
        <f>IF(OR(WEEKDAY($Q14,2)=3,WEEKDAY($Q14,2)&gt;5,COUNTIF(Paramètres!$C$6:$C$93,$Q14)),"",Paramètres!$K$15)</f>
        <v/>
      </c>
      <c r="S14" s="88" t="str">
        <f>IF(OR(WEEKDAY($Q14,2)=3,WEEKDAY($Q14,2)&gt;5,COUNTIF(Paramètres!$C$6:$C$93,$Q14)),"",Paramètres!$K$14)</f>
        <v/>
      </c>
      <c r="T14" s="88" t="str">
        <f>IF(OR(WEEKDAY($Q14,2)=3,WEEKDAY($Q14,2)&gt;5,COUNTIF(Paramètres!$C$6:$C$93,$Q14)),"",Paramètres!$K$15)</f>
        <v/>
      </c>
      <c r="U14" s="88" t="str">
        <f>IF(OR(WEEKDAY($Q14,2)=3,WEEKDAY($Q14,2)&gt;5,COUNTIF(Paramètres!$C$6:$C$93,$Q14)),"",Paramètres!$K$14)</f>
        <v/>
      </c>
      <c r="V14" s="88" t="str">
        <f>IF(OR(WEEKDAY($Q14,2)=3,WEEKDAY($Q14,2)&gt;5,COUNTIF(Paramètres!$C$6:$C$93,$Q14)),"",Paramètres!$K$15)</f>
        <v/>
      </c>
      <c r="W14" s="89" t="str">
        <f>IF(OR(WEEKDAY($Q14,2)=3,WEEKDAY($Q14,2)&gt;5,COUNTIF(Paramètres!$C$6:$C$93,$Q14)),"",Paramètres!$K$14)</f>
        <v/>
      </c>
      <c r="X14" s="41">
        <f>IF($K$2&lt;&gt;"",IF(MONTH(DATE($K$2,MONTH(X$5),$B14))=MONTH(X$5),DATE($K$2,MONTH(X$5),$B14),""),"")</f>
        <v>43441</v>
      </c>
      <c r="Y14" s="62"/>
      <c r="Z14" s="43"/>
      <c r="AA14" s="43"/>
      <c r="AB14" s="43"/>
      <c r="AC14" s="43"/>
      <c r="AD14" s="44"/>
      <c r="AE14" s="41">
        <f>IF($N$2&lt;&gt;"",IF(MONTH(DATE($N$2,MONTH(AE$5),$B14))=MONTH(AE$5),DATE($N$2,MONTH(AE$5),$B14),""),"")</f>
        <v>43472</v>
      </c>
      <c r="AF14" s="43"/>
      <c r="AG14" s="43"/>
      <c r="AH14" s="43"/>
      <c r="AI14" s="43"/>
      <c r="AJ14" s="43"/>
      <c r="AK14" s="44"/>
      <c r="AL14" s="53">
        <f>IF($N$2&lt;&gt;"",IF(MONTH(DATE($N$2,MONTH(AL$5),$B14))=MONTH(AL$5),DATE($N$2,MONTH(AL$5),$B14),""),"")</f>
        <v>43503</v>
      </c>
      <c r="AM14" s="43"/>
      <c r="AN14" s="43"/>
      <c r="AO14" s="43"/>
      <c r="AP14" s="43"/>
      <c r="AQ14" s="43"/>
      <c r="AR14" s="50"/>
      <c r="AS14" s="41">
        <f>IF($N$2&lt;&gt;"",IF(MONTH(DATE($N$2,MONTH(AS$5),$B14))=MONTH(AS$5),DATE($N$2,MONTH(AS$5),$B14),""),"")</f>
        <v>43531</v>
      </c>
      <c r="AT14" s="43"/>
      <c r="AU14" s="43"/>
      <c r="AV14" s="43"/>
      <c r="AW14" s="43"/>
      <c r="AX14" s="43"/>
      <c r="AY14" s="44"/>
      <c r="AZ14" s="53">
        <f>IF($N$2&lt;&gt;"",IF(MONTH(DATE($N$2,MONTH(AZ$5),$B14))=MONTH(AZ$5),DATE($N$2,MONTH(AZ$5),$B14),""),"")</f>
        <v>43562</v>
      </c>
      <c r="BA14" s="43"/>
      <c r="BB14" s="43"/>
      <c r="BC14" s="43"/>
      <c r="BD14" s="43"/>
      <c r="BE14" s="43"/>
      <c r="BF14" s="50"/>
      <c r="BG14" s="41">
        <f>IF($N$2&lt;&gt;"",IF(MONTH(DATE($N$2,MONTH(BG$5),$B14))=MONTH(BG$5),DATE($N$2,MONTH(BG$5),$B14),""),"")</f>
        <v>43592</v>
      </c>
      <c r="BH14" s="43"/>
      <c r="BI14" s="43"/>
      <c r="BJ14" s="43"/>
      <c r="BK14" s="43"/>
      <c r="BL14" s="43"/>
      <c r="BM14" s="44"/>
      <c r="BN14" s="53">
        <f>IF($N$2&lt;&gt;"",IF(MONTH(DATE($N$2,MONTH(BN$5),$B14))=MONTH(BN$5),DATE($N$2,MONTH(BN$5),$B14),""),"")</f>
        <v>43623</v>
      </c>
      <c r="BO14" s="43"/>
      <c r="BP14" s="43"/>
      <c r="BQ14" s="43"/>
      <c r="BR14" s="43"/>
      <c r="BS14" s="43"/>
      <c r="BT14" s="50"/>
      <c r="BU14" s="41">
        <f>IF($N$2&lt;&gt;"",IF(MONTH(DATE($N$2,MONTH(BU$5),$B14))=MONTH(BU$5),DATE($N$2,MONTH(BU$5),$B14),""),"")</f>
        <v>43653</v>
      </c>
      <c r="BV14" s="43"/>
      <c r="BW14" s="43"/>
      <c r="BX14" s="43"/>
      <c r="BY14" s="43"/>
      <c r="BZ14" s="43"/>
      <c r="CA14" s="44"/>
    </row>
    <row r="15" spans="2:79" ht="21" customHeight="1" x14ac:dyDescent="0.25">
      <c r="B15">
        <v>8</v>
      </c>
      <c r="C15" s="41">
        <f>IF($K$2&lt;&gt;"",IF(MONTH(DATE($K$2,MONTH(C$5),$B15))=MONTH(C$5),DATE($K$2,MONTH(C$5),$B15),""),"")</f>
        <v>43351</v>
      </c>
      <c r="D15" s="42" t="str">
        <f>IF(OR(WEEKDAY($C15,2)=3,WEEKDAY($C15,2)&gt;5,COUNTIF(Paramètres!$C$6:$C$93,$C15)),"",Paramètres!$K$15)</f>
        <v/>
      </c>
      <c r="E15" s="42" t="str">
        <f>IF(OR(WEEKDAY($C15,2)=3,WEEKDAY($C15,2)&gt;5,COUNTIF(Paramètres!$C$6:$C$14,$C103)),"",Paramètres!$K$14)</f>
        <v/>
      </c>
      <c r="F15" s="42" t="str">
        <f>IF(OR(WEEKDAY($C15,2)=3,WEEKDAY($C15,2)&gt;5,COUNTIF(Paramètres!$C$6:$C$14,$C103)),"",Paramètres!$K$15)</f>
        <v/>
      </c>
      <c r="G15" s="42" t="str">
        <f>IF(OR(WEEKDAY($C15,2)=3,WEEKDAY($C15,2)&gt;5,COUNTIF(Paramètres!$C$6:$C$93,$C15)),"",Paramètres!$K$14)</f>
        <v/>
      </c>
      <c r="H15" s="42" t="str">
        <f>IF(OR(WEEKDAY($C15,2)=3,WEEKDAY($C15,2)&gt;5,COUNTIF(Paramètres!$C$6:$C$93,$C15)),"",Paramètres!$K$15)</f>
        <v/>
      </c>
      <c r="I15" s="55" t="str">
        <f>IF(OR(WEEKDAY($C15,2)=3,WEEKDAY($C15,2)&gt;5,COUNTIF(Paramètres!$C$6:$C$93,$C15)),"",Paramètres!$K$14)</f>
        <v/>
      </c>
      <c r="J15" s="41">
        <f>IF($K$2&lt;&gt;"",IF(MONTH(DATE($K$2,MONTH(J$5),$B15))=MONTH(J$5),DATE($K$2,MONTH(J$5),$B15),""),"")</f>
        <v>43381</v>
      </c>
      <c r="K15" s="59">
        <f>IF(OR(WEEKDAY($J15,2)=3,WEEKDAY($J15,2)&gt;5,COUNTIF(Paramètres!$C$6:$C$93,$J15)),"",Paramètres!$K$15)</f>
        <v>5</v>
      </c>
      <c r="L15" s="59">
        <f>IF(OR(WEEKDAY($J15,2)=3,WEEKDAY($J15,2)&gt;5,COUNTIF(Paramètres!$C$6:$C$93,$J15)),"",Paramètres!$K$14)</f>
        <v>3.4</v>
      </c>
      <c r="M15" s="59">
        <f>IF(OR(WEEKDAY($J15,2)=3,WEEKDAY($J15,2)&gt;5,COUNTIF(Paramètres!$C$6:$C$93,$J15)),"",Paramètres!$K$15)</f>
        <v>5</v>
      </c>
      <c r="N15" s="59">
        <f>IF(OR(WEEKDAY($J15,2)=3,WEEKDAY($J15,2)&gt;5,COUNTIF(Paramètres!$C$6:$C$93,$J15)),"",Paramètres!$K$14)</f>
        <v>3.4</v>
      </c>
      <c r="O15" s="59">
        <f>IF(OR(WEEKDAY($J15,2)=3,WEEKDAY($J15,2)&gt;5,COUNTIF(Paramètres!$C$6:$C$93,$J15)),"",Paramètres!$K$15)</f>
        <v>5</v>
      </c>
      <c r="P15" s="60">
        <f>IF(OR(WEEKDAY($J15,2)=3,WEEKDAY($J15,2)&gt;5,COUNTIF(Paramètres!$C$6:$C$93,$J15)),"",Paramètres!$K$14)</f>
        <v>3.4</v>
      </c>
      <c r="Q15" s="87">
        <f>IF($K$2&lt;&gt;"",IF(MONTH(DATE($K$2,MONTH(Q$5),$B15))=MONTH(Q$5),DATE($K$2,MONTH(Q$5),$B15),""),"")</f>
        <v>43412</v>
      </c>
      <c r="R15" s="88">
        <f>IF(OR(WEEKDAY($Q15,2)=3,WEEKDAY($Q15,2)&gt;5,COUNTIF(Paramètres!$C$6:$C$93,$Q15)),"",Paramètres!$K$15)</f>
        <v>5</v>
      </c>
      <c r="S15" s="88">
        <f>IF(OR(WEEKDAY($Q15,2)=3,WEEKDAY($Q15,2)&gt;5,COUNTIF(Paramètres!$C$6:$C$93,$Q15)),"",Paramètres!$K$14)</f>
        <v>3.4</v>
      </c>
      <c r="T15" s="88">
        <f>IF(OR(WEEKDAY($Q15,2)=3,WEEKDAY($Q15,2)&gt;5,COUNTIF(Paramètres!$C$6:$C$93,$Q15)),"",Paramètres!$K$15)</f>
        <v>5</v>
      </c>
      <c r="U15" s="88">
        <f>IF(OR(WEEKDAY($Q15,2)=3,WEEKDAY($Q15,2)&gt;5,COUNTIF(Paramètres!$C$6:$C$93,$Q15)),"",Paramètres!$K$14)</f>
        <v>3.4</v>
      </c>
      <c r="V15" s="88">
        <f>IF(OR(WEEKDAY($Q15,2)=3,WEEKDAY($Q15,2)&gt;5,COUNTIF(Paramètres!$C$6:$C$93,$Q15)),"",Paramètres!$K$15)</f>
        <v>5</v>
      </c>
      <c r="W15" s="89">
        <f>IF(OR(WEEKDAY($Q15,2)=3,WEEKDAY($Q15,2)&gt;5,COUNTIF(Paramètres!$C$6:$C$93,$Q15)),"",Paramètres!$K$14)</f>
        <v>3.4</v>
      </c>
      <c r="X15" s="41">
        <f>IF($K$2&lt;&gt;"",IF(MONTH(DATE($K$2,MONTH(X$5),$B15))=MONTH(X$5),DATE($K$2,MONTH(X$5),$B15),""),"")</f>
        <v>43442</v>
      </c>
      <c r="Y15" s="62"/>
      <c r="Z15" s="43"/>
      <c r="AA15" s="43"/>
      <c r="AB15" s="43"/>
      <c r="AC15" s="43"/>
      <c r="AD15" s="44"/>
      <c r="AE15" s="41">
        <f>IF($N$2&lt;&gt;"",IF(MONTH(DATE($N$2,MONTH(AE$5),$B15))=MONTH(AE$5),DATE($N$2,MONTH(AE$5),$B15),""),"")</f>
        <v>43473</v>
      </c>
      <c r="AF15" s="43"/>
      <c r="AG15" s="43"/>
      <c r="AH15" s="43"/>
      <c r="AI15" s="43"/>
      <c r="AJ15" s="43"/>
      <c r="AK15" s="44"/>
      <c r="AL15" s="53">
        <f>IF($N$2&lt;&gt;"",IF(MONTH(DATE($N$2,MONTH(AL$5),$B15))=MONTH(AL$5),DATE($N$2,MONTH(AL$5),$B15),""),"")</f>
        <v>43504</v>
      </c>
      <c r="AM15" s="43"/>
      <c r="AN15" s="43"/>
      <c r="AO15" s="43"/>
      <c r="AP15" s="43"/>
      <c r="AQ15" s="43"/>
      <c r="AR15" s="50"/>
      <c r="AS15" s="41">
        <f>IF($N$2&lt;&gt;"",IF(MONTH(DATE($N$2,MONTH(AS$5),$B15))=MONTH(AS$5),DATE($N$2,MONTH(AS$5),$B15),""),"")</f>
        <v>43532</v>
      </c>
      <c r="AT15" s="43"/>
      <c r="AU15" s="43"/>
      <c r="AV15" s="43"/>
      <c r="AW15" s="43"/>
      <c r="AX15" s="43"/>
      <c r="AY15" s="44"/>
      <c r="AZ15" s="53">
        <f>IF($N$2&lt;&gt;"",IF(MONTH(DATE($N$2,MONTH(AZ$5),$B15))=MONTH(AZ$5),DATE($N$2,MONTH(AZ$5),$B15),""),"")</f>
        <v>43563</v>
      </c>
      <c r="BA15" s="43"/>
      <c r="BB15" s="43"/>
      <c r="BC15" s="43"/>
      <c r="BD15" s="43"/>
      <c r="BE15" s="43"/>
      <c r="BF15" s="50"/>
      <c r="BG15" s="41">
        <f>IF($N$2&lt;&gt;"",IF(MONTH(DATE($N$2,MONTH(BG$5),$B15))=MONTH(BG$5),DATE($N$2,MONTH(BG$5),$B15),""),"")</f>
        <v>43593</v>
      </c>
      <c r="BH15" s="43"/>
      <c r="BI15" s="43"/>
      <c r="BJ15" s="43"/>
      <c r="BK15" s="43"/>
      <c r="BL15" s="43"/>
      <c r="BM15" s="44"/>
      <c r="BN15" s="53">
        <f>IF($N$2&lt;&gt;"",IF(MONTH(DATE($N$2,MONTH(BN$5),$B15))=MONTH(BN$5),DATE($N$2,MONTH(BN$5),$B15),""),"")</f>
        <v>43624</v>
      </c>
      <c r="BO15" s="43"/>
      <c r="BP15" s="43"/>
      <c r="BQ15" s="43"/>
      <c r="BR15" s="43"/>
      <c r="BS15" s="43"/>
      <c r="BT15" s="50"/>
      <c r="BU15" s="41">
        <f>IF($N$2&lt;&gt;"",IF(MONTH(DATE($N$2,MONTH(BU$5),$B15))=MONTH(BU$5),DATE($N$2,MONTH(BU$5),$B15),""),"")</f>
        <v>43654</v>
      </c>
      <c r="BV15" s="43"/>
      <c r="BW15" s="43"/>
      <c r="BX15" s="43"/>
      <c r="BY15" s="43"/>
      <c r="BZ15" s="43"/>
      <c r="CA15" s="44"/>
    </row>
    <row r="16" spans="2:79" ht="21" customHeight="1" x14ac:dyDescent="0.25">
      <c r="B16">
        <v>9</v>
      </c>
      <c r="C16" s="41">
        <f>IF($K$2&lt;&gt;"",IF(MONTH(DATE($K$2,MONTH(C$5),$B16))=MONTH(C$5),DATE($K$2,MONTH(C$5),$B16),""),"")</f>
        <v>43352</v>
      </c>
      <c r="D16" s="42" t="str">
        <f>IF(OR(WEEKDAY($C16,2)=3,WEEKDAY($C16,2)&gt;5,COUNTIF(Paramètres!$C$6:$C$93,$C16)),"",Paramètres!$K$15)</f>
        <v/>
      </c>
      <c r="E16" s="42" t="str">
        <f>IF(OR(WEEKDAY($C16,2)=3,WEEKDAY($C16,2)&gt;5,COUNTIF(Paramètres!$C$6:$C$14,$C104)),"",Paramètres!$K$14)</f>
        <v/>
      </c>
      <c r="F16" s="42" t="str">
        <f>IF(OR(WEEKDAY($C16,2)=3,WEEKDAY($C16,2)&gt;5,COUNTIF(Paramètres!$C$6:$C$14,$C104)),"",Paramètres!$K$15)</f>
        <v/>
      </c>
      <c r="G16" s="42" t="str">
        <f>IF(OR(WEEKDAY($C16,2)=3,WEEKDAY($C16,2)&gt;5,COUNTIF(Paramètres!$C$6:$C$93,$C16)),"",Paramètres!$K$14)</f>
        <v/>
      </c>
      <c r="H16" s="42" t="str">
        <f>IF(OR(WEEKDAY($C16,2)=3,WEEKDAY($C16,2)&gt;5,COUNTIF(Paramètres!$C$6:$C$93,$C16)),"",Paramètres!$K$15)</f>
        <v/>
      </c>
      <c r="I16" s="55" t="str">
        <f>IF(OR(WEEKDAY($C16,2)=3,WEEKDAY($C16,2)&gt;5,COUNTIF(Paramètres!$C$6:$C$93,$C16)),"",Paramètres!$K$14)</f>
        <v/>
      </c>
      <c r="J16" s="41">
        <f>IF($K$2&lt;&gt;"",IF(MONTH(DATE($K$2,MONTH(J$5),$B16))=MONTH(J$5),DATE($K$2,MONTH(J$5),$B16),""),"")</f>
        <v>43382</v>
      </c>
      <c r="K16" s="59">
        <f>IF(OR(WEEKDAY($J16,2)=3,WEEKDAY($J16,2)&gt;5,COUNTIF(Paramètres!$C$6:$C$93,$J16)),"",Paramètres!$K$15)</f>
        <v>5</v>
      </c>
      <c r="L16" s="59">
        <f>IF(OR(WEEKDAY($J16,2)=3,WEEKDAY($J16,2)&gt;5,COUNTIF(Paramètres!$C$6:$C$93,$J16)),"",Paramètres!$K$14)</f>
        <v>3.4</v>
      </c>
      <c r="M16" s="59">
        <f>IF(OR(WEEKDAY($J16,2)=3,WEEKDAY($J16,2)&gt;5,COUNTIF(Paramètres!$C$6:$C$93,$J16)),"",Paramètres!$K$15)</f>
        <v>5</v>
      </c>
      <c r="N16" s="59">
        <f>IF(OR(WEEKDAY($J16,2)=3,WEEKDAY($J16,2)&gt;5,COUNTIF(Paramètres!$C$6:$C$93,$J16)),"",Paramètres!$K$14)</f>
        <v>3.4</v>
      </c>
      <c r="O16" s="59">
        <f>IF(OR(WEEKDAY($J16,2)=3,WEEKDAY($J16,2)&gt;5,COUNTIF(Paramètres!$C$6:$C$93,$J16)),"",Paramètres!$K$15)</f>
        <v>5</v>
      </c>
      <c r="P16" s="60">
        <f>IF(OR(WEEKDAY($J16,2)=3,WEEKDAY($J16,2)&gt;5,COUNTIF(Paramètres!$C$6:$C$93,$J16)),"",Paramètres!$K$14)</f>
        <v>3.4</v>
      </c>
      <c r="Q16" s="87">
        <f>IF($K$2&lt;&gt;"",IF(MONTH(DATE($K$2,MONTH(Q$5),$B16))=MONTH(Q$5),DATE($K$2,MONTH(Q$5),$B16),""),"")</f>
        <v>43413</v>
      </c>
      <c r="R16" s="88">
        <f>IF(OR(WEEKDAY($Q16,2)=3,WEEKDAY($Q16,2)&gt;5,COUNTIF(Paramètres!$C$6:$C$93,$Q16)),"",Paramètres!$K$15)</f>
        <v>5</v>
      </c>
      <c r="S16" s="88">
        <f>IF(OR(WEEKDAY($Q16,2)=3,WEEKDAY($Q16,2)&gt;5,COUNTIF(Paramètres!$C$6:$C$93,$Q16)),"",Paramètres!$K$14)</f>
        <v>3.4</v>
      </c>
      <c r="T16" s="88">
        <f>IF(OR(WEEKDAY($Q16,2)=3,WEEKDAY($Q16,2)&gt;5,COUNTIF(Paramètres!$C$6:$C$93,$Q16)),"",Paramètres!$K$15)</f>
        <v>5</v>
      </c>
      <c r="U16" s="88">
        <f>IF(OR(WEEKDAY($Q16,2)=3,WEEKDAY($Q16,2)&gt;5,COUNTIF(Paramètres!$C$6:$C$93,$Q16)),"",Paramètres!$K$14)</f>
        <v>3.4</v>
      </c>
      <c r="V16" s="88">
        <f>IF(OR(WEEKDAY($Q16,2)=3,WEEKDAY($Q16,2)&gt;5,COUNTIF(Paramètres!$C$6:$C$93,$Q16)),"",Paramètres!$K$15)</f>
        <v>5</v>
      </c>
      <c r="W16" s="89">
        <f>IF(OR(WEEKDAY($Q16,2)=3,WEEKDAY($Q16,2)&gt;5,COUNTIF(Paramètres!$C$6:$C$93,$Q16)),"",Paramètres!$K$14)</f>
        <v>3.4</v>
      </c>
      <c r="X16" s="41">
        <f>IF($K$2&lt;&gt;"",IF(MONTH(DATE($K$2,MONTH(X$5),$B16))=MONTH(X$5),DATE($K$2,MONTH(X$5),$B16),""),"")</f>
        <v>43443</v>
      </c>
      <c r="Y16" s="62"/>
      <c r="Z16" s="43"/>
      <c r="AA16" s="43"/>
      <c r="AB16" s="43"/>
      <c r="AC16" s="43"/>
      <c r="AD16" s="44"/>
      <c r="AE16" s="41">
        <f>IF($N$2&lt;&gt;"",IF(MONTH(DATE($N$2,MONTH(AE$5),$B16))=MONTH(AE$5),DATE($N$2,MONTH(AE$5),$B16),""),"")</f>
        <v>43474</v>
      </c>
      <c r="AF16" s="43"/>
      <c r="AG16" s="43"/>
      <c r="AH16" s="43"/>
      <c r="AI16" s="43"/>
      <c r="AJ16" s="43"/>
      <c r="AK16" s="44"/>
      <c r="AL16" s="53">
        <f>IF($N$2&lt;&gt;"",IF(MONTH(DATE($N$2,MONTH(AL$5),$B16))=MONTH(AL$5),DATE($N$2,MONTH(AL$5),$B16),""),"")</f>
        <v>43505</v>
      </c>
      <c r="AM16" s="43"/>
      <c r="AN16" s="43"/>
      <c r="AO16" s="43"/>
      <c r="AP16" s="43"/>
      <c r="AQ16" s="43"/>
      <c r="AR16" s="50"/>
      <c r="AS16" s="41">
        <f>IF($N$2&lt;&gt;"",IF(MONTH(DATE($N$2,MONTH(AS$5),$B16))=MONTH(AS$5),DATE($N$2,MONTH(AS$5),$B16),""),"")</f>
        <v>43533</v>
      </c>
      <c r="AT16" s="43"/>
      <c r="AU16" s="43"/>
      <c r="AV16" s="43"/>
      <c r="AW16" s="43"/>
      <c r="AX16" s="43"/>
      <c r="AY16" s="44"/>
      <c r="AZ16" s="53">
        <f>IF($N$2&lt;&gt;"",IF(MONTH(DATE($N$2,MONTH(AZ$5),$B16))=MONTH(AZ$5),DATE($N$2,MONTH(AZ$5),$B16),""),"")</f>
        <v>43564</v>
      </c>
      <c r="BA16" s="43"/>
      <c r="BB16" s="43"/>
      <c r="BC16" s="43"/>
      <c r="BD16" s="43"/>
      <c r="BE16" s="43"/>
      <c r="BF16" s="50"/>
      <c r="BG16" s="41">
        <f>IF($N$2&lt;&gt;"",IF(MONTH(DATE($N$2,MONTH(BG$5),$B16))=MONTH(BG$5),DATE($N$2,MONTH(BG$5),$B16),""),"")</f>
        <v>43594</v>
      </c>
      <c r="BH16" s="43"/>
      <c r="BI16" s="43"/>
      <c r="BJ16" s="43"/>
      <c r="BK16" s="43"/>
      <c r="BL16" s="43"/>
      <c r="BM16" s="44"/>
      <c r="BN16" s="53">
        <f>IF($N$2&lt;&gt;"",IF(MONTH(DATE($N$2,MONTH(BN$5),$B16))=MONTH(BN$5),DATE($N$2,MONTH(BN$5),$B16),""),"")</f>
        <v>43625</v>
      </c>
      <c r="BO16" s="43"/>
      <c r="BP16" s="43"/>
      <c r="BQ16" s="43"/>
      <c r="BR16" s="43"/>
      <c r="BS16" s="43"/>
      <c r="BT16" s="50"/>
      <c r="BU16" s="41">
        <f>IF($N$2&lt;&gt;"",IF(MONTH(DATE($N$2,MONTH(BU$5),$B16))=MONTH(BU$5),DATE($N$2,MONTH(BU$5),$B16),""),"")</f>
        <v>43655</v>
      </c>
      <c r="BV16" s="43"/>
      <c r="BW16" s="43"/>
      <c r="BX16" s="43"/>
      <c r="BY16" s="43"/>
      <c r="BZ16" s="43"/>
      <c r="CA16" s="44"/>
    </row>
    <row r="17" spans="2:79" ht="21" customHeight="1" x14ac:dyDescent="0.25">
      <c r="B17">
        <v>10</v>
      </c>
      <c r="C17" s="41">
        <f>IF($K$2&lt;&gt;"",IF(MONTH(DATE($K$2,MONTH(C$5),$B17))=MONTH(C$5),DATE($K$2,MONTH(C$5),$B17),""),"")</f>
        <v>43353</v>
      </c>
      <c r="D17" s="42">
        <f>IF(OR(WEEKDAY($C17,2)=3,WEEKDAY($C17,2)&gt;5,COUNTIF(Paramètres!$C$6:$C$93,$C17)),"",Paramètres!$K$15)</f>
        <v>5</v>
      </c>
      <c r="E17" s="42">
        <f>IF(OR(WEEKDAY($C17,2)=3,WEEKDAY($C17,2)&gt;5,COUNTIF(Paramètres!$C$6:$C$14,$C105)),"",Paramètres!$K$14)</f>
        <v>3.4</v>
      </c>
      <c r="F17" s="42">
        <f>IF(OR(WEEKDAY($C17,2)=3,WEEKDAY($C17,2)&gt;5,COUNTIF(Paramètres!$C$6:$C$14,$C105)),"",Paramètres!$K$15)</f>
        <v>5</v>
      </c>
      <c r="G17" s="42">
        <f>IF(OR(WEEKDAY($C17,2)=3,WEEKDAY($C17,2)&gt;5,COUNTIF(Paramètres!$C$6:$C$93,$C17)),"",Paramètres!$K$14)</f>
        <v>3.4</v>
      </c>
      <c r="H17" s="42">
        <f>IF(OR(WEEKDAY($C17,2)=3,WEEKDAY($C17,2)&gt;5,COUNTIF(Paramètres!$C$6:$C$93,$C17)),"",Paramètres!$K$15)</f>
        <v>5</v>
      </c>
      <c r="I17" s="55">
        <f>IF(OR(WEEKDAY($C17,2)=3,WEEKDAY($C17,2)&gt;5,COUNTIF(Paramètres!$C$6:$C$93,$C17)),"",Paramètres!$K$14)</f>
        <v>3.4</v>
      </c>
      <c r="J17" s="41">
        <f>IF($K$2&lt;&gt;"",IF(MONTH(DATE($K$2,MONTH(J$5),$B17))=MONTH(J$5),DATE($K$2,MONTH(J$5),$B17),""),"")</f>
        <v>43383</v>
      </c>
      <c r="K17" s="59" t="str">
        <f>IF(OR(WEEKDAY($J17,2)=3,WEEKDAY($J17,2)&gt;5,COUNTIF(Paramètres!$C$6:$C$93,$J17)),"",Paramètres!$K$15)</f>
        <v/>
      </c>
      <c r="L17" s="59" t="str">
        <f>IF(OR(WEEKDAY($J17,2)=3,WEEKDAY($J17,2)&gt;5,COUNTIF(Paramètres!$C$6:$C$93,$J17)),"",Paramètres!$K$14)</f>
        <v/>
      </c>
      <c r="M17" s="59" t="str">
        <f>IF(OR(WEEKDAY($J17,2)=3,WEEKDAY($J17,2)&gt;5,COUNTIF(Paramètres!$C$6:$C$93,$J17)),"",Paramètres!$K$15)</f>
        <v/>
      </c>
      <c r="N17" s="59" t="str">
        <f>IF(OR(WEEKDAY($J17,2)=3,WEEKDAY($J17,2)&gt;5,COUNTIF(Paramètres!$C$6:$C$93,$J17)),"",Paramètres!$K$14)</f>
        <v/>
      </c>
      <c r="O17" s="59" t="str">
        <f>IF(OR(WEEKDAY($J17,2)=3,WEEKDAY($J17,2)&gt;5,COUNTIF(Paramètres!$C$6:$C$93,$J17)),"",Paramètres!$K$15)</f>
        <v/>
      </c>
      <c r="P17" s="60" t="str">
        <f>IF(OR(WEEKDAY($J17,2)=3,WEEKDAY($J17,2)&gt;5,COUNTIF(Paramètres!$C$6:$C$93,$J17)),"",Paramètres!$K$14)</f>
        <v/>
      </c>
      <c r="Q17" s="87">
        <f>IF($K$2&lt;&gt;"",IF(MONTH(DATE($K$2,MONTH(Q$5),$B17))=MONTH(Q$5),DATE($K$2,MONTH(Q$5),$B17),""),"")</f>
        <v>43414</v>
      </c>
      <c r="R17" s="88" t="str">
        <f>IF(OR(WEEKDAY($Q17,2)=3,WEEKDAY($Q17,2)&gt;5,COUNTIF(Paramètres!$C$6:$C$93,$Q17)),"",Paramètres!$K$15)</f>
        <v/>
      </c>
      <c r="S17" s="88" t="str">
        <f>IF(OR(WEEKDAY($Q17,2)=3,WEEKDAY($Q17,2)&gt;5,COUNTIF(Paramètres!$C$6:$C$93,$Q17)),"",Paramètres!$K$14)</f>
        <v/>
      </c>
      <c r="T17" s="88" t="str">
        <f>IF(OR(WEEKDAY($Q17,2)=3,WEEKDAY($Q17,2)&gt;5,COUNTIF(Paramètres!$C$6:$C$93,$Q17)),"",Paramètres!$K$15)</f>
        <v/>
      </c>
      <c r="U17" s="88" t="str">
        <f>IF(OR(WEEKDAY($Q17,2)=3,WEEKDAY($Q17,2)&gt;5,COUNTIF(Paramètres!$C$6:$C$93,$Q17)),"",Paramètres!$K$14)</f>
        <v/>
      </c>
      <c r="V17" s="88" t="str">
        <f>IF(OR(WEEKDAY($Q17,2)=3,WEEKDAY($Q17,2)&gt;5,COUNTIF(Paramètres!$C$6:$C$93,$Q17)),"",Paramètres!$K$15)</f>
        <v/>
      </c>
      <c r="W17" s="89" t="str">
        <f>IF(OR(WEEKDAY($Q17,2)=3,WEEKDAY($Q17,2)&gt;5,COUNTIF(Paramètres!$C$6:$C$93,$Q17)),"",Paramètres!$K$14)</f>
        <v/>
      </c>
      <c r="X17" s="41">
        <f>IF($K$2&lt;&gt;"",IF(MONTH(DATE($K$2,MONTH(X$5),$B17))=MONTH(X$5),DATE($K$2,MONTH(X$5),$B17),""),"")</f>
        <v>43444</v>
      </c>
      <c r="Y17" s="62"/>
      <c r="Z17" s="43"/>
      <c r="AA17" s="43"/>
      <c r="AB17" s="43"/>
      <c r="AC17" s="43"/>
      <c r="AD17" s="44"/>
      <c r="AE17" s="41">
        <f>IF($N$2&lt;&gt;"",IF(MONTH(DATE($N$2,MONTH(AE$5),$B17))=MONTH(AE$5),DATE($N$2,MONTH(AE$5),$B17),""),"")</f>
        <v>43475</v>
      </c>
      <c r="AF17" s="43"/>
      <c r="AG17" s="43"/>
      <c r="AH17" s="43"/>
      <c r="AI17" s="43"/>
      <c r="AJ17" s="43"/>
      <c r="AK17" s="44"/>
      <c r="AL17" s="53">
        <f>IF($N$2&lt;&gt;"",IF(MONTH(DATE($N$2,MONTH(AL$5),$B17))=MONTH(AL$5),DATE($N$2,MONTH(AL$5),$B17),""),"")</f>
        <v>43506</v>
      </c>
      <c r="AM17" s="43"/>
      <c r="AN17" s="43"/>
      <c r="AO17" s="43"/>
      <c r="AP17" s="43"/>
      <c r="AQ17" s="43"/>
      <c r="AR17" s="50"/>
      <c r="AS17" s="41">
        <f>IF($N$2&lt;&gt;"",IF(MONTH(DATE($N$2,MONTH(AS$5),$B17))=MONTH(AS$5),DATE($N$2,MONTH(AS$5),$B17),""),"")</f>
        <v>43534</v>
      </c>
      <c r="AT17" s="43"/>
      <c r="AU17" s="43"/>
      <c r="AV17" s="43"/>
      <c r="AW17" s="43"/>
      <c r="AX17" s="43"/>
      <c r="AY17" s="44"/>
      <c r="AZ17" s="53">
        <f>IF($N$2&lt;&gt;"",IF(MONTH(DATE($N$2,MONTH(AZ$5),$B17))=MONTH(AZ$5),DATE($N$2,MONTH(AZ$5),$B17),""),"")</f>
        <v>43565</v>
      </c>
      <c r="BA17" s="43"/>
      <c r="BB17" s="43"/>
      <c r="BC17" s="43"/>
      <c r="BD17" s="43"/>
      <c r="BE17" s="43"/>
      <c r="BF17" s="50"/>
      <c r="BG17" s="41">
        <f>IF($N$2&lt;&gt;"",IF(MONTH(DATE($N$2,MONTH(BG$5),$B17))=MONTH(BG$5),DATE($N$2,MONTH(BG$5),$B17),""),"")</f>
        <v>43595</v>
      </c>
      <c r="BH17" s="43"/>
      <c r="BI17" s="43"/>
      <c r="BJ17" s="43"/>
      <c r="BK17" s="43"/>
      <c r="BL17" s="43"/>
      <c r="BM17" s="44"/>
      <c r="BN17" s="53">
        <f>IF($N$2&lt;&gt;"",IF(MONTH(DATE($N$2,MONTH(BN$5),$B17))=MONTH(BN$5),DATE($N$2,MONTH(BN$5),$B17),""),"")</f>
        <v>43626</v>
      </c>
      <c r="BO17" s="43"/>
      <c r="BP17" s="43"/>
      <c r="BQ17" s="43"/>
      <c r="BR17" s="43"/>
      <c r="BS17" s="43"/>
      <c r="BT17" s="50"/>
      <c r="BU17" s="41">
        <f>IF($N$2&lt;&gt;"",IF(MONTH(DATE($N$2,MONTH(BU$5),$B17))=MONTH(BU$5),DATE($N$2,MONTH(BU$5),$B17),""),"")</f>
        <v>43656</v>
      </c>
      <c r="BV17" s="43"/>
      <c r="BW17" s="43"/>
      <c r="BX17" s="43"/>
      <c r="BY17" s="43"/>
      <c r="BZ17" s="43"/>
      <c r="CA17" s="44"/>
    </row>
    <row r="18" spans="2:79" ht="21" customHeight="1" x14ac:dyDescent="0.25">
      <c r="B18">
        <v>11</v>
      </c>
      <c r="C18" s="41">
        <f>IF($K$2&lt;&gt;"",IF(MONTH(DATE($K$2,MONTH(C$5),$B18))=MONTH(C$5),DATE($K$2,MONTH(C$5),$B18),""),"")</f>
        <v>43354</v>
      </c>
      <c r="D18" s="42">
        <f>IF(OR(WEEKDAY($C18,2)=3,WEEKDAY($C18,2)&gt;5,COUNTIF(Paramètres!$C$6:$C$93,$C18)),"",Paramètres!$K$15)</f>
        <v>5</v>
      </c>
      <c r="E18" s="42">
        <f>IF(OR(WEEKDAY($C18,2)=3,WEEKDAY($C18,2)&gt;5,COUNTIF(Paramètres!$C$6:$C$14,$C106)),"",Paramètres!$K$14)</f>
        <v>3.4</v>
      </c>
      <c r="F18" s="42">
        <f>IF(OR(WEEKDAY($C18,2)=3,WEEKDAY($C18,2)&gt;5,COUNTIF(Paramètres!$C$6:$C$14,$C106)),"",Paramètres!$K$15)</f>
        <v>5</v>
      </c>
      <c r="G18" s="42">
        <f>IF(OR(WEEKDAY($C18,2)=3,WEEKDAY($C18,2)&gt;5,COUNTIF(Paramètres!$C$6:$C$93,$C18)),"",Paramètres!$K$14)</f>
        <v>3.4</v>
      </c>
      <c r="H18" s="42">
        <f>IF(OR(WEEKDAY($C18,2)=3,WEEKDAY($C18,2)&gt;5,COUNTIF(Paramètres!$C$6:$C$93,$C18)),"",Paramètres!$K$15)</f>
        <v>5</v>
      </c>
      <c r="I18" s="55">
        <f>IF(OR(WEEKDAY($C18,2)=3,WEEKDAY($C18,2)&gt;5,COUNTIF(Paramètres!$C$6:$C$93,$C18)),"",Paramètres!$K$14)</f>
        <v>3.4</v>
      </c>
      <c r="J18" s="41">
        <f>IF($K$2&lt;&gt;"",IF(MONTH(DATE($K$2,MONTH(J$5),$B18))=MONTH(J$5),DATE($K$2,MONTH(J$5),$B18),""),"")</f>
        <v>43384</v>
      </c>
      <c r="K18" s="59">
        <f>IF(OR(WEEKDAY($J18,2)=3,WEEKDAY($J18,2)&gt;5,COUNTIF(Paramètres!$C$6:$C$93,$J18)),"",Paramètres!$K$15)</f>
        <v>5</v>
      </c>
      <c r="L18" s="59">
        <f>IF(OR(WEEKDAY($J18,2)=3,WEEKDAY($J18,2)&gt;5,COUNTIF(Paramètres!$C$6:$C$93,$J18)),"",Paramètres!$K$14)</f>
        <v>3.4</v>
      </c>
      <c r="M18" s="59">
        <f>IF(OR(WEEKDAY($J18,2)=3,WEEKDAY($J18,2)&gt;5,COUNTIF(Paramètres!$C$6:$C$93,$J18)),"",Paramètres!$K$15)</f>
        <v>5</v>
      </c>
      <c r="N18" s="59">
        <f>IF(OR(WEEKDAY($J18,2)=3,WEEKDAY($J18,2)&gt;5,COUNTIF(Paramètres!$C$6:$C$93,$J18)),"",Paramètres!$K$14)</f>
        <v>3.4</v>
      </c>
      <c r="O18" s="59">
        <f>IF(OR(WEEKDAY($J18,2)=3,WEEKDAY($J18,2)&gt;5,COUNTIF(Paramètres!$C$6:$C$93,$J18)),"",Paramètres!$K$15)</f>
        <v>5</v>
      </c>
      <c r="P18" s="60">
        <f>IF(OR(WEEKDAY($J18,2)=3,WEEKDAY($J18,2)&gt;5,COUNTIF(Paramètres!$C$6:$C$93,$J18)),"",Paramètres!$K$14)</f>
        <v>3.4</v>
      </c>
      <c r="Q18" s="87">
        <f>IF($K$2&lt;&gt;"",IF(MONTH(DATE($K$2,MONTH(Q$5),$B18))=MONTH(Q$5),DATE($K$2,MONTH(Q$5),$B18),""),"")</f>
        <v>43415</v>
      </c>
      <c r="R18" s="88" t="str">
        <f>IF(OR(WEEKDAY($Q18,2)=3,WEEKDAY($Q18,2)&gt;5,COUNTIF(Paramètres!$C$6:$C$93,$Q18)),"",Paramètres!$K$15)</f>
        <v/>
      </c>
      <c r="S18" s="88" t="str">
        <f>IF(OR(WEEKDAY($Q18,2)=3,WEEKDAY($Q18,2)&gt;5,COUNTIF(Paramètres!$C$6:$C$93,$Q18)),"",Paramètres!$K$14)</f>
        <v/>
      </c>
      <c r="T18" s="88" t="str">
        <f>IF(OR(WEEKDAY($Q18,2)=3,WEEKDAY($Q18,2)&gt;5,COUNTIF(Paramètres!$C$6:$C$93,$Q18)),"",Paramètres!$K$15)</f>
        <v/>
      </c>
      <c r="U18" s="88" t="str">
        <f>IF(OR(WEEKDAY($Q18,2)=3,WEEKDAY($Q18,2)&gt;5,COUNTIF(Paramètres!$C$6:$C$93,$Q18)),"",Paramètres!$K$14)</f>
        <v/>
      </c>
      <c r="V18" s="88" t="str">
        <f>IF(OR(WEEKDAY($Q18,2)=3,WEEKDAY($Q18,2)&gt;5,COUNTIF(Paramètres!$C$6:$C$93,$Q18)),"",Paramètres!$K$15)</f>
        <v/>
      </c>
      <c r="W18" s="89" t="str">
        <f>IF(OR(WEEKDAY($Q18,2)=3,WEEKDAY($Q18,2)&gt;5,COUNTIF(Paramètres!$C$6:$C$93,$Q18)),"",Paramètres!$K$14)</f>
        <v/>
      </c>
      <c r="X18" s="41">
        <f>IF($K$2&lt;&gt;"",IF(MONTH(DATE($K$2,MONTH(X$5),$B18))=MONTH(X$5),DATE($K$2,MONTH(X$5),$B18),""),"")</f>
        <v>43445</v>
      </c>
      <c r="Y18" s="62"/>
      <c r="Z18" s="43"/>
      <c r="AA18" s="43"/>
      <c r="AB18" s="43"/>
      <c r="AC18" s="43"/>
      <c r="AD18" s="44"/>
      <c r="AE18" s="41">
        <f>IF($N$2&lt;&gt;"",IF(MONTH(DATE($N$2,MONTH(AE$5),$B18))=MONTH(AE$5),DATE($N$2,MONTH(AE$5),$B18),""),"")</f>
        <v>43476</v>
      </c>
      <c r="AF18" s="43"/>
      <c r="AG18" s="43"/>
      <c r="AH18" s="43"/>
      <c r="AI18" s="43"/>
      <c r="AJ18" s="43"/>
      <c r="AK18" s="44"/>
      <c r="AL18" s="53">
        <f>IF($N$2&lt;&gt;"",IF(MONTH(DATE($N$2,MONTH(AL$5),$B18))=MONTH(AL$5),DATE($N$2,MONTH(AL$5),$B18),""),"")</f>
        <v>43507</v>
      </c>
      <c r="AM18" s="43"/>
      <c r="AN18" s="43"/>
      <c r="AO18" s="43"/>
      <c r="AP18" s="43"/>
      <c r="AQ18" s="43"/>
      <c r="AR18" s="50"/>
      <c r="AS18" s="41">
        <f>IF($N$2&lt;&gt;"",IF(MONTH(DATE($N$2,MONTH(AS$5),$B18))=MONTH(AS$5),DATE($N$2,MONTH(AS$5),$B18),""),"")</f>
        <v>43535</v>
      </c>
      <c r="AT18" s="43"/>
      <c r="AU18" s="43"/>
      <c r="AV18" s="43"/>
      <c r="AW18" s="43"/>
      <c r="AX18" s="43"/>
      <c r="AY18" s="44"/>
      <c r="AZ18" s="53">
        <f>IF($N$2&lt;&gt;"",IF(MONTH(DATE($N$2,MONTH(AZ$5),$B18))=MONTH(AZ$5),DATE($N$2,MONTH(AZ$5),$B18),""),"")</f>
        <v>43566</v>
      </c>
      <c r="BA18" s="43"/>
      <c r="BB18" s="43"/>
      <c r="BC18" s="43"/>
      <c r="BD18" s="43"/>
      <c r="BE18" s="43"/>
      <c r="BF18" s="50"/>
      <c r="BG18" s="41">
        <f>IF($N$2&lt;&gt;"",IF(MONTH(DATE($N$2,MONTH(BG$5),$B18))=MONTH(BG$5),DATE($N$2,MONTH(BG$5),$B18),""),"")</f>
        <v>43596</v>
      </c>
      <c r="BH18" s="43"/>
      <c r="BI18" s="43"/>
      <c r="BJ18" s="43"/>
      <c r="BK18" s="43"/>
      <c r="BL18" s="43"/>
      <c r="BM18" s="44"/>
      <c r="BN18" s="53">
        <f>IF($N$2&lt;&gt;"",IF(MONTH(DATE($N$2,MONTH(BN$5),$B18))=MONTH(BN$5),DATE($N$2,MONTH(BN$5),$B18),""),"")</f>
        <v>43627</v>
      </c>
      <c r="BO18" s="43"/>
      <c r="BP18" s="43"/>
      <c r="BQ18" s="43"/>
      <c r="BR18" s="43"/>
      <c r="BS18" s="43"/>
      <c r="BT18" s="50"/>
      <c r="BU18" s="41">
        <f>IF($N$2&lt;&gt;"",IF(MONTH(DATE($N$2,MONTH(BU$5),$B18))=MONTH(BU$5),DATE($N$2,MONTH(BU$5),$B18),""),"")</f>
        <v>43657</v>
      </c>
      <c r="BV18" s="43"/>
      <c r="BW18" s="43"/>
      <c r="BX18" s="43"/>
      <c r="BY18" s="43"/>
      <c r="BZ18" s="43"/>
      <c r="CA18" s="44"/>
    </row>
    <row r="19" spans="2:79" ht="21" customHeight="1" x14ac:dyDescent="0.25">
      <c r="B19">
        <v>12</v>
      </c>
      <c r="C19" s="41">
        <f>IF($K$2&lt;&gt;"",IF(MONTH(DATE($K$2,MONTH(C$5),$B19))=MONTH(C$5),DATE($K$2,MONTH(C$5),$B19),""),"")</f>
        <v>43355</v>
      </c>
      <c r="D19" s="42" t="str">
        <f>IF(OR(WEEKDAY($C19,2)=3,WEEKDAY($C19,2)&gt;5,COUNTIF(Paramètres!$C$6:$C$93,$C19)),"",Paramètres!$K$15)</f>
        <v/>
      </c>
      <c r="E19" s="42" t="str">
        <f>IF(OR(WEEKDAY($C19,2)=3,WEEKDAY($C19,2)&gt;5,COUNTIF(Paramètres!$C$6:$C$14,$C107)),"",Paramètres!$K$14)</f>
        <v/>
      </c>
      <c r="F19" s="42" t="str">
        <f>IF(OR(WEEKDAY($C19,2)=3,WEEKDAY($C19,2)&gt;5,COUNTIF(Paramètres!$C$6:$C$14,$C107)),"",Paramètres!$K$15)</f>
        <v/>
      </c>
      <c r="G19" s="42" t="str">
        <f>IF(OR(WEEKDAY($C19,2)=3,WEEKDAY($C19,2)&gt;5,COUNTIF(Paramètres!$C$6:$C$93,$C19)),"",Paramètres!$K$14)</f>
        <v/>
      </c>
      <c r="H19" s="42" t="str">
        <f>IF(OR(WEEKDAY($C19,2)=3,WEEKDAY($C19,2)&gt;5,COUNTIF(Paramètres!$C$6:$C$93,$C19)),"",Paramètres!$K$15)</f>
        <v/>
      </c>
      <c r="I19" s="55" t="str">
        <f>IF(OR(WEEKDAY($C19,2)=3,WEEKDAY($C19,2)&gt;5,COUNTIF(Paramètres!$C$6:$C$93,$C19)),"",Paramètres!$K$14)</f>
        <v/>
      </c>
      <c r="J19" s="41">
        <f>IF($K$2&lt;&gt;"",IF(MONTH(DATE($K$2,MONTH(J$5),$B19))=MONTH(J$5),DATE($K$2,MONTH(J$5),$B19),""),"")</f>
        <v>43385</v>
      </c>
      <c r="K19" s="59">
        <f>IF(OR(WEEKDAY($J19,2)=3,WEEKDAY($J19,2)&gt;5,COUNTIF(Paramètres!$C$6:$C$93,$J19)),"",Paramètres!$K$15)</f>
        <v>5</v>
      </c>
      <c r="L19" s="59">
        <f>IF(OR(WEEKDAY($J19,2)=3,WEEKDAY($J19,2)&gt;5,COUNTIF(Paramètres!$C$6:$C$93,$J19)),"",Paramètres!$K$14)</f>
        <v>3.4</v>
      </c>
      <c r="M19" s="59">
        <f>IF(OR(WEEKDAY($J19,2)=3,WEEKDAY($J19,2)&gt;5,COUNTIF(Paramètres!$C$6:$C$93,$J19)),"",Paramètres!$K$15)</f>
        <v>5</v>
      </c>
      <c r="N19" s="59">
        <f>IF(OR(WEEKDAY($J19,2)=3,WEEKDAY($J19,2)&gt;5,COUNTIF(Paramètres!$C$6:$C$93,$J19)),"",Paramètres!$K$14)</f>
        <v>3.4</v>
      </c>
      <c r="O19" s="59">
        <f>IF(OR(WEEKDAY($J19,2)=3,WEEKDAY($J19,2)&gt;5,COUNTIF(Paramètres!$C$6:$C$93,$J19)),"",Paramètres!$K$15)</f>
        <v>5</v>
      </c>
      <c r="P19" s="60">
        <f>IF(OR(WEEKDAY($J19,2)=3,WEEKDAY($J19,2)&gt;5,COUNTIF(Paramètres!$C$6:$C$93,$J19)),"",Paramètres!$K$14)</f>
        <v>3.4</v>
      </c>
      <c r="Q19" s="87">
        <f>IF($K$2&lt;&gt;"",IF(MONTH(DATE($K$2,MONTH(Q$5),$B19))=MONTH(Q$5),DATE($K$2,MONTH(Q$5),$B19),""),"")</f>
        <v>43416</v>
      </c>
      <c r="R19" s="88">
        <f>IF(OR(WEEKDAY($Q19,2)=3,WEEKDAY($Q19,2)&gt;5,COUNTIF(Paramètres!$C$6:$C$93,$Q19)),"",Paramètres!$K$15)</f>
        <v>5</v>
      </c>
      <c r="S19" s="88">
        <f>IF(OR(WEEKDAY($Q19,2)=3,WEEKDAY($Q19,2)&gt;5,COUNTIF(Paramètres!$C$6:$C$93,$Q19)),"",Paramètres!$K$14)</f>
        <v>3.4</v>
      </c>
      <c r="T19" s="88">
        <f>IF(OR(WEEKDAY($Q19,2)=3,WEEKDAY($Q19,2)&gt;5,COUNTIF(Paramètres!$C$6:$C$93,$Q19)),"",Paramètres!$K$15)</f>
        <v>5</v>
      </c>
      <c r="U19" s="88">
        <f>IF(OR(WEEKDAY($Q19,2)=3,WEEKDAY($Q19,2)&gt;5,COUNTIF(Paramètres!$C$6:$C$93,$Q19)),"",Paramètres!$K$14)</f>
        <v>3.4</v>
      </c>
      <c r="V19" s="88">
        <f>IF(OR(WEEKDAY($Q19,2)=3,WEEKDAY($Q19,2)&gt;5,COUNTIF(Paramètres!$C$6:$C$93,$Q19)),"",Paramètres!$K$15)</f>
        <v>5</v>
      </c>
      <c r="W19" s="89">
        <f>IF(OR(WEEKDAY($Q19,2)=3,WEEKDAY($Q19,2)&gt;5,COUNTIF(Paramètres!$C$6:$C$93,$Q19)),"",Paramètres!$K$14)</f>
        <v>3.4</v>
      </c>
      <c r="X19" s="41">
        <f>IF($K$2&lt;&gt;"",IF(MONTH(DATE($K$2,MONTH(X$5),$B19))=MONTH(X$5),DATE($K$2,MONTH(X$5),$B19),""),"")</f>
        <v>43446</v>
      </c>
      <c r="Y19" s="62"/>
      <c r="Z19" s="43"/>
      <c r="AA19" s="43"/>
      <c r="AB19" s="43"/>
      <c r="AC19" s="43"/>
      <c r="AD19" s="44"/>
      <c r="AE19" s="41">
        <f>IF($N$2&lt;&gt;"",IF(MONTH(DATE($N$2,MONTH(AE$5),$B19))=MONTH(AE$5),DATE($N$2,MONTH(AE$5),$B19),""),"")</f>
        <v>43477</v>
      </c>
      <c r="AF19" s="43"/>
      <c r="AG19" s="43"/>
      <c r="AH19" s="43"/>
      <c r="AI19" s="43"/>
      <c r="AJ19" s="43"/>
      <c r="AK19" s="44"/>
      <c r="AL19" s="53">
        <f>IF($N$2&lt;&gt;"",IF(MONTH(DATE($N$2,MONTH(AL$5),$B19))=MONTH(AL$5),DATE($N$2,MONTH(AL$5),$B19),""),"")</f>
        <v>43508</v>
      </c>
      <c r="AM19" s="43"/>
      <c r="AN19" s="43"/>
      <c r="AO19" s="43"/>
      <c r="AP19" s="43"/>
      <c r="AQ19" s="43"/>
      <c r="AR19" s="50"/>
      <c r="AS19" s="41">
        <f>IF($N$2&lt;&gt;"",IF(MONTH(DATE($N$2,MONTH(AS$5),$B19))=MONTH(AS$5),DATE($N$2,MONTH(AS$5),$B19),""),"")</f>
        <v>43536</v>
      </c>
      <c r="AT19" s="43"/>
      <c r="AU19" s="43"/>
      <c r="AV19" s="43"/>
      <c r="AW19" s="43"/>
      <c r="AX19" s="43"/>
      <c r="AY19" s="44"/>
      <c r="AZ19" s="53">
        <f>IF($N$2&lt;&gt;"",IF(MONTH(DATE($N$2,MONTH(AZ$5),$B19))=MONTH(AZ$5),DATE($N$2,MONTH(AZ$5),$B19),""),"")</f>
        <v>43567</v>
      </c>
      <c r="BA19" s="43"/>
      <c r="BB19" s="43"/>
      <c r="BC19" s="43"/>
      <c r="BD19" s="43"/>
      <c r="BE19" s="43"/>
      <c r="BF19" s="50"/>
      <c r="BG19" s="41">
        <f>IF($N$2&lt;&gt;"",IF(MONTH(DATE($N$2,MONTH(BG$5),$B19))=MONTH(BG$5),DATE($N$2,MONTH(BG$5),$B19),""),"")</f>
        <v>43597</v>
      </c>
      <c r="BH19" s="43"/>
      <c r="BI19" s="43"/>
      <c r="BJ19" s="43"/>
      <c r="BK19" s="43"/>
      <c r="BL19" s="43"/>
      <c r="BM19" s="44"/>
      <c r="BN19" s="53">
        <f>IF($N$2&lt;&gt;"",IF(MONTH(DATE($N$2,MONTH(BN$5),$B19))=MONTH(BN$5),DATE($N$2,MONTH(BN$5),$B19),""),"")</f>
        <v>43628</v>
      </c>
      <c r="BO19" s="43"/>
      <c r="BP19" s="43"/>
      <c r="BQ19" s="43"/>
      <c r="BR19" s="43"/>
      <c r="BS19" s="43"/>
      <c r="BT19" s="50"/>
      <c r="BU19" s="41">
        <f>IF($N$2&lt;&gt;"",IF(MONTH(DATE($N$2,MONTH(BU$5),$B19))=MONTH(BU$5),DATE($N$2,MONTH(BU$5),$B19),""),"")</f>
        <v>43658</v>
      </c>
      <c r="BV19" s="43"/>
      <c r="BW19" s="43"/>
      <c r="BX19" s="43"/>
      <c r="BY19" s="43"/>
      <c r="BZ19" s="43"/>
      <c r="CA19" s="44"/>
    </row>
    <row r="20" spans="2:79" ht="21" customHeight="1" x14ac:dyDescent="0.25">
      <c r="B20">
        <v>13</v>
      </c>
      <c r="C20" s="41">
        <f>IF($K$2&lt;&gt;"",IF(MONTH(DATE($K$2,MONTH(C$5),$B20))=MONTH(C$5),DATE($K$2,MONTH(C$5),$B20),""),"")</f>
        <v>43356</v>
      </c>
      <c r="D20" s="42">
        <f>IF(OR(WEEKDAY($C20,2)=3,WEEKDAY($C20,2)&gt;5,COUNTIF(Paramètres!$C$6:$C$93,$C20)),"",Paramètres!$K$15)</f>
        <v>5</v>
      </c>
      <c r="E20" s="42">
        <f>IF(OR(WEEKDAY($C20,2)=3,WEEKDAY($C20,2)&gt;5,COUNTIF(Paramètres!$C$6:$C$14,$C108)),"",Paramètres!$K$14)</f>
        <v>3.4</v>
      </c>
      <c r="F20" s="42">
        <f>IF(OR(WEEKDAY($C20,2)=3,WEEKDAY($C20,2)&gt;5,COUNTIF(Paramètres!$C$6:$C$14,$C108)),"",Paramètres!$K$15)</f>
        <v>5</v>
      </c>
      <c r="G20" s="42">
        <f>IF(OR(WEEKDAY($C20,2)=3,WEEKDAY($C20,2)&gt;5,COUNTIF(Paramètres!$C$6:$C$93,$C20)),"",Paramètres!$K$14)</f>
        <v>3.4</v>
      </c>
      <c r="H20" s="42">
        <f>IF(OR(WEEKDAY($C20,2)=3,WEEKDAY($C20,2)&gt;5,COUNTIF(Paramètres!$C$6:$C$93,$C20)),"",Paramètres!$K$15)</f>
        <v>5</v>
      </c>
      <c r="I20" s="55">
        <f>IF(OR(WEEKDAY($C20,2)=3,WEEKDAY($C20,2)&gt;5,COUNTIF(Paramètres!$C$6:$C$93,$C20)),"",Paramètres!$K$14)</f>
        <v>3.4</v>
      </c>
      <c r="J20" s="41">
        <f>IF($K$2&lt;&gt;"",IF(MONTH(DATE($K$2,MONTH(J$5),$B20))=MONTH(J$5),DATE($K$2,MONTH(J$5),$B20),""),"")</f>
        <v>43386</v>
      </c>
      <c r="K20" s="59" t="str">
        <f>IF(OR(WEEKDAY($J20,2)=3,WEEKDAY($J20,2)&gt;5,COUNTIF(Paramètres!$C$6:$C$93,$J20)),"",Paramètres!$K$15)</f>
        <v/>
      </c>
      <c r="L20" s="59" t="str">
        <f>IF(OR(WEEKDAY($J20,2)=3,WEEKDAY($J20,2)&gt;5,COUNTIF(Paramètres!$C$6:$C$93,$J20)),"",Paramètres!$K$14)</f>
        <v/>
      </c>
      <c r="M20" s="59" t="str">
        <f>IF(OR(WEEKDAY($J20,2)=3,WEEKDAY($J20,2)&gt;5,COUNTIF(Paramètres!$C$6:$C$93,$J20)),"",Paramètres!$K$15)</f>
        <v/>
      </c>
      <c r="N20" s="59" t="str">
        <f>IF(OR(WEEKDAY($J20,2)=3,WEEKDAY($J20,2)&gt;5,COUNTIF(Paramètres!$C$6:$C$93,$J20)),"",Paramètres!$K$14)</f>
        <v/>
      </c>
      <c r="O20" s="59" t="str">
        <f>IF(OR(WEEKDAY($J20,2)=3,WEEKDAY($J20,2)&gt;5,COUNTIF(Paramètres!$C$6:$C$93,$J20)),"",Paramètres!$K$15)</f>
        <v/>
      </c>
      <c r="P20" s="60" t="str">
        <f>IF(OR(WEEKDAY($J20,2)=3,WEEKDAY($J20,2)&gt;5,COUNTIF(Paramètres!$C$6:$C$93,$J20)),"",Paramètres!$K$14)</f>
        <v/>
      </c>
      <c r="Q20" s="87">
        <f>IF($K$2&lt;&gt;"",IF(MONTH(DATE($K$2,MONTH(Q$5),$B20))=MONTH(Q$5),DATE($K$2,MONTH(Q$5),$B20),""),"")</f>
        <v>43417</v>
      </c>
      <c r="R20" s="88">
        <f>IF(OR(WEEKDAY($Q20,2)=3,WEEKDAY($Q20,2)&gt;5,COUNTIF(Paramètres!$C$6:$C$93,$Q20)),"",Paramètres!$K$15)</f>
        <v>5</v>
      </c>
      <c r="S20" s="88">
        <f>IF(OR(WEEKDAY($Q20,2)=3,WEEKDAY($Q20,2)&gt;5,COUNTIF(Paramètres!$C$6:$C$93,$Q20)),"",Paramètres!$K$14)</f>
        <v>3.4</v>
      </c>
      <c r="T20" s="88">
        <f>IF(OR(WEEKDAY($Q20,2)=3,WEEKDAY($Q20,2)&gt;5,COUNTIF(Paramètres!$C$6:$C$93,$Q20)),"",Paramètres!$K$15)</f>
        <v>5</v>
      </c>
      <c r="U20" s="88">
        <f>IF(OR(WEEKDAY($Q20,2)=3,WEEKDAY($Q20,2)&gt;5,COUNTIF(Paramètres!$C$6:$C$93,$Q20)),"",Paramètres!$K$14)</f>
        <v>3.4</v>
      </c>
      <c r="V20" s="88">
        <f>IF(OR(WEEKDAY($Q20,2)=3,WEEKDAY($Q20,2)&gt;5,COUNTIF(Paramètres!$C$6:$C$93,$Q20)),"",Paramètres!$K$15)</f>
        <v>5</v>
      </c>
      <c r="W20" s="89">
        <f>IF(OR(WEEKDAY($Q20,2)=3,WEEKDAY($Q20,2)&gt;5,COUNTIF(Paramètres!$C$6:$C$93,$Q20)),"",Paramètres!$K$14)</f>
        <v>3.4</v>
      </c>
      <c r="X20" s="41">
        <f>IF($K$2&lt;&gt;"",IF(MONTH(DATE($K$2,MONTH(X$5),$B20))=MONTH(X$5),DATE($K$2,MONTH(X$5),$B20),""),"")</f>
        <v>43447</v>
      </c>
      <c r="Y20" s="62"/>
      <c r="Z20" s="43"/>
      <c r="AA20" s="43"/>
      <c r="AB20" s="43"/>
      <c r="AC20" s="43"/>
      <c r="AD20" s="44"/>
      <c r="AE20" s="41">
        <f>IF($N$2&lt;&gt;"",IF(MONTH(DATE($N$2,MONTH(AE$5),$B20))=MONTH(AE$5),DATE($N$2,MONTH(AE$5),$B20),""),"")</f>
        <v>43478</v>
      </c>
      <c r="AF20" s="43"/>
      <c r="AG20" s="43"/>
      <c r="AH20" s="43"/>
      <c r="AI20" s="43"/>
      <c r="AJ20" s="43"/>
      <c r="AK20" s="44"/>
      <c r="AL20" s="53">
        <f>IF($N$2&lt;&gt;"",IF(MONTH(DATE($N$2,MONTH(AL$5),$B20))=MONTH(AL$5),DATE($N$2,MONTH(AL$5),$B20),""),"")</f>
        <v>43509</v>
      </c>
      <c r="AM20" s="43"/>
      <c r="AN20" s="43"/>
      <c r="AO20" s="43"/>
      <c r="AP20" s="43"/>
      <c r="AQ20" s="43"/>
      <c r="AR20" s="50"/>
      <c r="AS20" s="41">
        <f>IF($N$2&lt;&gt;"",IF(MONTH(DATE($N$2,MONTH(AS$5),$B20))=MONTH(AS$5),DATE($N$2,MONTH(AS$5),$B20),""),"")</f>
        <v>43537</v>
      </c>
      <c r="AT20" s="43"/>
      <c r="AU20" s="43"/>
      <c r="AV20" s="43"/>
      <c r="AW20" s="43"/>
      <c r="AX20" s="43"/>
      <c r="AY20" s="44"/>
      <c r="AZ20" s="53">
        <f>IF($N$2&lt;&gt;"",IF(MONTH(DATE($N$2,MONTH(AZ$5),$B20))=MONTH(AZ$5),DATE($N$2,MONTH(AZ$5),$B20),""),"")</f>
        <v>43568</v>
      </c>
      <c r="BA20" s="43"/>
      <c r="BB20" s="43"/>
      <c r="BC20" s="43"/>
      <c r="BD20" s="43"/>
      <c r="BE20" s="43"/>
      <c r="BF20" s="50"/>
      <c r="BG20" s="41">
        <f>IF($N$2&lt;&gt;"",IF(MONTH(DATE($N$2,MONTH(BG$5),$B20))=MONTH(BG$5),DATE($N$2,MONTH(BG$5),$B20),""),"")</f>
        <v>43598</v>
      </c>
      <c r="BH20" s="43"/>
      <c r="BI20" s="43"/>
      <c r="BJ20" s="43"/>
      <c r="BK20" s="43"/>
      <c r="BL20" s="43"/>
      <c r="BM20" s="44"/>
      <c r="BN20" s="53">
        <f>IF($N$2&lt;&gt;"",IF(MONTH(DATE($N$2,MONTH(BN$5),$B20))=MONTH(BN$5),DATE($N$2,MONTH(BN$5),$B20),""),"")</f>
        <v>43629</v>
      </c>
      <c r="BO20" s="43"/>
      <c r="BP20" s="43"/>
      <c r="BQ20" s="43"/>
      <c r="BR20" s="43"/>
      <c r="BS20" s="43"/>
      <c r="BT20" s="50"/>
      <c r="BU20" s="41">
        <f>IF($N$2&lt;&gt;"",IF(MONTH(DATE($N$2,MONTH(BU$5),$B20))=MONTH(BU$5),DATE($N$2,MONTH(BU$5),$B20),""),"")</f>
        <v>43659</v>
      </c>
      <c r="BV20" s="43"/>
      <c r="BW20" s="43"/>
      <c r="BX20" s="43"/>
      <c r="BY20" s="43"/>
      <c r="BZ20" s="43"/>
      <c r="CA20" s="44"/>
    </row>
    <row r="21" spans="2:79" ht="21" customHeight="1" x14ac:dyDescent="0.25">
      <c r="B21">
        <v>14</v>
      </c>
      <c r="C21" s="41">
        <f>IF($K$2&lt;&gt;"",IF(MONTH(DATE($K$2,MONTH(C$5),$B21))=MONTH(C$5),DATE($K$2,MONTH(C$5),$B21),""),"")</f>
        <v>43357</v>
      </c>
      <c r="D21" s="42">
        <f>IF(OR(WEEKDAY($C21,2)=3,WEEKDAY($C21,2)&gt;5,COUNTIF(Paramètres!$C$6:$C$93,$C21)),"",Paramètres!$K$15)</f>
        <v>5</v>
      </c>
      <c r="E21" s="42">
        <f>IF(OR(WEEKDAY($C21,2)=3,WEEKDAY($C21,2)&gt;5,COUNTIF(Paramètres!$C$6:$C$14,$C109)),"",Paramètres!$K$14)</f>
        <v>3.4</v>
      </c>
      <c r="F21" s="42">
        <f>IF(OR(WEEKDAY($C21,2)=3,WEEKDAY($C21,2)&gt;5,COUNTIF(Paramètres!$C$6:$C$14,$C109)),"",Paramètres!$K$15)</f>
        <v>5</v>
      </c>
      <c r="G21" s="42">
        <f>IF(OR(WEEKDAY($C21,2)=3,WEEKDAY($C21,2)&gt;5,COUNTIF(Paramètres!$C$6:$C$93,$C21)),"",Paramètres!$K$14)</f>
        <v>3.4</v>
      </c>
      <c r="H21" s="42">
        <f>IF(OR(WEEKDAY($C21,2)=3,WEEKDAY($C21,2)&gt;5,COUNTIF(Paramètres!$C$6:$C$93,$C21)),"",Paramètres!$K$15)</f>
        <v>5</v>
      </c>
      <c r="I21" s="55">
        <f>IF(OR(WEEKDAY($C21,2)=3,WEEKDAY($C21,2)&gt;5,COUNTIF(Paramètres!$C$6:$C$93,$C21)),"",Paramètres!$K$14)</f>
        <v>3.4</v>
      </c>
      <c r="J21" s="41">
        <f>IF($K$2&lt;&gt;"",IF(MONTH(DATE($K$2,MONTH(J$5),$B21))=MONTH(J$5),DATE($K$2,MONTH(J$5),$B21),""),"")</f>
        <v>43387</v>
      </c>
      <c r="K21" s="59" t="str">
        <f>IF(OR(WEEKDAY($J21,2)=3,WEEKDAY($J21,2)&gt;5,COUNTIF(Paramètres!$C$6:$C$93,$J21)),"",Paramètres!$K$15)</f>
        <v/>
      </c>
      <c r="L21" s="59" t="str">
        <f>IF(OR(WEEKDAY($J21,2)=3,WEEKDAY($J21,2)&gt;5,COUNTIF(Paramètres!$C$6:$C$93,$J21)),"",Paramètres!$K$14)</f>
        <v/>
      </c>
      <c r="M21" s="59" t="str">
        <f>IF(OR(WEEKDAY($J21,2)=3,WEEKDAY($J21,2)&gt;5,COUNTIF(Paramètres!$C$6:$C$93,$J21)),"",Paramètres!$K$15)</f>
        <v/>
      </c>
      <c r="N21" s="59" t="str">
        <f>IF(OR(WEEKDAY($J21,2)=3,WEEKDAY($J21,2)&gt;5,COUNTIF(Paramètres!$C$6:$C$93,$J21)),"",Paramètres!$K$14)</f>
        <v/>
      </c>
      <c r="O21" s="59" t="str">
        <f>IF(OR(WEEKDAY($J21,2)=3,WEEKDAY($J21,2)&gt;5,COUNTIF(Paramètres!$C$6:$C$93,$J21)),"",Paramètres!$K$15)</f>
        <v/>
      </c>
      <c r="P21" s="60" t="str">
        <f>IF(OR(WEEKDAY($J21,2)=3,WEEKDAY($J21,2)&gt;5,COUNTIF(Paramètres!$C$6:$C$93,$J21)),"",Paramètres!$K$14)</f>
        <v/>
      </c>
      <c r="Q21" s="87">
        <f>IF($K$2&lt;&gt;"",IF(MONTH(DATE($K$2,MONTH(Q$5),$B21))=MONTH(Q$5),DATE($K$2,MONTH(Q$5),$B21),""),"")</f>
        <v>43418</v>
      </c>
      <c r="R21" s="88" t="str">
        <f>IF(OR(WEEKDAY($Q21,2)=3,WEEKDAY($Q21,2)&gt;5,COUNTIF(Paramètres!$C$6:$C$93,$Q21)),"",Paramètres!$K$15)</f>
        <v/>
      </c>
      <c r="S21" s="88" t="str">
        <f>IF(OR(WEEKDAY($Q21,2)=3,WEEKDAY($Q21,2)&gt;5,COUNTIF(Paramètres!$C$6:$C$93,$Q21)),"",Paramètres!$K$14)</f>
        <v/>
      </c>
      <c r="T21" s="88" t="str">
        <f>IF(OR(WEEKDAY($Q21,2)=3,WEEKDAY($Q21,2)&gt;5,COUNTIF(Paramètres!$C$6:$C$93,$Q21)),"",Paramètres!$K$15)</f>
        <v/>
      </c>
      <c r="U21" s="88" t="str">
        <f>IF(OR(WEEKDAY($Q21,2)=3,WEEKDAY($Q21,2)&gt;5,COUNTIF(Paramètres!$C$6:$C$93,$Q21)),"",Paramètres!$K$14)</f>
        <v/>
      </c>
      <c r="V21" s="88" t="str">
        <f>IF(OR(WEEKDAY($Q21,2)=3,WEEKDAY($Q21,2)&gt;5,COUNTIF(Paramètres!$C$6:$C$93,$Q21)),"",Paramètres!$K$15)</f>
        <v/>
      </c>
      <c r="W21" s="89" t="str">
        <f>IF(OR(WEEKDAY($Q21,2)=3,WEEKDAY($Q21,2)&gt;5,COUNTIF(Paramètres!$C$6:$C$93,$Q21)),"",Paramètres!$K$14)</f>
        <v/>
      </c>
      <c r="X21" s="41">
        <f>IF($K$2&lt;&gt;"",IF(MONTH(DATE($K$2,MONTH(X$5),$B21))=MONTH(X$5),DATE($K$2,MONTH(X$5),$B21),""),"")</f>
        <v>43448</v>
      </c>
      <c r="Y21" s="62"/>
      <c r="Z21" s="43"/>
      <c r="AA21" s="43"/>
      <c r="AB21" s="43"/>
      <c r="AC21" s="43"/>
      <c r="AD21" s="44"/>
      <c r="AE21" s="41">
        <f>IF($N$2&lt;&gt;"",IF(MONTH(DATE($N$2,MONTH(AE$5),$B21))=MONTH(AE$5),DATE($N$2,MONTH(AE$5),$B21),""),"")</f>
        <v>43479</v>
      </c>
      <c r="AF21" s="43"/>
      <c r="AG21" s="43"/>
      <c r="AH21" s="43"/>
      <c r="AI21" s="43"/>
      <c r="AJ21" s="43"/>
      <c r="AK21" s="44"/>
      <c r="AL21" s="53">
        <f>IF($N$2&lt;&gt;"",IF(MONTH(DATE($N$2,MONTH(AL$5),$B21))=MONTH(AL$5),DATE($N$2,MONTH(AL$5),$B21),""),"")</f>
        <v>43510</v>
      </c>
      <c r="AM21" s="43"/>
      <c r="AN21" s="43"/>
      <c r="AO21" s="43"/>
      <c r="AP21" s="43"/>
      <c r="AQ21" s="43"/>
      <c r="AR21" s="50"/>
      <c r="AS21" s="41">
        <f>IF($N$2&lt;&gt;"",IF(MONTH(DATE($N$2,MONTH(AS$5),$B21))=MONTH(AS$5),DATE($N$2,MONTH(AS$5),$B21),""),"")</f>
        <v>43538</v>
      </c>
      <c r="AT21" s="43"/>
      <c r="AU21" s="43"/>
      <c r="AV21" s="43"/>
      <c r="AW21" s="43"/>
      <c r="AX21" s="43"/>
      <c r="AY21" s="44"/>
      <c r="AZ21" s="53">
        <f>IF($N$2&lt;&gt;"",IF(MONTH(DATE($N$2,MONTH(AZ$5),$B21))=MONTH(AZ$5),DATE($N$2,MONTH(AZ$5),$B21),""),"")</f>
        <v>43569</v>
      </c>
      <c r="BA21" s="43"/>
      <c r="BB21" s="43"/>
      <c r="BC21" s="43"/>
      <c r="BD21" s="43"/>
      <c r="BE21" s="43"/>
      <c r="BF21" s="50"/>
      <c r="BG21" s="41">
        <f>IF($N$2&lt;&gt;"",IF(MONTH(DATE($N$2,MONTH(BG$5),$B21))=MONTH(BG$5),DATE($N$2,MONTH(BG$5),$B21),""),"")</f>
        <v>43599</v>
      </c>
      <c r="BH21" s="43"/>
      <c r="BI21" s="43"/>
      <c r="BJ21" s="43"/>
      <c r="BK21" s="43"/>
      <c r="BL21" s="43"/>
      <c r="BM21" s="44"/>
      <c r="BN21" s="53">
        <f>IF($N$2&lt;&gt;"",IF(MONTH(DATE($N$2,MONTH(BN$5),$B21))=MONTH(BN$5),DATE($N$2,MONTH(BN$5),$B21),""),"")</f>
        <v>43630</v>
      </c>
      <c r="BO21" s="43"/>
      <c r="BP21" s="43"/>
      <c r="BQ21" s="43"/>
      <c r="BR21" s="43"/>
      <c r="BS21" s="43"/>
      <c r="BT21" s="50"/>
      <c r="BU21" s="41">
        <f>IF($N$2&lt;&gt;"",IF(MONTH(DATE($N$2,MONTH(BU$5),$B21))=MONTH(BU$5),DATE($N$2,MONTH(BU$5),$B21),""),"")</f>
        <v>43660</v>
      </c>
      <c r="BV21" s="43"/>
      <c r="BW21" s="43"/>
      <c r="BX21" s="43"/>
      <c r="BY21" s="43"/>
      <c r="BZ21" s="43"/>
      <c r="CA21" s="44"/>
    </row>
    <row r="22" spans="2:79" ht="21" customHeight="1" x14ac:dyDescent="0.25">
      <c r="B22">
        <v>15</v>
      </c>
      <c r="C22" s="41">
        <f>IF($K$2&lt;&gt;"",IF(MONTH(DATE($K$2,MONTH(C$5),$B22))=MONTH(C$5),DATE($K$2,MONTH(C$5),$B22),""),"")</f>
        <v>43358</v>
      </c>
      <c r="D22" s="42" t="str">
        <f>IF(OR(WEEKDAY($C22,2)=3,WEEKDAY($C22,2)&gt;5,COUNTIF(Paramètres!$C$6:$C$93,$C22)),"",Paramètres!$K$15)</f>
        <v/>
      </c>
      <c r="E22" s="42" t="str">
        <f>IF(OR(WEEKDAY($C22,2)=3,WEEKDAY($C22,2)&gt;5,COUNTIF(Paramètres!$C$6:$C$14,$C110)),"",Paramètres!$K$14)</f>
        <v/>
      </c>
      <c r="F22" s="42" t="str">
        <f>IF(OR(WEEKDAY($C22,2)=3,WEEKDAY($C22,2)&gt;5,COUNTIF(Paramètres!$C$6:$C$14,$C110)),"",Paramètres!$K$15)</f>
        <v/>
      </c>
      <c r="G22" s="42" t="str">
        <f>IF(OR(WEEKDAY($C22,2)=3,WEEKDAY($C22,2)&gt;5,COUNTIF(Paramètres!$C$6:$C$93,$C22)),"",Paramètres!$K$14)</f>
        <v/>
      </c>
      <c r="H22" s="42" t="str">
        <f>IF(OR(WEEKDAY($C22,2)=3,WEEKDAY($C22,2)&gt;5,COUNTIF(Paramètres!$C$6:$C$93,$C22)),"",Paramètres!$K$15)</f>
        <v/>
      </c>
      <c r="I22" s="55" t="str">
        <f>IF(OR(WEEKDAY($C22,2)=3,WEEKDAY($C22,2)&gt;5,COUNTIF(Paramètres!$C$6:$C$93,$C22)),"",Paramètres!$K$14)</f>
        <v/>
      </c>
      <c r="J22" s="41">
        <f>IF($K$2&lt;&gt;"",IF(MONTH(DATE($K$2,MONTH(J$5),$B22))=MONTH(J$5),DATE($K$2,MONTH(J$5),$B22),""),"")</f>
        <v>43388</v>
      </c>
      <c r="K22" s="59">
        <f>IF(OR(WEEKDAY($J22,2)=3,WEEKDAY($J22,2)&gt;5,COUNTIF(Paramètres!$C$6:$C$93,$J22)),"",Paramètres!$K$15)</f>
        <v>5</v>
      </c>
      <c r="L22" s="59">
        <f>IF(OR(WEEKDAY($J22,2)=3,WEEKDAY($J22,2)&gt;5,COUNTIF(Paramètres!$C$6:$C$93,$J22)),"",Paramètres!$K$14)</f>
        <v>3.4</v>
      </c>
      <c r="M22" s="59">
        <f>IF(OR(WEEKDAY($J22,2)=3,WEEKDAY($J22,2)&gt;5,COUNTIF(Paramètres!$C$6:$C$93,$J22)),"",Paramètres!$K$15)</f>
        <v>5</v>
      </c>
      <c r="N22" s="59">
        <f>IF(OR(WEEKDAY($J22,2)=3,WEEKDAY($J22,2)&gt;5,COUNTIF(Paramètres!$C$6:$C$93,$J22)),"",Paramètres!$K$14)</f>
        <v>3.4</v>
      </c>
      <c r="O22" s="59">
        <f>IF(OR(WEEKDAY($J22,2)=3,WEEKDAY($J22,2)&gt;5,COUNTIF(Paramètres!$C$6:$C$93,$J22)),"",Paramètres!$K$15)</f>
        <v>5</v>
      </c>
      <c r="P22" s="60">
        <f>IF(OR(WEEKDAY($J22,2)=3,WEEKDAY($J22,2)&gt;5,COUNTIF(Paramètres!$C$6:$C$93,$J22)),"",Paramètres!$K$14)</f>
        <v>3.4</v>
      </c>
      <c r="Q22" s="87">
        <f>IF($K$2&lt;&gt;"",IF(MONTH(DATE($K$2,MONTH(Q$5),$B22))=MONTH(Q$5),DATE($K$2,MONTH(Q$5),$B22),""),"")</f>
        <v>43419</v>
      </c>
      <c r="R22" s="88">
        <f>IF(OR(WEEKDAY($Q22,2)=3,WEEKDAY($Q22,2)&gt;5,COUNTIF(Paramètres!$C$6:$C$93,$Q22)),"",Paramètres!$K$15)</f>
        <v>5</v>
      </c>
      <c r="S22" s="88">
        <f>IF(OR(WEEKDAY($Q22,2)=3,WEEKDAY($Q22,2)&gt;5,COUNTIF(Paramètres!$C$6:$C$93,$Q22)),"",Paramètres!$K$14)</f>
        <v>3.4</v>
      </c>
      <c r="T22" s="88">
        <f>IF(OR(WEEKDAY($Q22,2)=3,WEEKDAY($Q22,2)&gt;5,COUNTIF(Paramètres!$C$6:$C$93,$Q22)),"",Paramètres!$K$15)</f>
        <v>5</v>
      </c>
      <c r="U22" s="88">
        <f>IF(OR(WEEKDAY($Q22,2)=3,WEEKDAY($Q22,2)&gt;5,COUNTIF(Paramètres!$C$6:$C$93,$Q22)),"",Paramètres!$K$14)</f>
        <v>3.4</v>
      </c>
      <c r="V22" s="88">
        <f>IF(OR(WEEKDAY($Q22,2)=3,WEEKDAY($Q22,2)&gt;5,COUNTIF(Paramètres!$C$6:$C$93,$Q22)),"",Paramètres!$K$15)</f>
        <v>5</v>
      </c>
      <c r="W22" s="89">
        <f>IF(OR(WEEKDAY($Q22,2)=3,WEEKDAY($Q22,2)&gt;5,COUNTIF(Paramètres!$C$6:$C$93,$Q22)),"",Paramètres!$K$14)</f>
        <v>3.4</v>
      </c>
      <c r="X22" s="41">
        <f>IF($K$2&lt;&gt;"",IF(MONTH(DATE($K$2,MONTH(X$5),$B22))=MONTH(X$5),DATE($K$2,MONTH(X$5),$B22),""),"")</f>
        <v>43449</v>
      </c>
      <c r="Y22" s="62"/>
      <c r="Z22" s="43"/>
      <c r="AA22" s="43"/>
      <c r="AB22" s="43"/>
      <c r="AC22" s="43"/>
      <c r="AD22" s="44"/>
      <c r="AE22" s="41">
        <f>IF($N$2&lt;&gt;"",IF(MONTH(DATE($N$2,MONTH(AE$5),$B22))=MONTH(AE$5),DATE($N$2,MONTH(AE$5),$B22),""),"")</f>
        <v>43480</v>
      </c>
      <c r="AF22" s="43"/>
      <c r="AG22" s="43"/>
      <c r="AH22" s="43"/>
      <c r="AI22" s="43"/>
      <c r="AJ22" s="43"/>
      <c r="AK22" s="44"/>
      <c r="AL22" s="53">
        <f>IF($N$2&lt;&gt;"",IF(MONTH(DATE($N$2,MONTH(AL$5),$B22))=MONTH(AL$5),DATE($N$2,MONTH(AL$5),$B22),""),"")</f>
        <v>43511</v>
      </c>
      <c r="AM22" s="43"/>
      <c r="AN22" s="43"/>
      <c r="AO22" s="43"/>
      <c r="AP22" s="43"/>
      <c r="AQ22" s="43"/>
      <c r="AR22" s="50"/>
      <c r="AS22" s="41">
        <f>IF($N$2&lt;&gt;"",IF(MONTH(DATE($N$2,MONTH(AS$5),$B22))=MONTH(AS$5),DATE($N$2,MONTH(AS$5),$B22),""),"")</f>
        <v>43539</v>
      </c>
      <c r="AT22" s="43"/>
      <c r="AU22" s="43"/>
      <c r="AV22" s="43"/>
      <c r="AW22" s="43"/>
      <c r="AX22" s="43"/>
      <c r="AY22" s="44"/>
      <c r="AZ22" s="53">
        <f>IF($N$2&lt;&gt;"",IF(MONTH(DATE($N$2,MONTH(AZ$5),$B22))=MONTH(AZ$5),DATE($N$2,MONTH(AZ$5),$B22),""),"")</f>
        <v>43570</v>
      </c>
      <c r="BA22" s="43"/>
      <c r="BB22" s="43"/>
      <c r="BC22" s="43"/>
      <c r="BD22" s="43"/>
      <c r="BE22" s="43"/>
      <c r="BF22" s="50"/>
      <c r="BG22" s="41">
        <f>IF($N$2&lt;&gt;"",IF(MONTH(DATE($N$2,MONTH(BG$5),$B22))=MONTH(BG$5),DATE($N$2,MONTH(BG$5),$B22),""),"")</f>
        <v>43600</v>
      </c>
      <c r="BH22" s="43"/>
      <c r="BI22" s="43"/>
      <c r="BJ22" s="43"/>
      <c r="BK22" s="43"/>
      <c r="BL22" s="43"/>
      <c r="BM22" s="44"/>
      <c r="BN22" s="53">
        <f>IF($N$2&lt;&gt;"",IF(MONTH(DATE($N$2,MONTH(BN$5),$B22))=MONTH(BN$5),DATE($N$2,MONTH(BN$5),$B22),""),"")</f>
        <v>43631</v>
      </c>
      <c r="BO22" s="43"/>
      <c r="BP22" s="43"/>
      <c r="BQ22" s="43"/>
      <c r="BR22" s="43"/>
      <c r="BS22" s="43"/>
      <c r="BT22" s="50"/>
      <c r="BU22" s="41">
        <f>IF($N$2&lt;&gt;"",IF(MONTH(DATE($N$2,MONTH(BU$5),$B22))=MONTH(BU$5),DATE($N$2,MONTH(BU$5),$B22),""),"")</f>
        <v>43661</v>
      </c>
      <c r="BV22" s="43"/>
      <c r="BW22" s="43"/>
      <c r="BX22" s="43"/>
      <c r="BY22" s="43"/>
      <c r="BZ22" s="43"/>
      <c r="CA22" s="44"/>
    </row>
    <row r="23" spans="2:79" ht="21" customHeight="1" x14ac:dyDescent="0.25">
      <c r="B23">
        <v>16</v>
      </c>
      <c r="C23" s="41">
        <f>IF($K$2&lt;&gt;"",IF(MONTH(DATE($K$2,MONTH(C$5),$B23))=MONTH(C$5),DATE($K$2,MONTH(C$5),$B23),""),"")</f>
        <v>43359</v>
      </c>
      <c r="D23" s="42" t="str">
        <f>IF(OR(WEEKDAY($C23,2)=3,WEEKDAY($C23,2)&gt;5,COUNTIF(Paramètres!$C$6:$C$93,$C23)),"",Paramètres!$K$15)</f>
        <v/>
      </c>
      <c r="E23" s="42" t="str">
        <f>IF(OR(WEEKDAY($C23,2)=3,WEEKDAY($C23,2)&gt;5,COUNTIF(Paramètres!$C$6:$C$14,$C111)),"",Paramètres!$K$14)</f>
        <v/>
      </c>
      <c r="F23" s="42" t="str">
        <f>IF(OR(WEEKDAY($C23,2)=3,WEEKDAY($C23,2)&gt;5,COUNTIF(Paramètres!$C$6:$C$14,$C111)),"",Paramètres!$K$15)</f>
        <v/>
      </c>
      <c r="G23" s="42" t="str">
        <f>IF(OR(WEEKDAY($C23,2)=3,WEEKDAY($C23,2)&gt;5,COUNTIF(Paramètres!$C$6:$C$93,$C23)),"",Paramètres!$K$14)</f>
        <v/>
      </c>
      <c r="H23" s="42" t="str">
        <f>IF(OR(WEEKDAY($C23,2)=3,WEEKDAY($C23,2)&gt;5,COUNTIF(Paramètres!$C$6:$C$93,$C23)),"",Paramètres!$K$15)</f>
        <v/>
      </c>
      <c r="I23" s="55" t="str">
        <f>IF(OR(WEEKDAY($C23,2)=3,WEEKDAY($C23,2)&gt;5,COUNTIF(Paramètres!$C$6:$C$93,$C23)),"",Paramètres!$K$14)</f>
        <v/>
      </c>
      <c r="J23" s="41">
        <f>IF($K$2&lt;&gt;"",IF(MONTH(DATE($K$2,MONTH(J$5),$B23))=MONTH(J$5),DATE($K$2,MONTH(J$5),$B23),""),"")</f>
        <v>43389</v>
      </c>
      <c r="K23" s="59">
        <f>IF(OR(WEEKDAY($J23,2)=3,WEEKDAY($J23,2)&gt;5,COUNTIF(Paramètres!$C$6:$C$93,$J23)),"",Paramètres!$K$15)</f>
        <v>5</v>
      </c>
      <c r="L23" s="59">
        <f>IF(OR(WEEKDAY($J23,2)=3,WEEKDAY($J23,2)&gt;5,COUNTIF(Paramètres!$C$6:$C$93,$J23)),"",Paramètres!$K$14)</f>
        <v>3.4</v>
      </c>
      <c r="M23" s="59">
        <f>IF(OR(WEEKDAY($J23,2)=3,WEEKDAY($J23,2)&gt;5,COUNTIF(Paramètres!$C$6:$C$93,$J23)),"",Paramètres!$K$15)</f>
        <v>5</v>
      </c>
      <c r="N23" s="59">
        <f>IF(OR(WEEKDAY($J23,2)=3,WEEKDAY($J23,2)&gt;5,COUNTIF(Paramètres!$C$6:$C$93,$J23)),"",Paramètres!$K$14)</f>
        <v>3.4</v>
      </c>
      <c r="O23" s="59">
        <f>IF(OR(WEEKDAY($J23,2)=3,WEEKDAY($J23,2)&gt;5,COUNTIF(Paramètres!$C$6:$C$93,$J23)),"",Paramètres!$K$15)</f>
        <v>5</v>
      </c>
      <c r="P23" s="60">
        <f>IF(OR(WEEKDAY($J23,2)=3,WEEKDAY($J23,2)&gt;5,COUNTIF(Paramètres!$C$6:$C$93,$J23)),"",Paramètres!$K$14)</f>
        <v>3.4</v>
      </c>
      <c r="Q23" s="87">
        <f>IF($K$2&lt;&gt;"",IF(MONTH(DATE($K$2,MONTH(Q$5),$B23))=MONTH(Q$5),DATE($K$2,MONTH(Q$5),$B23),""),"")</f>
        <v>43420</v>
      </c>
      <c r="R23" s="88">
        <f>IF(OR(WEEKDAY($Q23,2)=3,WEEKDAY($Q23,2)&gt;5,COUNTIF(Paramètres!$C$6:$C$93,$Q23)),"",Paramètres!$K$15)</f>
        <v>5</v>
      </c>
      <c r="S23" s="88">
        <f>IF(OR(WEEKDAY($Q23,2)=3,WEEKDAY($Q23,2)&gt;5,COUNTIF(Paramètres!$C$6:$C$93,$Q23)),"",Paramètres!$K$14)</f>
        <v>3.4</v>
      </c>
      <c r="T23" s="88">
        <f>IF(OR(WEEKDAY($Q23,2)=3,WEEKDAY($Q23,2)&gt;5,COUNTIF(Paramètres!$C$6:$C$93,$Q23)),"",Paramètres!$K$15)</f>
        <v>5</v>
      </c>
      <c r="U23" s="88">
        <f>IF(OR(WEEKDAY($Q23,2)=3,WEEKDAY($Q23,2)&gt;5,COUNTIF(Paramètres!$C$6:$C$93,$Q23)),"",Paramètres!$K$14)</f>
        <v>3.4</v>
      </c>
      <c r="V23" s="88">
        <f>IF(OR(WEEKDAY($Q23,2)=3,WEEKDAY($Q23,2)&gt;5,COUNTIF(Paramètres!$C$6:$C$93,$Q23)),"",Paramètres!$K$15)</f>
        <v>5</v>
      </c>
      <c r="W23" s="89">
        <f>IF(OR(WEEKDAY($Q23,2)=3,WEEKDAY($Q23,2)&gt;5,COUNTIF(Paramètres!$C$6:$C$93,$Q23)),"",Paramètres!$K$14)</f>
        <v>3.4</v>
      </c>
      <c r="X23" s="41">
        <f>IF($K$2&lt;&gt;"",IF(MONTH(DATE($K$2,MONTH(X$5),$B23))=MONTH(X$5),DATE($K$2,MONTH(X$5),$B23),""),"")</f>
        <v>43450</v>
      </c>
      <c r="Y23" s="62"/>
      <c r="Z23" s="43"/>
      <c r="AA23" s="43"/>
      <c r="AB23" s="43"/>
      <c r="AC23" s="43"/>
      <c r="AD23" s="44"/>
      <c r="AE23" s="41">
        <f>IF($N$2&lt;&gt;"",IF(MONTH(DATE($N$2,MONTH(AE$5),$B23))=MONTH(AE$5),DATE($N$2,MONTH(AE$5),$B23),""),"")</f>
        <v>43481</v>
      </c>
      <c r="AF23" s="43"/>
      <c r="AG23" s="43"/>
      <c r="AH23" s="43"/>
      <c r="AI23" s="43"/>
      <c r="AJ23" s="43"/>
      <c r="AK23" s="44"/>
      <c r="AL23" s="53">
        <f>IF($N$2&lt;&gt;"",IF(MONTH(DATE($N$2,MONTH(AL$5),$B23))=MONTH(AL$5),DATE($N$2,MONTH(AL$5),$B23),""),"")</f>
        <v>43512</v>
      </c>
      <c r="AM23" s="43"/>
      <c r="AN23" s="43"/>
      <c r="AO23" s="43"/>
      <c r="AP23" s="43"/>
      <c r="AQ23" s="43"/>
      <c r="AR23" s="50"/>
      <c r="AS23" s="41">
        <f>IF($N$2&lt;&gt;"",IF(MONTH(DATE($N$2,MONTH(AS$5),$B23))=MONTH(AS$5),DATE($N$2,MONTH(AS$5),$B23),""),"")</f>
        <v>43540</v>
      </c>
      <c r="AT23" s="43"/>
      <c r="AU23" s="43"/>
      <c r="AV23" s="43"/>
      <c r="AW23" s="43"/>
      <c r="AX23" s="43"/>
      <c r="AY23" s="44"/>
      <c r="AZ23" s="53">
        <f>IF($N$2&lt;&gt;"",IF(MONTH(DATE($N$2,MONTH(AZ$5),$B23))=MONTH(AZ$5),DATE($N$2,MONTH(AZ$5),$B23),""),"")</f>
        <v>43571</v>
      </c>
      <c r="BA23" s="43"/>
      <c r="BB23" s="43"/>
      <c r="BC23" s="43"/>
      <c r="BD23" s="43"/>
      <c r="BE23" s="43"/>
      <c r="BF23" s="50"/>
      <c r="BG23" s="41">
        <f>IF($N$2&lt;&gt;"",IF(MONTH(DATE($N$2,MONTH(BG$5),$B23))=MONTH(BG$5),DATE($N$2,MONTH(BG$5),$B23),""),"")</f>
        <v>43601</v>
      </c>
      <c r="BH23" s="43"/>
      <c r="BI23" s="43"/>
      <c r="BJ23" s="43"/>
      <c r="BK23" s="43"/>
      <c r="BL23" s="43"/>
      <c r="BM23" s="44"/>
      <c r="BN23" s="53">
        <f>IF($N$2&lt;&gt;"",IF(MONTH(DATE($N$2,MONTH(BN$5),$B23))=MONTH(BN$5),DATE($N$2,MONTH(BN$5),$B23),""),"")</f>
        <v>43632</v>
      </c>
      <c r="BO23" s="43"/>
      <c r="BP23" s="43"/>
      <c r="BQ23" s="43"/>
      <c r="BR23" s="43"/>
      <c r="BS23" s="43"/>
      <c r="BT23" s="50"/>
      <c r="BU23" s="41">
        <f>IF($N$2&lt;&gt;"",IF(MONTH(DATE($N$2,MONTH(BU$5),$B23))=MONTH(BU$5),DATE($N$2,MONTH(BU$5),$B23),""),"")</f>
        <v>43662</v>
      </c>
      <c r="BV23" s="43"/>
      <c r="BW23" s="43"/>
      <c r="BX23" s="43"/>
      <c r="BY23" s="43"/>
      <c r="BZ23" s="43"/>
      <c r="CA23" s="44"/>
    </row>
    <row r="24" spans="2:79" ht="21" customHeight="1" x14ac:dyDescent="0.25">
      <c r="B24">
        <v>17</v>
      </c>
      <c r="C24" s="41">
        <f>IF($K$2&lt;&gt;"",IF(MONTH(DATE($K$2,MONTH(C$5),$B24))=MONTH(C$5),DATE($K$2,MONTH(C$5),$B24),""),"")</f>
        <v>43360</v>
      </c>
      <c r="D24" s="42">
        <f>IF(OR(WEEKDAY($C24,2)=3,WEEKDAY($C24,2)&gt;5,COUNTIF(Paramètres!$C$6:$C$93,$C24)),"",Paramètres!$K$15)</f>
        <v>5</v>
      </c>
      <c r="E24" s="42">
        <f>IF(OR(WEEKDAY($C24,2)=3,WEEKDAY($C24,2)&gt;5,COUNTIF(Paramètres!$C$6:$C$14,$C112)),"",Paramètres!$K$14)</f>
        <v>3.4</v>
      </c>
      <c r="F24" s="42">
        <f>IF(OR(WEEKDAY($C24,2)=3,WEEKDAY($C24,2)&gt;5,COUNTIF(Paramètres!$C$6:$C$14,$C112)),"",Paramètres!$K$15)</f>
        <v>5</v>
      </c>
      <c r="G24" s="42">
        <f>IF(OR(WEEKDAY($C24,2)=3,WEEKDAY($C24,2)&gt;5,COUNTIF(Paramètres!$C$6:$C$93,$C24)),"",Paramètres!$K$14)</f>
        <v>3.4</v>
      </c>
      <c r="H24" s="42">
        <f>IF(OR(WEEKDAY($C24,2)=3,WEEKDAY($C24,2)&gt;5,COUNTIF(Paramètres!$C$6:$C$93,$C24)),"",Paramètres!$K$15)</f>
        <v>5</v>
      </c>
      <c r="I24" s="55">
        <f>IF(OR(WEEKDAY($C24,2)=3,WEEKDAY($C24,2)&gt;5,COUNTIF(Paramètres!$C$6:$C$93,$C24)),"",Paramètres!$K$14)</f>
        <v>3.4</v>
      </c>
      <c r="J24" s="41">
        <f>IF($K$2&lt;&gt;"",IF(MONTH(DATE($K$2,MONTH(J$5),$B24))=MONTH(J$5),DATE($K$2,MONTH(J$5),$B24),""),"")</f>
        <v>43390</v>
      </c>
      <c r="K24" s="59" t="str">
        <f>IF(OR(WEEKDAY($J24,2)=3,WEEKDAY($J24,2)&gt;5,COUNTIF(Paramètres!$C$6:$C$93,$J24)),"",Paramètres!$K$15)</f>
        <v/>
      </c>
      <c r="L24" s="59" t="str">
        <f>IF(OR(WEEKDAY($J24,2)=3,WEEKDAY($J24,2)&gt;5,COUNTIF(Paramètres!$C$6:$C$93,$J24)),"",Paramètres!$K$14)</f>
        <v/>
      </c>
      <c r="M24" s="59" t="str">
        <f>IF(OR(WEEKDAY($J24,2)=3,WEEKDAY($J24,2)&gt;5,COUNTIF(Paramètres!$C$6:$C$93,$J24)),"",Paramètres!$K$15)</f>
        <v/>
      </c>
      <c r="N24" s="59" t="str">
        <f>IF(OR(WEEKDAY($J24,2)=3,WEEKDAY($J24,2)&gt;5,COUNTIF(Paramètres!$C$6:$C$93,$J24)),"",Paramètres!$K$14)</f>
        <v/>
      </c>
      <c r="O24" s="59" t="str">
        <f>IF(OR(WEEKDAY($J24,2)=3,WEEKDAY($J24,2)&gt;5,COUNTIF(Paramètres!$C$6:$C$93,$J24)),"",Paramètres!$K$15)</f>
        <v/>
      </c>
      <c r="P24" s="60" t="str">
        <f>IF(OR(WEEKDAY($J24,2)=3,WEEKDAY($J24,2)&gt;5,COUNTIF(Paramètres!$C$6:$C$93,$J24)),"",Paramètres!$K$14)</f>
        <v/>
      </c>
      <c r="Q24" s="87">
        <f>IF($K$2&lt;&gt;"",IF(MONTH(DATE($K$2,MONTH(Q$5),$B24))=MONTH(Q$5),DATE($K$2,MONTH(Q$5),$B24),""),"")</f>
        <v>43421</v>
      </c>
      <c r="R24" s="88" t="str">
        <f>IF(OR(WEEKDAY($Q24,2)=3,WEEKDAY($Q24,2)&gt;5,COUNTIF(Paramètres!$C$6:$C$93,$Q24)),"",Paramètres!$K$15)</f>
        <v/>
      </c>
      <c r="S24" s="88" t="str">
        <f>IF(OR(WEEKDAY($Q24,2)=3,WEEKDAY($Q24,2)&gt;5,COUNTIF(Paramètres!$C$6:$C$93,$Q24)),"",Paramètres!$K$14)</f>
        <v/>
      </c>
      <c r="T24" s="88" t="str">
        <f>IF(OR(WEEKDAY($Q24,2)=3,WEEKDAY($Q24,2)&gt;5,COUNTIF(Paramètres!$C$6:$C$93,$Q24)),"",Paramètres!$K$15)</f>
        <v/>
      </c>
      <c r="U24" s="88" t="str">
        <f>IF(OR(WEEKDAY($Q24,2)=3,WEEKDAY($Q24,2)&gt;5,COUNTIF(Paramètres!$C$6:$C$93,$Q24)),"",Paramètres!$K$14)</f>
        <v/>
      </c>
      <c r="V24" s="88" t="str">
        <f>IF(OR(WEEKDAY($Q24,2)=3,WEEKDAY($Q24,2)&gt;5,COUNTIF(Paramètres!$C$6:$C$93,$Q24)),"",Paramètres!$K$15)</f>
        <v/>
      </c>
      <c r="W24" s="89" t="str">
        <f>IF(OR(WEEKDAY($Q24,2)=3,WEEKDAY($Q24,2)&gt;5,COUNTIF(Paramètres!$C$6:$C$93,$Q24)),"",Paramètres!$K$14)</f>
        <v/>
      </c>
      <c r="X24" s="41">
        <f>IF($K$2&lt;&gt;"",IF(MONTH(DATE($K$2,MONTH(X$5),$B24))=MONTH(X$5),DATE($K$2,MONTH(X$5),$B24),""),"")</f>
        <v>43451</v>
      </c>
      <c r="Y24" s="62"/>
      <c r="Z24" s="43"/>
      <c r="AA24" s="43"/>
      <c r="AB24" s="43"/>
      <c r="AC24" s="43"/>
      <c r="AD24" s="44"/>
      <c r="AE24" s="41">
        <f>IF($N$2&lt;&gt;"",IF(MONTH(DATE($N$2,MONTH(AE$5),$B24))=MONTH(AE$5),DATE($N$2,MONTH(AE$5),$B24),""),"")</f>
        <v>43482</v>
      </c>
      <c r="AF24" s="43"/>
      <c r="AG24" s="43"/>
      <c r="AH24" s="43"/>
      <c r="AI24" s="43"/>
      <c r="AJ24" s="43"/>
      <c r="AK24" s="44"/>
      <c r="AL24" s="53">
        <f>IF($N$2&lt;&gt;"",IF(MONTH(DATE($N$2,MONTH(AL$5),$B24))=MONTH(AL$5),DATE($N$2,MONTH(AL$5),$B24),""),"")</f>
        <v>43513</v>
      </c>
      <c r="AM24" s="43"/>
      <c r="AN24" s="43"/>
      <c r="AO24" s="43"/>
      <c r="AP24" s="43"/>
      <c r="AQ24" s="43"/>
      <c r="AR24" s="50"/>
      <c r="AS24" s="41">
        <f>IF($N$2&lt;&gt;"",IF(MONTH(DATE($N$2,MONTH(AS$5),$B24))=MONTH(AS$5),DATE($N$2,MONTH(AS$5),$B24),""),"")</f>
        <v>43541</v>
      </c>
      <c r="AT24" s="43"/>
      <c r="AU24" s="43"/>
      <c r="AV24" s="43"/>
      <c r="AW24" s="43"/>
      <c r="AX24" s="43"/>
      <c r="AY24" s="44"/>
      <c r="AZ24" s="53">
        <f>IF($N$2&lt;&gt;"",IF(MONTH(DATE($N$2,MONTH(AZ$5),$B24))=MONTH(AZ$5),DATE($N$2,MONTH(AZ$5),$B24),""),"")</f>
        <v>43572</v>
      </c>
      <c r="BA24" s="43"/>
      <c r="BB24" s="43"/>
      <c r="BC24" s="43"/>
      <c r="BD24" s="43"/>
      <c r="BE24" s="43"/>
      <c r="BF24" s="50"/>
      <c r="BG24" s="41">
        <f>IF($N$2&lt;&gt;"",IF(MONTH(DATE($N$2,MONTH(BG$5),$B24))=MONTH(BG$5),DATE($N$2,MONTH(BG$5),$B24),""),"")</f>
        <v>43602</v>
      </c>
      <c r="BH24" s="43"/>
      <c r="BI24" s="43"/>
      <c r="BJ24" s="43"/>
      <c r="BK24" s="43"/>
      <c r="BL24" s="43"/>
      <c r="BM24" s="44"/>
      <c r="BN24" s="53">
        <f>IF($N$2&lt;&gt;"",IF(MONTH(DATE($N$2,MONTH(BN$5),$B24))=MONTH(BN$5),DATE($N$2,MONTH(BN$5),$B24),""),"")</f>
        <v>43633</v>
      </c>
      <c r="BO24" s="43"/>
      <c r="BP24" s="43"/>
      <c r="BQ24" s="43"/>
      <c r="BR24" s="43"/>
      <c r="BS24" s="43"/>
      <c r="BT24" s="50"/>
      <c r="BU24" s="41">
        <f>IF($N$2&lt;&gt;"",IF(MONTH(DATE($N$2,MONTH(BU$5),$B24))=MONTH(BU$5),DATE($N$2,MONTH(BU$5),$B24),""),"")</f>
        <v>43663</v>
      </c>
      <c r="BV24" s="43"/>
      <c r="BW24" s="43"/>
      <c r="BX24" s="43"/>
      <c r="BY24" s="43"/>
      <c r="BZ24" s="43"/>
      <c r="CA24" s="44"/>
    </row>
    <row r="25" spans="2:79" ht="21" customHeight="1" x14ac:dyDescent="0.25">
      <c r="B25">
        <v>18</v>
      </c>
      <c r="C25" s="41">
        <f>IF($K$2&lt;&gt;"",IF(MONTH(DATE($K$2,MONTH(C$5),$B25))=MONTH(C$5),DATE($K$2,MONTH(C$5),$B25),""),"")</f>
        <v>43361</v>
      </c>
      <c r="D25" s="42">
        <f>IF(OR(WEEKDAY($C25,2)=3,WEEKDAY($C25,2)&gt;5,COUNTIF(Paramètres!$C$6:$C$93,$C25)),"",Paramètres!$K$15)</f>
        <v>5</v>
      </c>
      <c r="E25" s="42">
        <f>IF(OR(WEEKDAY($C25,2)=3,WEEKDAY($C25,2)&gt;5,COUNTIF(Paramètres!$C$6:$C$14,$C113)),"",Paramètres!$K$14)</f>
        <v>3.4</v>
      </c>
      <c r="F25" s="42">
        <f>IF(OR(WEEKDAY($C25,2)=3,WEEKDAY($C25,2)&gt;5,COUNTIF(Paramètres!$C$6:$C$14,$C113)),"",Paramètres!$K$15)</f>
        <v>5</v>
      </c>
      <c r="G25" s="42">
        <f>IF(OR(WEEKDAY($C25,2)=3,WEEKDAY($C25,2)&gt;5,COUNTIF(Paramètres!$C$6:$C$93,$C25)),"",Paramètres!$K$14)</f>
        <v>3.4</v>
      </c>
      <c r="H25" s="42">
        <f>IF(OR(WEEKDAY($C25,2)=3,WEEKDAY($C25,2)&gt;5,COUNTIF(Paramètres!$C$6:$C$93,$C25)),"",Paramètres!$K$15)</f>
        <v>5</v>
      </c>
      <c r="I25" s="55">
        <f>IF(OR(WEEKDAY($C25,2)=3,WEEKDAY($C25,2)&gt;5,COUNTIF(Paramètres!$C$6:$C$93,$C25)),"",Paramètres!$K$14)</f>
        <v>3.4</v>
      </c>
      <c r="J25" s="41">
        <f>IF($K$2&lt;&gt;"",IF(MONTH(DATE($K$2,MONTH(J$5),$B25))=MONTH(J$5),DATE($K$2,MONTH(J$5),$B25),""),"")</f>
        <v>43391</v>
      </c>
      <c r="K25" s="59">
        <f>IF(OR(WEEKDAY($J25,2)=3,WEEKDAY($J25,2)&gt;5,COUNTIF(Paramètres!$C$6:$C$93,$J25)),"",Paramètres!$K$15)</f>
        <v>5</v>
      </c>
      <c r="L25" s="59">
        <f>IF(OR(WEEKDAY($J25,2)=3,WEEKDAY($J25,2)&gt;5,COUNTIF(Paramètres!$C$6:$C$93,$J25)),"",Paramètres!$K$14)</f>
        <v>3.4</v>
      </c>
      <c r="M25" s="59">
        <f>IF(OR(WEEKDAY($J25,2)=3,WEEKDAY($J25,2)&gt;5,COUNTIF(Paramètres!$C$6:$C$93,$J25)),"",Paramètres!$K$15)</f>
        <v>5</v>
      </c>
      <c r="N25" s="59">
        <f>IF(OR(WEEKDAY($J25,2)=3,WEEKDAY($J25,2)&gt;5,COUNTIF(Paramètres!$C$6:$C$93,$J25)),"",Paramètres!$K$14)</f>
        <v>3.4</v>
      </c>
      <c r="O25" s="59">
        <f>IF(OR(WEEKDAY($J25,2)=3,WEEKDAY($J25,2)&gt;5,COUNTIF(Paramètres!$C$6:$C$93,$J25)),"",Paramètres!$K$15)</f>
        <v>5</v>
      </c>
      <c r="P25" s="60">
        <f>IF(OR(WEEKDAY($J25,2)=3,WEEKDAY($J25,2)&gt;5,COUNTIF(Paramètres!$C$6:$C$93,$J25)),"",Paramètres!$K$14)</f>
        <v>3.4</v>
      </c>
      <c r="Q25" s="87">
        <f>IF($K$2&lt;&gt;"",IF(MONTH(DATE($K$2,MONTH(Q$5),$B25))=MONTH(Q$5),DATE($K$2,MONTH(Q$5),$B25),""),"")</f>
        <v>43422</v>
      </c>
      <c r="R25" s="88" t="str">
        <f>IF(OR(WEEKDAY($Q25,2)=3,WEEKDAY($Q25,2)&gt;5,COUNTIF(Paramètres!$C$6:$C$93,$Q25)),"",Paramètres!$K$15)</f>
        <v/>
      </c>
      <c r="S25" s="88" t="str">
        <f>IF(OR(WEEKDAY($Q25,2)=3,WEEKDAY($Q25,2)&gt;5,COUNTIF(Paramètres!$C$6:$C$93,$Q25)),"",Paramètres!$K$14)</f>
        <v/>
      </c>
      <c r="T25" s="88" t="str">
        <f>IF(OR(WEEKDAY($Q25,2)=3,WEEKDAY($Q25,2)&gt;5,COUNTIF(Paramètres!$C$6:$C$93,$Q25)),"",Paramètres!$K$15)</f>
        <v/>
      </c>
      <c r="U25" s="88" t="str">
        <f>IF(OR(WEEKDAY($Q25,2)=3,WEEKDAY($Q25,2)&gt;5,COUNTIF(Paramètres!$C$6:$C$93,$Q25)),"",Paramètres!$K$14)</f>
        <v/>
      </c>
      <c r="V25" s="88" t="str">
        <f>IF(OR(WEEKDAY($Q25,2)=3,WEEKDAY($Q25,2)&gt;5,COUNTIF(Paramètres!$C$6:$C$93,$Q25)),"",Paramètres!$K$15)</f>
        <v/>
      </c>
      <c r="W25" s="89" t="str">
        <f>IF(OR(WEEKDAY($Q25,2)=3,WEEKDAY($Q25,2)&gt;5,COUNTIF(Paramètres!$C$6:$C$93,$Q25)),"",Paramètres!$K$14)</f>
        <v/>
      </c>
      <c r="X25" s="41">
        <f>IF($K$2&lt;&gt;"",IF(MONTH(DATE($K$2,MONTH(X$5),$B25))=MONTH(X$5),DATE($K$2,MONTH(X$5),$B25),""),"")</f>
        <v>43452</v>
      </c>
      <c r="Y25" s="62"/>
      <c r="Z25" s="43"/>
      <c r="AA25" s="43"/>
      <c r="AB25" s="43"/>
      <c r="AC25" s="43"/>
      <c r="AD25" s="44"/>
      <c r="AE25" s="41">
        <f>IF($N$2&lt;&gt;"",IF(MONTH(DATE($N$2,MONTH(AE$5),$B25))=MONTH(AE$5),DATE($N$2,MONTH(AE$5),$B25),""),"")</f>
        <v>43483</v>
      </c>
      <c r="AF25" s="43"/>
      <c r="AG25" s="43"/>
      <c r="AH25" s="43"/>
      <c r="AI25" s="43"/>
      <c r="AJ25" s="43"/>
      <c r="AK25" s="44"/>
      <c r="AL25" s="53">
        <f>IF($N$2&lt;&gt;"",IF(MONTH(DATE($N$2,MONTH(AL$5),$B25))=MONTH(AL$5),DATE($N$2,MONTH(AL$5),$B25),""),"")</f>
        <v>43514</v>
      </c>
      <c r="AM25" s="43"/>
      <c r="AN25" s="43"/>
      <c r="AO25" s="43"/>
      <c r="AP25" s="43"/>
      <c r="AQ25" s="43"/>
      <c r="AR25" s="50"/>
      <c r="AS25" s="41">
        <f>IF($N$2&lt;&gt;"",IF(MONTH(DATE($N$2,MONTH(AS$5),$B25))=MONTH(AS$5),DATE($N$2,MONTH(AS$5),$B25),""),"")</f>
        <v>43542</v>
      </c>
      <c r="AT25" s="43"/>
      <c r="AU25" s="43"/>
      <c r="AV25" s="43"/>
      <c r="AW25" s="43"/>
      <c r="AX25" s="43"/>
      <c r="AY25" s="44"/>
      <c r="AZ25" s="53">
        <f>IF($N$2&lt;&gt;"",IF(MONTH(DATE($N$2,MONTH(AZ$5),$B25))=MONTH(AZ$5),DATE($N$2,MONTH(AZ$5),$B25),""),"")</f>
        <v>43573</v>
      </c>
      <c r="BA25" s="43"/>
      <c r="BB25" s="43"/>
      <c r="BC25" s="43"/>
      <c r="BD25" s="43"/>
      <c r="BE25" s="43"/>
      <c r="BF25" s="50"/>
      <c r="BG25" s="41">
        <f>IF($N$2&lt;&gt;"",IF(MONTH(DATE($N$2,MONTH(BG$5),$B25))=MONTH(BG$5),DATE($N$2,MONTH(BG$5),$B25),""),"")</f>
        <v>43603</v>
      </c>
      <c r="BH25" s="43"/>
      <c r="BI25" s="43"/>
      <c r="BJ25" s="43"/>
      <c r="BK25" s="43"/>
      <c r="BL25" s="43"/>
      <c r="BM25" s="44"/>
      <c r="BN25" s="53">
        <f>IF($N$2&lt;&gt;"",IF(MONTH(DATE($N$2,MONTH(BN$5),$B25))=MONTH(BN$5),DATE($N$2,MONTH(BN$5),$B25),""),"")</f>
        <v>43634</v>
      </c>
      <c r="BO25" s="43"/>
      <c r="BP25" s="43"/>
      <c r="BQ25" s="43"/>
      <c r="BR25" s="43"/>
      <c r="BS25" s="43"/>
      <c r="BT25" s="50"/>
      <c r="BU25" s="41">
        <f>IF($N$2&lt;&gt;"",IF(MONTH(DATE($N$2,MONTH(BU$5),$B25))=MONTH(BU$5),DATE($N$2,MONTH(BU$5),$B25),""),"")</f>
        <v>43664</v>
      </c>
      <c r="BV25" s="43"/>
      <c r="BW25" s="43"/>
      <c r="BX25" s="43"/>
      <c r="BY25" s="43"/>
      <c r="BZ25" s="43"/>
      <c r="CA25" s="44"/>
    </row>
    <row r="26" spans="2:79" ht="21" customHeight="1" x14ac:dyDescent="0.25">
      <c r="B26">
        <v>19</v>
      </c>
      <c r="C26" s="41">
        <f>IF($K$2&lt;&gt;"",IF(MONTH(DATE($K$2,MONTH(C$5),$B26))=MONTH(C$5),DATE($K$2,MONTH(C$5),$B26),""),"")</f>
        <v>43362</v>
      </c>
      <c r="D26" s="42" t="str">
        <f>IF(OR(WEEKDAY($C26,2)=3,WEEKDAY($C26,2)&gt;5,COUNTIF(Paramètres!$C$6:$C$93,$C26)),"",Paramètres!$K$15)</f>
        <v/>
      </c>
      <c r="E26" s="42" t="str">
        <f>IF(OR(WEEKDAY($C26,2)=3,WEEKDAY($C26,2)&gt;5,COUNTIF(Paramètres!$C$6:$C$14,$C114)),"",Paramètres!$K$14)</f>
        <v/>
      </c>
      <c r="F26" s="42" t="str">
        <f>IF(OR(WEEKDAY($C26,2)=3,WEEKDAY($C26,2)&gt;5,COUNTIF(Paramètres!$C$6:$C$14,$C114)),"",Paramètres!$K$15)</f>
        <v/>
      </c>
      <c r="G26" s="42" t="str">
        <f>IF(OR(WEEKDAY($C26,2)=3,WEEKDAY($C26,2)&gt;5,COUNTIF(Paramètres!$C$6:$C$93,$C26)),"",Paramètres!$K$14)</f>
        <v/>
      </c>
      <c r="H26" s="42" t="str">
        <f>IF(OR(WEEKDAY($C26,2)=3,WEEKDAY($C26,2)&gt;5,COUNTIF(Paramètres!$C$6:$C$93,$C26)),"",Paramètres!$K$15)</f>
        <v/>
      </c>
      <c r="I26" s="55" t="str">
        <f>IF(OR(WEEKDAY($C26,2)=3,WEEKDAY($C26,2)&gt;5,COUNTIF(Paramètres!$C$6:$C$93,$C26)),"",Paramètres!$K$14)</f>
        <v/>
      </c>
      <c r="J26" s="41">
        <f>IF($K$2&lt;&gt;"",IF(MONTH(DATE($K$2,MONTH(J$5),$B26))=MONTH(J$5),DATE($K$2,MONTH(J$5),$B26),""),"")</f>
        <v>43392</v>
      </c>
      <c r="K26" s="59">
        <f>IF(OR(WEEKDAY($J26,2)=3,WEEKDAY($J26,2)&gt;5,COUNTIF(Paramètres!$C$6:$C$93,$J26)),"",Paramètres!$K$15)</f>
        <v>5</v>
      </c>
      <c r="L26" s="59">
        <f>IF(OR(WEEKDAY($J26,2)=3,WEEKDAY($J26,2)&gt;5,COUNTIF(Paramètres!$C$6:$C$93,$J26)),"",Paramètres!$K$14)</f>
        <v>3.4</v>
      </c>
      <c r="M26" s="59">
        <f>IF(OR(WEEKDAY($J26,2)=3,WEEKDAY($J26,2)&gt;5,COUNTIF(Paramètres!$C$6:$C$93,$J26)),"",Paramètres!$K$15)</f>
        <v>5</v>
      </c>
      <c r="N26" s="59">
        <f>IF(OR(WEEKDAY($J26,2)=3,WEEKDAY($J26,2)&gt;5,COUNTIF(Paramètres!$C$6:$C$93,$J26)),"",Paramètres!$K$14)</f>
        <v>3.4</v>
      </c>
      <c r="O26" s="59">
        <f>IF(OR(WEEKDAY($J26,2)=3,WEEKDAY($J26,2)&gt;5,COUNTIF(Paramètres!$C$6:$C$93,$J26)),"",Paramètres!$K$15)</f>
        <v>5</v>
      </c>
      <c r="P26" s="60">
        <f>IF(OR(WEEKDAY($J26,2)=3,WEEKDAY($J26,2)&gt;5,COUNTIF(Paramètres!$C$6:$C$93,$J26)),"",Paramètres!$K$14)</f>
        <v>3.4</v>
      </c>
      <c r="Q26" s="87">
        <f>IF($K$2&lt;&gt;"",IF(MONTH(DATE($K$2,MONTH(Q$5),$B26))=MONTH(Q$5),DATE($K$2,MONTH(Q$5),$B26),""),"")</f>
        <v>43423</v>
      </c>
      <c r="R26" s="88">
        <f>IF(OR(WEEKDAY($Q26,2)=3,WEEKDAY($Q26,2)&gt;5,COUNTIF(Paramètres!$C$6:$C$93,$Q26)),"",Paramètres!$K$15)</f>
        <v>5</v>
      </c>
      <c r="S26" s="88">
        <f>IF(OR(WEEKDAY($Q26,2)=3,WEEKDAY($Q26,2)&gt;5,COUNTIF(Paramètres!$C$6:$C$93,$Q26)),"",Paramètres!$K$14)</f>
        <v>3.4</v>
      </c>
      <c r="T26" s="88">
        <f>IF(OR(WEEKDAY($Q26,2)=3,WEEKDAY($Q26,2)&gt;5,COUNTIF(Paramètres!$C$6:$C$93,$Q26)),"",Paramètres!$K$15)</f>
        <v>5</v>
      </c>
      <c r="U26" s="88">
        <f>IF(OR(WEEKDAY($Q26,2)=3,WEEKDAY($Q26,2)&gt;5,COUNTIF(Paramètres!$C$6:$C$93,$Q26)),"",Paramètres!$K$14)</f>
        <v>3.4</v>
      </c>
      <c r="V26" s="88">
        <f>IF(OR(WEEKDAY($Q26,2)=3,WEEKDAY($Q26,2)&gt;5,COUNTIF(Paramètres!$C$6:$C$93,$Q26)),"",Paramètres!$K$15)</f>
        <v>5</v>
      </c>
      <c r="W26" s="89">
        <f>IF(OR(WEEKDAY($Q26,2)=3,WEEKDAY($Q26,2)&gt;5,COUNTIF(Paramètres!$C$6:$C$93,$Q26)),"",Paramètres!$K$14)</f>
        <v>3.4</v>
      </c>
      <c r="X26" s="41">
        <f>IF($K$2&lt;&gt;"",IF(MONTH(DATE($K$2,MONTH(X$5),$B26))=MONTH(X$5),DATE($K$2,MONTH(X$5),$B26),""),"")</f>
        <v>43453</v>
      </c>
      <c r="Y26" s="62"/>
      <c r="Z26" s="43"/>
      <c r="AA26" s="43"/>
      <c r="AB26" s="43"/>
      <c r="AC26" s="43"/>
      <c r="AD26" s="44"/>
      <c r="AE26" s="41">
        <f>IF($N$2&lt;&gt;"",IF(MONTH(DATE($N$2,MONTH(AE$5),$B26))=MONTH(AE$5),DATE($N$2,MONTH(AE$5),$B26),""),"")</f>
        <v>43484</v>
      </c>
      <c r="AF26" s="43"/>
      <c r="AG26" s="43"/>
      <c r="AH26" s="43"/>
      <c r="AI26" s="43"/>
      <c r="AJ26" s="43"/>
      <c r="AK26" s="44"/>
      <c r="AL26" s="53">
        <f>IF($N$2&lt;&gt;"",IF(MONTH(DATE($N$2,MONTH(AL$5),$B26))=MONTH(AL$5),DATE($N$2,MONTH(AL$5),$B26),""),"")</f>
        <v>43515</v>
      </c>
      <c r="AM26" s="43"/>
      <c r="AN26" s="43"/>
      <c r="AO26" s="43"/>
      <c r="AP26" s="43"/>
      <c r="AQ26" s="43"/>
      <c r="AR26" s="50"/>
      <c r="AS26" s="41">
        <f>IF($N$2&lt;&gt;"",IF(MONTH(DATE($N$2,MONTH(AS$5),$B26))=MONTH(AS$5),DATE($N$2,MONTH(AS$5),$B26),""),"")</f>
        <v>43543</v>
      </c>
      <c r="AT26" s="43"/>
      <c r="AU26" s="43"/>
      <c r="AV26" s="43"/>
      <c r="AW26" s="43"/>
      <c r="AX26" s="43"/>
      <c r="AY26" s="44"/>
      <c r="AZ26" s="53">
        <f>IF($N$2&lt;&gt;"",IF(MONTH(DATE($N$2,MONTH(AZ$5),$B26))=MONTH(AZ$5),DATE($N$2,MONTH(AZ$5),$B26),""),"")</f>
        <v>43574</v>
      </c>
      <c r="BA26" s="43"/>
      <c r="BB26" s="43"/>
      <c r="BC26" s="43"/>
      <c r="BD26" s="43"/>
      <c r="BE26" s="43"/>
      <c r="BF26" s="50"/>
      <c r="BG26" s="41">
        <f>IF($N$2&lt;&gt;"",IF(MONTH(DATE($N$2,MONTH(BG$5),$B26))=MONTH(BG$5),DATE($N$2,MONTH(BG$5),$B26),""),"")</f>
        <v>43604</v>
      </c>
      <c r="BH26" s="43"/>
      <c r="BI26" s="43"/>
      <c r="BJ26" s="43"/>
      <c r="BK26" s="43"/>
      <c r="BL26" s="43"/>
      <c r="BM26" s="44"/>
      <c r="BN26" s="53">
        <f>IF($N$2&lt;&gt;"",IF(MONTH(DATE($N$2,MONTH(BN$5),$B26))=MONTH(BN$5),DATE($N$2,MONTH(BN$5),$B26),""),"")</f>
        <v>43635</v>
      </c>
      <c r="BO26" s="43"/>
      <c r="BP26" s="43"/>
      <c r="BQ26" s="43"/>
      <c r="BR26" s="43"/>
      <c r="BS26" s="43"/>
      <c r="BT26" s="50"/>
      <c r="BU26" s="41">
        <f>IF($N$2&lt;&gt;"",IF(MONTH(DATE($N$2,MONTH(BU$5),$B26))=MONTH(BU$5),DATE($N$2,MONTH(BU$5),$B26),""),"")</f>
        <v>43665</v>
      </c>
      <c r="BV26" s="43"/>
      <c r="BW26" s="43"/>
      <c r="BX26" s="43"/>
      <c r="BY26" s="43"/>
      <c r="BZ26" s="43"/>
      <c r="CA26" s="44"/>
    </row>
    <row r="27" spans="2:79" ht="21" customHeight="1" x14ac:dyDescent="0.25">
      <c r="B27">
        <v>20</v>
      </c>
      <c r="C27" s="41">
        <f>IF($K$2&lt;&gt;"",IF(MONTH(DATE($K$2,MONTH(C$5),$B27))=MONTH(C$5),DATE($K$2,MONTH(C$5),$B27),""),"")</f>
        <v>43363</v>
      </c>
      <c r="D27" s="42">
        <f>IF(OR(WEEKDAY($C27,2)=3,WEEKDAY($C27,2)&gt;5,COUNTIF(Paramètres!$C$6:$C$93,$C27)),"",Paramètres!$K$15)</f>
        <v>5</v>
      </c>
      <c r="E27" s="42">
        <f>IF(OR(WEEKDAY($C27,2)=3,WEEKDAY($C27,2)&gt;5,COUNTIF(Paramètres!$C$6:$C$14,$C115)),"",Paramètres!$K$14)</f>
        <v>3.4</v>
      </c>
      <c r="F27" s="42">
        <f>IF(OR(WEEKDAY($C27,2)=3,WEEKDAY($C27,2)&gt;5,COUNTIF(Paramètres!$C$6:$C$14,$C115)),"",Paramètres!$K$15)</f>
        <v>5</v>
      </c>
      <c r="G27" s="42">
        <f>IF(OR(WEEKDAY($C27,2)=3,WEEKDAY($C27,2)&gt;5,COUNTIF(Paramètres!$C$6:$C$93,$C27)),"",Paramètres!$K$14)</f>
        <v>3.4</v>
      </c>
      <c r="H27" s="42">
        <f>IF(OR(WEEKDAY($C27,2)=3,WEEKDAY($C27,2)&gt;5,COUNTIF(Paramètres!$C$6:$C$93,$C27)),"",Paramètres!$K$15)</f>
        <v>5</v>
      </c>
      <c r="I27" s="55">
        <f>IF(OR(WEEKDAY($C27,2)=3,WEEKDAY($C27,2)&gt;5,COUNTIF(Paramètres!$C$6:$C$93,$C27)),"",Paramètres!$K$14)</f>
        <v>3.4</v>
      </c>
      <c r="J27" s="41">
        <f>IF($K$2&lt;&gt;"",IF(MONTH(DATE($K$2,MONTH(J$5),$B27))=MONTH(J$5),DATE($K$2,MONTH(J$5),$B27),""),"")</f>
        <v>43393</v>
      </c>
      <c r="K27" s="59" t="str">
        <f>IF(OR(WEEKDAY($J27,2)=3,WEEKDAY($J27,2)&gt;5,COUNTIF(Paramètres!$C$6:$C$93,$J27)),"",Paramètres!$K$15)</f>
        <v/>
      </c>
      <c r="L27" s="59" t="str">
        <f>IF(OR(WEEKDAY($J27,2)=3,WEEKDAY($J27,2)&gt;5,COUNTIF(Paramètres!$C$6:$C$93,$J27)),"",Paramètres!$K$14)</f>
        <v/>
      </c>
      <c r="M27" s="59" t="str">
        <f>IF(OR(WEEKDAY($J27,2)=3,WEEKDAY($J27,2)&gt;5,COUNTIF(Paramètres!$C$6:$C$93,$J27)),"",Paramètres!$K$15)</f>
        <v/>
      </c>
      <c r="N27" s="59" t="str">
        <f>IF(OR(WEEKDAY($J27,2)=3,WEEKDAY($J27,2)&gt;5,COUNTIF(Paramètres!$C$6:$C$93,$J27)),"",Paramètres!$K$14)</f>
        <v/>
      </c>
      <c r="O27" s="59" t="str">
        <f>IF(OR(WEEKDAY($J27,2)=3,WEEKDAY($J27,2)&gt;5,COUNTIF(Paramètres!$C$6:$C$93,$J27)),"",Paramètres!$K$15)</f>
        <v/>
      </c>
      <c r="P27" s="60" t="str">
        <f>IF(OR(WEEKDAY($J27,2)=3,WEEKDAY($J27,2)&gt;5,COUNTIF(Paramètres!$C$6:$C$93,$J27)),"",Paramètres!$K$14)</f>
        <v/>
      </c>
      <c r="Q27" s="87">
        <f>IF($K$2&lt;&gt;"",IF(MONTH(DATE($K$2,MONTH(Q$5),$B27))=MONTH(Q$5),DATE($K$2,MONTH(Q$5),$B27),""),"")</f>
        <v>43424</v>
      </c>
      <c r="R27" s="88">
        <f>IF(OR(WEEKDAY($Q27,2)=3,WEEKDAY($Q27,2)&gt;5,COUNTIF(Paramètres!$C$6:$C$93,$Q27)),"",Paramètres!$K$15)</f>
        <v>5</v>
      </c>
      <c r="S27" s="88">
        <f>IF(OR(WEEKDAY($Q27,2)=3,WEEKDAY($Q27,2)&gt;5,COUNTIF(Paramètres!$C$6:$C$93,$Q27)),"",Paramètres!$K$14)</f>
        <v>3.4</v>
      </c>
      <c r="T27" s="88">
        <f>IF(OR(WEEKDAY($Q27,2)=3,WEEKDAY($Q27,2)&gt;5,COUNTIF(Paramètres!$C$6:$C$93,$Q27)),"",Paramètres!$K$15)</f>
        <v>5</v>
      </c>
      <c r="U27" s="88">
        <f>IF(OR(WEEKDAY($Q27,2)=3,WEEKDAY($Q27,2)&gt;5,COUNTIF(Paramètres!$C$6:$C$93,$Q27)),"",Paramètres!$K$14)</f>
        <v>3.4</v>
      </c>
      <c r="V27" s="88">
        <f>IF(OR(WEEKDAY($Q27,2)=3,WEEKDAY($Q27,2)&gt;5,COUNTIF(Paramètres!$C$6:$C$93,$Q27)),"",Paramètres!$K$15)</f>
        <v>5</v>
      </c>
      <c r="W27" s="89">
        <f>IF(OR(WEEKDAY($Q27,2)=3,WEEKDAY($Q27,2)&gt;5,COUNTIF(Paramètres!$C$6:$C$93,$Q27)),"",Paramètres!$K$14)</f>
        <v>3.4</v>
      </c>
      <c r="X27" s="41">
        <f>IF($K$2&lt;&gt;"",IF(MONTH(DATE($K$2,MONTH(X$5),$B27))=MONTH(X$5),DATE($K$2,MONTH(X$5),$B27),""),"")</f>
        <v>43454</v>
      </c>
      <c r="Y27" s="62"/>
      <c r="Z27" s="43"/>
      <c r="AA27" s="43"/>
      <c r="AB27" s="43"/>
      <c r="AC27" s="43"/>
      <c r="AD27" s="44"/>
      <c r="AE27" s="41">
        <f>IF($N$2&lt;&gt;"",IF(MONTH(DATE($N$2,MONTH(AE$5),$B27))=MONTH(AE$5),DATE($N$2,MONTH(AE$5),$B27),""),"")</f>
        <v>43485</v>
      </c>
      <c r="AF27" s="43"/>
      <c r="AG27" s="43"/>
      <c r="AH27" s="43"/>
      <c r="AI27" s="43"/>
      <c r="AJ27" s="43"/>
      <c r="AK27" s="44"/>
      <c r="AL27" s="53">
        <f>IF($N$2&lt;&gt;"",IF(MONTH(DATE($N$2,MONTH(AL$5),$B27))=MONTH(AL$5),DATE($N$2,MONTH(AL$5),$B27),""),"")</f>
        <v>43516</v>
      </c>
      <c r="AM27" s="43"/>
      <c r="AN27" s="43"/>
      <c r="AO27" s="43"/>
      <c r="AP27" s="43"/>
      <c r="AQ27" s="43"/>
      <c r="AR27" s="50"/>
      <c r="AS27" s="41">
        <f>IF($N$2&lt;&gt;"",IF(MONTH(DATE($N$2,MONTH(AS$5),$B27))=MONTH(AS$5),DATE($N$2,MONTH(AS$5),$B27),""),"")</f>
        <v>43544</v>
      </c>
      <c r="AT27" s="43"/>
      <c r="AU27" s="43"/>
      <c r="AV27" s="43"/>
      <c r="AW27" s="43"/>
      <c r="AX27" s="43"/>
      <c r="AY27" s="44"/>
      <c r="AZ27" s="53">
        <f>IF($N$2&lt;&gt;"",IF(MONTH(DATE($N$2,MONTH(AZ$5),$B27))=MONTH(AZ$5),DATE($N$2,MONTH(AZ$5),$B27),""),"")</f>
        <v>43575</v>
      </c>
      <c r="BA27" s="43"/>
      <c r="BB27" s="43"/>
      <c r="BC27" s="43"/>
      <c r="BD27" s="43"/>
      <c r="BE27" s="43"/>
      <c r="BF27" s="50"/>
      <c r="BG27" s="41">
        <f>IF($N$2&lt;&gt;"",IF(MONTH(DATE($N$2,MONTH(BG$5),$B27))=MONTH(BG$5),DATE($N$2,MONTH(BG$5),$B27),""),"")</f>
        <v>43605</v>
      </c>
      <c r="BH27" s="43"/>
      <c r="BI27" s="43"/>
      <c r="BJ27" s="43"/>
      <c r="BK27" s="43"/>
      <c r="BL27" s="43"/>
      <c r="BM27" s="44"/>
      <c r="BN27" s="53">
        <f>IF($N$2&lt;&gt;"",IF(MONTH(DATE($N$2,MONTH(BN$5),$B27))=MONTH(BN$5),DATE($N$2,MONTH(BN$5),$B27),""),"")</f>
        <v>43636</v>
      </c>
      <c r="BO27" s="43"/>
      <c r="BP27" s="43"/>
      <c r="BQ27" s="43"/>
      <c r="BR27" s="43"/>
      <c r="BS27" s="43"/>
      <c r="BT27" s="50"/>
      <c r="BU27" s="41">
        <f>IF($N$2&lt;&gt;"",IF(MONTH(DATE($N$2,MONTH(BU$5),$B27))=MONTH(BU$5),DATE($N$2,MONTH(BU$5),$B27),""),"")</f>
        <v>43666</v>
      </c>
      <c r="BV27" s="43"/>
      <c r="BW27" s="43"/>
      <c r="BX27" s="43"/>
      <c r="BY27" s="43"/>
      <c r="BZ27" s="43"/>
      <c r="CA27" s="44"/>
    </row>
    <row r="28" spans="2:79" ht="21" customHeight="1" x14ac:dyDescent="0.25">
      <c r="B28">
        <v>21</v>
      </c>
      <c r="C28" s="41">
        <f>IF($K$2&lt;&gt;"",IF(MONTH(DATE($K$2,MONTH(C$5),$B28))=MONTH(C$5),DATE($K$2,MONTH(C$5),$B28),""),"")</f>
        <v>43364</v>
      </c>
      <c r="D28" s="42">
        <f>IF(OR(WEEKDAY($C28,2)=3,WEEKDAY($C28,2)&gt;5,COUNTIF(Paramètres!$C$6:$C$93,$C28)),"",Paramètres!$K$15)</f>
        <v>5</v>
      </c>
      <c r="E28" s="42">
        <f>IF(OR(WEEKDAY($C28,2)=3,WEEKDAY($C28,2)&gt;5,COUNTIF(Paramètres!$C$6:$C$14,$C116)),"",Paramètres!$K$14)</f>
        <v>3.4</v>
      </c>
      <c r="F28" s="42">
        <f>IF(OR(WEEKDAY($C28,2)=3,WEEKDAY($C28,2)&gt;5,COUNTIF(Paramètres!$C$6:$C$14,$C116)),"",Paramètres!$K$15)</f>
        <v>5</v>
      </c>
      <c r="G28" s="42">
        <f>IF(OR(WEEKDAY($C28,2)=3,WEEKDAY($C28,2)&gt;5,COUNTIF(Paramètres!$C$6:$C$93,$C28)),"",Paramètres!$K$14)</f>
        <v>3.4</v>
      </c>
      <c r="H28" s="42">
        <f>IF(OR(WEEKDAY($C28,2)=3,WEEKDAY($C28,2)&gt;5,COUNTIF(Paramètres!$C$6:$C$93,$C28)),"",Paramètres!$K$15)</f>
        <v>5</v>
      </c>
      <c r="I28" s="55">
        <f>IF(OR(WEEKDAY($C28,2)=3,WEEKDAY($C28,2)&gt;5,COUNTIF(Paramètres!$C$6:$C$93,$C28)),"",Paramètres!$K$14)</f>
        <v>3.4</v>
      </c>
      <c r="J28" s="41">
        <f>IF($K$2&lt;&gt;"",IF(MONTH(DATE($K$2,MONTH(J$5),$B28))=MONTH(J$5),DATE($K$2,MONTH(J$5),$B28),""),"")</f>
        <v>43394</v>
      </c>
      <c r="K28" s="59" t="str">
        <f>IF(OR(WEEKDAY($J28,2)=3,WEEKDAY($J28,2)&gt;5,COUNTIF(Paramètres!$C$6:$C$93,$J28)),"",Paramètres!$K$15)</f>
        <v/>
      </c>
      <c r="L28" s="59" t="str">
        <f>IF(OR(WEEKDAY($J28,2)=3,WEEKDAY($J28,2)&gt;5,COUNTIF(Paramètres!$C$6:$C$93,$J28)),"",Paramètres!$K$14)</f>
        <v/>
      </c>
      <c r="M28" s="59" t="str">
        <f>IF(OR(WEEKDAY($J28,2)=3,WEEKDAY($J28,2)&gt;5,COUNTIF(Paramètres!$C$6:$C$93,$J28)),"",Paramètres!$K$15)</f>
        <v/>
      </c>
      <c r="N28" s="59" t="str">
        <f>IF(OR(WEEKDAY($J28,2)=3,WEEKDAY($J28,2)&gt;5,COUNTIF(Paramètres!$C$6:$C$93,$J28)),"",Paramètres!$K$14)</f>
        <v/>
      </c>
      <c r="O28" s="59" t="str">
        <f>IF(OR(WEEKDAY($J28,2)=3,WEEKDAY($J28,2)&gt;5,COUNTIF(Paramètres!$C$6:$C$93,$J28)),"",Paramètres!$K$15)</f>
        <v/>
      </c>
      <c r="P28" s="60" t="str">
        <f>IF(OR(WEEKDAY($J28,2)=3,WEEKDAY($J28,2)&gt;5,COUNTIF(Paramètres!$C$6:$C$93,$J28)),"",Paramètres!$K$14)</f>
        <v/>
      </c>
      <c r="Q28" s="87">
        <f>IF($K$2&lt;&gt;"",IF(MONTH(DATE($K$2,MONTH(Q$5),$B28))=MONTH(Q$5),DATE($K$2,MONTH(Q$5),$B28),""),"")</f>
        <v>43425</v>
      </c>
      <c r="R28" s="88" t="str">
        <f>IF(OR(WEEKDAY($Q28,2)=3,WEEKDAY($Q28,2)&gt;5,COUNTIF(Paramètres!$C$6:$C$93,$Q28)),"",Paramètres!$K$15)</f>
        <v/>
      </c>
      <c r="S28" s="88" t="str">
        <f>IF(OR(WEEKDAY($Q28,2)=3,WEEKDAY($Q28,2)&gt;5,COUNTIF(Paramètres!$C$6:$C$93,$Q28)),"",Paramètres!$K$14)</f>
        <v/>
      </c>
      <c r="T28" s="88" t="str">
        <f>IF(OR(WEEKDAY($Q28,2)=3,WEEKDAY($Q28,2)&gt;5,COUNTIF(Paramètres!$C$6:$C$93,$Q28)),"",Paramètres!$K$15)</f>
        <v/>
      </c>
      <c r="U28" s="88" t="str">
        <f>IF(OR(WEEKDAY($Q28,2)=3,WEEKDAY($Q28,2)&gt;5,COUNTIF(Paramètres!$C$6:$C$93,$Q28)),"",Paramètres!$K$14)</f>
        <v/>
      </c>
      <c r="V28" s="88" t="str">
        <f>IF(OR(WEEKDAY($Q28,2)=3,WEEKDAY($Q28,2)&gt;5,COUNTIF(Paramètres!$C$6:$C$93,$Q28)),"",Paramètres!$K$15)</f>
        <v/>
      </c>
      <c r="W28" s="89" t="str">
        <f>IF(OR(WEEKDAY($Q28,2)=3,WEEKDAY($Q28,2)&gt;5,COUNTIF(Paramètres!$C$6:$C$93,$Q28)),"",Paramètres!$K$14)</f>
        <v/>
      </c>
      <c r="X28" s="41">
        <f>IF($K$2&lt;&gt;"",IF(MONTH(DATE($K$2,MONTH(X$5),$B28))=MONTH(X$5),DATE($K$2,MONTH(X$5),$B28),""),"")</f>
        <v>43455</v>
      </c>
      <c r="Y28" s="62"/>
      <c r="Z28" s="43"/>
      <c r="AA28" s="43"/>
      <c r="AB28" s="43"/>
      <c r="AC28" s="43"/>
      <c r="AD28" s="44"/>
      <c r="AE28" s="41">
        <f>IF($N$2&lt;&gt;"",IF(MONTH(DATE($N$2,MONTH(AE$5),$B28))=MONTH(AE$5),DATE($N$2,MONTH(AE$5),$B28),""),"")</f>
        <v>43486</v>
      </c>
      <c r="AF28" s="43"/>
      <c r="AG28" s="43"/>
      <c r="AH28" s="43"/>
      <c r="AI28" s="43"/>
      <c r="AJ28" s="43"/>
      <c r="AK28" s="44"/>
      <c r="AL28" s="53">
        <f>IF($N$2&lt;&gt;"",IF(MONTH(DATE($N$2,MONTH(AL$5),$B28))=MONTH(AL$5),DATE($N$2,MONTH(AL$5),$B28),""),"")</f>
        <v>43517</v>
      </c>
      <c r="AM28" s="43"/>
      <c r="AN28" s="43"/>
      <c r="AO28" s="43"/>
      <c r="AP28" s="43"/>
      <c r="AQ28" s="43"/>
      <c r="AR28" s="50"/>
      <c r="AS28" s="41">
        <f>IF($N$2&lt;&gt;"",IF(MONTH(DATE($N$2,MONTH(AS$5),$B28))=MONTH(AS$5),DATE($N$2,MONTH(AS$5),$B28),""),"")</f>
        <v>43545</v>
      </c>
      <c r="AT28" s="43"/>
      <c r="AU28" s="43"/>
      <c r="AV28" s="43"/>
      <c r="AW28" s="43"/>
      <c r="AX28" s="43"/>
      <c r="AY28" s="44"/>
      <c r="AZ28" s="53">
        <f>IF($N$2&lt;&gt;"",IF(MONTH(DATE($N$2,MONTH(AZ$5),$B28))=MONTH(AZ$5),DATE($N$2,MONTH(AZ$5),$B28),""),"")</f>
        <v>43576</v>
      </c>
      <c r="BA28" s="43"/>
      <c r="BB28" s="43"/>
      <c r="BC28" s="43"/>
      <c r="BD28" s="43"/>
      <c r="BE28" s="43"/>
      <c r="BF28" s="50"/>
      <c r="BG28" s="41">
        <f>IF($N$2&lt;&gt;"",IF(MONTH(DATE($N$2,MONTH(BG$5),$B28))=MONTH(BG$5),DATE($N$2,MONTH(BG$5),$B28),""),"")</f>
        <v>43606</v>
      </c>
      <c r="BH28" s="43"/>
      <c r="BI28" s="43"/>
      <c r="BJ28" s="43"/>
      <c r="BK28" s="43"/>
      <c r="BL28" s="43"/>
      <c r="BM28" s="44"/>
      <c r="BN28" s="53">
        <f>IF($N$2&lt;&gt;"",IF(MONTH(DATE($N$2,MONTH(BN$5),$B28))=MONTH(BN$5),DATE($N$2,MONTH(BN$5),$B28),""),"")</f>
        <v>43637</v>
      </c>
      <c r="BO28" s="43"/>
      <c r="BP28" s="43"/>
      <c r="BQ28" s="43"/>
      <c r="BR28" s="43"/>
      <c r="BS28" s="43"/>
      <c r="BT28" s="50"/>
      <c r="BU28" s="41">
        <f>IF($N$2&lt;&gt;"",IF(MONTH(DATE($N$2,MONTH(BU$5),$B28))=MONTH(BU$5),DATE($N$2,MONTH(BU$5),$B28),""),"")</f>
        <v>43667</v>
      </c>
      <c r="BV28" s="43"/>
      <c r="BW28" s="43"/>
      <c r="BX28" s="43"/>
      <c r="BY28" s="43"/>
      <c r="BZ28" s="43"/>
      <c r="CA28" s="44"/>
    </row>
    <row r="29" spans="2:79" ht="21" customHeight="1" x14ac:dyDescent="0.25">
      <c r="B29">
        <v>22</v>
      </c>
      <c r="C29" s="41">
        <f>IF($K$2&lt;&gt;"",IF(MONTH(DATE($K$2,MONTH(C$5),$B29))=MONTH(C$5),DATE($K$2,MONTH(C$5),$B29),""),"")</f>
        <v>43365</v>
      </c>
      <c r="D29" s="42" t="str">
        <f>IF(OR(WEEKDAY($C29,2)=3,WEEKDAY($C29,2)&gt;5,COUNTIF(Paramètres!$C$6:$C$93,$C29)),"",Paramètres!$K$15)</f>
        <v/>
      </c>
      <c r="E29" s="42" t="str">
        <f>IF(OR(WEEKDAY($C29,2)=3,WEEKDAY($C29,2)&gt;5,COUNTIF(Paramètres!$C$6:$C$14,$C117)),"",Paramètres!$K$14)</f>
        <v/>
      </c>
      <c r="F29" s="42" t="str">
        <f>IF(OR(WEEKDAY($C29,2)=3,WEEKDAY($C29,2)&gt;5,COUNTIF(Paramètres!$C$6:$C$14,$C117)),"",Paramètres!$K$15)</f>
        <v/>
      </c>
      <c r="G29" s="42" t="str">
        <f>IF(OR(WEEKDAY($C29,2)=3,WEEKDAY($C29,2)&gt;5,COUNTIF(Paramètres!$C$6:$C$93,$C29)),"",Paramètres!$K$14)</f>
        <v/>
      </c>
      <c r="H29" s="42" t="str">
        <f>IF(OR(WEEKDAY($C29,2)=3,WEEKDAY($C29,2)&gt;5,COUNTIF(Paramètres!$C$6:$C$93,$C29)),"",Paramètres!$K$15)</f>
        <v/>
      </c>
      <c r="I29" s="55" t="str">
        <f>IF(OR(WEEKDAY($C29,2)=3,WEEKDAY($C29,2)&gt;5,COUNTIF(Paramètres!$C$6:$C$93,$C29)),"",Paramètres!$K$14)</f>
        <v/>
      </c>
      <c r="J29" s="41">
        <f>IF($K$2&lt;&gt;"",IF(MONTH(DATE($K$2,MONTH(J$5),$B29))=MONTH(J$5),DATE($K$2,MONTH(J$5),$B29),""),"")</f>
        <v>43395</v>
      </c>
      <c r="K29" s="59" t="str">
        <f>IF(OR(WEEKDAY($J29,2)=3,WEEKDAY($J29,2)&gt;5,COUNTIF(Paramètres!$C$6:$C$93,$J29)),"",Paramètres!$K$15)</f>
        <v/>
      </c>
      <c r="L29" s="59" t="str">
        <f>IF(OR(WEEKDAY($J29,2)=3,WEEKDAY($J29,2)&gt;5,COUNTIF(Paramètres!$C$6:$C$93,$J29)),"",Paramètres!$K$14)</f>
        <v/>
      </c>
      <c r="M29" s="59" t="str">
        <f>IF(OR(WEEKDAY($J29,2)=3,WEEKDAY($J29,2)&gt;5,COUNTIF(Paramètres!$C$6:$C$93,$J29)),"",Paramètres!$K$15)</f>
        <v/>
      </c>
      <c r="N29" s="59" t="str">
        <f>IF(OR(WEEKDAY($J29,2)=3,WEEKDAY($J29,2)&gt;5,COUNTIF(Paramètres!$C$6:$C$93,$J29)),"",Paramètres!$K$14)</f>
        <v/>
      </c>
      <c r="O29" s="59" t="str">
        <f>IF(OR(WEEKDAY($J29,2)=3,WEEKDAY($J29,2)&gt;5,COUNTIF(Paramètres!$C$6:$C$93,$J29)),"",Paramètres!$K$15)</f>
        <v/>
      </c>
      <c r="P29" s="60" t="str">
        <f>IF(OR(WEEKDAY($J29,2)=3,WEEKDAY($J29,2)&gt;5,COUNTIF(Paramètres!$C$6:$C$93,$J29)),"",Paramètres!$K$14)</f>
        <v/>
      </c>
      <c r="Q29" s="87">
        <f>IF($K$2&lt;&gt;"",IF(MONTH(DATE($K$2,MONTH(Q$5),$B29))=MONTH(Q$5),DATE($K$2,MONTH(Q$5),$B29),""),"")</f>
        <v>43426</v>
      </c>
      <c r="R29" s="88">
        <f>IF(OR(WEEKDAY($Q29,2)=3,WEEKDAY($Q29,2)&gt;5,COUNTIF(Paramètres!$C$6:$C$93,$Q29)),"",Paramètres!$K$15)</f>
        <v>5</v>
      </c>
      <c r="S29" s="88">
        <f>IF(OR(WEEKDAY($Q29,2)=3,WEEKDAY($Q29,2)&gt;5,COUNTIF(Paramètres!$C$6:$C$93,$Q29)),"",Paramètres!$K$14)</f>
        <v>3.4</v>
      </c>
      <c r="T29" s="88">
        <f>IF(OR(WEEKDAY($Q29,2)=3,WEEKDAY($Q29,2)&gt;5,COUNTIF(Paramètres!$C$6:$C$93,$Q29)),"",Paramètres!$K$15)</f>
        <v>5</v>
      </c>
      <c r="U29" s="88">
        <f>IF(OR(WEEKDAY($Q29,2)=3,WEEKDAY($Q29,2)&gt;5,COUNTIF(Paramètres!$C$6:$C$93,$Q29)),"",Paramètres!$K$14)</f>
        <v>3.4</v>
      </c>
      <c r="V29" s="88">
        <f>IF(OR(WEEKDAY($Q29,2)=3,WEEKDAY($Q29,2)&gt;5,COUNTIF(Paramètres!$C$6:$C$93,$Q29)),"",Paramètres!$K$15)</f>
        <v>5</v>
      </c>
      <c r="W29" s="89">
        <f>IF(OR(WEEKDAY($Q29,2)=3,WEEKDAY($Q29,2)&gt;5,COUNTIF(Paramètres!$C$6:$C$93,$Q29)),"",Paramètres!$K$14)</f>
        <v>3.4</v>
      </c>
      <c r="X29" s="41">
        <f>IF($K$2&lt;&gt;"",IF(MONTH(DATE($K$2,MONTH(X$5),$B29))=MONTH(X$5),DATE($K$2,MONTH(X$5),$B29),""),"")</f>
        <v>43456</v>
      </c>
      <c r="Y29" s="62"/>
      <c r="Z29" s="43"/>
      <c r="AA29" s="43"/>
      <c r="AB29" s="43"/>
      <c r="AC29" s="43"/>
      <c r="AD29" s="44"/>
      <c r="AE29" s="41">
        <f>IF($N$2&lt;&gt;"",IF(MONTH(DATE($N$2,MONTH(AE$5),$B29))=MONTH(AE$5),DATE($N$2,MONTH(AE$5),$B29),""),"")</f>
        <v>43487</v>
      </c>
      <c r="AF29" s="43"/>
      <c r="AG29" s="43"/>
      <c r="AH29" s="43"/>
      <c r="AI29" s="43"/>
      <c r="AJ29" s="43"/>
      <c r="AK29" s="44"/>
      <c r="AL29" s="53">
        <f>IF($N$2&lt;&gt;"",IF(MONTH(DATE($N$2,MONTH(AL$5),$B29))=MONTH(AL$5),DATE($N$2,MONTH(AL$5),$B29),""),"")</f>
        <v>43518</v>
      </c>
      <c r="AM29" s="43"/>
      <c r="AN29" s="43"/>
      <c r="AO29" s="43"/>
      <c r="AP29" s="43"/>
      <c r="AQ29" s="43"/>
      <c r="AR29" s="50"/>
      <c r="AS29" s="41">
        <f>IF($N$2&lt;&gt;"",IF(MONTH(DATE($N$2,MONTH(AS$5),$B29))=MONTH(AS$5),DATE($N$2,MONTH(AS$5),$B29),""),"")</f>
        <v>43546</v>
      </c>
      <c r="AT29" s="43"/>
      <c r="AU29" s="43"/>
      <c r="AV29" s="43"/>
      <c r="AW29" s="43"/>
      <c r="AX29" s="43"/>
      <c r="AY29" s="44"/>
      <c r="AZ29" s="53">
        <f>IF($N$2&lt;&gt;"",IF(MONTH(DATE($N$2,MONTH(AZ$5),$B29))=MONTH(AZ$5),DATE($N$2,MONTH(AZ$5),$B29),""),"")</f>
        <v>43577</v>
      </c>
      <c r="BA29" s="43"/>
      <c r="BB29" s="43"/>
      <c r="BC29" s="43"/>
      <c r="BD29" s="43"/>
      <c r="BE29" s="43"/>
      <c r="BF29" s="50"/>
      <c r="BG29" s="41">
        <f>IF($N$2&lt;&gt;"",IF(MONTH(DATE($N$2,MONTH(BG$5),$B29))=MONTH(BG$5),DATE($N$2,MONTH(BG$5),$B29),""),"")</f>
        <v>43607</v>
      </c>
      <c r="BH29" s="43"/>
      <c r="BI29" s="43"/>
      <c r="BJ29" s="43"/>
      <c r="BK29" s="43"/>
      <c r="BL29" s="43"/>
      <c r="BM29" s="44"/>
      <c r="BN29" s="53">
        <f>IF($N$2&lt;&gt;"",IF(MONTH(DATE($N$2,MONTH(BN$5),$B29))=MONTH(BN$5),DATE($N$2,MONTH(BN$5),$B29),""),"")</f>
        <v>43638</v>
      </c>
      <c r="BO29" s="43"/>
      <c r="BP29" s="43"/>
      <c r="BQ29" s="43"/>
      <c r="BR29" s="43"/>
      <c r="BS29" s="43"/>
      <c r="BT29" s="50"/>
      <c r="BU29" s="41">
        <f>IF($N$2&lt;&gt;"",IF(MONTH(DATE($N$2,MONTH(BU$5),$B29))=MONTH(BU$5),DATE($N$2,MONTH(BU$5),$B29),""),"")</f>
        <v>43668</v>
      </c>
      <c r="BV29" s="43"/>
      <c r="BW29" s="43"/>
      <c r="BX29" s="43"/>
      <c r="BY29" s="43"/>
      <c r="BZ29" s="43"/>
      <c r="CA29" s="44"/>
    </row>
    <row r="30" spans="2:79" ht="21" customHeight="1" x14ac:dyDescent="0.25">
      <c r="B30">
        <v>23</v>
      </c>
      <c r="C30" s="41">
        <f>IF($K$2&lt;&gt;"",IF(MONTH(DATE($K$2,MONTH(C$5),$B30))=MONTH(C$5),DATE($K$2,MONTH(C$5),$B30),""),"")</f>
        <v>43366</v>
      </c>
      <c r="D30" s="42" t="str">
        <f>IF(OR(WEEKDAY($C30,2)=3,WEEKDAY($C30,2)&gt;5,COUNTIF(Paramètres!$C$6:$C$93,$C30)),"",Paramètres!$K$15)</f>
        <v/>
      </c>
      <c r="E30" s="42" t="str">
        <f>IF(OR(WEEKDAY($C30,2)=3,WEEKDAY($C30,2)&gt;5,COUNTIF(Paramètres!$C$6:$C$14,$C118)),"",Paramètres!$K$14)</f>
        <v/>
      </c>
      <c r="F30" s="42" t="str">
        <f>IF(OR(WEEKDAY($C30,2)=3,WEEKDAY($C30,2)&gt;5,COUNTIF(Paramètres!$C$6:$C$14,$C118)),"",Paramètres!$K$15)</f>
        <v/>
      </c>
      <c r="G30" s="42" t="str">
        <f>IF(OR(WEEKDAY($C30,2)=3,WEEKDAY($C30,2)&gt;5,COUNTIF(Paramètres!$C$6:$C$93,$C30)),"",Paramètres!$K$14)</f>
        <v/>
      </c>
      <c r="H30" s="42" t="str">
        <f>IF(OR(WEEKDAY($C30,2)=3,WEEKDAY($C30,2)&gt;5,COUNTIF(Paramètres!$C$6:$C$93,$C30)),"",Paramètres!$K$15)</f>
        <v/>
      </c>
      <c r="I30" s="55" t="str">
        <f>IF(OR(WEEKDAY($C30,2)=3,WEEKDAY($C30,2)&gt;5,COUNTIF(Paramètres!$C$6:$C$93,$C30)),"",Paramètres!$K$14)</f>
        <v/>
      </c>
      <c r="J30" s="41">
        <f>IF($K$2&lt;&gt;"",IF(MONTH(DATE($K$2,MONTH(J$5),$B30))=MONTH(J$5),DATE($K$2,MONTH(J$5),$B30),""),"")</f>
        <v>43396</v>
      </c>
      <c r="K30" s="59" t="str">
        <f>IF(OR(WEEKDAY($J30,2)=3,WEEKDAY($J30,2)&gt;5,COUNTIF(Paramètres!$C$6:$C$93,$J30)),"",Paramètres!$K$15)</f>
        <v/>
      </c>
      <c r="L30" s="59" t="str">
        <f>IF(OR(WEEKDAY($J30,2)=3,WEEKDAY($J30,2)&gt;5,COUNTIF(Paramètres!$C$6:$C$93,$J30)),"",Paramètres!$K$14)</f>
        <v/>
      </c>
      <c r="M30" s="59" t="str">
        <f>IF(OR(WEEKDAY($J30,2)=3,WEEKDAY($J30,2)&gt;5,COUNTIF(Paramètres!$C$6:$C$93,$J30)),"",Paramètres!$K$15)</f>
        <v/>
      </c>
      <c r="N30" s="59" t="str">
        <f>IF(OR(WEEKDAY($J30,2)=3,WEEKDAY($J30,2)&gt;5,COUNTIF(Paramètres!$C$6:$C$93,$J30)),"",Paramètres!$K$14)</f>
        <v/>
      </c>
      <c r="O30" s="59" t="str">
        <f>IF(OR(WEEKDAY($J30,2)=3,WEEKDAY($J30,2)&gt;5,COUNTIF(Paramètres!$C$6:$C$93,$J30)),"",Paramètres!$K$15)</f>
        <v/>
      </c>
      <c r="P30" s="60" t="str">
        <f>IF(OR(WEEKDAY($J30,2)=3,WEEKDAY($J30,2)&gt;5,COUNTIF(Paramètres!$C$6:$C$93,$J30)),"",Paramètres!$K$14)</f>
        <v/>
      </c>
      <c r="Q30" s="87">
        <f>IF($K$2&lt;&gt;"",IF(MONTH(DATE($K$2,MONTH(Q$5),$B30))=MONTH(Q$5),DATE($K$2,MONTH(Q$5),$B30),""),"")</f>
        <v>43427</v>
      </c>
      <c r="R30" s="88">
        <f>IF(OR(WEEKDAY($Q30,2)=3,WEEKDAY($Q30,2)&gt;5,COUNTIF(Paramètres!$C$6:$C$93,$Q30)),"",Paramètres!$K$15)</f>
        <v>5</v>
      </c>
      <c r="S30" s="88">
        <f>IF(OR(WEEKDAY($Q30,2)=3,WEEKDAY($Q30,2)&gt;5,COUNTIF(Paramètres!$C$6:$C$93,$Q30)),"",Paramètres!$K$14)</f>
        <v>3.4</v>
      </c>
      <c r="T30" s="88">
        <f>IF(OR(WEEKDAY($Q30,2)=3,WEEKDAY($Q30,2)&gt;5,COUNTIF(Paramètres!$C$6:$C$93,$Q30)),"",Paramètres!$K$15)</f>
        <v>5</v>
      </c>
      <c r="U30" s="88">
        <f>IF(OR(WEEKDAY($Q30,2)=3,WEEKDAY($Q30,2)&gt;5,COUNTIF(Paramètres!$C$6:$C$93,$Q30)),"",Paramètres!$K$14)</f>
        <v>3.4</v>
      </c>
      <c r="V30" s="88">
        <f>IF(OR(WEEKDAY($Q30,2)=3,WEEKDAY($Q30,2)&gt;5,COUNTIF(Paramètres!$C$6:$C$93,$Q30)),"",Paramètres!$K$15)</f>
        <v>5</v>
      </c>
      <c r="W30" s="89">
        <f>IF(OR(WEEKDAY($Q30,2)=3,WEEKDAY($Q30,2)&gt;5,COUNTIF(Paramètres!$C$6:$C$93,$Q30)),"",Paramètres!$K$14)</f>
        <v>3.4</v>
      </c>
      <c r="X30" s="41">
        <f>IF($K$2&lt;&gt;"",IF(MONTH(DATE($K$2,MONTH(X$5),$B30))=MONTH(X$5),DATE($K$2,MONTH(X$5),$B30),""),"")</f>
        <v>43457</v>
      </c>
      <c r="Y30" s="62"/>
      <c r="Z30" s="43"/>
      <c r="AA30" s="43"/>
      <c r="AB30" s="43"/>
      <c r="AC30" s="43"/>
      <c r="AD30" s="44"/>
      <c r="AE30" s="41">
        <f>IF($N$2&lt;&gt;"",IF(MONTH(DATE($N$2,MONTH(AE$5),$B30))=MONTH(AE$5),DATE($N$2,MONTH(AE$5),$B30),""),"")</f>
        <v>43488</v>
      </c>
      <c r="AF30" s="43"/>
      <c r="AG30" s="43"/>
      <c r="AH30" s="43"/>
      <c r="AI30" s="43"/>
      <c r="AJ30" s="43"/>
      <c r="AK30" s="44"/>
      <c r="AL30" s="53">
        <f>IF($N$2&lt;&gt;"",IF(MONTH(DATE($N$2,MONTH(AL$5),$B30))=MONTH(AL$5),DATE($N$2,MONTH(AL$5),$B30),""),"")</f>
        <v>43519</v>
      </c>
      <c r="AM30" s="43"/>
      <c r="AN30" s="43"/>
      <c r="AO30" s="43"/>
      <c r="AP30" s="43"/>
      <c r="AQ30" s="43"/>
      <c r="AR30" s="50"/>
      <c r="AS30" s="41">
        <f>IF($N$2&lt;&gt;"",IF(MONTH(DATE($N$2,MONTH(AS$5),$B30))=MONTH(AS$5),DATE($N$2,MONTH(AS$5),$B30),""),"")</f>
        <v>43547</v>
      </c>
      <c r="AT30" s="43"/>
      <c r="AU30" s="43"/>
      <c r="AV30" s="43"/>
      <c r="AW30" s="43"/>
      <c r="AX30" s="43"/>
      <c r="AY30" s="44"/>
      <c r="AZ30" s="53">
        <f>IF($N$2&lt;&gt;"",IF(MONTH(DATE($N$2,MONTH(AZ$5),$B30))=MONTH(AZ$5),DATE($N$2,MONTH(AZ$5),$B30),""),"")</f>
        <v>43578</v>
      </c>
      <c r="BA30" s="43"/>
      <c r="BB30" s="43"/>
      <c r="BC30" s="43"/>
      <c r="BD30" s="43"/>
      <c r="BE30" s="43"/>
      <c r="BF30" s="50"/>
      <c r="BG30" s="41">
        <f>IF($N$2&lt;&gt;"",IF(MONTH(DATE($N$2,MONTH(BG$5),$B30))=MONTH(BG$5),DATE($N$2,MONTH(BG$5),$B30),""),"")</f>
        <v>43608</v>
      </c>
      <c r="BH30" s="43"/>
      <c r="BI30" s="43"/>
      <c r="BJ30" s="43"/>
      <c r="BK30" s="43"/>
      <c r="BL30" s="43"/>
      <c r="BM30" s="44"/>
      <c r="BN30" s="53">
        <f>IF($N$2&lt;&gt;"",IF(MONTH(DATE($N$2,MONTH(BN$5),$B30))=MONTH(BN$5),DATE($N$2,MONTH(BN$5),$B30),""),"")</f>
        <v>43639</v>
      </c>
      <c r="BO30" s="43"/>
      <c r="BP30" s="43"/>
      <c r="BQ30" s="43"/>
      <c r="BR30" s="43"/>
      <c r="BS30" s="43"/>
      <c r="BT30" s="50"/>
      <c r="BU30" s="41">
        <f>IF($N$2&lt;&gt;"",IF(MONTH(DATE($N$2,MONTH(BU$5),$B30))=MONTH(BU$5),DATE($N$2,MONTH(BU$5),$B30),""),"")</f>
        <v>43669</v>
      </c>
      <c r="BV30" s="43"/>
      <c r="BW30" s="43"/>
      <c r="BX30" s="43"/>
      <c r="BY30" s="43"/>
      <c r="BZ30" s="43"/>
      <c r="CA30" s="44"/>
    </row>
    <row r="31" spans="2:79" ht="21" customHeight="1" x14ac:dyDescent="0.25">
      <c r="B31">
        <v>24</v>
      </c>
      <c r="C31" s="41">
        <f>IF($K$2&lt;&gt;"",IF(MONTH(DATE($K$2,MONTH(C$5),$B31))=MONTH(C$5),DATE($K$2,MONTH(C$5),$B31),""),"")</f>
        <v>43367</v>
      </c>
      <c r="D31" s="42">
        <f>IF(OR(WEEKDAY($C31,2)=3,WEEKDAY($C31,2)&gt;5,COUNTIF(Paramètres!$C$6:$C$93,$C31)),"",Paramètres!$K$15)</f>
        <v>5</v>
      </c>
      <c r="E31" s="42">
        <f>IF(OR(WEEKDAY($C31,2)=3,WEEKDAY($C31,2)&gt;5,COUNTIF(Paramètres!$C$6:$C$14,$C119)),"",Paramètres!$K$14)</f>
        <v>3.4</v>
      </c>
      <c r="F31" s="42">
        <f>IF(OR(WEEKDAY($C31,2)=3,WEEKDAY($C31,2)&gt;5,COUNTIF(Paramètres!$C$6:$C$14,$C119)),"",Paramètres!$K$15)</f>
        <v>5</v>
      </c>
      <c r="G31" s="42">
        <f>IF(OR(WEEKDAY($C31,2)=3,WEEKDAY($C31,2)&gt;5,COUNTIF(Paramètres!$C$6:$C$93,$C31)),"",Paramètres!$K$14)</f>
        <v>3.4</v>
      </c>
      <c r="H31" s="42">
        <f>IF(OR(WEEKDAY($C31,2)=3,WEEKDAY($C31,2)&gt;5,COUNTIF(Paramètres!$C$6:$C$93,$C31)),"",Paramètres!$K$15)</f>
        <v>5</v>
      </c>
      <c r="I31" s="55">
        <f>IF(OR(WEEKDAY($C31,2)=3,WEEKDAY($C31,2)&gt;5,COUNTIF(Paramètres!$C$6:$C$93,$C31)),"",Paramètres!$K$14)</f>
        <v>3.4</v>
      </c>
      <c r="J31" s="41">
        <f>IF($K$2&lt;&gt;"",IF(MONTH(DATE($K$2,MONTH(J$5),$B31))=MONTH(J$5),DATE($K$2,MONTH(J$5),$B31),""),"")</f>
        <v>43397</v>
      </c>
      <c r="K31" s="59" t="str">
        <f>IF(OR(WEEKDAY($J31,2)=3,WEEKDAY($J31,2)&gt;5,COUNTIF(Paramètres!$C$6:$C$93,$J31)),"",Paramètres!$K$15)</f>
        <v/>
      </c>
      <c r="L31" s="59" t="str">
        <f>IF(OR(WEEKDAY($J31,2)=3,WEEKDAY($J31,2)&gt;5,COUNTIF(Paramètres!$C$6:$C$93,$J31)),"",Paramètres!$K$14)</f>
        <v/>
      </c>
      <c r="M31" s="59" t="str">
        <f>IF(OR(WEEKDAY($J31,2)=3,WEEKDAY($J31,2)&gt;5,COUNTIF(Paramètres!$C$6:$C$93,$J31)),"",Paramètres!$K$15)</f>
        <v/>
      </c>
      <c r="N31" s="59" t="str">
        <f>IF(OR(WEEKDAY($J31,2)=3,WEEKDAY($J31,2)&gt;5,COUNTIF(Paramètres!$C$6:$C$93,$J31)),"",Paramètres!$K$14)</f>
        <v/>
      </c>
      <c r="O31" s="59" t="str">
        <f>IF(OR(WEEKDAY($J31,2)=3,WEEKDAY($J31,2)&gt;5,COUNTIF(Paramètres!$C$6:$C$93,$J31)),"",Paramètres!$K$15)</f>
        <v/>
      </c>
      <c r="P31" s="60" t="str">
        <f>IF(OR(WEEKDAY($J31,2)=3,WEEKDAY($J31,2)&gt;5,COUNTIF(Paramètres!$C$6:$C$93,$J31)),"",Paramètres!$K$14)</f>
        <v/>
      </c>
      <c r="Q31" s="87">
        <f>IF($K$2&lt;&gt;"",IF(MONTH(DATE($K$2,MONTH(Q$5),$B31))=MONTH(Q$5),DATE($K$2,MONTH(Q$5),$B31),""),"")</f>
        <v>43428</v>
      </c>
      <c r="R31" s="88" t="str">
        <f>IF(OR(WEEKDAY($Q31,2)=3,WEEKDAY($Q31,2)&gt;5,COUNTIF(Paramètres!$C$6:$C$93,$Q31)),"",Paramètres!$K$15)</f>
        <v/>
      </c>
      <c r="S31" s="88" t="str">
        <f>IF(OR(WEEKDAY($Q31,2)=3,WEEKDAY($Q31,2)&gt;5,COUNTIF(Paramètres!$C$6:$C$93,$Q31)),"",Paramètres!$K$14)</f>
        <v/>
      </c>
      <c r="T31" s="88" t="str">
        <f>IF(OR(WEEKDAY($Q31,2)=3,WEEKDAY($Q31,2)&gt;5,COUNTIF(Paramètres!$C$6:$C$93,$Q31)),"",Paramètres!$K$15)</f>
        <v/>
      </c>
      <c r="U31" s="88" t="str">
        <f>IF(OR(WEEKDAY($Q31,2)=3,WEEKDAY($Q31,2)&gt;5,COUNTIF(Paramètres!$C$6:$C$93,$Q31)),"",Paramètres!$K$14)</f>
        <v/>
      </c>
      <c r="V31" s="88" t="str">
        <f>IF(OR(WEEKDAY($Q31,2)=3,WEEKDAY($Q31,2)&gt;5,COUNTIF(Paramètres!$C$6:$C$93,$Q31)),"",Paramètres!$K$15)</f>
        <v/>
      </c>
      <c r="W31" s="89" t="str">
        <f>IF(OR(WEEKDAY($Q31,2)=3,WEEKDAY($Q31,2)&gt;5,COUNTIF(Paramètres!$C$6:$C$93,$Q31)),"",Paramètres!$K$14)</f>
        <v/>
      </c>
      <c r="X31" s="41">
        <f>IF($K$2&lt;&gt;"",IF(MONTH(DATE($K$2,MONTH(X$5),$B31))=MONTH(X$5),DATE($K$2,MONTH(X$5),$B31),""),"")</f>
        <v>43458</v>
      </c>
      <c r="Y31" s="62"/>
      <c r="Z31" s="43"/>
      <c r="AA31" s="43"/>
      <c r="AB31" s="43"/>
      <c r="AC31" s="43"/>
      <c r="AD31" s="44"/>
      <c r="AE31" s="41">
        <f>IF($N$2&lt;&gt;"",IF(MONTH(DATE($N$2,MONTH(AE$5),$B31))=MONTH(AE$5),DATE($N$2,MONTH(AE$5),$B31),""),"")</f>
        <v>43489</v>
      </c>
      <c r="AF31" s="43"/>
      <c r="AG31" s="43"/>
      <c r="AH31" s="43"/>
      <c r="AI31" s="43"/>
      <c r="AJ31" s="43"/>
      <c r="AK31" s="44"/>
      <c r="AL31" s="53">
        <f>IF($N$2&lt;&gt;"",IF(MONTH(DATE($N$2,MONTH(AL$5),$B31))=MONTH(AL$5),DATE($N$2,MONTH(AL$5),$B31),""),"")</f>
        <v>43520</v>
      </c>
      <c r="AM31" s="43"/>
      <c r="AN31" s="43"/>
      <c r="AO31" s="43"/>
      <c r="AP31" s="43"/>
      <c r="AQ31" s="43"/>
      <c r="AR31" s="50"/>
      <c r="AS31" s="41">
        <f>IF($N$2&lt;&gt;"",IF(MONTH(DATE($N$2,MONTH(AS$5),$B31))=MONTH(AS$5),DATE($N$2,MONTH(AS$5),$B31),""),"")</f>
        <v>43548</v>
      </c>
      <c r="AT31" s="43"/>
      <c r="AU31" s="43"/>
      <c r="AV31" s="43"/>
      <c r="AW31" s="43"/>
      <c r="AX31" s="43"/>
      <c r="AY31" s="44"/>
      <c r="AZ31" s="53">
        <f>IF($N$2&lt;&gt;"",IF(MONTH(DATE($N$2,MONTH(AZ$5),$B31))=MONTH(AZ$5),DATE($N$2,MONTH(AZ$5),$B31),""),"")</f>
        <v>43579</v>
      </c>
      <c r="BA31" s="43"/>
      <c r="BB31" s="43"/>
      <c r="BC31" s="43"/>
      <c r="BD31" s="43"/>
      <c r="BE31" s="43"/>
      <c r="BF31" s="50"/>
      <c r="BG31" s="41">
        <f>IF($N$2&lt;&gt;"",IF(MONTH(DATE($N$2,MONTH(BG$5),$B31))=MONTH(BG$5),DATE($N$2,MONTH(BG$5),$B31),""),"")</f>
        <v>43609</v>
      </c>
      <c r="BH31" s="43"/>
      <c r="BI31" s="43"/>
      <c r="BJ31" s="43"/>
      <c r="BK31" s="43"/>
      <c r="BL31" s="43"/>
      <c r="BM31" s="44"/>
      <c r="BN31" s="53">
        <f>IF($N$2&lt;&gt;"",IF(MONTH(DATE($N$2,MONTH(BN$5),$B31))=MONTH(BN$5),DATE($N$2,MONTH(BN$5),$B31),""),"")</f>
        <v>43640</v>
      </c>
      <c r="BO31" s="43"/>
      <c r="BP31" s="43"/>
      <c r="BQ31" s="43"/>
      <c r="BR31" s="43"/>
      <c r="BS31" s="43"/>
      <c r="BT31" s="50"/>
      <c r="BU31" s="41">
        <f>IF($N$2&lt;&gt;"",IF(MONTH(DATE($N$2,MONTH(BU$5),$B31))=MONTH(BU$5),DATE($N$2,MONTH(BU$5),$B31),""),"")</f>
        <v>43670</v>
      </c>
      <c r="BV31" s="43"/>
      <c r="BW31" s="43"/>
      <c r="BX31" s="43"/>
      <c r="BY31" s="43"/>
      <c r="BZ31" s="43"/>
      <c r="CA31" s="44"/>
    </row>
    <row r="32" spans="2:79" ht="21" customHeight="1" x14ac:dyDescent="0.25">
      <c r="B32">
        <v>25</v>
      </c>
      <c r="C32" s="41">
        <f>IF($K$2&lt;&gt;"",IF(MONTH(DATE($K$2,MONTH(C$5),$B32))=MONTH(C$5),DATE($K$2,MONTH(C$5),$B32),""),"")</f>
        <v>43368</v>
      </c>
      <c r="D32" s="42">
        <f>IF(OR(WEEKDAY($C32,2)=3,WEEKDAY($C32,2)&gt;5,COUNTIF(Paramètres!$C$6:$C$93,$C32)),"",Paramètres!$K$15)</f>
        <v>5</v>
      </c>
      <c r="E32" s="42">
        <f>IF(OR(WEEKDAY($C32,2)=3,WEEKDAY($C32,2)&gt;5,COUNTIF(Paramètres!$C$6:$C$14,$C120)),"",Paramètres!$K$14)</f>
        <v>3.4</v>
      </c>
      <c r="F32" s="42">
        <f>IF(OR(WEEKDAY($C32,2)=3,WEEKDAY($C32,2)&gt;5,COUNTIF(Paramètres!$C$6:$C$14,$C120)),"",Paramètres!$K$15)</f>
        <v>5</v>
      </c>
      <c r="G32" s="42">
        <f>IF(OR(WEEKDAY($C32,2)=3,WEEKDAY($C32,2)&gt;5,COUNTIF(Paramètres!$C$6:$C$93,$C32)),"",Paramètres!$K$14)</f>
        <v>3.4</v>
      </c>
      <c r="H32" s="42">
        <f>IF(OR(WEEKDAY($C32,2)=3,WEEKDAY($C32,2)&gt;5,COUNTIF(Paramètres!$C$6:$C$93,$C32)),"",Paramètres!$K$15)</f>
        <v>5</v>
      </c>
      <c r="I32" s="55">
        <f>IF(OR(WEEKDAY($C32,2)=3,WEEKDAY($C32,2)&gt;5,COUNTIF(Paramètres!$C$6:$C$93,$C32)),"",Paramètres!$K$14)</f>
        <v>3.4</v>
      </c>
      <c r="J32" s="41">
        <f>IF($K$2&lt;&gt;"",IF(MONTH(DATE($K$2,MONTH(J$5),$B32))=MONTH(J$5),DATE($K$2,MONTH(J$5),$B32),""),"")</f>
        <v>43398</v>
      </c>
      <c r="K32" s="59" t="str">
        <f>IF(OR(WEEKDAY($J32,2)=3,WEEKDAY($J32,2)&gt;5,COUNTIF(Paramètres!$C$6:$C$93,$J32)),"",Paramètres!$K$15)</f>
        <v/>
      </c>
      <c r="L32" s="59" t="str">
        <f>IF(OR(WEEKDAY($J32,2)=3,WEEKDAY($J32,2)&gt;5,COUNTIF(Paramètres!$C$6:$C$93,$J32)),"",Paramètres!$K$14)</f>
        <v/>
      </c>
      <c r="M32" s="59" t="str">
        <f>IF(OR(WEEKDAY($J32,2)=3,WEEKDAY($J32,2)&gt;5,COUNTIF(Paramètres!$C$6:$C$93,$J32)),"",Paramètres!$K$15)</f>
        <v/>
      </c>
      <c r="N32" s="59" t="str">
        <f>IF(OR(WEEKDAY($J32,2)=3,WEEKDAY($J32,2)&gt;5,COUNTIF(Paramètres!$C$6:$C$93,$J32)),"",Paramètres!$K$14)</f>
        <v/>
      </c>
      <c r="O32" s="59" t="str">
        <f>IF(OR(WEEKDAY($J32,2)=3,WEEKDAY($J32,2)&gt;5,COUNTIF(Paramètres!$C$6:$C$93,$J32)),"",Paramètres!$K$15)</f>
        <v/>
      </c>
      <c r="P32" s="60" t="str">
        <f>IF(OR(WEEKDAY($J32,2)=3,WEEKDAY($J32,2)&gt;5,COUNTIF(Paramètres!$C$6:$C$93,$J32)),"",Paramètres!$K$14)</f>
        <v/>
      </c>
      <c r="Q32" s="87">
        <f>IF($K$2&lt;&gt;"",IF(MONTH(DATE($K$2,MONTH(Q$5),$B32))=MONTH(Q$5),DATE($K$2,MONTH(Q$5),$B32),""),"")</f>
        <v>43429</v>
      </c>
      <c r="R32" s="88" t="str">
        <f>IF(OR(WEEKDAY($Q32,2)=3,WEEKDAY($Q32,2)&gt;5,COUNTIF(Paramètres!$C$6:$C$93,$Q32)),"",Paramètres!$K$15)</f>
        <v/>
      </c>
      <c r="S32" s="88" t="str">
        <f>IF(OR(WEEKDAY($Q32,2)=3,WEEKDAY($Q32,2)&gt;5,COUNTIF(Paramètres!$C$6:$C$93,$Q32)),"",Paramètres!$K$14)</f>
        <v/>
      </c>
      <c r="T32" s="88" t="str">
        <f>IF(OR(WEEKDAY($Q32,2)=3,WEEKDAY($Q32,2)&gt;5,COUNTIF(Paramètres!$C$6:$C$93,$Q32)),"",Paramètres!$K$15)</f>
        <v/>
      </c>
      <c r="U32" s="88" t="str">
        <f>IF(OR(WEEKDAY($Q32,2)=3,WEEKDAY($Q32,2)&gt;5,COUNTIF(Paramètres!$C$6:$C$93,$Q32)),"",Paramètres!$K$14)</f>
        <v/>
      </c>
      <c r="V32" s="88" t="str">
        <f>IF(OR(WEEKDAY($Q32,2)=3,WEEKDAY($Q32,2)&gt;5,COUNTIF(Paramètres!$C$6:$C$93,$Q32)),"",Paramètres!$K$15)</f>
        <v/>
      </c>
      <c r="W32" s="89" t="str">
        <f>IF(OR(WEEKDAY($Q32,2)=3,WEEKDAY($Q32,2)&gt;5,COUNTIF(Paramètres!$C$6:$C$93,$Q32)),"",Paramètres!$K$14)</f>
        <v/>
      </c>
      <c r="X32" s="41">
        <f>IF($K$2&lt;&gt;"",IF(MONTH(DATE($K$2,MONTH(X$5),$B32))=MONTH(X$5),DATE($K$2,MONTH(X$5),$B32),""),"")</f>
        <v>43459</v>
      </c>
      <c r="Y32" s="62"/>
      <c r="Z32" s="43"/>
      <c r="AA32" s="43"/>
      <c r="AB32" s="43"/>
      <c r="AC32" s="43"/>
      <c r="AD32" s="44"/>
      <c r="AE32" s="41">
        <f>IF($N$2&lt;&gt;"",IF(MONTH(DATE($N$2,MONTH(AE$5),$B32))=MONTH(AE$5),DATE($N$2,MONTH(AE$5),$B32),""),"")</f>
        <v>43490</v>
      </c>
      <c r="AF32" s="43"/>
      <c r="AG32" s="43"/>
      <c r="AH32" s="43"/>
      <c r="AI32" s="43"/>
      <c r="AJ32" s="43"/>
      <c r="AK32" s="44"/>
      <c r="AL32" s="53">
        <f>IF($N$2&lt;&gt;"",IF(MONTH(DATE($N$2,MONTH(AL$5),$B32))=MONTH(AL$5),DATE($N$2,MONTH(AL$5),$B32),""),"")</f>
        <v>43521</v>
      </c>
      <c r="AM32" s="43"/>
      <c r="AN32" s="43"/>
      <c r="AO32" s="43"/>
      <c r="AP32" s="43"/>
      <c r="AQ32" s="43"/>
      <c r="AR32" s="50"/>
      <c r="AS32" s="41">
        <f>IF($N$2&lt;&gt;"",IF(MONTH(DATE($N$2,MONTH(AS$5),$B32))=MONTH(AS$5),DATE($N$2,MONTH(AS$5),$B32),""),"")</f>
        <v>43549</v>
      </c>
      <c r="AT32" s="43"/>
      <c r="AU32" s="43"/>
      <c r="AV32" s="43"/>
      <c r="AW32" s="43"/>
      <c r="AX32" s="43"/>
      <c r="AY32" s="44"/>
      <c r="AZ32" s="53">
        <f>IF($N$2&lt;&gt;"",IF(MONTH(DATE($N$2,MONTH(AZ$5),$B32))=MONTH(AZ$5),DATE($N$2,MONTH(AZ$5),$B32),""),"")</f>
        <v>43580</v>
      </c>
      <c r="BA32" s="43"/>
      <c r="BB32" s="43"/>
      <c r="BC32" s="43"/>
      <c r="BD32" s="43"/>
      <c r="BE32" s="43"/>
      <c r="BF32" s="50"/>
      <c r="BG32" s="41">
        <f>IF($N$2&lt;&gt;"",IF(MONTH(DATE($N$2,MONTH(BG$5),$B32))=MONTH(BG$5),DATE($N$2,MONTH(BG$5),$B32),""),"")</f>
        <v>43610</v>
      </c>
      <c r="BH32" s="43"/>
      <c r="BI32" s="43"/>
      <c r="BJ32" s="43"/>
      <c r="BK32" s="43"/>
      <c r="BL32" s="43"/>
      <c r="BM32" s="44"/>
      <c r="BN32" s="53">
        <f>IF($N$2&lt;&gt;"",IF(MONTH(DATE($N$2,MONTH(BN$5),$B32))=MONTH(BN$5),DATE($N$2,MONTH(BN$5),$B32),""),"")</f>
        <v>43641</v>
      </c>
      <c r="BO32" s="43"/>
      <c r="BP32" s="43"/>
      <c r="BQ32" s="43"/>
      <c r="BR32" s="43"/>
      <c r="BS32" s="43"/>
      <c r="BT32" s="50"/>
      <c r="BU32" s="41">
        <f>IF($N$2&lt;&gt;"",IF(MONTH(DATE($N$2,MONTH(BU$5),$B32))=MONTH(BU$5),DATE($N$2,MONTH(BU$5),$B32),""),"")</f>
        <v>43671</v>
      </c>
      <c r="BV32" s="43"/>
      <c r="BW32" s="43"/>
      <c r="BX32" s="43"/>
      <c r="BY32" s="43"/>
      <c r="BZ32" s="43"/>
      <c r="CA32" s="44"/>
    </row>
    <row r="33" spans="1:79" ht="21" customHeight="1" x14ac:dyDescent="0.25">
      <c r="B33">
        <v>26</v>
      </c>
      <c r="C33" s="41">
        <f>IF($K$2&lt;&gt;"",IF(MONTH(DATE($K$2,MONTH(C$5),$B33))=MONTH(C$5),DATE($K$2,MONTH(C$5),$B33),""),"")</f>
        <v>43369</v>
      </c>
      <c r="D33" s="42" t="str">
        <f>IF(OR(WEEKDAY($C33,2)=3,WEEKDAY($C33,2)&gt;5,COUNTIF(Paramètres!$C$6:$C$93,$C33)),"",Paramètres!$K$15)</f>
        <v/>
      </c>
      <c r="E33" s="42" t="str">
        <f>IF(OR(WEEKDAY($C33,2)=3,WEEKDAY($C33,2)&gt;5,COUNTIF(Paramètres!$C$6:$C$14,$C121)),"",Paramètres!$K$14)</f>
        <v/>
      </c>
      <c r="F33" s="42" t="str">
        <f>IF(OR(WEEKDAY($C33,2)=3,WEEKDAY($C33,2)&gt;5,COUNTIF(Paramètres!$C$6:$C$14,$C121)),"",Paramètres!$K$15)</f>
        <v/>
      </c>
      <c r="G33" s="42" t="str">
        <f>IF(OR(WEEKDAY($C33,2)=3,WEEKDAY($C33,2)&gt;5,COUNTIF(Paramètres!$C$6:$C$93,$C33)),"",Paramètres!$K$14)</f>
        <v/>
      </c>
      <c r="H33" s="42" t="str">
        <f>IF(OR(WEEKDAY($C33,2)=3,WEEKDAY($C33,2)&gt;5,COUNTIF(Paramètres!$C$6:$C$93,$C33)),"",Paramètres!$K$15)</f>
        <v/>
      </c>
      <c r="I33" s="55" t="str">
        <f>IF(OR(WEEKDAY($C33,2)=3,WEEKDAY($C33,2)&gt;5,COUNTIF(Paramètres!$C$6:$C$93,$C33)),"",Paramètres!$K$14)</f>
        <v/>
      </c>
      <c r="J33" s="41">
        <f>IF($K$2&lt;&gt;"",IF(MONTH(DATE($K$2,MONTH(J$5),$B33))=MONTH(J$5),DATE($K$2,MONTH(J$5),$B33),""),"")</f>
        <v>43399</v>
      </c>
      <c r="K33" s="59" t="str">
        <f>IF(OR(WEEKDAY($J33,2)=3,WEEKDAY($J33,2)&gt;5,COUNTIF(Paramètres!$C$6:$C$93,$J33)),"",Paramètres!$K$15)</f>
        <v/>
      </c>
      <c r="L33" s="59" t="str">
        <f>IF(OR(WEEKDAY($J33,2)=3,WEEKDAY($J33,2)&gt;5,COUNTIF(Paramètres!$C$6:$C$93,$J33)),"",Paramètres!$K$14)</f>
        <v/>
      </c>
      <c r="M33" s="59" t="str">
        <f>IF(OR(WEEKDAY($J33,2)=3,WEEKDAY($J33,2)&gt;5,COUNTIF(Paramètres!$C$6:$C$93,$J33)),"",Paramètres!$K$15)</f>
        <v/>
      </c>
      <c r="N33" s="59" t="str">
        <f>IF(OR(WEEKDAY($J33,2)=3,WEEKDAY($J33,2)&gt;5,COUNTIF(Paramètres!$C$6:$C$93,$J33)),"",Paramètres!$K$14)</f>
        <v/>
      </c>
      <c r="O33" s="59" t="str">
        <f>IF(OR(WEEKDAY($J33,2)=3,WEEKDAY($J33,2)&gt;5,COUNTIF(Paramètres!$C$6:$C$93,$J33)),"",Paramètres!$K$15)</f>
        <v/>
      </c>
      <c r="P33" s="60" t="str">
        <f>IF(OR(WEEKDAY($J33,2)=3,WEEKDAY($J33,2)&gt;5,COUNTIF(Paramètres!$C$6:$C$93,$J33)),"",Paramètres!$K$14)</f>
        <v/>
      </c>
      <c r="Q33" s="87">
        <f>IF($K$2&lt;&gt;"",IF(MONTH(DATE($K$2,MONTH(Q$5),$B33))=MONTH(Q$5),DATE($K$2,MONTH(Q$5),$B33),""),"")</f>
        <v>43430</v>
      </c>
      <c r="R33" s="88">
        <f>IF(OR(WEEKDAY($Q33,2)=3,WEEKDAY($Q33,2)&gt;5,COUNTIF(Paramètres!$C$6:$C$93,$Q33)),"",Paramètres!$K$15)</f>
        <v>5</v>
      </c>
      <c r="S33" s="88">
        <f>IF(OR(WEEKDAY($Q33,2)=3,WEEKDAY($Q33,2)&gt;5,COUNTIF(Paramètres!$C$6:$C$93,$Q33)),"",Paramètres!$K$14)</f>
        <v>3.4</v>
      </c>
      <c r="T33" s="88">
        <f>IF(OR(WEEKDAY($Q33,2)=3,WEEKDAY($Q33,2)&gt;5,COUNTIF(Paramètres!$C$6:$C$93,$Q33)),"",Paramètres!$K$15)</f>
        <v>5</v>
      </c>
      <c r="U33" s="88">
        <f>IF(OR(WEEKDAY($Q33,2)=3,WEEKDAY($Q33,2)&gt;5,COUNTIF(Paramètres!$C$6:$C$93,$Q33)),"",Paramètres!$K$14)</f>
        <v>3.4</v>
      </c>
      <c r="V33" s="88">
        <f>IF(OR(WEEKDAY($Q33,2)=3,WEEKDAY($Q33,2)&gt;5,COUNTIF(Paramètres!$C$6:$C$93,$Q33)),"",Paramètres!$K$15)</f>
        <v>5</v>
      </c>
      <c r="W33" s="89">
        <f>IF(OR(WEEKDAY($Q33,2)=3,WEEKDAY($Q33,2)&gt;5,COUNTIF(Paramètres!$C$6:$C$93,$Q33)),"",Paramètres!$K$14)</f>
        <v>3.4</v>
      </c>
      <c r="X33" s="41">
        <f>IF($K$2&lt;&gt;"",IF(MONTH(DATE($K$2,MONTH(X$5),$B33))=MONTH(X$5),DATE($K$2,MONTH(X$5),$B33),""),"")</f>
        <v>43460</v>
      </c>
      <c r="Y33" s="62"/>
      <c r="Z33" s="43"/>
      <c r="AA33" s="43"/>
      <c r="AB33" s="43"/>
      <c r="AC33" s="43"/>
      <c r="AD33" s="44"/>
      <c r="AE33" s="41">
        <f>IF($N$2&lt;&gt;"",IF(MONTH(DATE($N$2,MONTH(AE$5),$B33))=MONTH(AE$5),DATE($N$2,MONTH(AE$5),$B33),""),"")</f>
        <v>43491</v>
      </c>
      <c r="AF33" s="43"/>
      <c r="AG33" s="43"/>
      <c r="AH33" s="43"/>
      <c r="AI33" s="43"/>
      <c r="AJ33" s="43"/>
      <c r="AK33" s="44"/>
      <c r="AL33" s="53">
        <f>IF($N$2&lt;&gt;"",IF(MONTH(DATE($N$2,MONTH(AL$5),$B33))=MONTH(AL$5),DATE($N$2,MONTH(AL$5),$B33),""),"")</f>
        <v>43522</v>
      </c>
      <c r="AM33" s="43"/>
      <c r="AN33" s="43"/>
      <c r="AO33" s="43"/>
      <c r="AP33" s="43"/>
      <c r="AQ33" s="43"/>
      <c r="AR33" s="50"/>
      <c r="AS33" s="41">
        <f>IF($N$2&lt;&gt;"",IF(MONTH(DATE($N$2,MONTH(AS$5),$B33))=MONTH(AS$5),DATE($N$2,MONTH(AS$5),$B33),""),"")</f>
        <v>43550</v>
      </c>
      <c r="AT33" s="43"/>
      <c r="AU33" s="43"/>
      <c r="AV33" s="43"/>
      <c r="AW33" s="43"/>
      <c r="AX33" s="43"/>
      <c r="AY33" s="44"/>
      <c r="AZ33" s="53">
        <f>IF($N$2&lt;&gt;"",IF(MONTH(DATE($N$2,MONTH(AZ$5),$B33))=MONTH(AZ$5),DATE($N$2,MONTH(AZ$5),$B33),""),"")</f>
        <v>43581</v>
      </c>
      <c r="BA33" s="43"/>
      <c r="BB33" s="43"/>
      <c r="BC33" s="43"/>
      <c r="BD33" s="43"/>
      <c r="BE33" s="43"/>
      <c r="BF33" s="50"/>
      <c r="BG33" s="41">
        <f>IF($N$2&lt;&gt;"",IF(MONTH(DATE($N$2,MONTH(BG$5),$B33))=MONTH(BG$5),DATE($N$2,MONTH(BG$5),$B33),""),"")</f>
        <v>43611</v>
      </c>
      <c r="BH33" s="43"/>
      <c r="BI33" s="43"/>
      <c r="BJ33" s="43"/>
      <c r="BK33" s="43"/>
      <c r="BL33" s="43"/>
      <c r="BM33" s="44"/>
      <c r="BN33" s="53">
        <f>IF($N$2&lt;&gt;"",IF(MONTH(DATE($N$2,MONTH(BN$5),$B33))=MONTH(BN$5),DATE($N$2,MONTH(BN$5),$B33),""),"")</f>
        <v>43642</v>
      </c>
      <c r="BO33" s="43"/>
      <c r="BP33" s="43"/>
      <c r="BQ33" s="43"/>
      <c r="BR33" s="43"/>
      <c r="BS33" s="43"/>
      <c r="BT33" s="50"/>
      <c r="BU33" s="41">
        <f>IF($N$2&lt;&gt;"",IF(MONTH(DATE($N$2,MONTH(BU$5),$B33))=MONTH(BU$5),DATE($N$2,MONTH(BU$5),$B33),""),"")</f>
        <v>43672</v>
      </c>
      <c r="BV33" s="43"/>
      <c r="BW33" s="43"/>
      <c r="BX33" s="43"/>
      <c r="BY33" s="43"/>
      <c r="BZ33" s="43"/>
      <c r="CA33" s="44"/>
    </row>
    <row r="34" spans="1:79" ht="21" customHeight="1" x14ac:dyDescent="0.25">
      <c r="B34">
        <v>27</v>
      </c>
      <c r="C34" s="41">
        <f>IF($K$2&lt;&gt;"",IF(MONTH(DATE($K$2,MONTH(C$5),$B34))=MONTH(C$5),DATE($K$2,MONTH(C$5),$B34),""),"")</f>
        <v>43370</v>
      </c>
      <c r="D34" s="42">
        <f>IF(OR(WEEKDAY($C34,2)=3,WEEKDAY($C34,2)&gt;5,COUNTIF(Paramètres!$C$6:$C$93,$C34)),"",Paramètres!$K$15)</f>
        <v>5</v>
      </c>
      <c r="E34" s="42">
        <f>IF(OR(WEEKDAY($C34,2)=3,WEEKDAY($C34,2)&gt;5,COUNTIF(Paramètres!$C$6:$C$14,$C122)),"",Paramètres!$K$14)</f>
        <v>3.4</v>
      </c>
      <c r="F34" s="42">
        <f>IF(OR(WEEKDAY($C34,2)=3,WEEKDAY($C34,2)&gt;5,COUNTIF(Paramètres!$C$6:$C$14,$C122)),"",Paramètres!$K$15)</f>
        <v>5</v>
      </c>
      <c r="G34" s="42">
        <f>IF(OR(WEEKDAY($C34,2)=3,WEEKDAY($C34,2)&gt;5,COUNTIF(Paramètres!$C$6:$C$93,$C34)),"",Paramètres!$K$14)</f>
        <v>3.4</v>
      </c>
      <c r="H34" s="42">
        <f>IF(OR(WEEKDAY($C34,2)=3,WEEKDAY($C34,2)&gt;5,COUNTIF(Paramètres!$C$6:$C$93,$C34)),"",Paramètres!$K$15)</f>
        <v>5</v>
      </c>
      <c r="I34" s="55">
        <f>IF(OR(WEEKDAY($C34,2)=3,WEEKDAY($C34,2)&gt;5,COUNTIF(Paramètres!$C$6:$C$93,$C34)),"",Paramètres!$K$14)</f>
        <v>3.4</v>
      </c>
      <c r="J34" s="41">
        <f>IF($K$2&lt;&gt;"",IF(MONTH(DATE($K$2,MONTH(J$5),$B34))=MONTH(J$5),DATE($K$2,MONTH(J$5),$B34),""),"")</f>
        <v>43400</v>
      </c>
      <c r="K34" s="59" t="str">
        <f>IF(OR(WEEKDAY($J34,2)=3,WEEKDAY($J34,2)&gt;5,COUNTIF(Paramètres!$C$6:$C$93,$J34)),"",Paramètres!$K$15)</f>
        <v/>
      </c>
      <c r="L34" s="59" t="str">
        <f>IF(OR(WEEKDAY($J34,2)=3,WEEKDAY($J34,2)&gt;5,COUNTIF(Paramètres!$C$6:$C$93,$J34)),"",Paramètres!$K$14)</f>
        <v/>
      </c>
      <c r="M34" s="59" t="str">
        <f>IF(OR(WEEKDAY($J34,2)=3,WEEKDAY($J34,2)&gt;5,COUNTIF(Paramètres!$C$6:$C$93,$J34)),"",Paramètres!$K$15)</f>
        <v/>
      </c>
      <c r="N34" s="59" t="str">
        <f>IF(OR(WEEKDAY($J34,2)=3,WEEKDAY($J34,2)&gt;5,COUNTIF(Paramètres!$C$6:$C$93,$J34)),"",Paramètres!$K$14)</f>
        <v/>
      </c>
      <c r="O34" s="59" t="str">
        <f>IF(OR(WEEKDAY($J34,2)=3,WEEKDAY($J34,2)&gt;5,COUNTIF(Paramètres!$C$6:$C$93,$J34)),"",Paramètres!$K$15)</f>
        <v/>
      </c>
      <c r="P34" s="60" t="str">
        <f>IF(OR(WEEKDAY($J34,2)=3,WEEKDAY($J34,2)&gt;5,COUNTIF(Paramètres!$C$6:$C$93,$J34)),"",Paramètres!$K$14)</f>
        <v/>
      </c>
      <c r="Q34" s="87">
        <f>IF($K$2&lt;&gt;"",IF(MONTH(DATE($K$2,MONTH(Q$5),$B34))=MONTH(Q$5),DATE($K$2,MONTH(Q$5),$B34),""),"")</f>
        <v>43431</v>
      </c>
      <c r="R34" s="88">
        <f>IF(OR(WEEKDAY($Q34,2)=3,WEEKDAY($Q34,2)&gt;5,COUNTIF(Paramètres!$C$6:$C$93,$Q34)),"",Paramètres!$K$15)</f>
        <v>5</v>
      </c>
      <c r="S34" s="88">
        <f>IF(OR(WEEKDAY($Q34,2)=3,WEEKDAY($Q34,2)&gt;5,COUNTIF(Paramètres!$C$6:$C$93,$Q34)),"",Paramètres!$K$14)</f>
        <v>3.4</v>
      </c>
      <c r="T34" s="88">
        <f>IF(OR(WEEKDAY($Q34,2)=3,WEEKDAY($Q34,2)&gt;5,COUNTIF(Paramètres!$C$6:$C$93,$Q34)),"",Paramètres!$K$15)</f>
        <v>5</v>
      </c>
      <c r="U34" s="88">
        <f>IF(OR(WEEKDAY($Q34,2)=3,WEEKDAY($Q34,2)&gt;5,COUNTIF(Paramètres!$C$6:$C$93,$Q34)),"",Paramètres!$K$14)</f>
        <v>3.4</v>
      </c>
      <c r="V34" s="88">
        <f>IF(OR(WEEKDAY($Q34,2)=3,WEEKDAY($Q34,2)&gt;5,COUNTIF(Paramètres!$C$6:$C$93,$Q34)),"",Paramètres!$K$15)</f>
        <v>5</v>
      </c>
      <c r="W34" s="89">
        <f>IF(OR(WEEKDAY($Q34,2)=3,WEEKDAY($Q34,2)&gt;5,COUNTIF(Paramètres!$C$6:$C$93,$Q34)),"",Paramètres!$K$14)</f>
        <v>3.4</v>
      </c>
      <c r="X34" s="41">
        <f>IF($K$2&lt;&gt;"",IF(MONTH(DATE($K$2,MONTH(X$5),$B34))=MONTH(X$5),DATE($K$2,MONTH(X$5),$B34),""),"")</f>
        <v>43461</v>
      </c>
      <c r="Y34" s="62"/>
      <c r="Z34" s="43"/>
      <c r="AA34" s="43"/>
      <c r="AB34" s="43"/>
      <c r="AC34" s="43"/>
      <c r="AD34" s="44"/>
      <c r="AE34" s="41">
        <f>IF($N$2&lt;&gt;"",IF(MONTH(DATE($N$2,MONTH(AE$5),$B34))=MONTH(AE$5),DATE($N$2,MONTH(AE$5),$B34),""),"")</f>
        <v>43492</v>
      </c>
      <c r="AF34" s="43"/>
      <c r="AG34" s="43"/>
      <c r="AH34" s="43"/>
      <c r="AI34" s="43"/>
      <c r="AJ34" s="43"/>
      <c r="AK34" s="44"/>
      <c r="AL34" s="53">
        <f>IF($N$2&lt;&gt;"",IF(MONTH(DATE($N$2,MONTH(AL$5),$B34))=MONTH(AL$5),DATE($N$2,MONTH(AL$5),$B34),""),"")</f>
        <v>43523</v>
      </c>
      <c r="AM34" s="43"/>
      <c r="AN34" s="43"/>
      <c r="AO34" s="43"/>
      <c r="AP34" s="43"/>
      <c r="AQ34" s="43"/>
      <c r="AR34" s="50"/>
      <c r="AS34" s="41">
        <f>IF($N$2&lt;&gt;"",IF(MONTH(DATE($N$2,MONTH(AS$5),$B34))=MONTH(AS$5),DATE($N$2,MONTH(AS$5),$B34),""),"")</f>
        <v>43551</v>
      </c>
      <c r="AT34" s="43"/>
      <c r="AU34" s="43"/>
      <c r="AV34" s="43"/>
      <c r="AW34" s="43"/>
      <c r="AX34" s="43"/>
      <c r="AY34" s="44"/>
      <c r="AZ34" s="53">
        <f>IF($N$2&lt;&gt;"",IF(MONTH(DATE($N$2,MONTH(AZ$5),$B34))=MONTH(AZ$5),DATE($N$2,MONTH(AZ$5),$B34),""),"")</f>
        <v>43582</v>
      </c>
      <c r="BA34" s="43"/>
      <c r="BB34" s="43"/>
      <c r="BC34" s="43"/>
      <c r="BD34" s="43"/>
      <c r="BE34" s="43"/>
      <c r="BF34" s="50"/>
      <c r="BG34" s="41">
        <f>IF($N$2&lt;&gt;"",IF(MONTH(DATE($N$2,MONTH(BG$5),$B34))=MONTH(BG$5),DATE($N$2,MONTH(BG$5),$B34),""),"")</f>
        <v>43612</v>
      </c>
      <c r="BH34" s="43"/>
      <c r="BI34" s="43"/>
      <c r="BJ34" s="43"/>
      <c r="BK34" s="43"/>
      <c r="BL34" s="43"/>
      <c r="BM34" s="44"/>
      <c r="BN34" s="53">
        <f>IF($N$2&lt;&gt;"",IF(MONTH(DATE($N$2,MONTH(BN$5),$B34))=MONTH(BN$5),DATE($N$2,MONTH(BN$5),$B34),""),"")</f>
        <v>43643</v>
      </c>
      <c r="BO34" s="43"/>
      <c r="BP34" s="43"/>
      <c r="BQ34" s="43"/>
      <c r="BR34" s="43"/>
      <c r="BS34" s="43"/>
      <c r="BT34" s="50"/>
      <c r="BU34" s="41">
        <f>IF($N$2&lt;&gt;"",IF(MONTH(DATE($N$2,MONTH(BU$5),$B34))=MONTH(BU$5),DATE($N$2,MONTH(BU$5),$B34),""),"")</f>
        <v>43673</v>
      </c>
      <c r="BV34" s="43"/>
      <c r="BW34" s="43"/>
      <c r="BX34" s="43"/>
      <c r="BY34" s="43"/>
      <c r="BZ34" s="43"/>
      <c r="CA34" s="44"/>
    </row>
    <row r="35" spans="1:79" ht="21" customHeight="1" x14ac:dyDescent="0.25">
      <c r="B35">
        <v>28</v>
      </c>
      <c r="C35" s="41">
        <f>IF($K$2&lt;&gt;"",IF(MONTH(DATE($K$2,MONTH(C$5),$B35))=MONTH(C$5),DATE($K$2,MONTH(C$5),$B35),""),"")</f>
        <v>43371</v>
      </c>
      <c r="D35" s="42">
        <f>IF(OR(WEEKDAY($C35,2)=3,WEEKDAY($C35,2)&gt;5,COUNTIF(Paramètres!$C$6:$C$93,$C35)),"",Paramètres!$K$15)</f>
        <v>5</v>
      </c>
      <c r="E35" s="42">
        <f>IF(OR(WEEKDAY($C35,2)=3,WEEKDAY($C35,2)&gt;5,COUNTIF(Paramètres!$C$6:$C$14,$C123)),"",Paramètres!$K$14)</f>
        <v>3.4</v>
      </c>
      <c r="F35" s="42">
        <f>IF(OR(WEEKDAY($C35,2)=3,WEEKDAY($C35,2)&gt;5,COUNTIF(Paramètres!$C$6:$C$14,$C123)),"",Paramètres!$K$15)</f>
        <v>5</v>
      </c>
      <c r="G35" s="42">
        <f>IF(OR(WEEKDAY($C35,2)=3,WEEKDAY($C35,2)&gt;5,COUNTIF(Paramètres!$C$6:$C$93,$C35)),"",Paramètres!$K$14)</f>
        <v>3.4</v>
      </c>
      <c r="H35" s="42">
        <f>IF(OR(WEEKDAY($C35,2)=3,WEEKDAY($C35,2)&gt;5,COUNTIF(Paramètres!$C$6:$C$93,$C35)),"",Paramètres!$K$15)</f>
        <v>5</v>
      </c>
      <c r="I35" s="55">
        <f>IF(OR(WEEKDAY($C35,2)=3,WEEKDAY($C35,2)&gt;5,COUNTIF(Paramètres!$C$6:$C$93,$C35)),"",Paramètres!$K$14)</f>
        <v>3.4</v>
      </c>
      <c r="J35" s="41">
        <f>IF($K$2&lt;&gt;"",IF(MONTH(DATE($K$2,MONTH(J$5),$B35))=MONTH(J$5),DATE($K$2,MONTH(J$5),$B35),""),"")</f>
        <v>43401</v>
      </c>
      <c r="K35" s="59" t="str">
        <f>IF(OR(WEEKDAY($J35,2)=3,WEEKDAY($J35,2)&gt;5,COUNTIF(Paramètres!$C$6:$C$93,$J35)),"",Paramètres!$K$15)</f>
        <v/>
      </c>
      <c r="L35" s="59" t="str">
        <f>IF(OR(WEEKDAY($J35,2)=3,WEEKDAY($J35,2)&gt;5,COUNTIF(Paramètres!$C$6:$C$93,$J35)),"",Paramètres!$K$14)</f>
        <v/>
      </c>
      <c r="M35" s="59" t="str">
        <f>IF(OR(WEEKDAY($J35,2)=3,WEEKDAY($J35,2)&gt;5,COUNTIF(Paramètres!$C$6:$C$93,$J35)),"",Paramètres!$K$15)</f>
        <v/>
      </c>
      <c r="N35" s="59" t="str">
        <f>IF(OR(WEEKDAY($J35,2)=3,WEEKDAY($J35,2)&gt;5,COUNTIF(Paramètres!$C$6:$C$93,$J35)),"",Paramètres!$K$14)</f>
        <v/>
      </c>
      <c r="O35" s="59" t="str">
        <f>IF(OR(WEEKDAY($J35,2)=3,WEEKDAY($J35,2)&gt;5,COUNTIF(Paramètres!$C$6:$C$93,$J35)),"",Paramètres!$K$15)</f>
        <v/>
      </c>
      <c r="P35" s="60" t="str">
        <f>IF(OR(WEEKDAY($J35,2)=3,WEEKDAY($J35,2)&gt;5,COUNTIF(Paramètres!$C$6:$C$93,$J35)),"",Paramètres!$K$14)</f>
        <v/>
      </c>
      <c r="Q35" s="87">
        <f>IF($K$2&lt;&gt;"",IF(MONTH(DATE($K$2,MONTH(Q$5),$B35))=MONTH(Q$5),DATE($K$2,MONTH(Q$5),$B35),""),"")</f>
        <v>43432</v>
      </c>
      <c r="R35" s="88" t="str">
        <f>IF(OR(WEEKDAY($Q35,2)=3,WEEKDAY($Q35,2)&gt;5,COUNTIF(Paramètres!$C$6:$C$93,$Q35)),"",Paramètres!$K$15)</f>
        <v/>
      </c>
      <c r="S35" s="88" t="str">
        <f>IF(OR(WEEKDAY($Q35,2)=3,WEEKDAY($Q35,2)&gt;5,COUNTIF(Paramètres!$C$6:$C$93,$Q35)),"",Paramètres!$K$14)</f>
        <v/>
      </c>
      <c r="T35" s="88" t="str">
        <f>IF(OR(WEEKDAY($Q35,2)=3,WEEKDAY($Q35,2)&gt;5,COUNTIF(Paramètres!$C$6:$C$93,$Q35)),"",Paramètres!$K$15)</f>
        <v/>
      </c>
      <c r="U35" s="88" t="str">
        <f>IF(OR(WEEKDAY($Q35,2)=3,WEEKDAY($Q35,2)&gt;5,COUNTIF(Paramètres!$C$6:$C$93,$Q35)),"",Paramètres!$K$14)</f>
        <v/>
      </c>
      <c r="V35" s="88" t="str">
        <f>IF(OR(WEEKDAY($Q35,2)=3,WEEKDAY($Q35,2)&gt;5,COUNTIF(Paramètres!$C$6:$C$93,$Q35)),"",Paramètres!$K$15)</f>
        <v/>
      </c>
      <c r="W35" s="89" t="str">
        <f>IF(OR(WEEKDAY($Q35,2)=3,WEEKDAY($Q35,2)&gt;5,COUNTIF(Paramètres!$C$6:$C$93,$Q35)),"",Paramètres!$K$14)</f>
        <v/>
      </c>
      <c r="X35" s="41">
        <f>IF($K$2&lt;&gt;"",IF(MONTH(DATE($K$2,MONTH(X$5),$B35))=MONTH(X$5),DATE($K$2,MONTH(X$5),$B35),""),"")</f>
        <v>43462</v>
      </c>
      <c r="Y35" s="62"/>
      <c r="Z35" s="43"/>
      <c r="AA35" s="43"/>
      <c r="AB35" s="43"/>
      <c r="AC35" s="43"/>
      <c r="AD35" s="44"/>
      <c r="AE35" s="41">
        <f>IF($N$2&lt;&gt;"",IF(MONTH(DATE($N$2,MONTH(AE$5),$B35))=MONTH(AE$5),DATE($N$2,MONTH(AE$5),$B35),""),"")</f>
        <v>43493</v>
      </c>
      <c r="AF35" s="43"/>
      <c r="AG35" s="43"/>
      <c r="AH35" s="43"/>
      <c r="AI35" s="43"/>
      <c r="AJ35" s="43"/>
      <c r="AK35" s="44"/>
      <c r="AL35" s="53">
        <f>IF($N$2&lt;&gt;"",IF(MONTH(DATE($N$2,MONTH(AL$5),$B35))=MONTH(AL$5),DATE($N$2,MONTH(AL$5),$B35),""),"")</f>
        <v>43524</v>
      </c>
      <c r="AM35" s="43"/>
      <c r="AN35" s="43"/>
      <c r="AO35" s="43"/>
      <c r="AP35" s="43"/>
      <c r="AQ35" s="43"/>
      <c r="AR35" s="50"/>
      <c r="AS35" s="41">
        <f>IF($N$2&lt;&gt;"",IF(MONTH(DATE($N$2,MONTH(AS$5),$B35))=MONTH(AS$5),DATE($N$2,MONTH(AS$5),$B35),""),"")</f>
        <v>43552</v>
      </c>
      <c r="AT35" s="43"/>
      <c r="AU35" s="43"/>
      <c r="AV35" s="43"/>
      <c r="AW35" s="43"/>
      <c r="AX35" s="43"/>
      <c r="AY35" s="44"/>
      <c r="AZ35" s="53">
        <f>IF($N$2&lt;&gt;"",IF(MONTH(DATE($N$2,MONTH(AZ$5),$B35))=MONTH(AZ$5),DATE($N$2,MONTH(AZ$5),$B35),""),"")</f>
        <v>43583</v>
      </c>
      <c r="BA35" s="43"/>
      <c r="BB35" s="43"/>
      <c r="BC35" s="43"/>
      <c r="BD35" s="43"/>
      <c r="BE35" s="43"/>
      <c r="BF35" s="50"/>
      <c r="BG35" s="41">
        <f>IF($N$2&lt;&gt;"",IF(MONTH(DATE($N$2,MONTH(BG$5),$B35))=MONTH(BG$5),DATE($N$2,MONTH(BG$5),$B35),""),"")</f>
        <v>43613</v>
      </c>
      <c r="BH35" s="43"/>
      <c r="BI35" s="43"/>
      <c r="BJ35" s="43"/>
      <c r="BK35" s="43"/>
      <c r="BL35" s="43"/>
      <c r="BM35" s="44"/>
      <c r="BN35" s="53">
        <f>IF($N$2&lt;&gt;"",IF(MONTH(DATE($N$2,MONTH(BN$5),$B35))=MONTH(BN$5),DATE($N$2,MONTH(BN$5),$B35),""),"")</f>
        <v>43644</v>
      </c>
      <c r="BO35" s="43"/>
      <c r="BP35" s="43"/>
      <c r="BQ35" s="43"/>
      <c r="BR35" s="43"/>
      <c r="BS35" s="43"/>
      <c r="BT35" s="50"/>
      <c r="BU35" s="41">
        <f>IF($N$2&lt;&gt;"",IF(MONTH(DATE($N$2,MONTH(BU$5),$B35))=MONTH(BU$5),DATE($N$2,MONTH(BU$5),$B35),""),"")</f>
        <v>43674</v>
      </c>
      <c r="BV35" s="43"/>
      <c r="BW35" s="43"/>
      <c r="BX35" s="43"/>
      <c r="BY35" s="43"/>
      <c r="BZ35" s="43"/>
      <c r="CA35" s="44"/>
    </row>
    <row r="36" spans="1:79" ht="21" customHeight="1" x14ac:dyDescent="0.25">
      <c r="B36">
        <v>29</v>
      </c>
      <c r="C36" s="41">
        <f>IF($K$2&lt;&gt;"",IF(MONTH(DATE($K$2,MONTH(C$5),$B36))=MONTH(C$5),DATE($K$2,MONTH(C$5),$B36),""),"")</f>
        <v>43372</v>
      </c>
      <c r="D36" s="42" t="str">
        <f>IF(OR(WEEKDAY($C36,2)=3,WEEKDAY($C36,2)&gt;5,COUNTIF(Paramètres!$C$6:$C$93,$C36)),"",Paramètres!$K$15)</f>
        <v/>
      </c>
      <c r="E36" s="42" t="str">
        <f>IF(OR(WEEKDAY($C36,2)=3,WEEKDAY($C36,2)&gt;5,COUNTIF(Paramètres!$C$6:$C$14,$C124)),"",Paramètres!$K$14)</f>
        <v/>
      </c>
      <c r="F36" s="42" t="str">
        <f>IF(OR(WEEKDAY($C36,2)=3,WEEKDAY($C36,2)&gt;5,COUNTIF(Paramètres!$C$6:$C$14,$C124)),"",Paramètres!$K$15)</f>
        <v/>
      </c>
      <c r="G36" s="42" t="str">
        <f>IF(OR(WEEKDAY($C36,2)=3,WEEKDAY($C36,2)&gt;5,COUNTIF(Paramètres!$C$6:$C$93,$C36)),"",Paramètres!$K$14)</f>
        <v/>
      </c>
      <c r="H36" s="42" t="str">
        <f>IF(OR(WEEKDAY($C36,2)=3,WEEKDAY($C36,2)&gt;5,COUNTIF(Paramètres!$C$6:$C$93,$C36)),"",Paramètres!$K$15)</f>
        <v/>
      </c>
      <c r="I36" s="55" t="str">
        <f>IF(OR(WEEKDAY($C36,2)=3,WEEKDAY($C36,2)&gt;5,COUNTIF(Paramètres!$C$6:$C$93,$C36)),"",Paramètres!$K$14)</f>
        <v/>
      </c>
      <c r="J36" s="41">
        <f>IF($K$2&lt;&gt;"",IF(MONTH(DATE($K$2,MONTH(J$5),$B36))=MONTH(J$5),DATE($K$2,MONTH(J$5),$B36),""),"")</f>
        <v>43402</v>
      </c>
      <c r="K36" s="59" t="str">
        <f>IF(OR(WEEKDAY($J36,2)=3,WEEKDAY($J36,2)&gt;5,COUNTIF(Paramètres!$C$6:$C$93,$J36)),"",Paramètres!$K$15)</f>
        <v/>
      </c>
      <c r="L36" s="59" t="str">
        <f>IF(OR(WEEKDAY($J36,2)=3,WEEKDAY($J36,2)&gt;5,COUNTIF(Paramètres!$C$6:$C$93,$J36)),"",Paramètres!$K$14)</f>
        <v/>
      </c>
      <c r="M36" s="59" t="str">
        <f>IF(OR(WEEKDAY($J36,2)=3,WEEKDAY($J36,2)&gt;5,COUNTIF(Paramètres!$C$6:$C$93,$J36)),"",Paramètres!$K$15)</f>
        <v/>
      </c>
      <c r="N36" s="59" t="str">
        <f>IF(OR(WEEKDAY($J36,2)=3,WEEKDAY($J36,2)&gt;5,COUNTIF(Paramètres!$C$6:$C$93,$J36)),"",Paramètres!$K$14)</f>
        <v/>
      </c>
      <c r="O36" s="59" t="str">
        <f>IF(OR(WEEKDAY($J36,2)=3,WEEKDAY($J36,2)&gt;5,COUNTIF(Paramètres!$C$6:$C$93,$J36)),"",Paramètres!$K$15)</f>
        <v/>
      </c>
      <c r="P36" s="60" t="str">
        <f>IF(OR(WEEKDAY($J36,2)=3,WEEKDAY($J36,2)&gt;5,COUNTIF(Paramètres!$C$6:$C$93,$J36)),"",Paramètres!$K$14)</f>
        <v/>
      </c>
      <c r="Q36" s="87">
        <f>IF($K$2&lt;&gt;"",IF(MONTH(DATE($K$2,MONTH(Q$5),$B36))=MONTH(Q$5),DATE($K$2,MONTH(Q$5),$B36),""),"")</f>
        <v>43433</v>
      </c>
      <c r="R36" s="88">
        <f>IF(OR(WEEKDAY($Q36,2)=3,WEEKDAY($Q36,2)&gt;5,COUNTIF(Paramètres!$C$6:$C$93,$Q36)),"",Paramètres!$K$15)</f>
        <v>5</v>
      </c>
      <c r="S36" s="88">
        <f>IF(OR(WEEKDAY($Q36,2)=3,WEEKDAY($Q36,2)&gt;5,COUNTIF(Paramètres!$C$6:$C$93,$Q36)),"",Paramètres!$K$14)</f>
        <v>3.4</v>
      </c>
      <c r="T36" s="88">
        <f>IF(OR(WEEKDAY($Q36,2)=3,WEEKDAY($Q36,2)&gt;5,COUNTIF(Paramètres!$C$6:$C$93,$Q36)),"",Paramètres!$K$15)</f>
        <v>5</v>
      </c>
      <c r="U36" s="88">
        <f>IF(OR(WEEKDAY($Q36,2)=3,WEEKDAY($Q36,2)&gt;5,COUNTIF(Paramètres!$C$6:$C$93,$Q36)),"",Paramètres!$K$14)</f>
        <v>3.4</v>
      </c>
      <c r="V36" s="88">
        <f>IF(OR(WEEKDAY($Q36,2)=3,WEEKDAY($Q36,2)&gt;5,COUNTIF(Paramètres!$C$6:$C$93,$Q36)),"",Paramètres!$K$15)</f>
        <v>5</v>
      </c>
      <c r="W36" s="89">
        <f>IF(OR(WEEKDAY($Q36,2)=3,WEEKDAY($Q36,2)&gt;5,COUNTIF(Paramètres!$C$6:$C$93,$Q36)),"",Paramètres!$K$14)</f>
        <v>3.4</v>
      </c>
      <c r="X36" s="41">
        <f>IF($K$2&lt;&gt;"",IF(MONTH(DATE($K$2,MONTH(X$5),$B36))=MONTH(X$5),DATE($K$2,MONTH(X$5),$B36),""),"")</f>
        <v>43463</v>
      </c>
      <c r="Y36" s="62"/>
      <c r="Z36" s="43"/>
      <c r="AA36" s="43"/>
      <c r="AB36" s="43"/>
      <c r="AC36" s="43"/>
      <c r="AD36" s="44"/>
      <c r="AE36" s="41">
        <f>IF($N$2&lt;&gt;"",IF(MONTH(DATE($N$2,MONTH(AE$5),$B36))=MONTH(AE$5),DATE($N$2,MONTH(AE$5),$B36),""),"")</f>
        <v>43494</v>
      </c>
      <c r="AF36" s="43"/>
      <c r="AG36" s="43"/>
      <c r="AH36" s="43"/>
      <c r="AI36" s="43"/>
      <c r="AJ36" s="43"/>
      <c r="AK36" s="44"/>
      <c r="AL36" s="53" t="str">
        <f>IF($N$2&lt;&gt;"",IF(MONTH(DATE($N$2,MONTH(AL$5),$B36))=MONTH(AL$5),DATE($N$2,MONTH(AL$5),$B36),""),"")</f>
        <v/>
      </c>
      <c r="AM36" s="43"/>
      <c r="AN36" s="43"/>
      <c r="AO36" s="43"/>
      <c r="AP36" s="43"/>
      <c r="AQ36" s="43"/>
      <c r="AR36" s="50"/>
      <c r="AS36" s="41">
        <f>IF($N$2&lt;&gt;"",IF(MONTH(DATE($N$2,MONTH(AS$5),$B36))=MONTH(AS$5),DATE($N$2,MONTH(AS$5),$B36),""),"")</f>
        <v>43553</v>
      </c>
      <c r="AT36" s="43"/>
      <c r="AU36" s="43"/>
      <c r="AV36" s="43"/>
      <c r="AW36" s="43"/>
      <c r="AX36" s="43"/>
      <c r="AY36" s="44"/>
      <c r="AZ36" s="53">
        <f>IF($N$2&lt;&gt;"",IF(MONTH(DATE($N$2,MONTH(AZ$5),$B36))=MONTH(AZ$5),DATE($N$2,MONTH(AZ$5),$B36),""),"")</f>
        <v>43584</v>
      </c>
      <c r="BA36" s="43"/>
      <c r="BB36" s="43"/>
      <c r="BC36" s="43"/>
      <c r="BD36" s="43"/>
      <c r="BE36" s="43"/>
      <c r="BF36" s="50"/>
      <c r="BG36" s="41">
        <f>IF($N$2&lt;&gt;"",IF(MONTH(DATE($N$2,MONTH(BG$5),$B36))=MONTH(BG$5),DATE($N$2,MONTH(BG$5),$B36),""),"")</f>
        <v>43614</v>
      </c>
      <c r="BH36" s="43"/>
      <c r="BI36" s="43"/>
      <c r="BJ36" s="43"/>
      <c r="BK36" s="43"/>
      <c r="BL36" s="43"/>
      <c r="BM36" s="44"/>
      <c r="BN36" s="53">
        <f>IF($N$2&lt;&gt;"",IF(MONTH(DATE($N$2,MONTH(BN$5),$B36))=MONTH(BN$5),DATE($N$2,MONTH(BN$5),$B36),""),"")</f>
        <v>43645</v>
      </c>
      <c r="BO36" s="43"/>
      <c r="BP36" s="43"/>
      <c r="BQ36" s="43"/>
      <c r="BR36" s="43"/>
      <c r="BS36" s="43"/>
      <c r="BT36" s="50"/>
      <c r="BU36" s="41">
        <f>IF($N$2&lt;&gt;"",IF(MONTH(DATE($N$2,MONTH(BU$5),$B36))=MONTH(BU$5),DATE($N$2,MONTH(BU$5),$B36),""),"")</f>
        <v>43675</v>
      </c>
      <c r="BV36" s="43"/>
      <c r="BW36" s="43"/>
      <c r="BX36" s="43"/>
      <c r="BY36" s="43"/>
      <c r="BZ36" s="43"/>
      <c r="CA36" s="44"/>
    </row>
    <row r="37" spans="1:79" ht="21" customHeight="1" x14ac:dyDescent="0.25">
      <c r="B37">
        <v>30</v>
      </c>
      <c r="C37" s="41">
        <f>IF($K$2&lt;&gt;"",IF(MONTH(DATE($K$2,MONTH(C$5),$B37))=MONTH(C$5),DATE($K$2,MONTH(C$5),$B37),""),"")</f>
        <v>43373</v>
      </c>
      <c r="D37" s="42" t="str">
        <f>IF(OR(WEEKDAY($C37,2)=3,WEEKDAY($C37,2)&gt;5,COUNTIF(Paramètres!$C$6:$C$93,$C37)),"",Paramètres!$K$15)</f>
        <v/>
      </c>
      <c r="E37" s="42" t="str">
        <f>IF(OR(WEEKDAY($C37,2)=3,WEEKDAY($C37,2)&gt;5,COUNTIF(Paramètres!$C$6:$C$14,$C125)),"",Paramètres!$K$14)</f>
        <v/>
      </c>
      <c r="F37" s="42" t="str">
        <f>IF(OR(WEEKDAY($C37,2)=3,WEEKDAY($C37,2)&gt;5,COUNTIF(Paramètres!$C$6:$C$14,$C125)),"",Paramètres!$K$15)</f>
        <v/>
      </c>
      <c r="G37" s="42" t="str">
        <f>IF(OR(WEEKDAY($C37,2)=3,WEEKDAY($C37,2)&gt;5,COUNTIF(Paramètres!$C$6:$C$93,$C37)),"",Paramètres!$K$14)</f>
        <v/>
      </c>
      <c r="H37" s="42" t="str">
        <f>IF(OR(WEEKDAY($C37,2)=3,WEEKDAY($C37,2)&gt;5,COUNTIF(Paramètres!$C$6:$C$93,$C37)),"",Paramètres!$K$15)</f>
        <v/>
      </c>
      <c r="I37" s="55" t="str">
        <f>IF(OR(WEEKDAY($C37,2)=3,WEEKDAY($C37,2)&gt;5,COUNTIF(Paramètres!$C$6:$C$93,$C37)),"",Paramètres!$K$14)</f>
        <v/>
      </c>
      <c r="J37" s="41">
        <f>IF($K$2&lt;&gt;"",IF(MONTH(DATE($K$2,MONTH(J$5),$B37))=MONTH(J$5),DATE($K$2,MONTH(J$5),$B37),""),"")</f>
        <v>43403</v>
      </c>
      <c r="K37" s="59" t="str">
        <f>IF(OR(WEEKDAY($J37,2)=3,WEEKDAY($J37,2)&gt;5,COUNTIF(Paramètres!$C$6:$C$93,$J37)),"",Paramètres!$K$15)</f>
        <v/>
      </c>
      <c r="L37" s="59" t="str">
        <f>IF(OR(WEEKDAY($J37,2)=3,WEEKDAY($J37,2)&gt;5,COUNTIF(Paramètres!$C$6:$C$93,$J37)),"",Paramètres!$K$14)</f>
        <v/>
      </c>
      <c r="M37" s="59" t="str">
        <f>IF(OR(WEEKDAY($J37,2)=3,WEEKDAY($J37,2)&gt;5,COUNTIF(Paramètres!$C$6:$C$93,$J37)),"",Paramètres!$K$15)</f>
        <v/>
      </c>
      <c r="N37" s="59" t="str">
        <f>IF(OR(WEEKDAY($J37,2)=3,WEEKDAY($J37,2)&gt;5,COUNTIF(Paramètres!$C$6:$C$93,$J37)),"",Paramètres!$K$14)</f>
        <v/>
      </c>
      <c r="O37" s="59" t="str">
        <f>IF(OR(WEEKDAY($J37,2)=3,WEEKDAY($J37,2)&gt;5,COUNTIF(Paramètres!$C$6:$C$93,$J37)),"",Paramètres!$K$15)</f>
        <v/>
      </c>
      <c r="P37" s="60" t="str">
        <f>IF(OR(WEEKDAY($J37,2)=3,WEEKDAY($J37,2)&gt;5,COUNTIF(Paramètres!$C$6:$C$93,$J37)),"",Paramètres!$K$14)</f>
        <v/>
      </c>
      <c r="Q37" s="87">
        <f>IF($K$2&lt;&gt;"",IF(MONTH(DATE($K$2,MONTH(Q$5),$B37))=MONTH(Q$5),DATE($K$2,MONTH(Q$5),$B37),""),"")</f>
        <v>43434</v>
      </c>
      <c r="R37" s="88">
        <f>IF(OR(WEEKDAY($Q37,2)=3,WEEKDAY($Q37,2)&gt;5,COUNTIF(Paramètres!$C$6:$C$93,$Q37)),"",Paramètres!$K$15)</f>
        <v>5</v>
      </c>
      <c r="S37" s="88">
        <f>IF(OR(WEEKDAY($Q37,2)=3,WEEKDAY($Q37,2)&gt;5,COUNTIF(Paramètres!$C$6:$C$93,$Q37)),"",Paramètres!$K$14)</f>
        <v>3.4</v>
      </c>
      <c r="T37" s="88">
        <f>IF(OR(WEEKDAY($Q37,2)=3,WEEKDAY($Q37,2)&gt;5,COUNTIF(Paramètres!$C$6:$C$93,$Q37)),"",Paramètres!$K$15)</f>
        <v>5</v>
      </c>
      <c r="U37" s="88">
        <f>IF(OR(WEEKDAY($Q37,2)=3,WEEKDAY($Q37,2)&gt;5,COUNTIF(Paramètres!$C$6:$C$93,$Q37)),"",Paramètres!$K$14)</f>
        <v>3.4</v>
      </c>
      <c r="V37" s="88">
        <f>IF(OR(WEEKDAY($Q37,2)=3,WEEKDAY($Q37,2)&gt;5,COUNTIF(Paramètres!$C$6:$C$93,$Q37)),"",Paramètres!$K$15)</f>
        <v>5</v>
      </c>
      <c r="W37" s="89">
        <f>IF(OR(WEEKDAY($Q37,2)=3,WEEKDAY($Q37,2)&gt;5,COUNTIF(Paramètres!$C$6:$C$93,$Q37)),"",Paramètres!$K$14)</f>
        <v>3.4</v>
      </c>
      <c r="X37" s="41">
        <f>IF($K$2&lt;&gt;"",IF(MONTH(DATE($K$2,MONTH(X$5),$B37))=MONTH(X$5),DATE($K$2,MONTH(X$5),$B37),""),"")</f>
        <v>43464</v>
      </c>
      <c r="Y37" s="62"/>
      <c r="Z37" s="43"/>
      <c r="AA37" s="43"/>
      <c r="AB37" s="43"/>
      <c r="AC37" s="43"/>
      <c r="AD37" s="44"/>
      <c r="AE37" s="41">
        <f>IF($N$2&lt;&gt;"",IF(MONTH(DATE($N$2,MONTH(AE$5),$B37))=MONTH(AE$5),DATE($N$2,MONTH(AE$5),$B37),""),"")</f>
        <v>43495</v>
      </c>
      <c r="AF37" s="43"/>
      <c r="AG37" s="43"/>
      <c r="AH37" s="43"/>
      <c r="AI37" s="43"/>
      <c r="AJ37" s="43"/>
      <c r="AK37" s="44"/>
      <c r="AL37" s="53" t="str">
        <f>IF($N$2&lt;&gt;"",IF(MONTH(DATE($N$2,MONTH(AL$5),$B37))=MONTH(AL$5),DATE($N$2,MONTH(AL$5),$B37),""),"")</f>
        <v/>
      </c>
      <c r="AM37" s="43"/>
      <c r="AN37" s="43"/>
      <c r="AO37" s="43"/>
      <c r="AP37" s="43"/>
      <c r="AQ37" s="43"/>
      <c r="AR37" s="50"/>
      <c r="AS37" s="41">
        <f>IF($N$2&lt;&gt;"",IF(MONTH(DATE($N$2,MONTH(AS$5),$B37))=MONTH(AS$5),DATE($N$2,MONTH(AS$5),$B37),""),"")</f>
        <v>43554</v>
      </c>
      <c r="AT37" s="43"/>
      <c r="AU37" s="43"/>
      <c r="AV37" s="43"/>
      <c r="AW37" s="43"/>
      <c r="AX37" s="43"/>
      <c r="AY37" s="44"/>
      <c r="AZ37" s="53">
        <f>IF($N$2&lt;&gt;"",IF(MONTH(DATE($N$2,MONTH(AZ$5),$B37))=MONTH(AZ$5),DATE($N$2,MONTH(AZ$5),$B37),""),"")</f>
        <v>43585</v>
      </c>
      <c r="BA37" s="43"/>
      <c r="BB37" s="43"/>
      <c r="BC37" s="43"/>
      <c r="BD37" s="43"/>
      <c r="BE37" s="43"/>
      <c r="BF37" s="50"/>
      <c r="BG37" s="41">
        <f>IF($N$2&lt;&gt;"",IF(MONTH(DATE($N$2,MONTH(BG$5),$B37))=MONTH(BG$5),DATE($N$2,MONTH(BG$5),$B37),""),"")</f>
        <v>43615</v>
      </c>
      <c r="BH37" s="43"/>
      <c r="BI37" s="43"/>
      <c r="BJ37" s="43"/>
      <c r="BK37" s="43"/>
      <c r="BL37" s="43"/>
      <c r="BM37" s="44"/>
      <c r="BN37" s="53">
        <f>IF($N$2&lt;&gt;"",IF(MONTH(DATE($N$2,MONTH(BN$5),$B37))=MONTH(BN$5),DATE($N$2,MONTH(BN$5),$B37),""),"")</f>
        <v>43646</v>
      </c>
      <c r="BO37" s="43"/>
      <c r="BP37" s="43"/>
      <c r="BQ37" s="43"/>
      <c r="BR37" s="43"/>
      <c r="BS37" s="43"/>
      <c r="BT37" s="50"/>
      <c r="BU37" s="41">
        <f>IF($N$2&lt;&gt;"",IF(MONTH(DATE($N$2,MONTH(BU$5),$B37))=MONTH(BU$5),DATE($N$2,MONTH(BU$5),$B37),""),"")</f>
        <v>43676</v>
      </c>
      <c r="BV37" s="43"/>
      <c r="BW37" s="43"/>
      <c r="BX37" s="43"/>
      <c r="BY37" s="43"/>
      <c r="BZ37" s="43"/>
      <c r="CA37" s="44"/>
    </row>
    <row r="38" spans="1:79" ht="21" customHeight="1" thickBot="1" x14ac:dyDescent="0.3">
      <c r="B38">
        <v>31</v>
      </c>
      <c r="C38" s="45" t="str">
        <f>IF($K$2&lt;&gt;"",IF(MONTH(DATE($K$2,MONTH(C$5),$B38))=MONTH(C$5),DATE($K$2,MONTH(C$5),$B38),""),"")</f>
        <v/>
      </c>
      <c r="D38" s="46"/>
      <c r="E38" s="46"/>
      <c r="F38" s="46"/>
      <c r="G38" s="46"/>
      <c r="H38" s="46"/>
      <c r="I38" s="56"/>
      <c r="J38" s="45">
        <f>IF($K$2&lt;&gt;"",IF(MONTH(DATE($K$2,MONTH(J$5),$B38))=MONTH(J$5),DATE($K$2,MONTH(J$5),$B38),""),"")</f>
        <v>43404</v>
      </c>
      <c r="K38" s="82" t="str">
        <f>IF(OR(WEEKDAY($J38,2)=3,WEEKDAY($J38,2)&gt;5,COUNTIF(Paramètres!$C$6:$C$93,$J38)),"",Paramètres!$K$15)</f>
        <v/>
      </c>
      <c r="L38" s="82" t="str">
        <f>IF(OR(WEEKDAY($J38,2)=3,WEEKDAY($J38,2)&gt;5,COUNTIF(Paramètres!$C$6:$C$93,$J38)),"",Paramètres!$K$14)</f>
        <v/>
      </c>
      <c r="M38" s="82" t="str">
        <f>IF(OR(WEEKDAY($J38,2)=3,WEEKDAY($J38,2)&gt;5,COUNTIF(Paramètres!$C$6:$C$93,$J38)),"",Paramètres!$K$15)</f>
        <v/>
      </c>
      <c r="N38" s="82" t="str">
        <f>IF(OR(WEEKDAY($J38,2)=3,WEEKDAY($J38,2)&gt;5,COUNTIF(Paramètres!$C$6:$C$93,$J38)),"",Paramètres!$K$14)</f>
        <v/>
      </c>
      <c r="O38" s="82" t="str">
        <f>IF(OR(WEEKDAY($J38,2)=3,WEEKDAY($J38,2)&gt;5,COUNTIF(Paramètres!$C$6:$C$93,$J38)),"",Paramètres!$K$15)</f>
        <v/>
      </c>
      <c r="P38" s="83" t="str">
        <f>IF(OR(WEEKDAY($J38,2)=3,WEEKDAY($J38,2)&gt;5,COUNTIF(Paramètres!$C$6:$C$93,$J38)),"",Paramètres!$K$14)</f>
        <v/>
      </c>
      <c r="Q38" s="90" t="str">
        <f>IF($K$2&lt;&gt;"",IF(MONTH(DATE($K$2,MONTH(Q$5),$B38))=MONTH(Q$5),DATE($K$2,MONTH(Q$5),$B38),""),"")</f>
        <v/>
      </c>
      <c r="R38" s="91"/>
      <c r="S38" s="91"/>
      <c r="T38" s="91"/>
      <c r="U38" s="91"/>
      <c r="V38" s="91"/>
      <c r="W38" s="92"/>
      <c r="X38" s="45">
        <f>IF($K$2&lt;&gt;"",IF(MONTH(DATE($K$2,MONTH(X$5),$B38))=MONTH(X$5),DATE($K$2,MONTH(X$5),$B38),""),"")</f>
        <v>43465</v>
      </c>
      <c r="Y38" s="95"/>
      <c r="Z38" s="47"/>
      <c r="AA38" s="47"/>
      <c r="AB38" s="47"/>
      <c r="AC38" s="47"/>
      <c r="AD38" s="48"/>
      <c r="AE38" s="45">
        <f>IF($N$2&lt;&gt;"",IF(MONTH(DATE($N$2,MONTH(AE$5),$B38))=MONTH(AE$5),DATE($N$2,MONTH(AE$5),$B38),""),"")</f>
        <v>43496</v>
      </c>
      <c r="AF38" s="47"/>
      <c r="AG38" s="47"/>
      <c r="AH38" s="47"/>
      <c r="AI38" s="47"/>
      <c r="AJ38" s="47"/>
      <c r="AK38" s="48"/>
      <c r="AL38" s="54" t="str">
        <f>IF($N$2&lt;&gt;"",IF(MONTH(DATE($N$2,MONTH(AL$5),$B38))=MONTH(AL$5),DATE($N$2,MONTH(AL$5),$B38),""),"")</f>
        <v/>
      </c>
      <c r="AM38" s="47"/>
      <c r="AN38" s="47"/>
      <c r="AO38" s="47"/>
      <c r="AP38" s="47"/>
      <c r="AQ38" s="47"/>
      <c r="AR38" s="51"/>
      <c r="AS38" s="45">
        <f>IF($N$2&lt;&gt;"",IF(MONTH(DATE($N$2,MONTH(AS$5),$B38))=MONTH(AS$5),DATE($N$2,MONTH(AS$5),$B38),""),"")</f>
        <v>43555</v>
      </c>
      <c r="AT38" s="47"/>
      <c r="AU38" s="47"/>
      <c r="AV38" s="47"/>
      <c r="AW38" s="47"/>
      <c r="AX38" s="47"/>
      <c r="AY38" s="48"/>
      <c r="AZ38" s="54" t="str">
        <f>IF($N$2&lt;&gt;"",IF(MONTH(DATE($N$2,MONTH(AZ$5),$B38))=MONTH(AZ$5),DATE($N$2,MONTH(AZ$5),$B38),""),"")</f>
        <v/>
      </c>
      <c r="BA38" s="47"/>
      <c r="BB38" s="47"/>
      <c r="BC38" s="47"/>
      <c r="BD38" s="47"/>
      <c r="BE38" s="47"/>
      <c r="BF38" s="51"/>
      <c r="BG38" s="45">
        <f>IF($N$2&lt;&gt;"",IF(MONTH(DATE($N$2,MONTH(BG$5),$B38))=MONTH(BG$5),DATE($N$2,MONTH(BG$5),$B38),""),"")</f>
        <v>43616</v>
      </c>
      <c r="BH38" s="47"/>
      <c r="BI38" s="47"/>
      <c r="BJ38" s="47"/>
      <c r="BK38" s="47"/>
      <c r="BL38" s="47"/>
      <c r="BM38" s="48"/>
      <c r="BN38" s="54" t="str">
        <f>IF($N$2&lt;&gt;"",IF(MONTH(DATE($N$2,MONTH(BN$5),$B38))=MONTH(BN$5),DATE($N$2,MONTH(BN$5),$B38),""),"")</f>
        <v/>
      </c>
      <c r="BO38" s="47"/>
      <c r="BP38" s="47"/>
      <c r="BQ38" s="47"/>
      <c r="BR38" s="47"/>
      <c r="BS38" s="47"/>
      <c r="BT38" s="51"/>
      <c r="BU38" s="45">
        <f>IF($N$2&lt;&gt;"",IF(MONTH(DATE($N$2,MONTH(BU$5),$B38))=MONTH(BU$5),DATE($N$2,MONTH(BU$5),$B38),""),"")</f>
        <v>43677</v>
      </c>
      <c r="BV38" s="47"/>
      <c r="BW38" s="47"/>
      <c r="BX38" s="47"/>
      <c r="BY38" s="47"/>
      <c r="BZ38" s="47"/>
      <c r="CA38" s="48"/>
    </row>
    <row r="39" spans="1:79" ht="14.4" thickTop="1" x14ac:dyDescent="0.25"/>
    <row r="42" spans="1:79" ht="14.4" thickBot="1" x14ac:dyDescent="0.3"/>
    <row r="43" spans="1:79" s="71" customFormat="1" ht="21" customHeight="1" thickBot="1" x14ac:dyDescent="0.3">
      <c r="A43" s="71" t="s">
        <v>26</v>
      </c>
      <c r="F43" s="72">
        <f>SUMIF(D8:I38,5,D8:I38)</f>
        <v>240</v>
      </c>
      <c r="G43" s="73"/>
      <c r="M43" s="72">
        <f>SUMIF(K8:P38,5,K8:P38)</f>
        <v>180</v>
      </c>
      <c r="N43" s="73"/>
      <c r="T43" s="72">
        <f>SUMIF(R8:W38,5,R8:W38)</f>
        <v>240</v>
      </c>
      <c r="U43" s="73"/>
      <c r="AA43" s="72">
        <f>SUMIF(Y8:AD38,5,Y8:AD38)</f>
        <v>0</v>
      </c>
      <c r="AB43" s="73"/>
      <c r="AH43" s="72">
        <f>SUMIF(AF8:AK38,5,AF8:AK38)</f>
        <v>0</v>
      </c>
      <c r="AI43" s="73"/>
      <c r="AO43" s="72">
        <f>SUMIF(AM8:AR38,5,AM8:AR38)</f>
        <v>0</v>
      </c>
      <c r="AP43" s="73"/>
      <c r="AV43" s="72">
        <f>SUMIF(AT8:AY38,5,AT8:AY38)</f>
        <v>0</v>
      </c>
      <c r="AW43" s="73"/>
      <c r="BC43" s="72">
        <f>SUMIF(BA8:BF38,5,BA8:BF38)</f>
        <v>0</v>
      </c>
      <c r="BD43" s="73"/>
      <c r="BJ43" s="72">
        <f>SUMIF(BH8:BM38,5,BH8:BM38)</f>
        <v>0</v>
      </c>
      <c r="BK43" s="73"/>
      <c r="BQ43" s="72">
        <f>SUMIF(BO8:BT38,5,BO8:BT38)</f>
        <v>0</v>
      </c>
      <c r="BR43" s="73"/>
      <c r="BX43" s="72">
        <f>SUMIF(BV8:CA38,5,BV8:CA38)</f>
        <v>0</v>
      </c>
      <c r="BY43" s="73"/>
    </row>
    <row r="44" spans="1:79" s="71" customFormat="1" ht="21" customHeight="1" x14ac:dyDescent="0.25">
      <c r="F44" s="74"/>
      <c r="G44" s="74"/>
      <c r="M44" s="74"/>
      <c r="N44" s="74"/>
      <c r="T44" s="74"/>
      <c r="U44" s="74"/>
      <c r="AA44" s="74"/>
      <c r="AB44" s="74"/>
      <c r="AH44" s="74"/>
      <c r="AI44" s="74"/>
      <c r="AO44" s="74"/>
      <c r="AP44" s="74"/>
      <c r="AV44" s="74"/>
      <c r="AW44" s="74"/>
      <c r="BC44" s="74"/>
      <c r="BD44" s="74"/>
      <c r="BJ44" s="74"/>
      <c r="BK44" s="74"/>
      <c r="BQ44" s="74"/>
      <c r="BR44" s="74"/>
      <c r="BX44" s="74"/>
      <c r="BY44" s="74"/>
    </row>
    <row r="45" spans="1:79" s="71" customFormat="1" ht="21" customHeight="1" thickBot="1" x14ac:dyDescent="0.3">
      <c r="F45" s="75"/>
      <c r="G45" s="75"/>
      <c r="M45" s="75"/>
      <c r="N45" s="75"/>
      <c r="T45" s="75"/>
      <c r="U45" s="75"/>
      <c r="AA45" s="75"/>
      <c r="AB45" s="75"/>
      <c r="AH45" s="75"/>
      <c r="AI45" s="75"/>
      <c r="AO45" s="75"/>
      <c r="AP45" s="75"/>
      <c r="AV45" s="75"/>
      <c r="AW45" s="75"/>
      <c r="BC45" s="75"/>
      <c r="BD45" s="75"/>
      <c r="BJ45" s="75"/>
      <c r="BK45" s="75"/>
      <c r="BQ45" s="75"/>
      <c r="BR45" s="75"/>
      <c r="BX45" s="75"/>
      <c r="BY45" s="75"/>
    </row>
    <row r="46" spans="1:79" s="71" customFormat="1" ht="21" customHeight="1" thickBot="1" x14ac:dyDescent="0.3">
      <c r="A46" s="71" t="s">
        <v>28</v>
      </c>
      <c r="F46" s="72">
        <f>IF(F43&gt;90,90,0)</f>
        <v>90</v>
      </c>
      <c r="G46" s="73"/>
      <c r="H46" s="78"/>
      <c r="I46" s="78"/>
      <c r="J46" s="78"/>
      <c r="K46" s="78"/>
      <c r="L46" s="78"/>
      <c r="M46" s="72">
        <f>IF(M43&gt;90,90,0)</f>
        <v>90</v>
      </c>
      <c r="N46" s="73"/>
      <c r="O46" s="78"/>
      <c r="P46" s="78"/>
      <c r="Q46" s="78"/>
      <c r="R46" s="78"/>
      <c r="S46" s="78"/>
      <c r="T46" s="72">
        <f>IF(T43&gt;90,90,0)</f>
        <v>90</v>
      </c>
      <c r="U46" s="73"/>
      <c r="V46" s="78"/>
      <c r="W46" s="78"/>
      <c r="X46" s="78"/>
      <c r="Y46" s="78"/>
      <c r="Z46" s="78"/>
      <c r="AA46" s="72">
        <f>IF(AA43&gt;90,90,0)</f>
        <v>0</v>
      </c>
      <c r="AB46" s="73"/>
      <c r="AC46" s="78"/>
      <c r="AD46" s="78"/>
      <c r="AE46" s="78"/>
      <c r="AF46" s="78"/>
      <c r="AG46" s="78"/>
      <c r="AH46" s="72">
        <f>IF(AH43&gt;90,90,0)</f>
        <v>0</v>
      </c>
      <c r="AI46" s="73"/>
      <c r="AJ46" s="78"/>
      <c r="AK46" s="78"/>
      <c r="AL46" s="78"/>
      <c r="AM46" s="78"/>
      <c r="AN46" s="78"/>
      <c r="AO46" s="72">
        <f>IF(AO43&gt;90,90,0)</f>
        <v>0</v>
      </c>
      <c r="AP46" s="73"/>
      <c r="AQ46" s="78"/>
      <c r="AR46" s="78"/>
      <c r="AS46" s="78"/>
      <c r="AT46" s="78"/>
      <c r="AU46" s="78"/>
      <c r="AV46" s="72">
        <f>IF(AV43&gt;90,90,0)</f>
        <v>0</v>
      </c>
      <c r="AW46" s="73"/>
      <c r="AX46" s="78"/>
      <c r="AY46" s="78"/>
      <c r="AZ46" s="78"/>
      <c r="BA46" s="78"/>
      <c r="BB46" s="78"/>
      <c r="BC46" s="72">
        <f>IF(BC43&gt;90,90,0)</f>
        <v>0</v>
      </c>
      <c r="BD46" s="73"/>
      <c r="BE46" s="78"/>
      <c r="BF46" s="78"/>
      <c r="BG46" s="78"/>
      <c r="BH46" s="78"/>
      <c r="BI46" s="78"/>
      <c r="BJ46" s="72">
        <f>IF(BJ43&gt;90,90,0)</f>
        <v>0</v>
      </c>
      <c r="BK46" s="73"/>
      <c r="BL46" s="78"/>
      <c r="BM46" s="78"/>
      <c r="BN46" s="78"/>
      <c r="BO46" s="78"/>
      <c r="BP46" s="78"/>
      <c r="BQ46" s="72">
        <f>IF(BQ43&gt;90,90,0)</f>
        <v>0</v>
      </c>
      <c r="BR46" s="73"/>
      <c r="BS46" s="78"/>
      <c r="BT46" s="78"/>
      <c r="BU46" s="78"/>
      <c r="BV46" s="78"/>
      <c r="BW46" s="78"/>
      <c r="BX46" s="72">
        <f>IF(BX43&gt;90,90,0)</f>
        <v>0</v>
      </c>
      <c r="BY46" s="73"/>
    </row>
    <row r="47" spans="1:79" s="71" customFormat="1" ht="21" customHeight="1" x14ac:dyDescent="0.25">
      <c r="F47" s="76"/>
      <c r="G47" s="76"/>
      <c r="M47" s="76"/>
      <c r="N47" s="76"/>
      <c r="T47" s="76"/>
      <c r="U47" s="76"/>
      <c r="AA47" s="76"/>
      <c r="AB47" s="76"/>
      <c r="AH47" s="76"/>
      <c r="AI47" s="76"/>
      <c r="AO47" s="76"/>
      <c r="AP47" s="76"/>
      <c r="AV47" s="76"/>
      <c r="AW47" s="76"/>
      <c r="BC47" s="76"/>
      <c r="BD47" s="76"/>
      <c r="BJ47" s="76"/>
      <c r="BK47" s="76"/>
      <c r="BQ47" s="76"/>
      <c r="BR47" s="76"/>
      <c r="BX47" s="76"/>
      <c r="BY47" s="76"/>
    </row>
    <row r="48" spans="1:79" s="71" customFormat="1" ht="21" customHeight="1" thickBot="1" x14ac:dyDescent="0.3">
      <c r="F48" s="77"/>
      <c r="G48" s="77"/>
      <c r="M48" s="77"/>
      <c r="N48" s="77"/>
      <c r="T48" s="77"/>
      <c r="U48" s="77"/>
      <c r="AA48" s="77"/>
      <c r="AB48" s="77"/>
      <c r="AH48" s="77"/>
      <c r="AI48" s="77"/>
      <c r="AO48" s="77"/>
      <c r="AP48" s="77"/>
      <c r="AV48" s="77"/>
      <c r="AW48" s="77"/>
      <c r="BC48" s="77"/>
      <c r="BD48" s="77"/>
      <c r="BJ48" s="77"/>
      <c r="BK48" s="77"/>
      <c r="BQ48" s="77"/>
      <c r="BR48" s="77"/>
      <c r="BX48" s="77"/>
      <c r="BY48" s="77"/>
    </row>
    <row r="49" spans="1:77" s="71" customFormat="1" ht="21" customHeight="1" thickBot="1" x14ac:dyDescent="0.3">
      <c r="A49" s="71" t="s">
        <v>27</v>
      </c>
      <c r="F49" s="72">
        <f>SUMIF(D8:I38,3.4,D8:I38)</f>
        <v>163.20000000000013</v>
      </c>
      <c r="G49" s="73"/>
      <c r="M49" s="72">
        <f>SUMIF(K8:P38,3.4,K8:P38)</f>
        <v>122.40000000000008</v>
      </c>
      <c r="N49" s="73"/>
      <c r="T49" s="72">
        <f>SUMIF(R8:W38,3.4,R8:W38)</f>
        <v>163.20000000000013</v>
      </c>
      <c r="U49" s="73"/>
      <c r="AA49" s="72">
        <f>SUMIF(Y8:AD38,3.4,Y8:AD38)</f>
        <v>0</v>
      </c>
      <c r="AB49" s="73"/>
      <c r="AH49" s="72">
        <f>SUMIF(AF8:AK38,3.4,AF8:AK38)</f>
        <v>0</v>
      </c>
      <c r="AI49" s="73"/>
      <c r="AO49" s="72">
        <f>SUMIF(AM8:AR38,3.4,AM8:AR38)</f>
        <v>0</v>
      </c>
      <c r="AP49" s="73"/>
      <c r="AV49" s="72">
        <f>SUMIF(AT8:AY38,3.4,AT8:AY38)</f>
        <v>0</v>
      </c>
      <c r="AW49" s="73"/>
      <c r="BC49" s="72">
        <f>SUMIF(BA8:BF38,3.4,BA8:BF38)</f>
        <v>0</v>
      </c>
      <c r="BD49" s="73"/>
      <c r="BJ49" s="72">
        <f>SUMIF(BH8:BM38,3.4,BH8:BM38)</f>
        <v>0</v>
      </c>
      <c r="BK49" s="73"/>
      <c r="BQ49" s="72">
        <f>SUMIF(BO8:BT38,3.4,BO8:BT38)</f>
        <v>0</v>
      </c>
      <c r="BR49" s="73"/>
      <c r="BX49" s="72">
        <f>SUMIF(BV8:CA38,3.4,BV8:CA38)</f>
        <v>0</v>
      </c>
      <c r="BY49" s="73"/>
    </row>
  </sheetData>
  <mergeCells count="92">
    <mergeCell ref="BQ43:BR43"/>
    <mergeCell ref="BQ45:BR45"/>
    <mergeCell ref="BQ46:BR46"/>
    <mergeCell ref="BQ49:BR49"/>
    <mergeCell ref="BX43:BY43"/>
    <mergeCell ref="BX45:BY45"/>
    <mergeCell ref="BX46:BY46"/>
    <mergeCell ref="BX49:BY49"/>
    <mergeCell ref="BC43:BD43"/>
    <mergeCell ref="BC45:BD45"/>
    <mergeCell ref="BC46:BD46"/>
    <mergeCell ref="BC49:BD49"/>
    <mergeCell ref="BJ43:BK43"/>
    <mergeCell ref="BJ45:BK45"/>
    <mergeCell ref="BJ46:BK46"/>
    <mergeCell ref="BJ49:BK49"/>
    <mergeCell ref="AO43:AP43"/>
    <mergeCell ref="AO45:AP45"/>
    <mergeCell ref="AO46:AP46"/>
    <mergeCell ref="AO49:AP49"/>
    <mergeCell ref="AV43:AW43"/>
    <mergeCell ref="AV45:AW45"/>
    <mergeCell ref="AV46:AW46"/>
    <mergeCell ref="AV49:AW49"/>
    <mergeCell ref="AA43:AB43"/>
    <mergeCell ref="AA45:AB45"/>
    <mergeCell ref="AA46:AB46"/>
    <mergeCell ref="AA49:AB49"/>
    <mergeCell ref="AH43:AI43"/>
    <mergeCell ref="AH45:AI45"/>
    <mergeCell ref="AH46:AI46"/>
    <mergeCell ref="AH49:AI49"/>
    <mergeCell ref="M43:N43"/>
    <mergeCell ref="M45:N45"/>
    <mergeCell ref="M46:N46"/>
    <mergeCell ref="M49:N49"/>
    <mergeCell ref="T43:U43"/>
    <mergeCell ref="T45:U45"/>
    <mergeCell ref="T46:U46"/>
    <mergeCell ref="T49:U49"/>
    <mergeCell ref="T6:U6"/>
    <mergeCell ref="J6:J7"/>
    <mergeCell ref="D6:E6"/>
    <mergeCell ref="F6:G6"/>
    <mergeCell ref="H6:I6"/>
    <mergeCell ref="K6:L6"/>
    <mergeCell ref="M6:N6"/>
    <mergeCell ref="O6:P6"/>
    <mergeCell ref="Q6:Q7"/>
    <mergeCell ref="R6:S6"/>
    <mergeCell ref="BE6:BF6"/>
    <mergeCell ref="BG6:BG7"/>
    <mergeCell ref="BH6:BI6"/>
    <mergeCell ref="BJ6:BK6"/>
    <mergeCell ref="AQ6:AR6"/>
    <mergeCell ref="AS6:AS7"/>
    <mergeCell ref="AT6:AU6"/>
    <mergeCell ref="AV6:AW6"/>
    <mergeCell ref="AX6:AY6"/>
    <mergeCell ref="AZ6:AZ7"/>
    <mergeCell ref="K2:L2"/>
    <mergeCell ref="N2:O2"/>
    <mergeCell ref="BA6:BB6"/>
    <mergeCell ref="BC6:BD6"/>
    <mergeCell ref="AF6:AG6"/>
    <mergeCell ref="AH6:AI6"/>
    <mergeCell ref="AJ6:AK6"/>
    <mergeCell ref="AL6:AL7"/>
    <mergeCell ref="AM6:AN6"/>
    <mergeCell ref="AO6:AP6"/>
    <mergeCell ref="V6:W6"/>
    <mergeCell ref="X6:X7"/>
    <mergeCell ref="Y6:Z6"/>
    <mergeCell ref="AA6:AB6"/>
    <mergeCell ref="AC6:AD6"/>
    <mergeCell ref="AE6:AE7"/>
    <mergeCell ref="BU6:BU7"/>
    <mergeCell ref="BV6:BW6"/>
    <mergeCell ref="BX6:BY6"/>
    <mergeCell ref="BZ6:CA6"/>
    <mergeCell ref="BL6:BM6"/>
    <mergeCell ref="BN6:BN7"/>
    <mergeCell ref="BO6:BP6"/>
    <mergeCell ref="BQ6:BR6"/>
    <mergeCell ref="BS6:BT6"/>
    <mergeCell ref="C2:J2"/>
    <mergeCell ref="F43:G43"/>
    <mergeCell ref="F45:G45"/>
    <mergeCell ref="F49:G49"/>
    <mergeCell ref="F46:G46"/>
    <mergeCell ref="D5:I5"/>
    <mergeCell ref="C6:C7"/>
  </mergeCells>
  <conditionalFormatting sqref="C8:I38">
    <cfRule type="expression" dxfId="247" priority="241">
      <formula>COUNTIF(Férié,$C8)</formula>
    </cfRule>
    <cfRule type="expression" dxfId="246" priority="242">
      <formula>WEEKDAY($C8,2)&gt;5</formula>
    </cfRule>
    <cfRule type="expression" dxfId="245" priority="243">
      <formula>COUNTIF(Vacance,$C8)</formula>
    </cfRule>
    <cfRule type="expression" dxfId="244" priority="244">
      <formula>$C8=""</formula>
    </cfRule>
  </conditionalFormatting>
  <conditionalFormatting sqref="J8:P38">
    <cfRule type="expression" dxfId="19" priority="237">
      <formula>COUNTIF(Férié,$J8)</formula>
    </cfRule>
    <cfRule type="expression" dxfId="18" priority="238">
      <formula>WEEKDAY($J8,2)&gt;5</formula>
    </cfRule>
    <cfRule type="expression" dxfId="17" priority="239">
      <formula>COUNTIF(Vacance,$J8)</formula>
    </cfRule>
    <cfRule type="expression" dxfId="16" priority="240">
      <formula>$J8=""</formula>
    </cfRule>
  </conditionalFormatting>
  <conditionalFormatting sqref="Q8:W38">
    <cfRule type="expression" dxfId="15" priority="233">
      <formula>COUNTIF(Férié,$Q8)</formula>
    </cfRule>
    <cfRule type="expression" dxfId="14" priority="234">
      <formula>WEEKDAY($Q8,2)&gt;5</formula>
    </cfRule>
    <cfRule type="expression" dxfId="13" priority="235">
      <formula>COUNTIF(Vacance,$Q8)</formula>
    </cfRule>
    <cfRule type="expression" dxfId="12" priority="236">
      <formula>$Q8=""</formula>
    </cfRule>
  </conditionalFormatting>
  <conditionalFormatting sqref="X8:X38">
    <cfRule type="expression" dxfId="243" priority="229">
      <formula>COUNTIF(Férié,$X8)</formula>
    </cfRule>
    <cfRule type="expression" dxfId="242" priority="230">
      <formula>WEEKDAY($X8,2)&gt;5</formula>
    </cfRule>
    <cfRule type="expression" dxfId="241" priority="231">
      <formula>COUNTIF(Vacance,$X8)</formula>
    </cfRule>
    <cfRule type="expression" dxfId="240" priority="232">
      <formula>$X8=""</formula>
    </cfRule>
  </conditionalFormatting>
  <conditionalFormatting sqref="Y8:Y38">
    <cfRule type="expression" dxfId="7" priority="225">
      <formula>COUNTIF(Férié,$X8)</formula>
    </cfRule>
  </conditionalFormatting>
  <conditionalFormatting sqref="Y8:Y38">
    <cfRule type="expression" dxfId="6" priority="226">
      <formula>WEEKDAY($X8,2)&gt;5</formula>
    </cfRule>
    <cfRule type="expression" dxfId="5" priority="227">
      <formula>COUNTIF(Vacance,$X8)</formula>
    </cfRule>
    <cfRule type="expression" dxfId="4" priority="228">
      <formula>$X8=""</formula>
    </cfRule>
  </conditionalFormatting>
  <conditionalFormatting sqref="Z8:Z38">
    <cfRule type="expression" dxfId="3" priority="221">
      <formula>COUNTIF(Férié,$X8)</formula>
    </cfRule>
    <cfRule type="expression" dxfId="2" priority="222">
      <formula>WEEKDAY($X8,2)&gt;5</formula>
    </cfRule>
    <cfRule type="expression" dxfId="1" priority="223">
      <formula>COUNTIF(Vacance,$X8)</formula>
    </cfRule>
    <cfRule type="expression" dxfId="0" priority="224">
      <formula>$X8=""</formula>
    </cfRule>
  </conditionalFormatting>
  <conditionalFormatting sqref="AA8:AA38">
    <cfRule type="expression" dxfId="239" priority="217">
      <formula>COUNTIF(Férié,$X8)</formula>
    </cfRule>
    <cfRule type="expression" dxfId="238" priority="218">
      <formula>WEEKDAY($X8,2)&gt;5</formula>
    </cfRule>
    <cfRule type="expression" dxfId="237" priority="219">
      <formula>COUNTIF(Vacance,$X8)</formula>
    </cfRule>
    <cfRule type="expression" dxfId="236" priority="220">
      <formula>$X8=""</formula>
    </cfRule>
  </conditionalFormatting>
  <conditionalFormatting sqref="AB8:AB38">
    <cfRule type="expression" dxfId="235" priority="213">
      <formula>COUNTIF(Férié,$X8)</formula>
    </cfRule>
    <cfRule type="expression" dxfId="234" priority="214">
      <formula>WEEKDAY($X8,2)&gt;5</formula>
    </cfRule>
    <cfRule type="expression" dxfId="233" priority="215">
      <formula>COUNTIF(Vacance,$X8)</formula>
    </cfRule>
    <cfRule type="expression" dxfId="232" priority="216">
      <formula>$X8=""</formula>
    </cfRule>
  </conditionalFormatting>
  <conditionalFormatting sqref="AC8:AC38">
    <cfRule type="expression" dxfId="231" priority="209">
      <formula>COUNTIF(Férié,$X8)</formula>
    </cfRule>
    <cfRule type="expression" dxfId="230" priority="210">
      <formula>WEEKDAY($X8,2)&gt;5</formula>
    </cfRule>
    <cfRule type="expression" dxfId="229" priority="211">
      <formula>COUNTIF(Vacance,$X8)</formula>
    </cfRule>
    <cfRule type="expression" dxfId="228" priority="212">
      <formula>$X8=""</formula>
    </cfRule>
  </conditionalFormatting>
  <conditionalFormatting sqref="AD8:AD38">
    <cfRule type="expression" dxfId="227" priority="205">
      <formula>COUNTIF(Férié,$X8)</formula>
    </cfRule>
    <cfRule type="expression" dxfId="226" priority="206">
      <formula>WEEKDAY($X8,2)&gt;5</formula>
    </cfRule>
    <cfRule type="expression" dxfId="225" priority="207">
      <formula>COUNTIF(Vacance,$X8)</formula>
    </cfRule>
    <cfRule type="expression" dxfId="224" priority="208">
      <formula>$X8=""</formula>
    </cfRule>
  </conditionalFormatting>
  <conditionalFormatting sqref="AE8:AE38">
    <cfRule type="expression" dxfId="223" priority="201">
      <formula>COUNTIF(Férié,$AE8)</formula>
    </cfRule>
    <cfRule type="expression" dxfId="222" priority="202">
      <formula>WEEKDAY($AE8,2)&gt;5</formula>
    </cfRule>
    <cfRule type="expression" dxfId="221" priority="203">
      <formula>COUNTIF(Vacance,$AE8)</formula>
    </cfRule>
    <cfRule type="expression" dxfId="220" priority="204">
      <formula>$AE8=""</formula>
    </cfRule>
  </conditionalFormatting>
  <conditionalFormatting sqref="AF8:AF38">
    <cfRule type="expression" dxfId="219" priority="197">
      <formula>COUNTIF(Férié,$AE8)</formula>
    </cfRule>
    <cfRule type="expression" dxfId="218" priority="198">
      <formula>WEEKDAY($AE8,2)&gt;5</formula>
    </cfRule>
    <cfRule type="expression" dxfId="217" priority="199">
      <formula>COUNTIF(Vacance,$AE8)</formula>
    </cfRule>
    <cfRule type="expression" dxfId="216" priority="200">
      <formula>$AE8=""</formula>
    </cfRule>
  </conditionalFormatting>
  <conditionalFormatting sqref="AG8:AG38">
    <cfRule type="expression" dxfId="215" priority="193">
      <formula>COUNTIF(Férié,$AE8)</formula>
    </cfRule>
    <cfRule type="expression" dxfId="214" priority="194">
      <formula>WEEKDAY($AE8,2)&gt;5</formula>
    </cfRule>
    <cfRule type="expression" dxfId="213" priority="195">
      <formula>COUNTIF(Vacance,$AE8)</formula>
    </cfRule>
    <cfRule type="expression" dxfId="212" priority="196">
      <formula>$AE8=""</formula>
    </cfRule>
  </conditionalFormatting>
  <conditionalFormatting sqref="AH8:AH38">
    <cfRule type="expression" dxfId="211" priority="189">
      <formula>COUNTIF(Férié,$AE8)</formula>
    </cfRule>
    <cfRule type="expression" dxfId="210" priority="190">
      <formula>WEEKDAY($AE8,2)&gt;5</formula>
    </cfRule>
    <cfRule type="expression" dxfId="209" priority="191">
      <formula>COUNTIF(Vacance,$AE8)</formula>
    </cfRule>
    <cfRule type="expression" dxfId="208" priority="192">
      <formula>$AE8=""</formula>
    </cfRule>
  </conditionalFormatting>
  <conditionalFormatting sqref="AI8:AI38">
    <cfRule type="expression" dxfId="207" priority="181">
      <formula>COUNTIF(Férié,$AE8)</formula>
    </cfRule>
    <cfRule type="expression" dxfId="206" priority="182">
      <formula>WEEKDAY($AE8,2)&gt;5</formula>
    </cfRule>
    <cfRule type="expression" dxfId="205" priority="183">
      <formula>COUNTIF(Vacance,$AE8)</formula>
    </cfRule>
    <cfRule type="expression" dxfId="204" priority="184">
      <formula>$AE8=""</formula>
    </cfRule>
  </conditionalFormatting>
  <conditionalFormatting sqref="AJ8:AJ38">
    <cfRule type="expression" dxfId="203" priority="177">
      <formula>COUNTIF(Férié,$AE8)</formula>
    </cfRule>
    <cfRule type="expression" dxfId="202" priority="178">
      <formula>WEEKDAY($AE8,2)&gt;5</formula>
    </cfRule>
    <cfRule type="expression" dxfId="201" priority="179">
      <formula>COUNTIF(Vacance,$AE8)</formula>
    </cfRule>
    <cfRule type="expression" dxfId="200" priority="180">
      <formula>$AE8=""</formula>
    </cfRule>
  </conditionalFormatting>
  <conditionalFormatting sqref="AK8:AK38">
    <cfRule type="expression" dxfId="199" priority="173">
      <formula>COUNTIF(Férié,$AE8)</formula>
    </cfRule>
    <cfRule type="expression" dxfId="198" priority="174">
      <formula>WEEKDAY($AE8,2)&gt;5</formula>
    </cfRule>
    <cfRule type="expression" dxfId="197" priority="175">
      <formula>COUNTIF(Vacance,$AE8)</formula>
    </cfRule>
    <cfRule type="expression" dxfId="196" priority="176">
      <formula>$AE8=""</formula>
    </cfRule>
  </conditionalFormatting>
  <conditionalFormatting sqref="AL8:AL38">
    <cfRule type="expression" dxfId="195" priority="169">
      <formula>COUNTIF(Férié,$AL8)</formula>
    </cfRule>
    <cfRule type="expression" dxfId="194" priority="170">
      <formula>WEEKDAY($AL8,2)&gt;5</formula>
    </cfRule>
    <cfRule type="expression" dxfId="193" priority="171">
      <formula>COUNTIF(Vacance,$AL8)</formula>
    </cfRule>
    <cfRule type="expression" dxfId="192" priority="172">
      <formula>$AL8=""</formula>
    </cfRule>
  </conditionalFormatting>
  <conditionalFormatting sqref="AM8:AM38">
    <cfRule type="expression" dxfId="191" priority="165">
      <formula>COUNTIF(Férié,$AL8)</formula>
    </cfRule>
    <cfRule type="expression" dxfId="190" priority="166">
      <formula>WEEKDAY($AL8,2)&gt;5</formula>
    </cfRule>
    <cfRule type="expression" dxfId="189" priority="167">
      <formula>COUNTIF(Vacance,$AL8)</formula>
    </cfRule>
    <cfRule type="expression" dxfId="188" priority="168">
      <formula>$AL8=""</formula>
    </cfRule>
  </conditionalFormatting>
  <conditionalFormatting sqref="AN8:AN38">
    <cfRule type="expression" dxfId="187" priority="161">
      <formula>COUNTIF(Férié,$AL8)</formula>
    </cfRule>
    <cfRule type="expression" dxfId="186" priority="162">
      <formula>WEEKDAY($AL8,2)&gt;5</formula>
    </cfRule>
    <cfRule type="expression" dxfId="185" priority="163">
      <formula>COUNTIF(Vacance,$AL8)</formula>
    </cfRule>
    <cfRule type="expression" dxfId="184" priority="164">
      <formula>$AL8=""</formula>
    </cfRule>
  </conditionalFormatting>
  <conditionalFormatting sqref="AO8:AO38">
    <cfRule type="expression" dxfId="183" priority="157">
      <formula>COUNTIF(Férié,$AL8)</formula>
    </cfRule>
    <cfRule type="expression" dxfId="182" priority="158">
      <formula>WEEKDAY($AL8,2)&gt;5</formula>
    </cfRule>
    <cfRule type="expression" dxfId="181" priority="159">
      <formula>COUNTIF(Vacance,$AL8)</formula>
    </cfRule>
    <cfRule type="expression" dxfId="180" priority="160">
      <formula>$AL8=""</formula>
    </cfRule>
  </conditionalFormatting>
  <conditionalFormatting sqref="AP8:AP38">
    <cfRule type="expression" dxfId="179" priority="153">
      <formula>COUNTIF(Férié,$AL8)</formula>
    </cfRule>
    <cfRule type="expression" dxfId="178" priority="154">
      <formula>WEEKDAY($AL8,2)&gt;5</formula>
    </cfRule>
    <cfRule type="expression" dxfId="177" priority="155">
      <formula>COUNTIF(Vacance,$AL8)</formula>
    </cfRule>
    <cfRule type="expression" dxfId="176" priority="156">
      <formula>$AL8=""</formula>
    </cfRule>
  </conditionalFormatting>
  <conditionalFormatting sqref="AQ8:AQ38">
    <cfRule type="expression" dxfId="175" priority="149">
      <formula>COUNTIF(Férié,$AL8)</formula>
    </cfRule>
    <cfRule type="expression" dxfId="174" priority="150">
      <formula>WEEKDAY($AL8,2)&gt;5</formula>
    </cfRule>
    <cfRule type="expression" dxfId="173" priority="151">
      <formula>COUNTIF(Vacance,$AL8)</formula>
    </cfRule>
    <cfRule type="expression" dxfId="172" priority="152">
      <formula>$AL8=""</formula>
    </cfRule>
  </conditionalFormatting>
  <conditionalFormatting sqref="AR8:AR38">
    <cfRule type="expression" dxfId="171" priority="145">
      <formula>COUNTIF(Férié,$AL8)</formula>
    </cfRule>
    <cfRule type="expression" dxfId="170" priority="146">
      <formula>WEEKDAY($AL8,2)&gt;5</formula>
    </cfRule>
    <cfRule type="expression" dxfId="169" priority="147">
      <formula>COUNTIF(Vacance,$AL8)</formula>
    </cfRule>
    <cfRule type="expression" dxfId="168" priority="148">
      <formula>$AL8=""</formula>
    </cfRule>
  </conditionalFormatting>
  <conditionalFormatting sqref="AS8:AS38">
    <cfRule type="expression" dxfId="167" priority="141">
      <formula>COUNTIF(Férié,$AS8)</formula>
    </cfRule>
    <cfRule type="expression" dxfId="166" priority="142">
      <formula>WEEKDAY($AS8,2)&gt;5</formula>
    </cfRule>
    <cfRule type="expression" dxfId="165" priority="143">
      <formula>COUNTIF(Vacance,$AS8)</formula>
    </cfRule>
    <cfRule type="expression" dxfId="164" priority="144">
      <formula>$AS8=""</formula>
    </cfRule>
  </conditionalFormatting>
  <conditionalFormatting sqref="AT8:AT38">
    <cfRule type="expression" dxfId="163" priority="137">
      <formula>COUNTIF(Férié,$AS8)</formula>
    </cfRule>
    <cfRule type="expression" dxfId="162" priority="138">
      <formula>WEEKDAY($AS8,2)&gt;5</formula>
    </cfRule>
    <cfRule type="expression" dxfId="161" priority="139">
      <formula>COUNTIF(Vacance,$AS8)</formula>
    </cfRule>
    <cfRule type="expression" dxfId="160" priority="140">
      <formula>$AS8=""</formula>
    </cfRule>
  </conditionalFormatting>
  <conditionalFormatting sqref="AU8:AU38">
    <cfRule type="expression" dxfId="159" priority="133">
      <formula>COUNTIF(Férié,$AS8)</formula>
    </cfRule>
    <cfRule type="expression" dxfId="158" priority="134">
      <formula>WEEKDAY($AS8,2)&gt;5</formula>
    </cfRule>
    <cfRule type="expression" dxfId="157" priority="135">
      <formula>COUNTIF(Vacance,$AS8)</formula>
    </cfRule>
    <cfRule type="expression" dxfId="156" priority="136">
      <formula>$AS8=""</formula>
    </cfRule>
  </conditionalFormatting>
  <conditionalFormatting sqref="AV8:AV38">
    <cfRule type="expression" dxfId="155" priority="129">
      <formula>COUNTIF(Férié,$AS8)</formula>
    </cfRule>
    <cfRule type="expression" dxfId="154" priority="130">
      <formula>WEEKDAY($AS8,2)&gt;5</formula>
    </cfRule>
    <cfRule type="expression" dxfId="153" priority="131">
      <formula>COUNTIF(Vacance,$AS8)</formula>
    </cfRule>
    <cfRule type="expression" dxfId="152" priority="132">
      <formula>$AS8=""</formula>
    </cfRule>
  </conditionalFormatting>
  <conditionalFormatting sqref="AW8:AW38">
    <cfRule type="expression" dxfId="151" priority="125">
      <formula>COUNTIF(Férié,$AS8)</formula>
    </cfRule>
    <cfRule type="expression" dxfId="150" priority="126">
      <formula>WEEKDAY($AS8,2)&gt;5</formula>
    </cfRule>
    <cfRule type="expression" dxfId="149" priority="127">
      <formula>COUNTIF(Vacance,$AS8)</formula>
    </cfRule>
    <cfRule type="expression" dxfId="148" priority="128">
      <formula>$AS8=""</formula>
    </cfRule>
  </conditionalFormatting>
  <conditionalFormatting sqref="AX8:AX38">
    <cfRule type="expression" dxfId="147" priority="121">
      <formula>COUNTIF(Férié,$AS8)</formula>
    </cfRule>
    <cfRule type="expression" dxfId="146" priority="122">
      <formula>WEEKDAY($AS8,2)&gt;5</formula>
    </cfRule>
    <cfRule type="expression" dxfId="145" priority="123">
      <formula>COUNTIF(Vacance,$AS8)</formula>
    </cfRule>
    <cfRule type="expression" dxfId="144" priority="124">
      <formula>$AS8=""</formula>
    </cfRule>
  </conditionalFormatting>
  <conditionalFormatting sqref="AY8:AY38">
    <cfRule type="expression" dxfId="143" priority="117">
      <formula>COUNTIF(Férié,$AS8)</formula>
    </cfRule>
    <cfRule type="expression" dxfId="142" priority="118">
      <formula>WEEKDAY($AS8,2)&gt;5</formula>
    </cfRule>
    <cfRule type="expression" dxfId="141" priority="119">
      <formula>COUNTIF(Vacance,$AS8)</formula>
    </cfRule>
    <cfRule type="expression" dxfId="140" priority="120">
      <formula>$AS8=""</formula>
    </cfRule>
  </conditionalFormatting>
  <conditionalFormatting sqref="AZ8:AZ38">
    <cfRule type="expression" dxfId="139" priority="113">
      <formula>COUNTIF(Férié,$AZ8)</formula>
    </cfRule>
    <cfRule type="expression" dxfId="138" priority="114">
      <formula>WEEKDAY($AZ8,2)&gt;5</formula>
    </cfRule>
    <cfRule type="expression" dxfId="137" priority="115">
      <formula>COUNTIF(Vacance,$AZ8)</formula>
    </cfRule>
    <cfRule type="expression" dxfId="136" priority="116">
      <formula>$AZ8=""</formula>
    </cfRule>
  </conditionalFormatting>
  <conditionalFormatting sqref="BA8:BA38">
    <cfRule type="expression" dxfId="135" priority="109">
      <formula>COUNTIF(Férié,$AZ8)</formula>
    </cfRule>
    <cfRule type="expression" dxfId="134" priority="110">
      <formula>WEEKDAY($AZ8,2)&gt;5</formula>
    </cfRule>
    <cfRule type="expression" dxfId="133" priority="111">
      <formula>COUNTIF(Vacance,$AZ8)</formula>
    </cfRule>
    <cfRule type="expression" dxfId="132" priority="112">
      <formula>$AZ8=""</formula>
    </cfRule>
  </conditionalFormatting>
  <conditionalFormatting sqref="BB8:BB38">
    <cfRule type="expression" dxfId="131" priority="105">
      <formula>COUNTIF(Férié,$AZ8)</formula>
    </cfRule>
    <cfRule type="expression" dxfId="130" priority="106">
      <formula>WEEKDAY($AZ8,2)&gt;5</formula>
    </cfRule>
    <cfRule type="expression" dxfId="129" priority="107">
      <formula>COUNTIF(Vacance,$AZ8)</formula>
    </cfRule>
    <cfRule type="expression" dxfId="128" priority="108">
      <formula>$AZ8=""</formula>
    </cfRule>
  </conditionalFormatting>
  <conditionalFormatting sqref="BC8:BC38">
    <cfRule type="expression" dxfId="127" priority="101">
      <formula>COUNTIF(Férié,$AZ8)</formula>
    </cfRule>
    <cfRule type="expression" dxfId="126" priority="102">
      <formula>WEEKDAY($AZ8,2)&gt;5</formula>
    </cfRule>
    <cfRule type="expression" dxfId="125" priority="103">
      <formula>COUNTIF(Vacance,$AZ8)</formula>
    </cfRule>
    <cfRule type="expression" dxfId="124" priority="104">
      <formula>$AZ8=""</formula>
    </cfRule>
  </conditionalFormatting>
  <conditionalFormatting sqref="BD8:BD38">
    <cfRule type="expression" dxfId="123" priority="97">
      <formula>COUNTIF(Férié,$AZ8)</formula>
    </cfRule>
    <cfRule type="expression" dxfId="122" priority="98">
      <formula>WEEKDAY($AZ8,2)&gt;5</formula>
    </cfRule>
    <cfRule type="expression" dxfId="121" priority="99">
      <formula>COUNTIF(Vacance,$AZ8)</formula>
    </cfRule>
    <cfRule type="expression" dxfId="120" priority="100">
      <formula>$AZ8=""</formula>
    </cfRule>
  </conditionalFormatting>
  <conditionalFormatting sqref="BE8:BE38">
    <cfRule type="expression" dxfId="119" priority="93">
      <formula>COUNTIF(Férié,$AZ8)</formula>
    </cfRule>
    <cfRule type="expression" dxfId="118" priority="94">
      <formula>WEEKDAY($AZ8,2)&gt;5</formula>
    </cfRule>
    <cfRule type="expression" dxfId="117" priority="95">
      <formula>COUNTIF(Vacance,$AZ8)</formula>
    </cfRule>
    <cfRule type="expression" dxfId="116" priority="96">
      <formula>$AZ8=""</formula>
    </cfRule>
  </conditionalFormatting>
  <conditionalFormatting sqref="BF8:BF38">
    <cfRule type="expression" dxfId="115" priority="89">
      <formula>COUNTIF(Férié,$AZ8)</formula>
    </cfRule>
    <cfRule type="expression" dxfId="114" priority="90">
      <formula>WEEKDAY($AZ8,2)&gt;5</formula>
    </cfRule>
    <cfRule type="expression" dxfId="113" priority="91">
      <formula>COUNTIF(Vacance,$AZ8)</formula>
    </cfRule>
    <cfRule type="expression" dxfId="112" priority="92">
      <formula>$AZ8=""</formula>
    </cfRule>
  </conditionalFormatting>
  <conditionalFormatting sqref="BG8:BG38">
    <cfRule type="expression" dxfId="111" priority="85">
      <formula>COUNTIF(Férié,$BG8)</formula>
    </cfRule>
    <cfRule type="expression" dxfId="110" priority="86">
      <formula>WEEKDAY($BG8,2)&gt;5</formula>
    </cfRule>
    <cfRule type="expression" dxfId="109" priority="87">
      <formula>COUNTIF(Vacance,$BG8)</formula>
    </cfRule>
    <cfRule type="expression" dxfId="108" priority="88">
      <formula>$BG8=""</formula>
    </cfRule>
  </conditionalFormatting>
  <conditionalFormatting sqref="BH8:BH38">
    <cfRule type="expression" dxfId="107" priority="81">
      <formula>COUNTIF(Férié,$BG8)</formula>
    </cfRule>
    <cfRule type="expression" dxfId="106" priority="82">
      <formula>WEEKDAY($BG8,2)&gt;5</formula>
    </cfRule>
    <cfRule type="expression" dxfId="105" priority="83">
      <formula>COUNTIF(Vacance,$BG8)</formula>
    </cfRule>
    <cfRule type="expression" dxfId="104" priority="84">
      <formula>$BG8=""</formula>
    </cfRule>
  </conditionalFormatting>
  <conditionalFormatting sqref="BI8:BI38">
    <cfRule type="expression" dxfId="103" priority="77">
      <formula>COUNTIF(Férié,$BG8)</formula>
    </cfRule>
    <cfRule type="expression" dxfId="102" priority="78">
      <formula>WEEKDAY($BG8,2)&gt;5</formula>
    </cfRule>
    <cfRule type="expression" dxfId="101" priority="79">
      <formula>COUNTIF(Vacance,$BG8)</formula>
    </cfRule>
    <cfRule type="expression" dxfId="100" priority="80">
      <formula>$BG8=""</formula>
    </cfRule>
  </conditionalFormatting>
  <conditionalFormatting sqref="BJ8:BJ38">
    <cfRule type="expression" dxfId="99" priority="73">
      <formula>COUNTIF(Férié,$BG8)</formula>
    </cfRule>
    <cfRule type="expression" dxfId="98" priority="74">
      <formula>WEEKDAY($BG8,2)&gt;5</formula>
    </cfRule>
    <cfRule type="expression" dxfId="97" priority="75">
      <formula>COUNTIF(Vacance,$BG8)</formula>
    </cfRule>
    <cfRule type="expression" dxfId="96" priority="76">
      <formula>$BG8=""</formula>
    </cfRule>
  </conditionalFormatting>
  <conditionalFormatting sqref="BK8:BK38">
    <cfRule type="expression" dxfId="95" priority="69">
      <formula>COUNTIF(Férié,$BG8)</formula>
    </cfRule>
    <cfRule type="expression" dxfId="94" priority="70">
      <formula>WEEKDAY($BG8,2)&gt;5</formula>
    </cfRule>
    <cfRule type="expression" dxfId="93" priority="71">
      <formula>COUNTIF(Vacance,$BG8)</formula>
    </cfRule>
    <cfRule type="expression" dxfId="92" priority="72">
      <formula>$BG8=""</formula>
    </cfRule>
  </conditionalFormatting>
  <conditionalFormatting sqref="BL8:BL38">
    <cfRule type="expression" dxfId="91" priority="65">
      <formula>COUNTIF(Férié,$BG8)</formula>
    </cfRule>
    <cfRule type="expression" dxfId="90" priority="66">
      <formula>WEEKDAY($BG8,2)&gt;5</formula>
    </cfRule>
    <cfRule type="expression" dxfId="89" priority="67">
      <formula>COUNTIF(Vacance,$BG8)</formula>
    </cfRule>
    <cfRule type="expression" dxfId="88" priority="68">
      <formula>$BG8=""</formula>
    </cfRule>
  </conditionalFormatting>
  <conditionalFormatting sqref="BM8:BM38">
    <cfRule type="expression" dxfId="87" priority="61">
      <formula>COUNTIF(Férié,$BG8)</formula>
    </cfRule>
    <cfRule type="expression" dxfId="86" priority="62">
      <formula>WEEKDAY($BG8,2)&gt;5</formula>
    </cfRule>
    <cfRule type="expression" dxfId="85" priority="63">
      <formula>COUNTIF(Vacance,$BG8)</formula>
    </cfRule>
    <cfRule type="expression" dxfId="84" priority="64">
      <formula>$BG8=""</formula>
    </cfRule>
  </conditionalFormatting>
  <conditionalFormatting sqref="BN8:BN38">
    <cfRule type="expression" dxfId="83" priority="57">
      <formula>COUNTIF(Férié,$BN8)</formula>
    </cfRule>
    <cfRule type="expression" dxfId="82" priority="58">
      <formula>WEEKDAY($BN8,2)&gt;5</formula>
    </cfRule>
    <cfRule type="expression" dxfId="81" priority="59">
      <formula>COUNTIF(Vacance,$BN8)</formula>
    </cfRule>
    <cfRule type="expression" dxfId="80" priority="60">
      <formula>$BN8=""</formula>
    </cfRule>
  </conditionalFormatting>
  <conditionalFormatting sqref="BO8:BO38">
    <cfRule type="expression" dxfId="79" priority="53">
      <formula>COUNTIF(Férié,$BN8)</formula>
    </cfRule>
    <cfRule type="expression" dxfId="78" priority="54">
      <formula>WEEKDAY($BN8,2)&gt;5</formula>
    </cfRule>
    <cfRule type="expression" dxfId="77" priority="55">
      <formula>COUNTIF(Vacance,$BN8)</formula>
    </cfRule>
    <cfRule type="expression" dxfId="76" priority="56">
      <formula>$BN8=""</formula>
    </cfRule>
  </conditionalFormatting>
  <conditionalFormatting sqref="BP8:BP38">
    <cfRule type="expression" dxfId="75" priority="49">
      <formula>COUNTIF(Férié,$BN8)</formula>
    </cfRule>
    <cfRule type="expression" dxfId="74" priority="50">
      <formula>WEEKDAY($BN8,2)&gt;5</formula>
    </cfRule>
    <cfRule type="expression" dxfId="73" priority="51">
      <formula>COUNTIF(Vacance,$BN8)</formula>
    </cfRule>
    <cfRule type="expression" dxfId="72" priority="52">
      <formula>$BN8=""</formula>
    </cfRule>
  </conditionalFormatting>
  <conditionalFormatting sqref="BQ8:BQ38">
    <cfRule type="expression" dxfId="71" priority="45">
      <formula>COUNTIF(Férié,$BN8)</formula>
    </cfRule>
    <cfRule type="expression" dxfId="70" priority="46">
      <formula>WEEKDAY($BN8,2)&gt;5</formula>
    </cfRule>
    <cfRule type="expression" dxfId="69" priority="47">
      <formula>COUNTIF(Vacance,$BN8)</formula>
    </cfRule>
    <cfRule type="expression" dxfId="68" priority="48">
      <formula>$BN8=""</formula>
    </cfRule>
  </conditionalFormatting>
  <conditionalFormatting sqref="BR8:BR38">
    <cfRule type="expression" dxfId="67" priority="41">
      <formula>COUNTIF(Férié,$BN8)</formula>
    </cfRule>
    <cfRule type="expression" dxfId="66" priority="42">
      <formula>WEEKDAY($BN8,2)&gt;5</formula>
    </cfRule>
    <cfRule type="expression" dxfId="65" priority="43">
      <formula>COUNTIF(Vacance,$BN8)</formula>
    </cfRule>
    <cfRule type="expression" dxfId="64" priority="44">
      <formula>$BN8=""</formula>
    </cfRule>
  </conditionalFormatting>
  <conditionalFormatting sqref="BS8:BS38">
    <cfRule type="expression" dxfId="63" priority="37">
      <formula>COUNTIF(Férié,$BN8)</formula>
    </cfRule>
    <cfRule type="expression" dxfId="62" priority="38">
      <formula>WEEKDAY($BN8,2)&gt;5</formula>
    </cfRule>
    <cfRule type="expression" dxfId="61" priority="39">
      <formula>COUNTIF(Vacance,$BN8)</formula>
    </cfRule>
    <cfRule type="expression" dxfId="60" priority="40">
      <formula>$BN8=""</formula>
    </cfRule>
  </conditionalFormatting>
  <conditionalFormatting sqref="BT8:BT38">
    <cfRule type="expression" dxfId="59" priority="33">
      <formula>COUNTIF(Férié,$BN8)</formula>
    </cfRule>
    <cfRule type="expression" dxfId="58" priority="34">
      <formula>WEEKDAY($BN8,2)&gt;5</formula>
    </cfRule>
    <cfRule type="expression" dxfId="57" priority="35">
      <formula>COUNTIF(Vacance,$BN8)</formula>
    </cfRule>
    <cfRule type="expression" dxfId="56" priority="36">
      <formula>$BN8=""</formula>
    </cfRule>
  </conditionalFormatting>
  <conditionalFormatting sqref="BU8:BU38">
    <cfRule type="expression" dxfId="55" priority="29">
      <formula>COUNTIF(Férié,$BU8)</formula>
    </cfRule>
    <cfRule type="expression" dxfId="54" priority="30">
      <formula>WEEKDAY($BU8,2)&gt;5</formula>
    </cfRule>
    <cfRule type="expression" dxfId="53" priority="31">
      <formula>COUNTIF(Vacance,$BU8)</formula>
    </cfRule>
    <cfRule type="expression" dxfId="52" priority="32">
      <formula>$BU8=""</formula>
    </cfRule>
  </conditionalFormatting>
  <conditionalFormatting sqref="BV8:BV38">
    <cfRule type="expression" dxfId="51" priority="25">
      <formula>COUNTIF(Férié,$BU8)</formula>
    </cfRule>
    <cfRule type="expression" dxfId="50" priority="26">
      <formula>WEEKDAY($BU8,2)&gt;5</formula>
    </cfRule>
    <cfRule type="expression" dxfId="49" priority="27">
      <formula>COUNTIF(Vacance,$BU8)</formula>
    </cfRule>
    <cfRule type="expression" dxfId="48" priority="28">
      <formula>$BU8=""</formula>
    </cfRule>
  </conditionalFormatting>
  <conditionalFormatting sqref="BW8:BW38">
    <cfRule type="expression" dxfId="47" priority="21">
      <formula>COUNTIF(Férié,$BU8)</formula>
    </cfRule>
    <cfRule type="expression" dxfId="46" priority="22">
      <formula>WEEKDAY($BU8,2)&gt;5</formula>
    </cfRule>
    <cfRule type="expression" dxfId="45" priority="23">
      <formula>COUNTIF(Vacance,$BU8)</formula>
    </cfRule>
    <cfRule type="expression" dxfId="44" priority="24">
      <formula>$BU8=""</formula>
    </cfRule>
  </conditionalFormatting>
  <conditionalFormatting sqref="BX8:BX38">
    <cfRule type="expression" dxfId="43" priority="17">
      <formula>COUNTIF(Férié,$BU8)</formula>
    </cfRule>
    <cfRule type="expression" dxfId="42" priority="18">
      <formula>WEEKDAY($BU8,2)&gt;5</formula>
    </cfRule>
    <cfRule type="expression" dxfId="41" priority="19">
      <formula>COUNTIF(Vacance,$BU8)</formula>
    </cfRule>
    <cfRule type="expression" dxfId="40" priority="20">
      <formula>$BU8=""</formula>
    </cfRule>
  </conditionalFormatting>
  <conditionalFormatting sqref="BY8:BY38">
    <cfRule type="expression" dxfId="39" priority="13">
      <formula>COUNTIF(Férié,$BU8)</formula>
    </cfRule>
    <cfRule type="expression" dxfId="38" priority="14">
      <formula>WEEKDAY($BU8,2)&gt;5</formula>
    </cfRule>
    <cfRule type="expression" dxfId="37" priority="15">
      <formula>COUNTIF(Vacance,$BU8)</formula>
    </cfRule>
    <cfRule type="expression" dxfId="36" priority="16">
      <formula>$BU8=""</formula>
    </cfRule>
  </conditionalFormatting>
  <conditionalFormatting sqref="BZ8:BZ38">
    <cfRule type="expression" dxfId="35" priority="9">
      <formula>COUNTIF(Férié,$BU8)</formula>
    </cfRule>
    <cfRule type="expression" dxfId="34" priority="10">
      <formula>WEEKDAY($BU8,2)&gt;5</formula>
    </cfRule>
    <cfRule type="expression" dxfId="33" priority="11">
      <formula>COUNTIF(Vacance,$BU8)</formula>
    </cfRule>
    <cfRule type="expression" dxfId="32" priority="12">
      <formula>$BU8=""</formula>
    </cfRule>
  </conditionalFormatting>
  <conditionalFormatting sqref="CA8:CA38">
    <cfRule type="expression" dxfId="31" priority="1">
      <formula>COUNTIF(Férié,$BU8)</formula>
    </cfRule>
    <cfRule type="expression" dxfId="30" priority="2">
      <formula>WEEKDAY($BU8,2)&gt;5</formula>
    </cfRule>
    <cfRule type="expression" dxfId="29" priority="3">
      <formula>COUNTIF(Vacance,$BU8)</formula>
    </cfRule>
    <cfRule type="expression" dxfId="28" priority="4">
      <formula>$BU8=""</formula>
    </cfRule>
  </conditionalFormatting>
  <printOptions horizontalCentered="1" verticalCentered="1"/>
  <pageMargins left="0" right="0" top="0" bottom="0" header="0.31496062992125984" footer="0.31496062992125984"/>
  <pageSetup paperSize="9" scale="32" orientation="landscape" r:id="rId1"/>
  <ignoredErrors>
    <ignoredError sqref="E38 H8 H9:H38 L8:L38 N8:N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workbookViewId="0">
      <selection activeCell="E107" sqref="E107"/>
    </sheetView>
  </sheetViews>
  <sheetFormatPr baseColWidth="10" defaultRowHeight="13.8" x14ac:dyDescent="0.25"/>
  <cols>
    <col min="2" max="2" width="20.19921875" customWidth="1"/>
    <col min="3" max="4" width="12.3984375" customWidth="1"/>
    <col min="10" max="10" width="17" customWidth="1"/>
  </cols>
  <sheetData>
    <row r="1" spans="2:11" ht="14.4" thickBot="1" x14ac:dyDescent="0.3"/>
    <row r="2" spans="2:11" ht="24" thickBot="1" x14ac:dyDescent="0.3">
      <c r="B2" s="32" t="s">
        <v>25</v>
      </c>
      <c r="C2" s="33"/>
      <c r="D2" s="34"/>
    </row>
    <row r="3" spans="2:11" ht="14.4" thickBot="1" x14ac:dyDescent="0.3"/>
    <row r="4" spans="2:11" ht="24" customHeight="1" thickBot="1" x14ac:dyDescent="0.3">
      <c r="B4" s="3"/>
      <c r="C4" s="12">
        <v>2018</v>
      </c>
      <c r="D4" s="13">
        <v>2019</v>
      </c>
      <c r="F4" s="1"/>
      <c r="G4" s="32" t="s">
        <v>18</v>
      </c>
      <c r="H4" s="34"/>
    </row>
    <row r="5" spans="2:11" ht="14.4" customHeight="1" thickBot="1" x14ac:dyDescent="0.3"/>
    <row r="6" spans="2:11" ht="16.2" thickBot="1" x14ac:dyDescent="0.3">
      <c r="B6" s="20" t="s">
        <v>13</v>
      </c>
      <c r="C6" s="21">
        <f>DATE(C4,11,1)</f>
        <v>43405</v>
      </c>
      <c r="D6" t="s">
        <v>30</v>
      </c>
      <c r="F6" s="4"/>
      <c r="G6" s="5" t="s">
        <v>16</v>
      </c>
      <c r="H6" s="5" t="s">
        <v>17</v>
      </c>
    </row>
    <row r="7" spans="2:11" ht="15.6" x14ac:dyDescent="0.25">
      <c r="B7" s="22" t="s">
        <v>14</v>
      </c>
      <c r="C7" s="23">
        <f>DATE(C4,11,11)</f>
        <v>43415</v>
      </c>
      <c r="F7" s="4"/>
      <c r="G7" s="6">
        <v>43393</v>
      </c>
      <c r="H7" s="7">
        <v>43408</v>
      </c>
    </row>
    <row r="8" spans="2:11" ht="15.6" x14ac:dyDescent="0.25">
      <c r="B8" s="22" t="s">
        <v>15</v>
      </c>
      <c r="C8" s="23">
        <f>DATE(C4,12,25)</f>
        <v>43459</v>
      </c>
      <c r="F8" s="4"/>
      <c r="G8" s="8">
        <v>43456</v>
      </c>
      <c r="H8" s="9">
        <v>43465</v>
      </c>
      <c r="K8" s="1" t="s">
        <v>19</v>
      </c>
    </row>
    <row r="9" spans="2:11" ht="15.6" x14ac:dyDescent="0.25">
      <c r="B9" s="22" t="s">
        <v>7</v>
      </c>
      <c r="C9" s="23">
        <f>DATE(D4,1,1)</f>
        <v>43466</v>
      </c>
      <c r="G9" s="8">
        <v>43466</v>
      </c>
      <c r="H9" s="9">
        <v>43471</v>
      </c>
      <c r="K9" s="1" t="s">
        <v>20</v>
      </c>
    </row>
    <row r="10" spans="2:11" ht="15.6" x14ac:dyDescent="0.25">
      <c r="B10" s="22" t="s">
        <v>8</v>
      </c>
      <c r="C10" s="23">
        <f>ROUND(DATE(D4,4,MOD(234-11*MOD(D4,19),30))/7,)*7-5</f>
        <v>43577</v>
      </c>
      <c r="G10" s="8">
        <v>43512</v>
      </c>
      <c r="H10" s="9">
        <v>43527</v>
      </c>
      <c r="K10" s="1" t="s">
        <v>21</v>
      </c>
    </row>
    <row r="11" spans="2:11" ht="15.6" x14ac:dyDescent="0.25">
      <c r="B11" s="22" t="s">
        <v>9</v>
      </c>
      <c r="C11" s="23">
        <f>DATE(D4,5,1)</f>
        <v>43586</v>
      </c>
      <c r="G11" s="8">
        <v>43568</v>
      </c>
      <c r="H11" s="9">
        <v>43583</v>
      </c>
      <c r="K11" s="1" t="s">
        <v>22</v>
      </c>
    </row>
    <row r="12" spans="2:11" ht="15.6" x14ac:dyDescent="0.25">
      <c r="B12" s="24" t="s">
        <v>10</v>
      </c>
      <c r="C12" s="23">
        <f>DATE(D4,5,8)</f>
        <v>43593</v>
      </c>
      <c r="G12" s="8">
        <v>43652</v>
      </c>
      <c r="H12" s="9">
        <v>43709</v>
      </c>
    </row>
    <row r="13" spans="2:11" ht="15.6" x14ac:dyDescent="0.25">
      <c r="B13" s="22" t="s">
        <v>11</v>
      </c>
      <c r="C13" s="23">
        <f>C10+38</f>
        <v>43615</v>
      </c>
      <c r="G13" s="8"/>
      <c r="H13" s="9"/>
    </row>
    <row r="14" spans="2:11" ht="16.2" thickBot="1" x14ac:dyDescent="0.3">
      <c r="B14" s="25" t="s">
        <v>12</v>
      </c>
      <c r="C14" s="26">
        <f>DATE(D4,7,14)</f>
        <v>43660</v>
      </c>
      <c r="G14" s="8"/>
      <c r="H14" s="9"/>
      <c r="J14" t="s">
        <v>23</v>
      </c>
      <c r="K14" s="14">
        <v>3.4</v>
      </c>
    </row>
    <row r="15" spans="2:11" ht="16.2" customHeight="1" x14ac:dyDescent="0.25">
      <c r="B15" s="35" t="s">
        <v>29</v>
      </c>
      <c r="C15" s="27">
        <f>G7+2</f>
        <v>43395</v>
      </c>
      <c r="D15" s="19" t="s">
        <v>31</v>
      </c>
      <c r="G15" s="8"/>
      <c r="H15" s="9"/>
      <c r="J15" t="s">
        <v>24</v>
      </c>
      <c r="K15" s="15">
        <v>5</v>
      </c>
    </row>
    <row r="16" spans="2:11" ht="15.6" customHeight="1" x14ac:dyDescent="0.25">
      <c r="B16" s="36"/>
      <c r="C16" s="28">
        <f>C15+1</f>
        <v>43396</v>
      </c>
      <c r="G16" s="8"/>
      <c r="H16" s="9"/>
    </row>
    <row r="17" spans="2:8" x14ac:dyDescent="0.25">
      <c r="B17" s="36"/>
      <c r="C17" s="28">
        <f t="shared" ref="C17:C27" si="0">C16+1</f>
        <v>43397</v>
      </c>
      <c r="G17" s="8"/>
      <c r="H17" s="9"/>
    </row>
    <row r="18" spans="2:8" x14ac:dyDescent="0.25">
      <c r="B18" s="36"/>
      <c r="C18" s="28">
        <f t="shared" si="0"/>
        <v>43398</v>
      </c>
      <c r="G18" s="8"/>
      <c r="H18" s="9"/>
    </row>
    <row r="19" spans="2:8" x14ac:dyDescent="0.25">
      <c r="B19" s="36"/>
      <c r="C19" s="28">
        <f t="shared" si="0"/>
        <v>43399</v>
      </c>
      <c r="G19" s="8"/>
      <c r="H19" s="9"/>
    </row>
    <row r="20" spans="2:8" ht="14.4" thickBot="1" x14ac:dyDescent="0.3">
      <c r="B20" s="36"/>
      <c r="C20" s="28">
        <f t="shared" si="0"/>
        <v>43400</v>
      </c>
      <c r="G20" s="10"/>
      <c r="H20" s="11"/>
    </row>
    <row r="21" spans="2:8" x14ac:dyDescent="0.25">
      <c r="B21" s="36"/>
      <c r="C21" s="28">
        <f t="shared" si="0"/>
        <v>43401</v>
      </c>
    </row>
    <row r="22" spans="2:8" x14ac:dyDescent="0.25">
      <c r="B22" s="36"/>
      <c r="C22" s="28">
        <f t="shared" si="0"/>
        <v>43402</v>
      </c>
    </row>
    <row r="23" spans="2:8" x14ac:dyDescent="0.25">
      <c r="B23" s="36"/>
      <c r="C23" s="28">
        <f t="shared" si="0"/>
        <v>43403</v>
      </c>
    </row>
    <row r="24" spans="2:8" x14ac:dyDescent="0.25">
      <c r="B24" s="36"/>
      <c r="C24" s="28">
        <f t="shared" si="0"/>
        <v>43404</v>
      </c>
    </row>
    <row r="25" spans="2:8" x14ac:dyDescent="0.25">
      <c r="B25" s="36"/>
      <c r="C25" s="28">
        <f t="shared" si="0"/>
        <v>43405</v>
      </c>
    </row>
    <row r="26" spans="2:8" x14ac:dyDescent="0.25">
      <c r="B26" s="36"/>
      <c r="C26" s="28">
        <f t="shared" si="0"/>
        <v>43406</v>
      </c>
    </row>
    <row r="27" spans="2:8" x14ac:dyDescent="0.25">
      <c r="B27" s="36"/>
      <c r="C27" s="28">
        <f t="shared" si="0"/>
        <v>43407</v>
      </c>
    </row>
    <row r="28" spans="2:8" x14ac:dyDescent="0.25">
      <c r="B28" s="36"/>
      <c r="C28" s="28">
        <f>G8+2</f>
        <v>43458</v>
      </c>
    </row>
    <row r="29" spans="2:8" x14ac:dyDescent="0.25">
      <c r="B29" s="36"/>
      <c r="C29" s="28">
        <f>C28+1</f>
        <v>43459</v>
      </c>
    </row>
    <row r="30" spans="2:8" x14ac:dyDescent="0.25">
      <c r="B30" s="36"/>
      <c r="C30" s="28">
        <f t="shared" ref="C30:C41" si="1">C29+1</f>
        <v>43460</v>
      </c>
    </row>
    <row r="31" spans="2:8" x14ac:dyDescent="0.25">
      <c r="B31" s="36"/>
      <c r="C31" s="28">
        <f t="shared" si="1"/>
        <v>43461</v>
      </c>
    </row>
    <row r="32" spans="2:8" x14ac:dyDescent="0.25">
      <c r="B32" s="36"/>
      <c r="C32" s="28">
        <f t="shared" si="1"/>
        <v>43462</v>
      </c>
    </row>
    <row r="33" spans="2:3" x14ac:dyDescent="0.25">
      <c r="B33" s="36"/>
      <c r="C33" s="28">
        <f t="shared" si="1"/>
        <v>43463</v>
      </c>
    </row>
    <row r="34" spans="2:3" x14ac:dyDescent="0.25">
      <c r="B34" s="36"/>
      <c r="C34" s="28">
        <f t="shared" si="1"/>
        <v>43464</v>
      </c>
    </row>
    <row r="35" spans="2:3" x14ac:dyDescent="0.25">
      <c r="B35" s="36"/>
      <c r="C35" s="28">
        <f t="shared" si="1"/>
        <v>43465</v>
      </c>
    </row>
    <row r="36" spans="2:3" x14ac:dyDescent="0.25">
      <c r="B36" s="36"/>
      <c r="C36" s="28">
        <f t="shared" si="1"/>
        <v>43466</v>
      </c>
    </row>
    <row r="37" spans="2:3" x14ac:dyDescent="0.25">
      <c r="B37" s="36"/>
      <c r="C37" s="28">
        <f t="shared" si="1"/>
        <v>43467</v>
      </c>
    </row>
    <row r="38" spans="2:3" x14ac:dyDescent="0.25">
      <c r="B38" s="36"/>
      <c r="C38" s="28">
        <f t="shared" si="1"/>
        <v>43468</v>
      </c>
    </row>
    <row r="39" spans="2:3" x14ac:dyDescent="0.25">
      <c r="B39" s="36"/>
      <c r="C39" s="28">
        <f t="shared" si="1"/>
        <v>43469</v>
      </c>
    </row>
    <row r="40" spans="2:3" x14ac:dyDescent="0.25">
      <c r="B40" s="36"/>
      <c r="C40" s="28">
        <f t="shared" si="1"/>
        <v>43470</v>
      </c>
    </row>
    <row r="41" spans="2:3" x14ac:dyDescent="0.25">
      <c r="B41" s="36"/>
      <c r="C41" s="28">
        <f t="shared" si="1"/>
        <v>43471</v>
      </c>
    </row>
    <row r="42" spans="2:3" x14ac:dyDescent="0.25">
      <c r="B42" s="36"/>
      <c r="C42" s="28">
        <f>G10+2</f>
        <v>43514</v>
      </c>
    </row>
    <row r="43" spans="2:3" x14ac:dyDescent="0.25">
      <c r="B43" s="36"/>
      <c r="C43" s="28">
        <f>C42+1</f>
        <v>43515</v>
      </c>
    </row>
    <row r="44" spans="2:3" x14ac:dyDescent="0.25">
      <c r="B44" s="36"/>
      <c r="C44" s="28">
        <f t="shared" ref="C44:C55" si="2">C43+1</f>
        <v>43516</v>
      </c>
    </row>
    <row r="45" spans="2:3" x14ac:dyDescent="0.25">
      <c r="B45" s="36"/>
      <c r="C45" s="28">
        <f t="shared" si="2"/>
        <v>43517</v>
      </c>
    </row>
    <row r="46" spans="2:3" x14ac:dyDescent="0.25">
      <c r="B46" s="36"/>
      <c r="C46" s="28">
        <f t="shared" si="2"/>
        <v>43518</v>
      </c>
    </row>
    <row r="47" spans="2:3" x14ac:dyDescent="0.25">
      <c r="B47" s="36"/>
      <c r="C47" s="28">
        <f t="shared" si="2"/>
        <v>43519</v>
      </c>
    </row>
    <row r="48" spans="2:3" x14ac:dyDescent="0.25">
      <c r="B48" s="36"/>
      <c r="C48" s="28">
        <f t="shared" si="2"/>
        <v>43520</v>
      </c>
    </row>
    <row r="49" spans="2:3" x14ac:dyDescent="0.25">
      <c r="B49" s="36"/>
      <c r="C49" s="28">
        <f t="shared" si="2"/>
        <v>43521</v>
      </c>
    </row>
    <row r="50" spans="2:3" x14ac:dyDescent="0.25">
      <c r="B50" s="36"/>
      <c r="C50" s="28">
        <f t="shared" si="2"/>
        <v>43522</v>
      </c>
    </row>
    <row r="51" spans="2:3" x14ac:dyDescent="0.25">
      <c r="B51" s="36"/>
      <c r="C51" s="28">
        <f t="shared" si="2"/>
        <v>43523</v>
      </c>
    </row>
    <row r="52" spans="2:3" x14ac:dyDescent="0.25">
      <c r="B52" s="36"/>
      <c r="C52" s="28">
        <f t="shared" si="2"/>
        <v>43524</v>
      </c>
    </row>
    <row r="53" spans="2:3" x14ac:dyDescent="0.25">
      <c r="B53" s="36"/>
      <c r="C53" s="28">
        <f t="shared" si="2"/>
        <v>43525</v>
      </c>
    </row>
    <row r="54" spans="2:3" x14ac:dyDescent="0.25">
      <c r="B54" s="36"/>
      <c r="C54" s="28">
        <f t="shared" si="2"/>
        <v>43526</v>
      </c>
    </row>
    <row r="55" spans="2:3" x14ac:dyDescent="0.25">
      <c r="B55" s="36"/>
      <c r="C55" s="28">
        <f t="shared" si="2"/>
        <v>43527</v>
      </c>
    </row>
    <row r="56" spans="2:3" x14ac:dyDescent="0.25">
      <c r="B56" s="36"/>
      <c r="C56" s="28">
        <f>G11+2</f>
        <v>43570</v>
      </c>
    </row>
    <row r="57" spans="2:3" x14ac:dyDescent="0.25">
      <c r="B57" s="36"/>
      <c r="C57" s="28">
        <f>C56+1</f>
        <v>43571</v>
      </c>
    </row>
    <row r="58" spans="2:3" x14ac:dyDescent="0.25">
      <c r="B58" s="36"/>
      <c r="C58" s="28">
        <f t="shared" ref="C58:C69" si="3">C57+1</f>
        <v>43572</v>
      </c>
    </row>
    <row r="59" spans="2:3" x14ac:dyDescent="0.25">
      <c r="B59" s="36"/>
      <c r="C59" s="28">
        <f t="shared" si="3"/>
        <v>43573</v>
      </c>
    </row>
    <row r="60" spans="2:3" x14ac:dyDescent="0.25">
      <c r="B60" s="36"/>
      <c r="C60" s="28">
        <f t="shared" si="3"/>
        <v>43574</v>
      </c>
    </row>
    <row r="61" spans="2:3" x14ac:dyDescent="0.25">
      <c r="B61" s="36"/>
      <c r="C61" s="28">
        <f t="shared" si="3"/>
        <v>43575</v>
      </c>
    </row>
    <row r="62" spans="2:3" x14ac:dyDescent="0.25">
      <c r="B62" s="36"/>
      <c r="C62" s="28">
        <f t="shared" si="3"/>
        <v>43576</v>
      </c>
    </row>
    <row r="63" spans="2:3" x14ac:dyDescent="0.25">
      <c r="B63" s="36"/>
      <c r="C63" s="28">
        <f t="shared" si="3"/>
        <v>43577</v>
      </c>
    </row>
    <row r="64" spans="2:3" x14ac:dyDescent="0.25">
      <c r="B64" s="36"/>
      <c r="C64" s="28">
        <f t="shared" si="3"/>
        <v>43578</v>
      </c>
    </row>
    <row r="65" spans="2:3" x14ac:dyDescent="0.25">
      <c r="B65" s="36"/>
      <c r="C65" s="28">
        <f t="shared" si="3"/>
        <v>43579</v>
      </c>
    </row>
    <row r="66" spans="2:3" x14ac:dyDescent="0.25">
      <c r="B66" s="36"/>
      <c r="C66" s="28">
        <f t="shared" si="3"/>
        <v>43580</v>
      </c>
    </row>
    <row r="67" spans="2:3" x14ac:dyDescent="0.25">
      <c r="B67" s="36"/>
      <c r="C67" s="28">
        <f t="shared" si="3"/>
        <v>43581</v>
      </c>
    </row>
    <row r="68" spans="2:3" x14ac:dyDescent="0.25">
      <c r="B68" s="36"/>
      <c r="C68" s="28">
        <f t="shared" si="3"/>
        <v>43582</v>
      </c>
    </row>
    <row r="69" spans="2:3" x14ac:dyDescent="0.25">
      <c r="B69" s="36"/>
      <c r="C69" s="28">
        <f t="shared" si="3"/>
        <v>43583</v>
      </c>
    </row>
    <row r="70" spans="2:3" x14ac:dyDescent="0.25">
      <c r="B70" s="36"/>
      <c r="C70" s="28">
        <f>G12+2</f>
        <v>43654</v>
      </c>
    </row>
    <row r="71" spans="2:3" x14ac:dyDescent="0.25">
      <c r="B71" s="36"/>
      <c r="C71" s="28">
        <f>C70+1</f>
        <v>43655</v>
      </c>
    </row>
    <row r="72" spans="2:3" x14ac:dyDescent="0.25">
      <c r="B72" s="36"/>
      <c r="C72" s="28">
        <f t="shared" ref="C72:C93" si="4">C71+1</f>
        <v>43656</v>
      </c>
    </row>
    <row r="73" spans="2:3" x14ac:dyDescent="0.25">
      <c r="B73" s="36"/>
      <c r="C73" s="28">
        <f t="shared" si="4"/>
        <v>43657</v>
      </c>
    </row>
    <row r="74" spans="2:3" x14ac:dyDescent="0.25">
      <c r="B74" s="36"/>
      <c r="C74" s="28">
        <f t="shared" si="4"/>
        <v>43658</v>
      </c>
    </row>
    <row r="75" spans="2:3" x14ac:dyDescent="0.25">
      <c r="B75" s="36"/>
      <c r="C75" s="28">
        <f t="shared" si="4"/>
        <v>43659</v>
      </c>
    </row>
    <row r="76" spans="2:3" x14ac:dyDescent="0.25">
      <c r="B76" s="36"/>
      <c r="C76" s="28">
        <f t="shared" si="4"/>
        <v>43660</v>
      </c>
    </row>
    <row r="77" spans="2:3" x14ac:dyDescent="0.25">
      <c r="B77" s="36"/>
      <c r="C77" s="28">
        <f t="shared" si="4"/>
        <v>43661</v>
      </c>
    </row>
    <row r="78" spans="2:3" x14ac:dyDescent="0.25">
      <c r="B78" s="36"/>
      <c r="C78" s="28">
        <f t="shared" si="4"/>
        <v>43662</v>
      </c>
    </row>
    <row r="79" spans="2:3" x14ac:dyDescent="0.25">
      <c r="B79" s="36"/>
      <c r="C79" s="28">
        <f t="shared" si="4"/>
        <v>43663</v>
      </c>
    </row>
    <row r="80" spans="2:3" x14ac:dyDescent="0.25">
      <c r="B80" s="36"/>
      <c r="C80" s="28">
        <f t="shared" si="4"/>
        <v>43664</v>
      </c>
    </row>
    <row r="81" spans="2:3" x14ac:dyDescent="0.25">
      <c r="B81" s="36"/>
      <c r="C81" s="28">
        <f t="shared" si="4"/>
        <v>43665</v>
      </c>
    </row>
    <row r="82" spans="2:3" x14ac:dyDescent="0.25">
      <c r="B82" s="36"/>
      <c r="C82" s="28">
        <f t="shared" si="4"/>
        <v>43666</v>
      </c>
    </row>
    <row r="83" spans="2:3" x14ac:dyDescent="0.25">
      <c r="B83" s="36"/>
      <c r="C83" s="28">
        <f t="shared" si="4"/>
        <v>43667</v>
      </c>
    </row>
    <row r="84" spans="2:3" x14ac:dyDescent="0.25">
      <c r="B84" s="36"/>
      <c r="C84" s="28">
        <f t="shared" si="4"/>
        <v>43668</v>
      </c>
    </row>
    <row r="85" spans="2:3" x14ac:dyDescent="0.25">
      <c r="B85" s="36"/>
      <c r="C85" s="28">
        <f t="shared" si="4"/>
        <v>43669</v>
      </c>
    </row>
    <row r="86" spans="2:3" x14ac:dyDescent="0.25">
      <c r="B86" s="36"/>
      <c r="C86" s="28">
        <f t="shared" si="4"/>
        <v>43670</v>
      </c>
    </row>
    <row r="87" spans="2:3" x14ac:dyDescent="0.25">
      <c r="B87" s="36"/>
      <c r="C87" s="28">
        <f t="shared" si="4"/>
        <v>43671</v>
      </c>
    </row>
    <row r="88" spans="2:3" x14ac:dyDescent="0.25">
      <c r="B88" s="36"/>
      <c r="C88" s="28">
        <f t="shared" si="4"/>
        <v>43672</v>
      </c>
    </row>
    <row r="89" spans="2:3" x14ac:dyDescent="0.25">
      <c r="B89" s="36"/>
      <c r="C89" s="28">
        <f t="shared" si="4"/>
        <v>43673</v>
      </c>
    </row>
    <row r="90" spans="2:3" x14ac:dyDescent="0.25">
      <c r="B90" s="36"/>
      <c r="C90" s="28">
        <f t="shared" si="4"/>
        <v>43674</v>
      </c>
    </row>
    <row r="91" spans="2:3" x14ac:dyDescent="0.25">
      <c r="B91" s="36"/>
      <c r="C91" s="28">
        <f t="shared" si="4"/>
        <v>43675</v>
      </c>
    </row>
    <row r="92" spans="2:3" x14ac:dyDescent="0.25">
      <c r="B92" s="36"/>
      <c r="C92" s="28">
        <f t="shared" si="4"/>
        <v>43676</v>
      </c>
    </row>
    <row r="93" spans="2:3" ht="14.4" thickBot="1" x14ac:dyDescent="0.3">
      <c r="B93" s="37"/>
      <c r="C93" s="29">
        <f t="shared" si="4"/>
        <v>43677</v>
      </c>
    </row>
  </sheetData>
  <mergeCells count="3">
    <mergeCell ref="B2:D2"/>
    <mergeCell ref="G4:H4"/>
    <mergeCell ref="B15:B93"/>
  </mergeCells>
  <conditionalFormatting sqref="H10:H19">
    <cfRule type="expression" priority="3">
      <formula>SUMPRODUCT((XEN1048557&gt;=$C$5:$C$10)*(XEN1048557&lt;=$D$5:$D$10))&gt;0</formula>
    </cfRule>
  </conditionalFormatting>
  <conditionalFormatting sqref="H20">
    <cfRule type="expression" priority="1">
      <formula>SUMPRODUCT((XEN1048567&gt;=$C$5:$C$10)*(XEN1048567&lt;=$D$5:$D$10))&gt;0</formula>
    </cfRule>
  </conditionalFormatting>
  <conditionalFormatting sqref="H9">
    <cfRule type="expression" priority="2">
      <formula>SUMPRODUCT((XEN1048556&gt;=$C$5:$C$10)*(XEN1048556&lt;=$D$5:$D$10))&gt;0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FF2F54D-3C46-4BF3-80F3-4CD138897414}">
            <xm:f>VLOOKUP(Calendrier!K7,$C$6:$C$14,1,FALSE)</xm:f>
            <x14:dxf/>
          </x14:cfRule>
          <xm:sqref>L8:BZ11 J12:BZ13 J8:J11 J16:BZ38 L14:BZ15</xm:sqref>
        </x14:conditionalFormatting>
        <x14:conditionalFormatting xmlns:xm="http://schemas.microsoft.com/office/excel/2006/main">
          <x14:cfRule type="expression" priority="4" id="{6FDA8C99-44B7-432D-A4A7-660DBC0754D4}">
            <xm:f>SUMPRODUCT(('\Users\I002628\Documents\[calendrier-annuel-excel essais.xlsx]Calendrier'!#REF!&gt;=$C$5:$C$10)*('\Users\I002628\Documents\[calendrier-annuel-excel essais.xlsx]Calendrier'!#REF!&lt;=$D$5:$D$10))&gt;0</xm:f>
            <x14:dxf/>
          </x14:cfRule>
          <xm:sqref>H7:H8</xm:sqref>
        </x14:conditionalFormatting>
        <x14:conditionalFormatting xmlns:xm="http://schemas.microsoft.com/office/excel/2006/main">
          <x14:cfRule type="expression" priority="325" id="{EFF2F54D-3C46-4BF3-80F3-4CD138897414}">
            <xm:f>VLOOKUP(Calendrier!G24,$C$6:$C$14,1,FALSE)</xm:f>
            <x14:dxf/>
          </x14:cfRule>
          <xm:sqref>G21:H34</xm:sqref>
        </x14:conditionalFormatting>
        <x14:conditionalFormatting xmlns:xm="http://schemas.microsoft.com/office/excel/2006/main">
          <x14:cfRule type="expression" priority="1327" id="{EFF2F54D-3C46-4BF3-80F3-4CD138897414}">
            <xm:f>VLOOKUP(Calendrier!C16,$C$6:$C$14,1,FALSE)</xm:f>
            <x14:dxf/>
          </x14:cfRule>
          <xm:sqref>K8:K11</xm:sqref>
        </x14:conditionalFormatting>
        <x14:conditionalFormatting xmlns:xm="http://schemas.microsoft.com/office/excel/2006/main">
          <x14:cfRule type="expression" priority="1330" id="{EFF2F54D-3C46-4BF3-80F3-4CD138897414}">
            <xm:f>VLOOKUP(Calendrier!C21,$C$6:$C$14,1,FALSE)</xm:f>
            <x14:dxf/>
          </x14:cfRule>
          <xm:sqref>K14:K15</xm:sqref>
        </x14:conditionalFormatting>
        <x14:conditionalFormatting xmlns:xm="http://schemas.microsoft.com/office/excel/2006/main">
          <x14:cfRule type="expression" priority="1331" id="{EFF2F54D-3C46-4BF3-80F3-4CD138897414}">
            <xm:f>VLOOKUP(Calendrier!C7,$C$6:$C$14,1,FALSE)</xm:f>
            <x14:dxf/>
          </x14:cfRule>
          <xm:sqref>C8:F14 C28:F28 I8:I38 D15:F27 D29:F38 C29:C40</xm:sqref>
        </x14:conditionalFormatting>
        <x14:conditionalFormatting xmlns:xm="http://schemas.microsoft.com/office/excel/2006/main">
          <x14:cfRule type="expression" priority="1346" id="{EFF2F54D-3C46-4BF3-80F3-4CD138897414}">
            <xm:f>VLOOKUP(Calendrier!C41,$C$6:$C$14,1,FALSE)</xm:f>
            <x14:dxf/>
          </x14:cfRule>
          <xm:sqref>C41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Calendrier</vt:lpstr>
      <vt:lpstr>Paramètres</vt:lpstr>
      <vt:lpstr>Férié</vt:lpstr>
      <vt:lpstr>Vacance</vt:lpstr>
    </vt:vector>
  </TitlesOfParts>
  <Company>CLAAS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Chambe, Caroline</dc:creator>
  <cp:lastModifiedBy>Chambe, Caroline</cp:lastModifiedBy>
  <cp:lastPrinted>2018-10-16T09:29:37Z</cp:lastPrinted>
  <dcterms:created xsi:type="dcterms:W3CDTF">2018-10-09T11:02:44Z</dcterms:created>
  <dcterms:modified xsi:type="dcterms:W3CDTF">2018-10-16T10:50:46Z</dcterms:modified>
</cp:coreProperties>
</file>