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877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2" i="1" l="1"/>
  <c r="C10" i="1"/>
  <c r="B12" i="1"/>
  <c r="B13" i="1" s="1"/>
  <c r="B10" i="1"/>
  <c r="B11" i="1" s="1"/>
  <c r="B14" i="1"/>
  <c r="B15" i="1" s="1"/>
  <c r="B16" i="1" s="1"/>
  <c r="B8" i="1" s="1"/>
</calcChain>
</file>

<file path=xl/sharedStrings.xml><?xml version="1.0" encoding="utf-8"?>
<sst xmlns="http://schemas.openxmlformats.org/spreadsheetml/2006/main" count="21" uniqueCount="20">
  <si>
    <t xml:space="preserve">tension de ligne </t>
  </si>
  <si>
    <t>400 V</t>
  </si>
  <si>
    <t>résistivité ρ1 Ω mm²/m</t>
  </si>
  <si>
    <t>section S (mm²)</t>
  </si>
  <si>
    <t>longueur L (m)</t>
  </si>
  <si>
    <t xml:space="preserve">IB en ampère </t>
  </si>
  <si>
    <t>cos φ</t>
  </si>
  <si>
    <t>sin φ</t>
  </si>
  <si>
    <t>Δ u en %</t>
  </si>
  <si>
    <t xml:space="preserve">cos φ </t>
  </si>
  <si>
    <t>degré</t>
  </si>
  <si>
    <t>sin</t>
  </si>
  <si>
    <t xml:space="preserve">tension U0 </t>
  </si>
  <si>
    <t>cuivre : 0,023
aluminium : 0,037</t>
  </si>
  <si>
    <t>si la section &gt; 25mm²
λ (lambda) réactance linéique en Ω/m des conducteurs : (tableau ci-dessous)</t>
  </si>
  <si>
    <t>avec une section &lt; 25²   
Δ u en volt</t>
  </si>
  <si>
    <t xml:space="preserve">b   </t>
  </si>
  <si>
    <t>1 en triphasé 
2 en monophasé</t>
  </si>
  <si>
    <t>avec une section &gt; 25²   
Δ u en volt</t>
  </si>
  <si>
    <t>0,00008
0,00009
0,00013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</si>
</sst>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9" formatCode="#,##0&quot; mm²&quot;"/>
    <numFmt numFmtId="170" formatCode="#,##0&quot; m&quot;"/>
    <numFmt numFmtId="171" formatCode="#,##0&quot; A&quot;"/>
    <numFmt numFmtId="173" formatCode="#,##0.00&quot; V&quot;"/>
    <numFmt numFmtId="174" formatCode="#,##0&quot; V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ourier New"/>
      <family val="3"/>
    </font>
    <font>
      <b/>
      <sz val="10"/>
      <color rgb="FF0000FF"/>
      <name val="Courier New"/>
      <family val="3"/>
    </font>
    <font>
      <sz val="10"/>
      <color rgb="FF0000FF"/>
      <name val="Verdana"/>
      <family val="2"/>
    </font>
    <font>
      <b/>
      <sz val="10"/>
      <color rgb="FFC5000B"/>
      <name val="Arial"/>
      <family val="2"/>
    </font>
    <font>
      <sz val="9"/>
      <color rgb="FF0000FF"/>
      <name val="Courier New"/>
      <family val="3"/>
    </font>
    <font>
      <sz val="9"/>
      <color theme="1"/>
      <name val="Times New Roman"/>
      <family val="1"/>
    </font>
    <font>
      <sz val="8"/>
      <color theme="1"/>
      <name val="Arial"/>
      <family val="2"/>
    </font>
    <font>
      <sz val="8"/>
      <color rgb="FFC5000B"/>
      <name val="Arial"/>
      <family val="2"/>
    </font>
    <font>
      <sz val="10"/>
      <color theme="1"/>
      <name val="Courier New"/>
      <family val="3"/>
    </font>
    <font>
      <sz val="10"/>
      <color rgb="FF0000FF"/>
      <name val="Courier New"/>
      <family val="3"/>
    </font>
    <font>
      <sz val="10"/>
      <color rgb="FFC5000B"/>
      <name val="Courier New"/>
      <family val="3"/>
    </font>
    <font>
      <sz val="8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84D1"/>
      </left>
      <right style="medium">
        <color rgb="FF0084D1"/>
      </right>
      <top style="medium">
        <color rgb="FF0084D1"/>
      </top>
      <bottom style="medium">
        <color rgb="FF0084D1"/>
      </bottom>
      <diagonal/>
    </border>
    <border>
      <left style="medium">
        <color rgb="FF0084D1"/>
      </left>
      <right style="medium">
        <color rgb="FF0084D1"/>
      </right>
      <top style="medium">
        <color rgb="FF0084D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84D1"/>
      </left>
      <right/>
      <top style="medium">
        <color rgb="FF0084D1"/>
      </top>
      <bottom/>
      <diagonal/>
    </border>
    <border>
      <left style="medium">
        <color rgb="FF0084D1"/>
      </left>
      <right/>
      <top style="medium">
        <color rgb="FF0084D1"/>
      </top>
      <bottom style="medium">
        <color rgb="FF0084D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169" fontId="12" fillId="0" borderId="1" xfId="0" applyNumberFormat="1" applyFont="1" applyBorder="1" applyAlignment="1">
      <alignment horizontal="center" wrapText="1"/>
    </xf>
    <xf numFmtId="170" fontId="12" fillId="0" borderId="1" xfId="0" applyNumberFormat="1" applyFont="1" applyBorder="1" applyAlignment="1">
      <alignment horizontal="center" wrapText="1"/>
    </xf>
    <xf numFmtId="171" fontId="13" fillId="2" borderId="1" xfId="0" applyNumberFormat="1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4" fillId="4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wrapText="1"/>
    </xf>
    <xf numFmtId="173" fontId="11" fillId="4" borderId="4" xfId="0" applyNumberFormat="1" applyFont="1" applyFill="1" applyBorder="1" applyAlignment="1">
      <alignment horizontal="center" wrapText="1"/>
    </xf>
    <xf numFmtId="10" fontId="2" fillId="4" borderId="5" xfId="0" applyNumberFormat="1" applyFont="1" applyFill="1" applyBorder="1" applyAlignment="1">
      <alignment horizontal="center" wrapText="1"/>
    </xf>
    <xf numFmtId="173" fontId="11" fillId="5" borderId="4" xfId="0" applyNumberFormat="1" applyFont="1" applyFill="1" applyBorder="1" applyAlignment="1">
      <alignment horizontal="center" wrapText="1"/>
    </xf>
    <xf numFmtId="10" fontId="6" fillId="6" borderId="5" xfId="1" applyNumberFormat="1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74" fontId="11" fillId="2" borderId="1" xfId="0" applyNumberFormat="1" applyFont="1" applyFill="1" applyBorder="1" applyAlignment="1">
      <alignment horizontal="center" wrapText="1"/>
    </xf>
    <xf numFmtId="174" fontId="11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18</xdr:row>
      <xdr:rowOff>142875</xdr:rowOff>
    </xdr:from>
    <xdr:to>
      <xdr:col>4</xdr:col>
      <xdr:colOff>296054</xdr:colOff>
      <xdr:row>28</xdr:row>
      <xdr:rowOff>128114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0" y="4505325"/>
          <a:ext cx="5220479" cy="1890239"/>
        </a:xfrm>
        <a:prstGeom prst="rect">
          <a:avLst/>
        </a:prstGeom>
      </xdr:spPr>
    </xdr:pic>
    <xdr:clientData/>
  </xdr:twoCellAnchor>
  <xdr:twoCellAnchor editAs="oneCell">
    <xdr:from>
      <xdr:col>4</xdr:col>
      <xdr:colOff>9526</xdr:colOff>
      <xdr:row>8</xdr:row>
      <xdr:rowOff>228600</xdr:rowOff>
    </xdr:from>
    <xdr:to>
      <xdr:col>5</xdr:col>
      <xdr:colOff>476250</xdr:colOff>
      <xdr:row>9</xdr:row>
      <xdr:rowOff>88209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257425"/>
          <a:ext cx="1228724" cy="373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133349</xdr:rowOff>
    </xdr:from>
    <xdr:to>
      <xdr:col>8</xdr:col>
      <xdr:colOff>43713</xdr:colOff>
      <xdr:row>10</xdr:row>
      <xdr:rowOff>409574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676524"/>
          <a:ext cx="3091713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</xdr:colOff>
      <xdr:row>11</xdr:row>
      <xdr:rowOff>47625</xdr:rowOff>
    </xdr:from>
    <xdr:to>
      <xdr:col>6</xdr:col>
      <xdr:colOff>514351</xdr:colOff>
      <xdr:row>11</xdr:row>
      <xdr:rowOff>435314</xdr:rowOff>
    </xdr:to>
    <xdr:pic>
      <xdr:nvPicPr>
        <xdr:cNvPr id="6" name="Imag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438525"/>
          <a:ext cx="1971676" cy="387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11</xdr:row>
      <xdr:rowOff>485775</xdr:rowOff>
    </xdr:from>
    <xdr:to>
      <xdr:col>8</xdr:col>
      <xdr:colOff>171451</xdr:colOff>
      <xdr:row>15</xdr:row>
      <xdr:rowOff>86834</xdr:rowOff>
    </xdr:to>
    <xdr:pic>
      <xdr:nvPicPr>
        <xdr:cNvPr id="7" name="Imag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6" y="3876675"/>
          <a:ext cx="3181350" cy="715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7" sqref="B7"/>
    </sheetView>
  </sheetViews>
  <sheetFormatPr baseColWidth="10" defaultRowHeight="15" x14ac:dyDescent="0.25"/>
  <cols>
    <col min="1" max="1" width="30.7109375" customWidth="1"/>
    <col min="2" max="2" width="14.7109375" bestFit="1" customWidth="1"/>
    <col min="3" max="3" width="22.42578125" customWidth="1"/>
  </cols>
  <sheetData>
    <row r="1" spans="1:5" ht="27.75" customHeight="1" thickBot="1" x14ac:dyDescent="0.3">
      <c r="A1" s="1" t="s">
        <v>0</v>
      </c>
      <c r="B1" s="31" t="s">
        <v>1</v>
      </c>
      <c r="C1" s="2"/>
    </row>
    <row r="2" spans="1:5" ht="23.25" thickBot="1" x14ac:dyDescent="0.3">
      <c r="A2" s="3" t="s">
        <v>16</v>
      </c>
      <c r="B2" s="20">
        <v>1</v>
      </c>
      <c r="C2" s="21" t="s">
        <v>17</v>
      </c>
    </row>
    <row r="3" spans="1:5" ht="30" customHeight="1" thickBot="1" x14ac:dyDescent="0.3">
      <c r="A3" s="3" t="s">
        <v>2</v>
      </c>
      <c r="B3" s="20">
        <v>2.3E-2</v>
      </c>
      <c r="C3" s="22" t="s">
        <v>13</v>
      </c>
    </row>
    <row r="4" spans="1:5" ht="15.75" thickBot="1" x14ac:dyDescent="0.3">
      <c r="A4" s="1" t="s">
        <v>3</v>
      </c>
      <c r="B4" s="14">
        <v>16</v>
      </c>
      <c r="C4" s="2"/>
    </row>
    <row r="5" spans="1:5" ht="15.75" thickBot="1" x14ac:dyDescent="0.3">
      <c r="A5" s="1" t="s">
        <v>4</v>
      </c>
      <c r="B5" s="15">
        <v>110</v>
      </c>
      <c r="C5" s="2"/>
    </row>
    <row r="6" spans="1:5" ht="15.75" thickBot="1" x14ac:dyDescent="0.3">
      <c r="A6" s="5" t="s">
        <v>5</v>
      </c>
      <c r="B6" s="16">
        <v>40</v>
      </c>
      <c r="C6" s="2"/>
    </row>
    <row r="7" spans="1:5" ht="15.75" thickBot="1" x14ac:dyDescent="0.3">
      <c r="A7" s="4" t="s">
        <v>6</v>
      </c>
      <c r="B7" s="11">
        <v>1</v>
      </c>
      <c r="C7" s="2"/>
    </row>
    <row r="8" spans="1:5" ht="15.75" thickBot="1" x14ac:dyDescent="0.3">
      <c r="A8" s="5" t="s">
        <v>7</v>
      </c>
      <c r="B8" s="12">
        <f>B16</f>
        <v>0</v>
      </c>
      <c r="C8" s="2"/>
    </row>
    <row r="9" spans="1:5" ht="40.5" customHeight="1" thickBot="1" x14ac:dyDescent="0.3">
      <c r="A9" s="10" t="s">
        <v>14</v>
      </c>
      <c r="B9" s="23">
        <v>8.0000000000000007E-5</v>
      </c>
      <c r="C9" s="22" t="s">
        <v>19</v>
      </c>
    </row>
    <row r="10" spans="1:5" ht="33" customHeight="1" thickBot="1" x14ac:dyDescent="0.3">
      <c r="A10" s="19" t="s">
        <v>15</v>
      </c>
      <c r="B10" s="24">
        <f>IF($B$4&lt;=25,$B$2*($B$3*$B$5/$B$4)*$B$7*$B$6)</f>
        <v>6.3249999999999993</v>
      </c>
      <c r="C10" s="28" t="str">
        <f>IF(B4&lt;=25,"pour S&lt;=25²","voir valeur S&gt;25²")</f>
        <v>pour S&lt;=25²</v>
      </c>
    </row>
    <row r="11" spans="1:5" ht="33.75" customHeight="1" thickBot="1" x14ac:dyDescent="0.3">
      <c r="A11" s="7" t="s">
        <v>8</v>
      </c>
      <c r="B11" s="25">
        <f>B10/B17</f>
        <v>2.7499999999999997E-2</v>
      </c>
      <c r="C11" s="28"/>
    </row>
    <row r="12" spans="1:5" ht="40.5" customHeight="1" thickBot="1" x14ac:dyDescent="0.3">
      <c r="A12" s="9" t="s">
        <v>18</v>
      </c>
      <c r="B12" s="26" t="b">
        <f>IF($B$4&gt;=35,$B$2*(($B$3*($B$5/$B$4))*$B$7+(($B$9)*$B$5*$B$8))*$B$6)</f>
        <v>0</v>
      </c>
      <c r="C12" s="29" t="str">
        <f>IF(B4&gt;=35,"pour S&gt;25²","voir valeur S&lt;=25²")</f>
        <v>voir valeur S&lt;=25²</v>
      </c>
    </row>
    <row r="13" spans="1:5" ht="15.75" thickBot="1" x14ac:dyDescent="0.3">
      <c r="A13" s="8" t="s">
        <v>8</v>
      </c>
      <c r="B13" s="27">
        <f>B12/B17</f>
        <v>0</v>
      </c>
      <c r="C13" s="29"/>
    </row>
    <row r="14" spans="1:5" ht="15.75" thickBot="1" x14ac:dyDescent="0.3">
      <c r="A14" s="6" t="s">
        <v>9</v>
      </c>
      <c r="B14" s="13">
        <f>B7</f>
        <v>1</v>
      </c>
      <c r="C14" s="2"/>
      <c r="E14" s="17"/>
    </row>
    <row r="15" spans="1:5" ht="15.75" thickBot="1" x14ac:dyDescent="0.3">
      <c r="A15" s="6" t="s">
        <v>10</v>
      </c>
      <c r="B15" s="12">
        <f>DEGREES(ACOS(B14))</f>
        <v>0</v>
      </c>
      <c r="C15" s="2"/>
    </row>
    <row r="16" spans="1:5" ht="15.75" thickBot="1" x14ac:dyDescent="0.3">
      <c r="A16" s="6" t="s">
        <v>11</v>
      </c>
      <c r="B16" s="12">
        <f>SIN(RADIANS(B15))</f>
        <v>0</v>
      </c>
      <c r="C16" s="2"/>
    </row>
    <row r="17" spans="1:6" ht="15.75" thickBot="1" x14ac:dyDescent="0.3">
      <c r="A17" s="6" t="s">
        <v>12</v>
      </c>
      <c r="B17" s="30">
        <v>230</v>
      </c>
      <c r="C17" s="2"/>
      <c r="F17" s="18"/>
    </row>
  </sheetData>
  <mergeCells count="2">
    <mergeCell ref="C10:C11"/>
    <mergeCell ref="C12:C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adminjf</dc:creator>
  <cp:lastModifiedBy>adminjf</cp:lastModifiedBy>
  <dcterms:created xsi:type="dcterms:W3CDTF">2018-10-03T10:15:25Z</dcterms:created>
  <dcterms:modified xsi:type="dcterms:W3CDTF">2018-10-03T11:25:51Z</dcterms:modified>
</cp:coreProperties>
</file>