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8" yWindow="132" windowWidth="15876" windowHeight="50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38" i="1"/>
  <c r="J38"/>
  <c r="H28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W38" l="1"/>
  <c r="X38" s="1"/>
  <c r="Y38" l="1"/>
  <c r="AD38" s="1"/>
</calcChain>
</file>

<file path=xl/sharedStrings.xml><?xml version="1.0" encoding="utf-8"?>
<sst xmlns="http://schemas.openxmlformats.org/spreadsheetml/2006/main" count="136" uniqueCount="76">
  <si>
    <t>ANNEE</t>
  </si>
  <si>
    <t>N° d’ordre</t>
  </si>
  <si>
    <t>Nom et Prénom</t>
  </si>
  <si>
    <t>Article</t>
  </si>
  <si>
    <t>Total Gle</t>
  </si>
  <si>
    <t>DATE</t>
  </si>
  <si>
    <t>MONTANT</t>
  </si>
  <si>
    <t>RAR</t>
  </si>
  <si>
    <t>GRP 1</t>
  </si>
  <si>
    <t>ACT</t>
  </si>
  <si>
    <t>DATE2</t>
  </si>
  <si>
    <t>ADRESSE</t>
  </si>
  <si>
    <t>N°</t>
  </si>
  <si>
    <t>VILLE</t>
  </si>
  <si>
    <t>01</t>
  </si>
  <si>
    <t>12 AOUT 2018</t>
  </si>
  <si>
    <t>02</t>
  </si>
  <si>
    <t>03</t>
  </si>
  <si>
    <t>04</t>
  </si>
  <si>
    <t>TPF</t>
  </si>
  <si>
    <t>05</t>
  </si>
  <si>
    <t>06</t>
  </si>
  <si>
    <t>07</t>
  </si>
  <si>
    <t>08</t>
  </si>
  <si>
    <t>44020300108</t>
  </si>
  <si>
    <t>10</t>
  </si>
  <si>
    <t>11</t>
  </si>
  <si>
    <t>12</t>
  </si>
  <si>
    <t>Amende</t>
  </si>
  <si>
    <t>IRM</t>
  </si>
  <si>
    <t>TPA</t>
  </si>
  <si>
    <t>TAV</t>
  </si>
  <si>
    <t>IBC</t>
  </si>
  <si>
    <t>Amende Ass</t>
  </si>
  <si>
    <t>LAMIA</t>
  </si>
  <si>
    <t>DOUNYAZAD</t>
  </si>
  <si>
    <t>DJILLALI</t>
  </si>
  <si>
    <t>AEK</t>
  </si>
  <si>
    <t>LYES</t>
  </si>
  <si>
    <t>LAMINE</t>
  </si>
  <si>
    <t>NAIMA</t>
  </si>
  <si>
    <t>SAMIR</t>
  </si>
  <si>
    <t>REDHOUANE</t>
  </si>
  <si>
    <t>AMAR</t>
  </si>
  <si>
    <t>NOUR</t>
  </si>
  <si>
    <t>ESSALAM</t>
  </si>
  <si>
    <t>Année</t>
  </si>
  <si>
    <t>IFU</t>
  </si>
  <si>
    <t>Montant IFU</t>
  </si>
  <si>
    <t>IBM</t>
  </si>
  <si>
    <t>Montant IBM</t>
  </si>
  <si>
    <t>Montant TPF</t>
  </si>
  <si>
    <t>Pénaltés</t>
  </si>
  <si>
    <t>Total Général</t>
  </si>
  <si>
    <t>Quittance</t>
  </si>
  <si>
    <t>Date</t>
  </si>
  <si>
    <t>Montant Versé Principal</t>
  </si>
  <si>
    <t>Grp</t>
  </si>
  <si>
    <t xml:space="preserve">Acte </t>
  </si>
  <si>
    <t>Date Acte</t>
  </si>
  <si>
    <t>Colonne1</t>
  </si>
  <si>
    <t>Code</t>
  </si>
  <si>
    <t>REV.LOC</t>
  </si>
  <si>
    <t>Montant  REV.LOC</t>
  </si>
  <si>
    <t>Montant Amende</t>
  </si>
  <si>
    <t>Reste</t>
  </si>
  <si>
    <t>Montant Versé Pénalité *25/100</t>
  </si>
  <si>
    <t>Droits</t>
  </si>
  <si>
    <t>Total</t>
  </si>
  <si>
    <t>Pénalité</t>
  </si>
  <si>
    <r>
      <t>Re</t>
    </r>
    <r>
      <rPr>
        <sz val="8"/>
        <color theme="1"/>
        <rFont val="Calibri"/>
        <family val="2"/>
        <scheme val="minor"/>
      </rPr>
      <t>Ç</t>
    </r>
    <r>
      <rPr>
        <sz val="11"/>
        <color theme="1"/>
        <rFont val="Calibri"/>
        <family val="2"/>
        <scheme val="minor"/>
      </rPr>
      <t>u</t>
    </r>
  </si>
  <si>
    <t>Montant IRM</t>
  </si>
  <si>
    <t xml:space="preserve"> IBC</t>
  </si>
  <si>
    <t>Montant IBC</t>
  </si>
  <si>
    <t>Montant  TPA</t>
  </si>
  <si>
    <t>Montant TAV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</si>
</sst>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8" tint="0.59999389629810485"/>
      </patternFill>
    </fill>
    <fill>
      <patternFill patternType="solid">
        <fgColor rgb="FFFFFF00"/>
        <bgColor theme="8" tint="0.79998168889431442"/>
      </patternFill>
    </fill>
    <fill>
      <patternFill patternType="solid">
        <fgColor rgb="FFFFFF00"/>
        <bgColor theme="5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3" tint="-0.249977111117893"/>
      </left>
      <right style="thin">
        <color indexed="64"/>
      </right>
      <top style="thick">
        <color theme="3" tint="-0.249977111117893"/>
      </top>
      <bottom style="thick">
        <color theme="3" tint="-0.249977111117893"/>
      </bottom>
      <diagonal/>
    </border>
    <border>
      <left style="thin">
        <color indexed="64"/>
      </left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 style="thick">
        <color rgb="FF00B0F0"/>
      </left>
      <right style="thin">
        <color indexed="64"/>
      </right>
      <top/>
      <bottom style="thick">
        <color rgb="FF00B0F0"/>
      </bottom>
      <diagonal/>
    </border>
    <border>
      <left style="thick">
        <color theme="6" tint="-0.249977111117893"/>
      </left>
      <right style="thin">
        <color indexed="64"/>
      </right>
      <top style="thick">
        <color theme="6" tint="-0.249977111117893"/>
      </top>
      <bottom style="thick">
        <color theme="6" tint="-0.249977111117893"/>
      </bottom>
      <diagonal/>
    </border>
    <border>
      <left style="thin">
        <color indexed="64"/>
      </left>
      <right/>
      <top style="thick">
        <color theme="6" tint="-0.249977111117893"/>
      </top>
      <bottom style="thick">
        <color theme="6" tint="-0.249977111117893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 style="thick">
        <color theme="6" tint="-0.249977111117893"/>
      </left>
      <right style="thick">
        <color theme="6" tint="-0.249977111117893"/>
      </right>
      <top style="thick">
        <color theme="6" tint="-0.249977111117893"/>
      </top>
      <bottom style="thin">
        <color indexed="64"/>
      </bottom>
      <diagonal/>
    </border>
    <border>
      <left style="thick">
        <color theme="6" tint="-0.249977111117893"/>
      </left>
      <right style="thick">
        <color theme="6" tint="-0.249977111117893"/>
      </right>
      <top style="thin">
        <color indexed="64"/>
      </top>
      <bottom style="thin">
        <color indexed="64"/>
      </bottom>
      <diagonal/>
    </border>
    <border>
      <left style="thick">
        <color theme="6" tint="-0.249977111117893"/>
      </left>
      <right style="thick">
        <color theme="6" tint="-0.249977111117893"/>
      </right>
      <top style="thin">
        <color indexed="64"/>
      </top>
      <bottom style="thick">
        <color theme="6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ck">
        <color theme="9" tint="-0.249977111117893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 style="medium">
        <color theme="9" tint="-0.249977111117893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14" fontId="0" fillId="0" borderId="1" xfId="0" applyNumberFormat="1" applyBorder="1"/>
    <xf numFmtId="0" fontId="0" fillId="0" borderId="0" xfId="0" applyBorder="1" applyAlignment="1">
      <alignment horizontal="left" indent="1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" fontId="0" fillId="3" borderId="3" xfId="0" applyNumberFormat="1" applyFill="1" applyBorder="1"/>
    <xf numFmtId="4" fontId="0" fillId="3" borderId="4" xfId="0" applyNumberFormat="1" applyFill="1" applyBorder="1"/>
    <xf numFmtId="0" fontId="0" fillId="3" borderId="4" xfId="0" applyNumberFormat="1" applyFill="1" applyBorder="1"/>
    <xf numFmtId="14" fontId="0" fillId="3" borderId="4" xfId="0" applyNumberForma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0" fontId="0" fillId="4" borderId="3" xfId="0" applyFill="1" applyBorder="1" applyAlignment="1">
      <alignment horizontal="center"/>
    </xf>
    <xf numFmtId="4" fontId="0" fillId="4" borderId="3" xfId="0" applyNumberFormat="1" applyFill="1" applyBorder="1"/>
    <xf numFmtId="0" fontId="0" fillId="4" borderId="1" xfId="0" applyNumberFormat="1" applyFill="1" applyBorder="1"/>
    <xf numFmtId="0" fontId="0" fillId="4" borderId="4" xfId="0" applyFill="1" applyBorder="1" applyAlignment="1">
      <alignment horizontal="center"/>
    </xf>
    <xf numFmtId="14" fontId="0" fillId="4" borderId="1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1" xfId="0" applyNumberFormat="1" applyFill="1" applyBorder="1"/>
    <xf numFmtId="14" fontId="0" fillId="3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4" fontId="0" fillId="0" borderId="8" xfId="0" applyNumberFormat="1" applyBorder="1"/>
    <xf numFmtId="0" fontId="0" fillId="0" borderId="9" xfId="0" applyBorder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" fontId="0" fillId="5" borderId="1" xfId="0" applyNumberFormat="1" applyFill="1" applyBorder="1"/>
    <xf numFmtId="0" fontId="0" fillId="5" borderId="3" xfId="0" applyFill="1" applyBorder="1"/>
    <xf numFmtId="0" fontId="0" fillId="0" borderId="0" xfId="0" applyFill="1"/>
    <xf numFmtId="4" fontId="5" fillId="2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7" fillId="4" borderId="1" xfId="0" applyNumberFormat="1" applyFont="1" applyFill="1" applyBorder="1"/>
    <xf numFmtId="0" fontId="7" fillId="4" borderId="3" xfId="0" applyFont="1" applyFill="1" applyBorder="1" applyAlignment="1">
      <alignment horizontal="center"/>
    </xf>
    <xf numFmtId="4" fontId="7" fillId="4" borderId="3" xfId="0" applyNumberFormat="1" applyFont="1" applyFill="1" applyBorder="1"/>
    <xf numFmtId="0" fontId="7" fillId="4" borderId="1" xfId="0" applyNumberFormat="1" applyFont="1" applyFill="1" applyBorder="1"/>
    <xf numFmtId="0" fontId="7" fillId="4" borderId="4" xfId="0" applyFont="1" applyFill="1" applyBorder="1" applyAlignment="1">
      <alignment horizontal="center"/>
    </xf>
    <xf numFmtId="14" fontId="7" fillId="4" borderId="1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4" fontId="7" fillId="6" borderId="3" xfId="0" applyNumberFormat="1" applyFont="1" applyFill="1" applyBorder="1" applyAlignment="1">
      <alignment vertical="center"/>
    </xf>
    <xf numFmtId="0" fontId="7" fillId="6" borderId="1" xfId="0" applyNumberFormat="1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vertical="center"/>
    </xf>
    <xf numFmtId="4" fontId="0" fillId="5" borderId="3" xfId="0" applyNumberFormat="1" applyFill="1" applyBorder="1"/>
    <xf numFmtId="4" fontId="0" fillId="0" borderId="3" xfId="0" applyNumberFormat="1" applyBorder="1"/>
    <xf numFmtId="4" fontId="0" fillId="5" borderId="2" xfId="0" applyNumberFormat="1" applyFill="1" applyBorder="1"/>
    <xf numFmtId="4" fontId="0" fillId="0" borderId="2" xfId="0" applyNumberFormat="1" applyBorder="1"/>
    <xf numFmtId="4" fontId="0" fillId="0" borderId="4" xfId="0" applyNumberFormat="1" applyBorder="1"/>
    <xf numFmtId="0" fontId="0" fillId="5" borderId="4" xfId="0" applyFill="1" applyBorder="1"/>
    <xf numFmtId="4" fontId="0" fillId="5" borderId="5" xfId="0" applyNumberFormat="1" applyFill="1" applyBorder="1"/>
    <xf numFmtId="0" fontId="7" fillId="6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4" fontId="7" fillId="4" borderId="8" xfId="0" applyNumberFormat="1" applyFont="1" applyFill="1" applyBorder="1"/>
    <xf numFmtId="4" fontId="0" fillId="4" borderId="4" xfId="0" applyNumberForma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/>
    <xf numFmtId="0" fontId="4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/>
    <xf numFmtId="4" fontId="7" fillId="5" borderId="3" xfId="0" applyNumberFormat="1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4" fontId="7" fillId="6" borderId="14" xfId="0" applyNumberFormat="1" applyFont="1" applyFill="1" applyBorder="1" applyAlignment="1">
      <alignment vertic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4" xfId="0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7" fillId="5" borderId="16" xfId="0" applyFont="1" applyFill="1" applyBorder="1" applyAlignment="1">
      <alignment horizontal="center" vertical="center"/>
    </xf>
    <xf numFmtId="4" fontId="7" fillId="5" borderId="17" xfId="0" applyNumberFormat="1" applyFont="1" applyFill="1" applyBorder="1" applyAlignment="1">
      <alignment vertical="center"/>
    </xf>
    <xf numFmtId="0" fontId="0" fillId="5" borderId="18" xfId="0" applyFill="1" applyBorder="1"/>
    <xf numFmtId="0" fontId="0" fillId="5" borderId="19" xfId="0" applyFill="1" applyBorder="1"/>
    <xf numFmtId="4" fontId="0" fillId="5" borderId="20" xfId="0" applyNumberFormat="1" applyFill="1" applyBorder="1"/>
    <xf numFmtId="4" fontId="0" fillId="5" borderId="21" xfId="0" applyNumberFormat="1" applyFill="1" applyBorder="1"/>
    <xf numFmtId="4" fontId="0" fillId="5" borderId="22" xfId="0" applyNumberFormat="1" applyFill="1" applyBorder="1"/>
    <xf numFmtId="4" fontId="0" fillId="5" borderId="23" xfId="0" applyNumberFormat="1" applyFill="1" applyBorder="1"/>
    <xf numFmtId="4" fontId="0" fillId="0" borderId="24" xfId="0" applyNumberFormat="1" applyBorder="1"/>
    <xf numFmtId="0" fontId="0" fillId="0" borderId="3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4" fontId="8" fillId="7" borderId="3" xfId="0" applyNumberFormat="1" applyFont="1" applyFill="1" applyBorder="1" applyAlignment="1">
      <alignment vertical="center"/>
    </xf>
    <xf numFmtId="0" fontId="8" fillId="7" borderId="1" xfId="0" applyNumberFormat="1" applyFont="1" applyFill="1" applyBorder="1" applyAlignment="1">
      <alignment vertical="center"/>
    </xf>
    <xf numFmtId="0" fontId="8" fillId="7" borderId="4" xfId="0" applyFont="1" applyFill="1" applyBorder="1" applyAlignment="1">
      <alignment horizontal="center" vertical="center"/>
    </xf>
    <xf numFmtId="14" fontId="8" fillId="7" borderId="1" xfId="0" applyNumberFormat="1" applyFont="1" applyFill="1" applyBorder="1" applyAlignment="1">
      <alignment vertical="center"/>
    </xf>
    <xf numFmtId="0" fontId="7" fillId="8" borderId="28" xfId="0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4" fontId="0" fillId="0" borderId="29" xfId="0" applyNumberFormat="1" applyBorder="1"/>
    <xf numFmtId="4" fontId="0" fillId="0" borderId="30" xfId="0" applyNumberFormat="1" applyBorder="1"/>
    <xf numFmtId="4" fontId="0" fillId="0" borderId="31" xfId="0" applyNumberFormat="1" applyBorder="1"/>
  </cellXfs>
  <cellStyles count="1">
    <cellStyle name="Normal" xfId="0" builtinId="0"/>
  </cellStyles>
  <dxfs count="25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1291551</xdr:colOff>
      <xdr:row>12</xdr:row>
      <xdr:rowOff>177800</xdr:rowOff>
    </xdr:from>
    <xdr:to>
      <xdr:col>15</xdr:col>
      <xdr:colOff>538017</xdr:colOff>
      <xdr:row>37</xdr:row>
      <xdr:rowOff>141624</xdr:rowOff>
    </xdr:to>
    <xdr:cxnSp macro="">
      <xdr:nvCxnSpPr>
        <xdr:cNvPr id="3" name="Connecteur droit avec flèche 2"/>
        <xdr:cNvCxnSpPr/>
      </xdr:nvCxnSpPr>
      <xdr:spPr>
        <a:xfrm>
          <a:off x="9839806" y="2394527"/>
          <a:ext cx="13170284" cy="5741170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702733</xdr:colOff>
      <xdr:row>9</xdr:row>
      <xdr:rowOff>186267</xdr:rowOff>
    </xdr:from>
    <xdr:to>
      <xdr:col>8</xdr:col>
      <xdr:colOff>880534</xdr:colOff>
      <xdr:row>36</xdr:row>
      <xdr:rowOff>287867</xdr:rowOff>
    </xdr:to>
    <xdr:cxnSp macro="">
      <xdr:nvCxnSpPr>
        <xdr:cNvPr id="7" name="Connecteur droit avec flèche 6"/>
        <xdr:cNvCxnSpPr/>
      </xdr:nvCxnSpPr>
      <xdr:spPr>
        <a:xfrm>
          <a:off x="6087533" y="1879600"/>
          <a:ext cx="6138334" cy="6714067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263236</xdr:colOff>
      <xdr:row>28</xdr:row>
      <xdr:rowOff>69273</xdr:rowOff>
    </xdr:from>
    <xdr:to>
      <xdr:col>1</xdr:col>
      <xdr:colOff>581891</xdr:colOff>
      <xdr:row>29</xdr:row>
      <xdr:rowOff>166255</xdr:rowOff>
    </xdr:to>
    <xdr:sp macro="" textlink="">
      <xdr:nvSpPr>
        <xdr:cNvPr id="4" name="Rectangle à coins arrondis 3"/>
        <xdr:cNvSpPr/>
      </xdr:nvSpPr>
      <xdr:spPr>
        <a:xfrm>
          <a:off x="263236" y="5278582"/>
          <a:ext cx="1884219" cy="3602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000" b="1">
              <a:latin typeface="Arial" pitchFamily="34" charset="0"/>
              <a:cs typeface="Arial" pitchFamily="34" charset="0"/>
            </a:rPr>
            <a:t>EXEMPLE</a:t>
          </a:r>
        </a:p>
      </xdr:txBody>
    </xdr:sp>
    <xdr:clientData/>
  </xdr:twoCellAnchor>
  <xdr:twoCellAnchor>
    <xdr:from>
      <xdr:col>0</xdr:col>
      <xdr:colOff>304800</xdr:colOff>
      <xdr:row>12</xdr:row>
      <xdr:rowOff>0</xdr:rowOff>
    </xdr:from>
    <xdr:to>
      <xdr:col>2</xdr:col>
      <xdr:colOff>1454728</xdr:colOff>
      <xdr:row>37</xdr:row>
      <xdr:rowOff>166255</xdr:rowOff>
    </xdr:to>
    <xdr:cxnSp macro="">
      <xdr:nvCxnSpPr>
        <xdr:cNvPr id="5" name="Connecteur droit avec flèche 4"/>
        <xdr:cNvCxnSpPr/>
      </xdr:nvCxnSpPr>
      <xdr:spPr>
        <a:xfrm flipH="1">
          <a:off x="304800" y="2230582"/>
          <a:ext cx="3713019" cy="599901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775855</xdr:colOff>
      <xdr:row>21</xdr:row>
      <xdr:rowOff>124691</xdr:rowOff>
    </xdr:from>
    <xdr:to>
      <xdr:col>2</xdr:col>
      <xdr:colOff>1399311</xdr:colOff>
      <xdr:row>40</xdr:row>
      <xdr:rowOff>69272</xdr:rowOff>
    </xdr:to>
    <xdr:cxnSp macro="">
      <xdr:nvCxnSpPr>
        <xdr:cNvPr id="8" name="Connecteur droit avec flèche 7"/>
        <xdr:cNvCxnSpPr/>
      </xdr:nvCxnSpPr>
      <xdr:spPr>
        <a:xfrm flipH="1">
          <a:off x="775855" y="4031673"/>
          <a:ext cx="3186547" cy="5098472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415636</xdr:colOff>
      <xdr:row>21</xdr:row>
      <xdr:rowOff>180109</xdr:rowOff>
    </xdr:from>
    <xdr:to>
      <xdr:col>4</xdr:col>
      <xdr:colOff>1205348</xdr:colOff>
      <xdr:row>40</xdr:row>
      <xdr:rowOff>41563</xdr:rowOff>
    </xdr:to>
    <xdr:cxnSp macro="">
      <xdr:nvCxnSpPr>
        <xdr:cNvPr id="10" name="Connecteur droit avec flèche 9"/>
        <xdr:cNvCxnSpPr/>
      </xdr:nvCxnSpPr>
      <xdr:spPr>
        <a:xfrm flipH="1">
          <a:off x="5971309" y="4087091"/>
          <a:ext cx="789712" cy="5015345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471054</xdr:colOff>
      <xdr:row>21</xdr:row>
      <xdr:rowOff>166255</xdr:rowOff>
    </xdr:from>
    <xdr:to>
      <xdr:col>5</xdr:col>
      <xdr:colOff>512621</xdr:colOff>
      <xdr:row>40</xdr:row>
      <xdr:rowOff>27709</xdr:rowOff>
    </xdr:to>
    <xdr:cxnSp macro="">
      <xdr:nvCxnSpPr>
        <xdr:cNvPr id="12" name="Connecteur droit avec flèche 11"/>
        <xdr:cNvCxnSpPr/>
      </xdr:nvCxnSpPr>
      <xdr:spPr>
        <a:xfrm flipH="1">
          <a:off x="7523018" y="4073237"/>
          <a:ext cx="41567" cy="5015345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1" displayName="Tableau1" ref="A1:U28" totalsRowShown="0" headerRowDxfId="3" headerRowBorderDxfId="1" tableBorderDxfId="2" totalsRowBorderDxfId="0">
  <autoFilter ref="A1:U28"/>
  <tableColumns count="21">
    <tableColumn id="1" name="ANNEE" dataDxfId="24"/>
    <tableColumn id="2" name="N° d’ordre" dataDxfId="23"/>
    <tableColumn id="3" name="Nom et Prénom" dataDxfId="22"/>
    <tableColumn id="4" name="Article" dataDxfId="21"/>
    <tableColumn id="5" name="Code" dataDxfId="20"/>
    <tableColumn id="6" name="Droits" dataDxfId="19"/>
    <tableColumn id="7" name="Amende Ass" dataDxfId="18"/>
    <tableColumn id="9" name="Total" dataDxfId="17">
      <calculatedColumnFormula>SUM(Tableau1[[#This Row],[Droits]:[Amende Ass]])</calculatedColumnFormula>
    </tableColumn>
    <tableColumn id="10" name="Pénalité" dataDxfId="16"/>
    <tableColumn id="11" name="Total Gle" dataDxfId="15"/>
    <tableColumn id="12" name="ReÇu" dataDxfId="14"/>
    <tableColumn id="13" name="DATE" dataDxfId="13"/>
    <tableColumn id="14" name="MONTANT" dataDxfId="12"/>
    <tableColumn id="15" name="RAR" dataDxfId="11"/>
    <tableColumn id="16" name="GRP 1" dataDxfId="10"/>
    <tableColumn id="17" name="ACT" dataDxfId="9"/>
    <tableColumn id="18" name="DATE2" dataDxfId="8"/>
    <tableColumn id="19" name="ADRESSE" dataDxfId="7"/>
    <tableColumn id="20" name="N°" dataDxfId="6"/>
    <tableColumn id="21" name="VILLE" dataDxfId="5"/>
    <tableColumn id="22" name="Colonne1" dataDxfId="4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G57"/>
  <sheetViews>
    <sheetView tabSelected="1" topLeftCell="A23" zoomScale="55" zoomScaleNormal="55" workbookViewId="0">
      <selection activeCell="D42" sqref="D42"/>
    </sheetView>
  </sheetViews>
  <sheetFormatPr baseColWidth="10" defaultRowHeight="14.4"/>
  <cols>
    <col min="1" max="1" width="22.77734375" customWidth="1"/>
    <col min="2" max="2" width="14.5546875" customWidth="1"/>
    <col min="3" max="11" width="21.77734375" customWidth="1"/>
    <col min="12" max="12" width="28.44140625" customWidth="1"/>
    <col min="13" max="15" width="21.77734375" customWidth="1"/>
    <col min="16" max="16" width="25.77734375" customWidth="1"/>
    <col min="17" max="20" width="21.77734375" customWidth="1"/>
    <col min="21" max="21" width="21.5546875" customWidth="1"/>
    <col min="22" max="22" width="18.6640625" customWidth="1"/>
    <col min="23" max="32" width="21.77734375" customWidth="1"/>
  </cols>
  <sheetData>
    <row r="1" spans="1:24">
      <c r="A1" s="34" t="s">
        <v>0</v>
      </c>
      <c r="B1" s="35" t="s">
        <v>1</v>
      </c>
      <c r="C1" s="35" t="s">
        <v>2</v>
      </c>
      <c r="D1" s="35" t="s">
        <v>3</v>
      </c>
      <c r="E1" s="35" t="s">
        <v>61</v>
      </c>
      <c r="F1" s="35" t="s">
        <v>67</v>
      </c>
      <c r="G1" s="35" t="s">
        <v>33</v>
      </c>
      <c r="H1" s="35" t="s">
        <v>68</v>
      </c>
      <c r="I1" s="35" t="s">
        <v>69</v>
      </c>
      <c r="J1" s="35" t="s">
        <v>4</v>
      </c>
      <c r="K1" s="35" t="s">
        <v>70</v>
      </c>
      <c r="L1" s="35" t="s">
        <v>5</v>
      </c>
      <c r="M1" s="35" t="s">
        <v>6</v>
      </c>
      <c r="N1" s="35" t="s">
        <v>7</v>
      </c>
      <c r="O1" s="35" t="s">
        <v>8</v>
      </c>
      <c r="P1" s="35" t="s">
        <v>9</v>
      </c>
      <c r="Q1" s="35" t="s">
        <v>10</v>
      </c>
      <c r="R1" s="35" t="s">
        <v>11</v>
      </c>
      <c r="S1" s="35" t="s">
        <v>12</v>
      </c>
      <c r="T1" s="35" t="s">
        <v>13</v>
      </c>
      <c r="U1" s="36" t="s">
        <v>60</v>
      </c>
    </row>
    <row r="2" spans="1:24">
      <c r="A2" s="32">
        <v>2014</v>
      </c>
      <c r="B2" s="1" t="s">
        <v>14</v>
      </c>
      <c r="C2" s="2" t="s">
        <v>34</v>
      </c>
      <c r="D2" s="3">
        <v>44020270227</v>
      </c>
      <c r="E2" s="2" t="s">
        <v>28</v>
      </c>
      <c r="F2" s="4"/>
      <c r="G2" s="4">
        <v>10000</v>
      </c>
      <c r="H2" s="4">
        <f>SUM(Tableau1[[#This Row],[Droits]:[Amende Ass]])</f>
        <v>10000</v>
      </c>
      <c r="I2" s="4">
        <v>2500</v>
      </c>
      <c r="J2" s="4">
        <v>12500</v>
      </c>
      <c r="K2" s="2"/>
      <c r="L2" s="2"/>
      <c r="M2" s="2"/>
      <c r="N2" s="4">
        <v>10000</v>
      </c>
      <c r="O2" s="1">
        <v>16</v>
      </c>
      <c r="P2" s="1">
        <v>5</v>
      </c>
      <c r="Q2" s="2" t="s">
        <v>15</v>
      </c>
      <c r="R2" s="2"/>
      <c r="S2" s="1">
        <v>0</v>
      </c>
      <c r="T2" s="2"/>
      <c r="U2" s="33"/>
    </row>
    <row r="3" spans="1:24">
      <c r="A3" s="32">
        <v>2014</v>
      </c>
      <c r="B3" s="1" t="s">
        <v>16</v>
      </c>
      <c r="C3" s="2" t="s">
        <v>35</v>
      </c>
      <c r="D3" s="3">
        <v>44020130201</v>
      </c>
      <c r="E3" s="2" t="s">
        <v>29</v>
      </c>
      <c r="F3" s="4">
        <v>5000</v>
      </c>
      <c r="G3" s="4"/>
      <c r="H3" s="4">
        <f>SUM(Tableau1[[#This Row],[Droits]:[Amende Ass]])</f>
        <v>5000</v>
      </c>
      <c r="I3" s="4">
        <v>1250</v>
      </c>
      <c r="J3" s="4">
        <v>6250</v>
      </c>
      <c r="K3" s="2"/>
      <c r="L3" s="2"/>
      <c r="M3" s="2"/>
      <c r="N3" s="4">
        <v>5000</v>
      </c>
      <c r="O3" s="1">
        <v>0</v>
      </c>
      <c r="P3" s="1">
        <v>0</v>
      </c>
      <c r="Q3" s="5"/>
      <c r="R3" s="2"/>
      <c r="S3" s="1">
        <v>0</v>
      </c>
      <c r="T3" s="2"/>
      <c r="U3" s="33"/>
    </row>
    <row r="4" spans="1:24">
      <c r="A4" s="32">
        <v>2014</v>
      </c>
      <c r="B4" s="1" t="s">
        <v>17</v>
      </c>
      <c r="C4" s="2" t="s">
        <v>36</v>
      </c>
      <c r="D4" s="3">
        <v>44020256881</v>
      </c>
      <c r="E4" s="2" t="s">
        <v>29</v>
      </c>
      <c r="F4" s="4">
        <v>5000</v>
      </c>
      <c r="G4" s="4"/>
      <c r="H4" s="4">
        <f>SUM(Tableau1[[#This Row],[Droits]:[Amende Ass]])</f>
        <v>5000</v>
      </c>
      <c r="I4" s="4">
        <v>1250</v>
      </c>
      <c r="J4" s="4">
        <v>6250</v>
      </c>
      <c r="K4" s="2"/>
      <c r="L4" s="2"/>
      <c r="M4" s="2"/>
      <c r="N4" s="4">
        <v>5000</v>
      </c>
      <c r="O4" s="1">
        <v>0</v>
      </c>
      <c r="P4" s="1">
        <v>0</v>
      </c>
      <c r="Q4" s="2"/>
      <c r="R4" s="2"/>
      <c r="S4" s="1">
        <v>0</v>
      </c>
      <c r="T4" s="2"/>
      <c r="U4" s="33"/>
    </row>
    <row r="5" spans="1:24">
      <c r="A5" s="32">
        <v>2014</v>
      </c>
      <c r="B5" s="1" t="s">
        <v>18</v>
      </c>
      <c r="C5" s="2" t="s">
        <v>37</v>
      </c>
      <c r="D5" s="3">
        <v>44020563141</v>
      </c>
      <c r="E5" s="2" t="s">
        <v>29</v>
      </c>
      <c r="F5" s="4">
        <v>5000</v>
      </c>
      <c r="G5" s="4">
        <v>500</v>
      </c>
      <c r="H5" s="4">
        <f>SUM(Tableau1[[#This Row],[Droits]:[Amende Ass]])</f>
        <v>5500</v>
      </c>
      <c r="I5" s="4">
        <v>1375</v>
      </c>
      <c r="J5" s="4">
        <v>6875</v>
      </c>
      <c r="K5" s="2"/>
      <c r="L5" s="2"/>
      <c r="M5" s="2"/>
      <c r="N5" s="4">
        <v>5500</v>
      </c>
      <c r="O5" s="1">
        <v>0</v>
      </c>
      <c r="P5" s="1">
        <v>0</v>
      </c>
      <c r="Q5" s="2"/>
      <c r="R5" s="2"/>
      <c r="S5" s="1">
        <v>0</v>
      </c>
      <c r="T5" s="2"/>
      <c r="U5" s="33"/>
    </row>
    <row r="6" spans="1:24">
      <c r="A6" s="32">
        <v>2014</v>
      </c>
      <c r="B6" s="1" t="s">
        <v>18</v>
      </c>
      <c r="C6" s="2" t="s">
        <v>37</v>
      </c>
      <c r="D6" s="3">
        <v>44020563141</v>
      </c>
      <c r="E6" s="2" t="s">
        <v>19</v>
      </c>
      <c r="F6" s="4">
        <v>500</v>
      </c>
      <c r="G6" s="4"/>
      <c r="H6" s="4">
        <f>SUM(Tableau1[[#This Row],[Droits]:[Amende Ass]])</f>
        <v>500</v>
      </c>
      <c r="I6" s="4">
        <v>125</v>
      </c>
      <c r="J6" s="4">
        <v>625</v>
      </c>
      <c r="K6" s="2"/>
      <c r="L6" s="2"/>
      <c r="M6" s="2"/>
      <c r="N6" s="4">
        <v>500</v>
      </c>
      <c r="O6" s="1">
        <v>0</v>
      </c>
      <c r="P6" s="1">
        <v>0</v>
      </c>
      <c r="Q6" s="2"/>
      <c r="R6" s="2"/>
      <c r="S6" s="1">
        <v>0</v>
      </c>
      <c r="T6" s="2"/>
      <c r="U6" s="33"/>
    </row>
    <row r="7" spans="1:24">
      <c r="A7" s="32">
        <v>2014</v>
      </c>
      <c r="B7" s="1" t="s">
        <v>20</v>
      </c>
      <c r="C7" s="2" t="s">
        <v>38</v>
      </c>
      <c r="D7" s="3">
        <v>44250588731</v>
      </c>
      <c r="E7" s="2" t="s">
        <v>29</v>
      </c>
      <c r="F7" s="4">
        <v>6000</v>
      </c>
      <c r="G7" s="4">
        <v>1500</v>
      </c>
      <c r="H7" s="4">
        <f>SUM(Tableau1[[#This Row],[Droits]:[Amende Ass]])</f>
        <v>7500</v>
      </c>
      <c r="I7" s="4">
        <v>1875</v>
      </c>
      <c r="J7" s="4">
        <v>9375</v>
      </c>
      <c r="K7" s="2"/>
      <c r="L7" s="2"/>
      <c r="M7" s="2"/>
      <c r="N7" s="4">
        <v>7500</v>
      </c>
      <c r="O7" s="1">
        <v>0</v>
      </c>
      <c r="P7" s="1">
        <v>0</v>
      </c>
      <c r="Q7" s="2"/>
      <c r="R7" s="2"/>
      <c r="S7" s="1">
        <v>0</v>
      </c>
      <c r="T7" s="2"/>
      <c r="U7" s="33"/>
    </row>
    <row r="8" spans="1:24" ht="15" thickBot="1">
      <c r="A8" s="32">
        <v>2014</v>
      </c>
      <c r="B8" s="1" t="s">
        <v>20</v>
      </c>
      <c r="C8" s="39" t="s">
        <v>38</v>
      </c>
      <c r="D8" s="3">
        <v>44250588731</v>
      </c>
      <c r="E8" s="39" t="s">
        <v>29</v>
      </c>
      <c r="F8" s="41">
        <v>10000</v>
      </c>
      <c r="G8" s="41">
        <v>2500</v>
      </c>
      <c r="H8" s="4">
        <f>SUM(Tableau1[[#This Row],[Droits]:[Amende Ass]])</f>
        <v>12500</v>
      </c>
      <c r="I8" s="4">
        <v>3125</v>
      </c>
      <c r="J8" s="4">
        <v>15625</v>
      </c>
      <c r="K8" s="2"/>
      <c r="L8" s="2"/>
      <c r="M8" s="2"/>
      <c r="N8" s="4">
        <v>12500</v>
      </c>
      <c r="O8" s="1">
        <v>0</v>
      </c>
      <c r="P8" s="1">
        <v>0</v>
      </c>
      <c r="Q8" s="2"/>
      <c r="R8" s="2"/>
      <c r="S8" s="1">
        <v>0</v>
      </c>
      <c r="T8" s="2"/>
      <c r="U8" s="33"/>
    </row>
    <row r="9" spans="1:24" ht="15.6" thickTop="1" thickBot="1">
      <c r="A9" s="47">
        <v>2014</v>
      </c>
      <c r="B9" s="96" t="s">
        <v>21</v>
      </c>
      <c r="C9" s="100" t="s">
        <v>39</v>
      </c>
      <c r="D9" s="98">
        <v>44020456961</v>
      </c>
      <c r="E9" s="106" t="s">
        <v>28</v>
      </c>
      <c r="F9" s="107">
        <v>0</v>
      </c>
      <c r="G9" s="109">
        <v>10000</v>
      </c>
      <c r="H9" s="74">
        <f>SUM(Tableau1[[#This Row],[Droits]:[Amende Ass]])</f>
        <v>10000</v>
      </c>
      <c r="I9" s="50">
        <v>2500</v>
      </c>
      <c r="J9" s="50">
        <v>12500</v>
      </c>
      <c r="K9" s="49"/>
      <c r="L9" s="49"/>
      <c r="M9" s="49"/>
      <c r="N9" s="50">
        <v>10000</v>
      </c>
      <c r="O9" s="48">
        <v>0</v>
      </c>
      <c r="P9" s="48">
        <v>0</v>
      </c>
      <c r="Q9" s="49"/>
      <c r="R9" s="49"/>
      <c r="S9" s="48">
        <v>0</v>
      </c>
      <c r="T9" s="49"/>
      <c r="U9" s="51"/>
      <c r="V9" s="52"/>
      <c r="W9" s="52"/>
      <c r="X9" s="52"/>
    </row>
    <row r="10" spans="1:24" ht="15.6" thickTop="1" thickBot="1">
      <c r="A10" s="47">
        <v>2014</v>
      </c>
      <c r="B10" s="96" t="s">
        <v>21</v>
      </c>
      <c r="C10" s="101" t="s">
        <v>39</v>
      </c>
      <c r="D10" s="98">
        <v>44020456961</v>
      </c>
      <c r="E10" s="105" t="s">
        <v>30</v>
      </c>
      <c r="F10" s="108">
        <v>5000</v>
      </c>
      <c r="G10" s="110">
        <v>2000</v>
      </c>
      <c r="H10" s="74">
        <f>SUM(Tableau1[[#This Row],[Droits]:[Amende Ass]])</f>
        <v>7000</v>
      </c>
      <c r="I10" s="50">
        <v>1250</v>
      </c>
      <c r="J10" s="50">
        <v>6250</v>
      </c>
      <c r="K10" s="49"/>
      <c r="L10" s="49"/>
      <c r="M10" s="49"/>
      <c r="N10" s="50">
        <v>5000</v>
      </c>
      <c r="O10" s="48">
        <v>0</v>
      </c>
      <c r="P10" s="48">
        <v>0</v>
      </c>
      <c r="Q10" s="49"/>
      <c r="R10" s="49"/>
      <c r="S10" s="48">
        <v>0</v>
      </c>
      <c r="T10" s="49"/>
      <c r="U10" s="51"/>
      <c r="V10" s="52"/>
      <c r="W10" s="52"/>
      <c r="X10" s="52"/>
    </row>
    <row r="11" spans="1:24" ht="15" thickTop="1">
      <c r="A11" s="47">
        <v>2014</v>
      </c>
      <c r="B11" s="96" t="s">
        <v>21</v>
      </c>
      <c r="C11" s="101" t="s">
        <v>39</v>
      </c>
      <c r="D11" s="97">
        <v>44020456961</v>
      </c>
      <c r="E11" s="77" t="s">
        <v>31</v>
      </c>
      <c r="F11" s="78">
        <v>34000</v>
      </c>
      <c r="G11" s="110"/>
      <c r="H11" s="74">
        <f>SUM(Tableau1[[#This Row],[Droits]:[Amende Ass]])</f>
        <v>34000</v>
      </c>
      <c r="I11" s="50">
        <v>8500</v>
      </c>
      <c r="J11" s="50">
        <v>42500</v>
      </c>
      <c r="K11" s="49"/>
      <c r="L11" s="49"/>
      <c r="M11" s="49"/>
      <c r="N11" s="50">
        <v>34000</v>
      </c>
      <c r="O11" s="48">
        <v>0</v>
      </c>
      <c r="P11" s="48">
        <v>0</v>
      </c>
      <c r="Q11" s="49"/>
      <c r="R11" s="49"/>
      <c r="S11" s="48">
        <v>0</v>
      </c>
      <c r="T11" s="49"/>
      <c r="U11" s="51"/>
      <c r="V11" s="52"/>
      <c r="W11" s="52"/>
      <c r="X11" s="52"/>
    </row>
    <row r="12" spans="1:24" ht="15" thickBot="1">
      <c r="A12" s="47">
        <v>2014</v>
      </c>
      <c r="B12" s="96" t="s">
        <v>21</v>
      </c>
      <c r="C12" s="102" t="s">
        <v>39</v>
      </c>
      <c r="D12" s="97">
        <v>44020456961</v>
      </c>
      <c r="E12" s="49" t="s">
        <v>28</v>
      </c>
      <c r="F12" s="72">
        <v>0</v>
      </c>
      <c r="G12" s="110">
        <v>8500</v>
      </c>
      <c r="H12" s="74">
        <f>SUM(Tableau1[[#This Row],[Droits]:[Amende Ass]])</f>
        <v>8500</v>
      </c>
      <c r="I12" s="50">
        <v>2125</v>
      </c>
      <c r="J12" s="50">
        <v>10625</v>
      </c>
      <c r="K12" s="49"/>
      <c r="L12" s="49"/>
      <c r="M12" s="49"/>
      <c r="N12" s="50">
        <v>8500</v>
      </c>
      <c r="O12" s="48">
        <v>0</v>
      </c>
      <c r="P12" s="48">
        <v>0</v>
      </c>
      <c r="Q12" s="49"/>
      <c r="R12" s="49"/>
      <c r="S12" s="48">
        <v>0</v>
      </c>
      <c r="T12" s="49"/>
      <c r="U12" s="51"/>
      <c r="V12" s="52"/>
      <c r="W12" s="52"/>
      <c r="X12" s="52"/>
    </row>
    <row r="13" spans="1:24" ht="15.6" thickTop="1" thickBot="1">
      <c r="A13" s="32">
        <v>2014</v>
      </c>
      <c r="B13" s="1" t="s">
        <v>22</v>
      </c>
      <c r="C13" s="99" t="s">
        <v>40</v>
      </c>
      <c r="D13" s="3">
        <v>44020129911</v>
      </c>
      <c r="E13" s="2" t="s">
        <v>30</v>
      </c>
      <c r="F13" s="73">
        <v>3580</v>
      </c>
      <c r="G13" s="111">
        <v>358</v>
      </c>
      <c r="H13" s="75">
        <f>SUM(Tableau1[[#This Row],[Droits]:[Amende Ass]])</f>
        <v>3938</v>
      </c>
      <c r="I13" s="4">
        <v>984.5</v>
      </c>
      <c r="J13" s="4">
        <v>4922.5</v>
      </c>
      <c r="K13" s="2"/>
      <c r="L13" s="2"/>
      <c r="M13" s="2"/>
      <c r="N13" s="4">
        <v>3938</v>
      </c>
      <c r="O13" s="1">
        <v>0</v>
      </c>
      <c r="P13" s="1">
        <v>0</v>
      </c>
      <c r="Q13" s="2"/>
      <c r="R13" s="2"/>
      <c r="S13" s="1">
        <v>0</v>
      </c>
      <c r="T13" s="2"/>
      <c r="U13" s="33"/>
      <c r="V13" s="52"/>
      <c r="W13" s="52"/>
      <c r="X13" s="52"/>
    </row>
    <row r="14" spans="1:24" ht="15" thickTop="1">
      <c r="A14" s="32">
        <v>2014</v>
      </c>
      <c r="B14" s="1" t="s">
        <v>22</v>
      </c>
      <c r="C14" s="2" t="s">
        <v>40</v>
      </c>
      <c r="D14" s="3">
        <v>44020129911</v>
      </c>
      <c r="E14" s="2" t="s">
        <v>31</v>
      </c>
      <c r="F14" s="4">
        <v>30430</v>
      </c>
      <c r="G14" s="76"/>
      <c r="H14" s="4">
        <f>SUM(Tableau1[[#This Row],[Droits]:[Amende Ass]])</f>
        <v>30430</v>
      </c>
      <c r="I14" s="4">
        <v>7607.5</v>
      </c>
      <c r="J14" s="4">
        <v>38037.5</v>
      </c>
      <c r="K14" s="2"/>
      <c r="L14" s="2"/>
      <c r="M14" s="2"/>
      <c r="N14" s="4">
        <v>30430</v>
      </c>
      <c r="O14" s="1">
        <v>0</v>
      </c>
      <c r="P14" s="1">
        <v>0</v>
      </c>
      <c r="Q14" s="2"/>
      <c r="R14" s="2"/>
      <c r="S14" s="1">
        <v>0</v>
      </c>
      <c r="T14" s="2"/>
      <c r="U14" s="33"/>
    </row>
    <row r="15" spans="1:24">
      <c r="A15" s="32">
        <v>2014</v>
      </c>
      <c r="B15" s="1" t="s">
        <v>22</v>
      </c>
      <c r="C15" s="2" t="s">
        <v>40</v>
      </c>
      <c r="D15" s="3">
        <v>44020129911</v>
      </c>
      <c r="E15" s="2" t="s">
        <v>28</v>
      </c>
      <c r="F15" s="4">
        <v>0</v>
      </c>
      <c r="G15" s="4">
        <v>3043</v>
      </c>
      <c r="H15" s="4">
        <f>SUM(Tableau1[[#This Row],[Droits]:[Amende Ass]])</f>
        <v>3043</v>
      </c>
      <c r="I15" s="4">
        <v>760.75</v>
      </c>
      <c r="J15" s="4">
        <v>3803.75</v>
      </c>
      <c r="K15" s="2"/>
      <c r="L15" s="2"/>
      <c r="M15" s="2"/>
      <c r="N15" s="4">
        <v>3043</v>
      </c>
      <c r="O15" s="1">
        <v>0</v>
      </c>
      <c r="P15" s="1">
        <v>0</v>
      </c>
      <c r="Q15" s="2"/>
      <c r="R15" s="2"/>
      <c r="S15" s="1">
        <v>0</v>
      </c>
      <c r="T15" s="2"/>
      <c r="U15" s="33"/>
    </row>
    <row r="16" spans="1:24">
      <c r="A16" s="32">
        <v>2014</v>
      </c>
      <c r="B16" s="1" t="s">
        <v>23</v>
      </c>
      <c r="C16" s="2" t="s">
        <v>41</v>
      </c>
      <c r="D16" s="3" t="s">
        <v>24</v>
      </c>
      <c r="E16" s="2" t="s">
        <v>28</v>
      </c>
      <c r="F16" s="4">
        <v>0</v>
      </c>
      <c r="G16" s="4">
        <v>10000</v>
      </c>
      <c r="H16" s="4">
        <f>SUM(Tableau1[[#This Row],[Droits]:[Amende Ass]])</f>
        <v>10000</v>
      </c>
      <c r="I16" s="4">
        <v>2500</v>
      </c>
      <c r="J16" s="4">
        <v>12500</v>
      </c>
      <c r="K16" s="2"/>
      <c r="L16" s="2"/>
      <c r="M16" s="2"/>
      <c r="N16" s="4">
        <v>10000</v>
      </c>
      <c r="O16" s="1">
        <v>0</v>
      </c>
      <c r="P16" s="1">
        <v>0</v>
      </c>
      <c r="Q16" s="2"/>
      <c r="R16" s="2"/>
      <c r="S16" s="1">
        <v>0</v>
      </c>
      <c r="T16" s="2"/>
      <c r="U16" s="33"/>
    </row>
    <row r="17" spans="1:33">
      <c r="A17" s="32">
        <v>2014</v>
      </c>
      <c r="B17" s="1" t="s">
        <v>25</v>
      </c>
      <c r="C17" s="2" t="s">
        <v>37</v>
      </c>
      <c r="D17" s="3">
        <v>44230961166</v>
      </c>
      <c r="E17" s="2" t="s">
        <v>29</v>
      </c>
      <c r="F17" s="4">
        <v>5000</v>
      </c>
      <c r="G17" s="4"/>
      <c r="H17" s="4">
        <f>SUM(Tableau1[[#This Row],[Droits]:[Amende Ass]])</f>
        <v>5000</v>
      </c>
      <c r="I17" s="4">
        <v>1250</v>
      </c>
      <c r="J17" s="4">
        <v>6250</v>
      </c>
      <c r="K17" s="2"/>
      <c r="L17" s="2"/>
      <c r="M17" s="2"/>
      <c r="N17" s="4">
        <v>5000</v>
      </c>
      <c r="O17" s="1">
        <v>0</v>
      </c>
      <c r="P17" s="1">
        <v>0</v>
      </c>
      <c r="Q17" s="2"/>
      <c r="R17" s="2"/>
      <c r="S17" s="1">
        <v>0</v>
      </c>
      <c r="T17" s="2"/>
      <c r="U17" s="33"/>
    </row>
    <row r="18" spans="1:33" ht="15" thickBot="1">
      <c r="A18" s="32">
        <v>2014</v>
      </c>
      <c r="B18" s="1" t="s">
        <v>26</v>
      </c>
      <c r="C18" s="39" t="s">
        <v>42</v>
      </c>
      <c r="D18" s="3">
        <v>44020130841</v>
      </c>
      <c r="E18" s="39" t="s">
        <v>30</v>
      </c>
      <c r="F18" s="41">
        <v>199000</v>
      </c>
      <c r="G18" s="4"/>
      <c r="H18" s="4">
        <f>SUM(Tableau1[[#This Row],[Droits]:[Amende Ass]])</f>
        <v>199000</v>
      </c>
      <c r="I18" s="4">
        <v>49750</v>
      </c>
      <c r="J18" s="4">
        <v>248750</v>
      </c>
      <c r="K18" s="2"/>
      <c r="L18" s="2"/>
      <c r="M18" s="2"/>
      <c r="N18" s="4">
        <v>199000</v>
      </c>
      <c r="O18" s="1">
        <v>0</v>
      </c>
      <c r="P18" s="1">
        <v>0</v>
      </c>
      <c r="Q18" s="2"/>
      <c r="R18" s="2"/>
      <c r="S18" s="1">
        <v>0</v>
      </c>
      <c r="T18" s="2"/>
      <c r="U18" s="33"/>
    </row>
    <row r="19" spans="1:33" ht="15" thickTop="1">
      <c r="A19" s="32">
        <v>2014</v>
      </c>
      <c r="B19" s="112" t="s">
        <v>27</v>
      </c>
      <c r="C19" s="113" t="s">
        <v>43</v>
      </c>
      <c r="D19" s="126">
        <v>44020263643</v>
      </c>
      <c r="E19" s="127" t="s">
        <v>29</v>
      </c>
      <c r="F19" s="130">
        <v>171990</v>
      </c>
      <c r="G19" s="75">
        <v>25798</v>
      </c>
      <c r="H19" s="4">
        <f>SUM(Tableau1[[#This Row],[Droits]:[Amende Ass]])</f>
        <v>197788</v>
      </c>
      <c r="I19" s="4">
        <v>49447</v>
      </c>
      <c r="J19" s="4">
        <v>247235</v>
      </c>
      <c r="K19" s="2"/>
      <c r="L19" s="2"/>
      <c r="M19" s="2"/>
      <c r="N19" s="4">
        <v>197788</v>
      </c>
      <c r="O19" s="1">
        <v>0</v>
      </c>
      <c r="P19" s="1">
        <v>0</v>
      </c>
      <c r="Q19" s="2"/>
      <c r="R19" s="2"/>
      <c r="S19" s="1">
        <v>0</v>
      </c>
      <c r="T19" s="2"/>
      <c r="U19" s="33"/>
    </row>
    <row r="20" spans="1:33">
      <c r="A20" s="32">
        <v>2014</v>
      </c>
      <c r="B20" s="112" t="s">
        <v>27</v>
      </c>
      <c r="C20" s="114" t="s">
        <v>43</v>
      </c>
      <c r="D20" s="126">
        <v>44020263643</v>
      </c>
      <c r="E20" s="128" t="s">
        <v>29</v>
      </c>
      <c r="F20" s="131">
        <v>224943</v>
      </c>
      <c r="G20" s="75">
        <v>56236</v>
      </c>
      <c r="H20" s="4">
        <f>SUM(Tableau1[[#This Row],[Droits]:[Amende Ass]])</f>
        <v>281179</v>
      </c>
      <c r="I20" s="4">
        <v>70294.75</v>
      </c>
      <c r="J20" s="4">
        <v>351473.75</v>
      </c>
      <c r="K20" s="2"/>
      <c r="L20" s="2"/>
      <c r="M20" s="2"/>
      <c r="N20" s="4">
        <v>281179</v>
      </c>
      <c r="O20" s="1">
        <v>0</v>
      </c>
      <c r="P20" s="1">
        <v>0</v>
      </c>
      <c r="Q20" s="2"/>
      <c r="R20" s="2"/>
      <c r="S20" s="1">
        <v>0</v>
      </c>
      <c r="T20" s="2"/>
      <c r="U20" s="33"/>
    </row>
    <row r="21" spans="1:33">
      <c r="A21" s="32">
        <v>2014</v>
      </c>
      <c r="B21" s="112" t="s">
        <v>27</v>
      </c>
      <c r="C21" s="114" t="s">
        <v>43</v>
      </c>
      <c r="D21" s="126">
        <v>44020263643</v>
      </c>
      <c r="E21" s="128" t="s">
        <v>29</v>
      </c>
      <c r="F21" s="131">
        <v>120663</v>
      </c>
      <c r="G21" s="75">
        <v>18099</v>
      </c>
      <c r="H21" s="4">
        <f>SUM(Tableau1[[#This Row],[Droits]:[Amende Ass]])</f>
        <v>138762</v>
      </c>
      <c r="I21" s="4">
        <v>34690.5</v>
      </c>
      <c r="J21" s="4">
        <v>173452.5</v>
      </c>
      <c r="K21" s="2"/>
      <c r="L21" s="2"/>
      <c r="M21" s="2"/>
      <c r="N21" s="4">
        <v>138762</v>
      </c>
      <c r="O21" s="1">
        <v>0</v>
      </c>
      <c r="P21" s="1">
        <v>0</v>
      </c>
      <c r="Q21" s="2"/>
      <c r="R21" s="2"/>
      <c r="S21" s="1">
        <v>0</v>
      </c>
      <c r="T21" s="2"/>
      <c r="U21" s="33"/>
    </row>
    <row r="22" spans="1:33" ht="15" thickBot="1">
      <c r="A22" s="32">
        <v>2014</v>
      </c>
      <c r="B22" s="112" t="s">
        <v>27</v>
      </c>
      <c r="C22" s="115" t="s">
        <v>43</v>
      </c>
      <c r="D22" s="126">
        <v>44020263643</v>
      </c>
      <c r="E22" s="129" t="s">
        <v>29</v>
      </c>
      <c r="F22" s="132">
        <v>122064</v>
      </c>
      <c r="G22" s="75">
        <v>18310</v>
      </c>
      <c r="H22" s="4">
        <f>SUM(Tableau1[[#This Row],[Droits]:[Amende Ass]])</f>
        <v>140374</v>
      </c>
      <c r="I22" s="4">
        <v>35093.5</v>
      </c>
      <c r="J22" s="4">
        <v>175467.5</v>
      </c>
      <c r="K22" s="2"/>
      <c r="L22" s="2"/>
      <c r="M22" s="2"/>
      <c r="N22" s="4">
        <v>140374</v>
      </c>
      <c r="O22" s="1">
        <v>0</v>
      </c>
      <c r="P22" s="1">
        <v>0</v>
      </c>
      <c r="Q22" s="2"/>
      <c r="R22" s="2"/>
      <c r="S22" s="1">
        <v>0</v>
      </c>
      <c r="T22" s="2"/>
      <c r="U22" s="33"/>
    </row>
    <row r="23" spans="1:33" ht="15" thickTop="1">
      <c r="A23" s="32">
        <v>2014</v>
      </c>
      <c r="B23" s="1">
        <v>15</v>
      </c>
      <c r="C23" s="99" t="s">
        <v>44</v>
      </c>
      <c r="D23" s="3">
        <v>44020118171</v>
      </c>
      <c r="E23" s="99" t="s">
        <v>32</v>
      </c>
      <c r="F23" s="76">
        <v>4158</v>
      </c>
      <c r="G23" s="4">
        <v>1040</v>
      </c>
      <c r="H23" s="4">
        <f>SUM(Tableau1[[#This Row],[Droits]:[Amende Ass]])</f>
        <v>5198</v>
      </c>
      <c r="I23" s="4">
        <v>1299.5</v>
      </c>
      <c r="J23" s="4">
        <v>6497.5</v>
      </c>
      <c r="K23" s="2"/>
      <c r="L23" s="2"/>
      <c r="M23" s="2"/>
      <c r="N23" s="4">
        <v>5198</v>
      </c>
      <c r="O23" s="1">
        <v>0</v>
      </c>
      <c r="P23" s="1">
        <v>0</v>
      </c>
      <c r="Q23" s="2"/>
      <c r="R23" s="2"/>
      <c r="S23" s="1">
        <v>0</v>
      </c>
      <c r="T23" s="2"/>
      <c r="U23" s="33"/>
    </row>
    <row r="24" spans="1:33">
      <c r="A24" s="32">
        <v>2014</v>
      </c>
      <c r="B24" s="1">
        <v>15</v>
      </c>
      <c r="C24" s="2" t="s">
        <v>44</v>
      </c>
      <c r="D24" s="3">
        <v>44020118171</v>
      </c>
      <c r="E24" s="2" t="s">
        <v>30</v>
      </c>
      <c r="F24" s="4">
        <v>5233</v>
      </c>
      <c r="G24" s="4">
        <v>1308</v>
      </c>
      <c r="H24" s="4">
        <f>SUM(Tableau1[[#This Row],[Droits]:[Amende Ass]])</f>
        <v>6541</v>
      </c>
      <c r="I24" s="4">
        <v>1635.25</v>
      </c>
      <c r="J24" s="4">
        <v>8176.25</v>
      </c>
      <c r="K24" s="2"/>
      <c r="L24" s="2"/>
      <c r="M24" s="2"/>
      <c r="N24" s="4">
        <v>6541</v>
      </c>
      <c r="O24" s="1">
        <v>0</v>
      </c>
      <c r="P24" s="1">
        <v>0</v>
      </c>
      <c r="Q24" s="2"/>
      <c r="R24" s="2"/>
      <c r="S24" s="1">
        <v>0</v>
      </c>
      <c r="T24" s="2"/>
      <c r="U24" s="33"/>
    </row>
    <row r="25" spans="1:33">
      <c r="A25" s="32">
        <v>2014</v>
      </c>
      <c r="B25" s="1">
        <v>15</v>
      </c>
      <c r="C25" s="2" t="s">
        <v>44</v>
      </c>
      <c r="D25" s="3">
        <v>44020118171</v>
      </c>
      <c r="E25" s="2" t="s">
        <v>31</v>
      </c>
      <c r="F25" s="4">
        <v>44486</v>
      </c>
      <c r="G25" s="4"/>
      <c r="H25" s="4">
        <f>SUM(Tableau1[[#This Row],[Droits]:[Amende Ass]])</f>
        <v>44486</v>
      </c>
      <c r="I25" s="4">
        <v>11121.5</v>
      </c>
      <c r="J25" s="4">
        <v>55607.5</v>
      </c>
      <c r="K25" s="2"/>
      <c r="L25" s="2"/>
      <c r="M25" s="2"/>
      <c r="N25" s="4">
        <v>44486</v>
      </c>
      <c r="O25" s="1">
        <v>0</v>
      </c>
      <c r="P25" s="1">
        <v>0</v>
      </c>
      <c r="Q25" s="2"/>
      <c r="R25" s="2"/>
      <c r="S25" s="1">
        <v>0</v>
      </c>
      <c r="T25" s="2"/>
      <c r="U25" s="33"/>
    </row>
    <row r="26" spans="1:33">
      <c r="A26" s="32">
        <v>2014</v>
      </c>
      <c r="B26" s="1">
        <v>15</v>
      </c>
      <c r="C26" s="2" t="s">
        <v>44</v>
      </c>
      <c r="D26" s="3">
        <v>44020118171</v>
      </c>
      <c r="E26" s="2" t="s">
        <v>28</v>
      </c>
      <c r="F26" s="4">
        <v>0</v>
      </c>
      <c r="G26" s="4">
        <v>11122</v>
      </c>
      <c r="H26" s="4">
        <f>SUM(Tableau1[[#This Row],[Droits]:[Amende Ass]])</f>
        <v>11122</v>
      </c>
      <c r="I26" s="4">
        <v>2780.5</v>
      </c>
      <c r="J26" s="4">
        <v>13902.5</v>
      </c>
      <c r="K26" s="2"/>
      <c r="L26" s="2"/>
      <c r="M26" s="2"/>
      <c r="N26" s="4">
        <v>11122</v>
      </c>
      <c r="O26" s="1">
        <v>0</v>
      </c>
      <c r="P26" s="1">
        <v>0</v>
      </c>
      <c r="Q26" s="2"/>
      <c r="R26" s="2"/>
      <c r="S26" s="1">
        <v>0</v>
      </c>
      <c r="T26" s="2"/>
      <c r="U26" s="33"/>
    </row>
    <row r="27" spans="1:33">
      <c r="A27" s="37">
        <v>2014</v>
      </c>
      <c r="B27" s="38">
        <v>16</v>
      </c>
      <c r="C27" s="39" t="s">
        <v>45</v>
      </c>
      <c r="D27" s="40">
        <v>44020452918</v>
      </c>
      <c r="E27" s="39" t="s">
        <v>28</v>
      </c>
      <c r="F27" s="41">
        <v>0</v>
      </c>
      <c r="G27" s="41">
        <v>10000</v>
      </c>
      <c r="H27" s="41">
        <f>SUM(Tableau1[[#This Row],[Droits]:[Amende Ass]])</f>
        <v>10000</v>
      </c>
      <c r="I27" s="41">
        <v>2500</v>
      </c>
      <c r="J27" s="41">
        <v>12500</v>
      </c>
      <c r="K27" s="39"/>
      <c r="L27" s="39"/>
      <c r="M27" s="39"/>
      <c r="N27" s="41">
        <v>10000</v>
      </c>
      <c r="O27" s="38">
        <v>0</v>
      </c>
      <c r="P27" s="38">
        <v>0</v>
      </c>
      <c r="Q27" s="39"/>
      <c r="R27" s="39"/>
      <c r="S27" s="38">
        <v>0</v>
      </c>
      <c r="T27" s="39"/>
      <c r="U27" s="42"/>
    </row>
    <row r="28" spans="1:33" ht="20.399999999999999">
      <c r="A28" s="83"/>
      <c r="B28" s="84"/>
      <c r="C28" s="85"/>
      <c r="D28" s="86"/>
      <c r="E28" s="85"/>
      <c r="F28" s="87"/>
      <c r="G28" s="87"/>
      <c r="H28" s="87">
        <f>SUM(Tableau1[[#This Row],[Droits]:[Amende Ass]])</f>
        <v>0</v>
      </c>
      <c r="I28" s="87"/>
      <c r="J28" s="87"/>
      <c r="K28" s="85"/>
      <c r="L28" s="85"/>
      <c r="M28" s="85"/>
      <c r="N28" s="87"/>
      <c r="O28" s="84"/>
      <c r="P28" s="84"/>
      <c r="Q28" s="85"/>
      <c r="R28" s="85"/>
      <c r="S28" s="84"/>
      <c r="T28" s="85"/>
      <c r="U28" s="88"/>
      <c r="V28" s="43"/>
      <c r="W28" s="43"/>
      <c r="X28" s="43"/>
      <c r="Y28" s="43"/>
    </row>
    <row r="29" spans="1:33" ht="20.399999999999999">
      <c r="A29" s="89"/>
      <c r="B29" s="89"/>
      <c r="C29" s="90"/>
      <c r="D29" s="91"/>
      <c r="E29" s="90"/>
      <c r="F29" s="92"/>
      <c r="G29" s="92"/>
      <c r="H29" s="92"/>
      <c r="I29" s="92"/>
      <c r="J29" s="92"/>
      <c r="K29" s="90"/>
      <c r="L29" s="90"/>
      <c r="M29" s="90"/>
      <c r="N29" s="92"/>
      <c r="O29" s="89"/>
      <c r="P29" s="89"/>
      <c r="Q29" s="90"/>
      <c r="R29" s="90"/>
      <c r="S29" s="89"/>
      <c r="T29" s="90"/>
      <c r="U29" s="90"/>
      <c r="V29" s="43"/>
      <c r="W29" s="43"/>
      <c r="X29" s="43"/>
      <c r="Y29" s="43"/>
    </row>
    <row r="30" spans="1:33" ht="20.399999999999999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33" ht="20.399999999999999">
      <c r="A31" s="44" t="s">
        <v>2</v>
      </c>
      <c r="B31" s="45" t="s">
        <v>1</v>
      </c>
      <c r="C31" s="45" t="s">
        <v>46</v>
      </c>
      <c r="D31" s="44" t="s">
        <v>3</v>
      </c>
      <c r="E31" s="44" t="s">
        <v>29</v>
      </c>
      <c r="F31" s="44" t="s">
        <v>71</v>
      </c>
      <c r="G31" s="44" t="s">
        <v>72</v>
      </c>
      <c r="H31" s="44" t="s">
        <v>73</v>
      </c>
      <c r="I31" s="44" t="s">
        <v>30</v>
      </c>
      <c r="J31" s="44" t="s">
        <v>74</v>
      </c>
      <c r="K31" s="44" t="s">
        <v>62</v>
      </c>
      <c r="L31" s="44" t="s">
        <v>63</v>
      </c>
      <c r="M31" s="44" t="s">
        <v>31</v>
      </c>
      <c r="N31" s="44" t="s">
        <v>75</v>
      </c>
      <c r="O31" s="44" t="s">
        <v>28</v>
      </c>
      <c r="P31" s="44" t="s">
        <v>64</v>
      </c>
      <c r="Q31" s="44" t="s">
        <v>47</v>
      </c>
      <c r="R31" s="44" t="s">
        <v>48</v>
      </c>
      <c r="S31" s="44" t="s">
        <v>49</v>
      </c>
      <c r="T31" s="46" t="s">
        <v>50</v>
      </c>
      <c r="U31" s="46" t="s">
        <v>19</v>
      </c>
      <c r="V31" s="44" t="s">
        <v>51</v>
      </c>
      <c r="W31" s="53" t="s">
        <v>68</v>
      </c>
      <c r="X31" s="44" t="s">
        <v>52</v>
      </c>
      <c r="Y31" s="8" t="s">
        <v>53</v>
      </c>
      <c r="Z31" s="8" t="s">
        <v>54</v>
      </c>
      <c r="AA31" s="8" t="s">
        <v>55</v>
      </c>
      <c r="AB31" s="9" t="s">
        <v>56</v>
      </c>
      <c r="AC31" s="9" t="s">
        <v>66</v>
      </c>
      <c r="AD31" s="8" t="s">
        <v>65</v>
      </c>
      <c r="AE31" s="8" t="s">
        <v>57</v>
      </c>
      <c r="AF31" s="8" t="s">
        <v>58</v>
      </c>
      <c r="AG31" s="8" t="s">
        <v>59</v>
      </c>
    </row>
    <row r="32" spans="1:33" ht="25.95" customHeight="1">
      <c r="A32" s="10"/>
      <c r="B32" s="11"/>
      <c r="C32" s="11"/>
      <c r="D32" s="10"/>
      <c r="E32" s="12"/>
      <c r="F32" s="12"/>
      <c r="G32" s="12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15"/>
      <c r="V32" s="16"/>
      <c r="W32" s="17"/>
      <c r="X32" s="17"/>
      <c r="Y32" s="17"/>
      <c r="Z32" s="18"/>
      <c r="AA32" s="18"/>
      <c r="AB32" s="17"/>
      <c r="AC32" s="17"/>
      <c r="AD32" s="17"/>
      <c r="AE32" s="14"/>
      <c r="AF32" s="14"/>
      <c r="AG32" s="19"/>
    </row>
    <row r="33" spans="1:33" ht="25.95" customHeight="1">
      <c r="A33" s="20"/>
      <c r="B33" s="21"/>
      <c r="C33" s="21"/>
      <c r="D33" s="20"/>
      <c r="E33" s="22"/>
      <c r="F33" s="22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4"/>
      <c r="V33" s="25"/>
      <c r="W33" s="23"/>
      <c r="X33" s="23"/>
      <c r="Y33" s="23"/>
      <c r="Z33" s="26"/>
      <c r="AA33" s="26"/>
      <c r="AB33" s="23"/>
      <c r="AC33" s="23"/>
      <c r="AD33" s="23"/>
      <c r="AE33" s="27"/>
      <c r="AF33" s="27"/>
      <c r="AG33" s="28"/>
    </row>
    <row r="34" spans="1:33" ht="25.95" customHeight="1">
      <c r="A34" s="10"/>
      <c r="B34" s="11"/>
      <c r="C34" s="11"/>
      <c r="D34" s="10"/>
      <c r="E34" s="12"/>
      <c r="F34" s="12"/>
      <c r="G34" s="12"/>
      <c r="H34" s="13"/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29"/>
      <c r="V34" s="16"/>
      <c r="W34" s="13"/>
      <c r="X34" s="13"/>
      <c r="Y34" s="13"/>
      <c r="Z34" s="30"/>
      <c r="AA34" s="30"/>
      <c r="AB34" s="13"/>
      <c r="AC34" s="13"/>
      <c r="AD34" s="13"/>
      <c r="AE34" s="14"/>
      <c r="AF34" s="14"/>
      <c r="AG34" s="31"/>
    </row>
    <row r="35" spans="1:33" ht="25.95" customHeight="1">
      <c r="A35" s="20"/>
      <c r="B35" s="21"/>
      <c r="C35" s="21"/>
      <c r="D35" s="20"/>
      <c r="E35" s="22"/>
      <c r="F35" s="22"/>
      <c r="G35" s="22"/>
      <c r="H35" s="23"/>
      <c r="I35" s="22"/>
      <c r="J35" s="23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4"/>
      <c r="V35" s="25"/>
      <c r="W35" s="23"/>
      <c r="X35" s="23"/>
      <c r="Y35" s="23"/>
      <c r="Z35" s="26"/>
      <c r="AA35" s="26"/>
      <c r="AB35" s="23"/>
      <c r="AC35" s="23"/>
      <c r="AD35" s="23"/>
      <c r="AE35" s="27"/>
      <c r="AF35" s="27"/>
      <c r="AG35" s="28"/>
    </row>
    <row r="36" spans="1:33" ht="25.95" customHeight="1">
      <c r="A36" s="10"/>
      <c r="B36" s="11"/>
      <c r="C36" s="11"/>
      <c r="D36" s="10"/>
      <c r="E36" s="12"/>
      <c r="F36" s="12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13"/>
      <c r="U36" s="29"/>
      <c r="V36" s="16"/>
      <c r="W36" s="13"/>
      <c r="X36" s="13"/>
      <c r="Y36" s="13"/>
      <c r="Z36" s="30"/>
      <c r="AA36" s="30"/>
      <c r="AB36" s="13"/>
      <c r="AC36" s="13"/>
      <c r="AD36" s="13"/>
      <c r="AE36" s="14"/>
      <c r="AF36" s="14"/>
      <c r="AG36" s="31"/>
    </row>
    <row r="37" spans="1:33" ht="25.95" customHeight="1" thickBot="1">
      <c r="A37" s="54"/>
      <c r="B37" s="55"/>
      <c r="C37" s="55"/>
      <c r="D37" s="54"/>
      <c r="E37" s="56"/>
      <c r="F37" s="56"/>
      <c r="G37" s="56"/>
      <c r="H37" s="57"/>
      <c r="I37" s="80"/>
      <c r="J37" s="81"/>
      <c r="K37" s="56"/>
      <c r="L37" s="57"/>
      <c r="M37" s="56"/>
      <c r="N37" s="57"/>
      <c r="O37" s="80"/>
      <c r="P37" s="81"/>
      <c r="Q37" s="56"/>
      <c r="R37" s="57"/>
      <c r="S37" s="56"/>
      <c r="T37" s="57"/>
      <c r="U37" s="58"/>
      <c r="V37" s="59"/>
      <c r="W37" s="57"/>
      <c r="X37" s="57"/>
      <c r="Y37" s="57"/>
      <c r="Z37" s="60"/>
      <c r="AA37" s="60"/>
      <c r="AB37" s="57"/>
      <c r="AC37" s="57"/>
      <c r="AD37" s="57"/>
      <c r="AE37" s="61"/>
      <c r="AF37" s="61"/>
      <c r="AG37" s="62"/>
    </row>
    <row r="38" spans="1:33" ht="25.95" customHeight="1" thickTop="1" thickBot="1">
      <c r="A38" s="63" t="s">
        <v>39</v>
      </c>
      <c r="B38" s="63" t="s">
        <v>21</v>
      </c>
      <c r="C38" s="63">
        <v>2014</v>
      </c>
      <c r="D38" s="63">
        <v>44020456961</v>
      </c>
      <c r="E38" s="65"/>
      <c r="F38" s="64">
        <v>0</v>
      </c>
      <c r="G38" s="65"/>
      <c r="H38" s="68">
        <v>0</v>
      </c>
      <c r="I38" s="103" t="s">
        <v>30</v>
      </c>
      <c r="J38" s="104">
        <f>SUMPRODUCT((Tableau1[Nom et Prénom]=$A38)*(Tableau1[Code]="TPA")*Tableau1[Droits])</f>
        <v>5000</v>
      </c>
      <c r="K38" s="79"/>
      <c r="L38" s="66">
        <v>0</v>
      </c>
      <c r="M38" s="63" t="s">
        <v>31</v>
      </c>
      <c r="N38" s="93">
        <v>34000</v>
      </c>
      <c r="O38" s="94" t="s">
        <v>28</v>
      </c>
      <c r="P38" s="95">
        <f>SUMPRODUCT((Tableau1[Nom et Prénom]=$A38)*Tableau1[Amende Ass])</f>
        <v>20500</v>
      </c>
      <c r="Q38" s="79"/>
      <c r="R38" s="66">
        <v>0</v>
      </c>
      <c r="S38" s="65"/>
      <c r="T38" s="66">
        <v>0</v>
      </c>
      <c r="U38" s="67"/>
      <c r="V38" s="68">
        <v>0</v>
      </c>
      <c r="W38" s="66">
        <f>SUM(H38+J38+L38+N38+P38+R38+T38+V38)</f>
        <v>59500</v>
      </c>
      <c r="X38" s="66">
        <f>SUM(W38*25/100)</f>
        <v>14875</v>
      </c>
      <c r="Y38" s="66">
        <f>SUM(W38:X38)</f>
        <v>74375</v>
      </c>
      <c r="Z38" s="69"/>
      <c r="AA38" s="69"/>
      <c r="AB38" s="64">
        <v>0</v>
      </c>
      <c r="AC38" s="66">
        <v>0</v>
      </c>
      <c r="AD38" s="66">
        <f>SUM(Y38-AB38-AC38)</f>
        <v>74375</v>
      </c>
      <c r="AE38" s="70"/>
      <c r="AF38" s="70"/>
      <c r="AG38" s="71"/>
    </row>
    <row r="39" spans="1:33" ht="25.95" customHeight="1" thickTop="1">
      <c r="A39" s="20"/>
      <c r="B39" s="21"/>
      <c r="C39" s="21"/>
      <c r="D39" s="20"/>
      <c r="E39" s="22"/>
      <c r="F39" s="22"/>
      <c r="G39" s="22"/>
      <c r="H39" s="23"/>
      <c r="I39" s="27"/>
      <c r="J39" s="82"/>
      <c r="K39" s="22"/>
      <c r="L39" s="23"/>
      <c r="M39" s="22"/>
      <c r="N39" s="23"/>
      <c r="O39" s="27"/>
      <c r="P39" s="82"/>
      <c r="Q39" s="22"/>
      <c r="R39" s="23"/>
      <c r="S39" s="22"/>
      <c r="T39" s="23"/>
      <c r="U39" s="24"/>
      <c r="V39" s="25"/>
      <c r="W39" s="23"/>
      <c r="X39" s="23"/>
      <c r="Y39" s="23"/>
      <c r="Z39" s="26"/>
      <c r="AA39" s="26"/>
      <c r="AB39" s="23"/>
      <c r="AC39" s="23"/>
      <c r="AD39" s="23"/>
      <c r="AE39" s="27"/>
      <c r="AF39" s="27"/>
      <c r="AG39" s="28"/>
    </row>
    <row r="40" spans="1:33" ht="25.95" customHeight="1">
      <c r="A40" s="10"/>
      <c r="B40" s="11"/>
      <c r="C40" s="11"/>
      <c r="D40" s="10"/>
      <c r="E40" s="12"/>
      <c r="F40" s="12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2"/>
      <c r="T40" s="13"/>
      <c r="U40" s="29"/>
      <c r="V40" s="16"/>
      <c r="W40" s="13"/>
      <c r="X40" s="13"/>
      <c r="Y40" s="13"/>
      <c r="Z40" s="30"/>
      <c r="AA40" s="30"/>
      <c r="AB40" s="13"/>
      <c r="AC40" s="13"/>
      <c r="AD40" s="13"/>
      <c r="AE40" s="14"/>
      <c r="AF40" s="14"/>
      <c r="AG40" s="31"/>
    </row>
    <row r="41" spans="1:33" ht="25.95" customHeight="1">
      <c r="A41" s="116" t="s">
        <v>43</v>
      </c>
      <c r="B41" s="117">
        <v>12</v>
      </c>
      <c r="C41" s="117">
        <v>2014</v>
      </c>
      <c r="D41" s="124">
        <v>44020263643</v>
      </c>
      <c r="E41" s="116" t="s">
        <v>29</v>
      </c>
      <c r="F41" s="125">
        <v>639660</v>
      </c>
      <c r="G41" s="116"/>
      <c r="H41" s="118"/>
      <c r="I41" s="116"/>
      <c r="J41" s="118"/>
      <c r="K41" s="116"/>
      <c r="L41" s="118"/>
      <c r="M41" s="116"/>
      <c r="N41" s="118"/>
      <c r="O41" s="116"/>
      <c r="P41" s="118"/>
      <c r="Q41" s="116"/>
      <c r="R41" s="118"/>
      <c r="S41" s="116"/>
      <c r="T41" s="118"/>
      <c r="U41" s="119"/>
      <c r="V41" s="120"/>
      <c r="W41" s="118"/>
      <c r="X41" s="118"/>
      <c r="Y41" s="118"/>
      <c r="Z41" s="121"/>
      <c r="AA41" s="121"/>
      <c r="AB41" s="118"/>
      <c r="AC41" s="118"/>
      <c r="AD41" s="118"/>
      <c r="AE41" s="122"/>
      <c r="AF41" s="122"/>
      <c r="AG41" s="123"/>
    </row>
    <row r="42" spans="1:33" ht="25.95" customHeight="1">
      <c r="A42" s="10"/>
      <c r="B42" s="11"/>
      <c r="C42" s="11"/>
      <c r="D42" s="10"/>
      <c r="E42" s="12"/>
      <c r="F42" s="12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29"/>
      <c r="V42" s="16"/>
      <c r="W42" s="13"/>
      <c r="X42" s="13"/>
      <c r="Y42" s="13"/>
      <c r="Z42" s="30"/>
      <c r="AA42" s="30"/>
      <c r="AB42" s="13"/>
      <c r="AC42" s="13"/>
      <c r="AD42" s="13"/>
      <c r="AE42" s="14"/>
      <c r="AF42" s="14"/>
      <c r="AG42" s="31"/>
    </row>
    <row r="43" spans="1:33" ht="25.95" customHeight="1">
      <c r="A43" s="20"/>
      <c r="B43" s="21"/>
      <c r="C43" s="21"/>
      <c r="D43" s="20"/>
      <c r="E43" s="22"/>
      <c r="F43" s="22"/>
      <c r="G43" s="22"/>
      <c r="H43" s="23"/>
      <c r="I43" s="22"/>
      <c r="J43" s="23"/>
      <c r="K43" s="22"/>
      <c r="L43" s="23"/>
      <c r="M43" s="22"/>
      <c r="N43" s="23"/>
      <c r="O43" s="22"/>
      <c r="P43" s="23"/>
      <c r="Q43" s="22"/>
      <c r="R43" s="23"/>
      <c r="S43" s="22"/>
      <c r="T43" s="23"/>
      <c r="U43" s="24"/>
      <c r="V43" s="25"/>
      <c r="W43" s="23"/>
      <c r="X43" s="23"/>
      <c r="Y43" s="23"/>
      <c r="Z43" s="26"/>
      <c r="AA43" s="26"/>
      <c r="AB43" s="23"/>
      <c r="AC43" s="23"/>
      <c r="AD43" s="23"/>
      <c r="AE43" s="27"/>
      <c r="AF43" s="27"/>
      <c r="AG43" s="28"/>
    </row>
    <row r="44" spans="1:33" ht="25.95" customHeight="1">
      <c r="A44" s="10"/>
      <c r="B44" s="11"/>
      <c r="C44" s="11"/>
      <c r="D44" s="10"/>
      <c r="E44" s="12"/>
      <c r="F44" s="12"/>
      <c r="G44" s="12"/>
      <c r="H44" s="13"/>
      <c r="I44" s="12"/>
      <c r="J44" s="13"/>
      <c r="K44" s="12"/>
      <c r="L44" s="13"/>
      <c r="M44" s="12"/>
      <c r="N44" s="13"/>
      <c r="O44" s="12"/>
      <c r="P44" s="13"/>
      <c r="Q44" s="12"/>
      <c r="R44" s="13"/>
      <c r="S44" s="12"/>
      <c r="T44" s="13"/>
      <c r="U44" s="29"/>
      <c r="V44" s="16"/>
      <c r="W44" s="13"/>
      <c r="X44" s="13"/>
      <c r="Y44" s="13"/>
      <c r="Z44" s="30"/>
      <c r="AA44" s="30"/>
      <c r="AB44" s="13"/>
      <c r="AC44" s="13"/>
      <c r="AD44" s="13"/>
      <c r="AE44" s="14"/>
      <c r="AF44" s="14"/>
      <c r="AG44" s="31"/>
    </row>
    <row r="45" spans="1:33" ht="25.95" customHeight="1">
      <c r="A45" s="20"/>
      <c r="B45" s="21"/>
      <c r="C45" s="21"/>
      <c r="D45" s="20"/>
      <c r="E45" s="22"/>
      <c r="F45" s="22"/>
      <c r="G45" s="22"/>
      <c r="H45" s="23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4"/>
      <c r="V45" s="25"/>
      <c r="W45" s="23"/>
      <c r="X45" s="23"/>
      <c r="Y45" s="23"/>
      <c r="Z45" s="26"/>
      <c r="AA45" s="26"/>
      <c r="AB45" s="23"/>
      <c r="AC45" s="23"/>
      <c r="AD45" s="23"/>
      <c r="AE45" s="27"/>
      <c r="AF45" s="27"/>
      <c r="AG45" s="28"/>
    </row>
    <row r="46" spans="1:33" ht="25.95" customHeight="1">
      <c r="A46" s="10"/>
      <c r="B46" s="11"/>
      <c r="C46" s="11"/>
      <c r="D46" s="10"/>
      <c r="E46" s="12"/>
      <c r="F46" s="12"/>
      <c r="G46" s="12"/>
      <c r="H46" s="13"/>
      <c r="I46" s="12"/>
      <c r="J46" s="13"/>
      <c r="K46" s="12"/>
      <c r="L46" s="13"/>
      <c r="M46" s="12"/>
      <c r="N46" s="13"/>
      <c r="O46" s="12"/>
      <c r="P46" s="13"/>
      <c r="Q46" s="12"/>
      <c r="R46" s="13"/>
      <c r="S46" s="12"/>
      <c r="T46" s="13"/>
      <c r="U46" s="29"/>
      <c r="V46" s="16"/>
      <c r="W46" s="13"/>
      <c r="X46" s="13"/>
      <c r="Y46" s="13"/>
      <c r="Z46" s="30"/>
      <c r="AA46" s="30"/>
      <c r="AB46" s="13"/>
      <c r="AC46" s="13"/>
      <c r="AD46" s="13"/>
      <c r="AE46" s="14"/>
      <c r="AF46" s="14"/>
      <c r="AG46" s="31"/>
    </row>
    <row r="47" spans="1:33" ht="25.95" customHeight="1">
      <c r="A47" s="20"/>
      <c r="B47" s="21"/>
      <c r="C47" s="21"/>
      <c r="D47" s="20"/>
      <c r="E47" s="22"/>
      <c r="F47" s="22"/>
      <c r="G47" s="22"/>
      <c r="H47" s="23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4"/>
      <c r="V47" s="25"/>
      <c r="W47" s="23"/>
      <c r="X47" s="23"/>
      <c r="Y47" s="23"/>
      <c r="Z47" s="26"/>
      <c r="AA47" s="26"/>
      <c r="AB47" s="23"/>
      <c r="AC47" s="23"/>
      <c r="AD47" s="23"/>
      <c r="AE47" s="27"/>
      <c r="AF47" s="27"/>
      <c r="AG47" s="28"/>
    </row>
    <row r="48" spans="1:33" ht="25.95" customHeight="1">
      <c r="A48" s="10"/>
      <c r="B48" s="11"/>
      <c r="C48" s="11"/>
      <c r="D48" s="10"/>
      <c r="E48" s="12"/>
      <c r="F48" s="12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29"/>
      <c r="V48" s="16"/>
      <c r="W48" s="13"/>
      <c r="X48" s="13"/>
      <c r="Y48" s="13"/>
      <c r="Z48" s="30"/>
      <c r="AA48" s="30"/>
      <c r="AB48" s="13"/>
      <c r="AC48" s="13"/>
      <c r="AD48" s="13"/>
      <c r="AE48" s="14"/>
      <c r="AF48" s="14"/>
      <c r="AG48" s="31"/>
    </row>
    <row r="49" spans="1:33" ht="25.95" customHeight="1">
      <c r="A49" s="20"/>
      <c r="B49" s="21"/>
      <c r="C49" s="21"/>
      <c r="D49" s="20"/>
      <c r="E49" s="22"/>
      <c r="F49" s="22"/>
      <c r="G49" s="22"/>
      <c r="H49" s="23"/>
      <c r="I49" s="22"/>
      <c r="J49" s="23"/>
      <c r="K49" s="22"/>
      <c r="L49" s="23"/>
      <c r="M49" s="22"/>
      <c r="N49" s="23"/>
      <c r="O49" s="22"/>
      <c r="P49" s="23"/>
      <c r="Q49" s="22"/>
      <c r="R49" s="23"/>
      <c r="S49" s="22"/>
      <c r="T49" s="23"/>
      <c r="U49" s="24"/>
      <c r="V49" s="25"/>
      <c r="W49" s="23"/>
      <c r="X49" s="23"/>
      <c r="Y49" s="23"/>
      <c r="Z49" s="26"/>
      <c r="AA49" s="26"/>
      <c r="AB49" s="23"/>
      <c r="AC49" s="23"/>
      <c r="AD49" s="23"/>
      <c r="AE49" s="27"/>
      <c r="AF49" s="27"/>
      <c r="AG49" s="28"/>
    </row>
    <row r="50" spans="1:33" ht="25.95" customHeight="1">
      <c r="A50" s="10"/>
      <c r="B50" s="11"/>
      <c r="C50" s="11"/>
      <c r="D50" s="10"/>
      <c r="E50" s="12"/>
      <c r="F50" s="12"/>
      <c r="G50" s="12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13"/>
      <c r="U50" s="29"/>
      <c r="V50" s="16"/>
      <c r="W50" s="13"/>
      <c r="X50" s="13"/>
      <c r="Y50" s="13"/>
      <c r="Z50" s="30"/>
      <c r="AA50" s="30"/>
      <c r="AB50" s="13"/>
      <c r="AC50" s="13"/>
      <c r="AD50" s="13"/>
      <c r="AE50" s="14"/>
      <c r="AF50" s="14"/>
      <c r="AG50" s="31"/>
    </row>
    <row r="51" spans="1:33" ht="25.95" customHeight="1">
      <c r="A51" s="20"/>
      <c r="B51" s="21"/>
      <c r="C51" s="21"/>
      <c r="D51" s="20"/>
      <c r="E51" s="22"/>
      <c r="F51" s="22"/>
      <c r="G51" s="22"/>
      <c r="H51" s="23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4"/>
      <c r="V51" s="25"/>
      <c r="W51" s="23"/>
      <c r="X51" s="23"/>
      <c r="Y51" s="23"/>
      <c r="Z51" s="26"/>
      <c r="AA51" s="26"/>
      <c r="AB51" s="23"/>
      <c r="AC51" s="23"/>
      <c r="AD51" s="23"/>
      <c r="AE51" s="27"/>
      <c r="AF51" s="27"/>
      <c r="AG51" s="28"/>
    </row>
    <row r="52" spans="1:33" ht="25.95" customHeight="1">
      <c r="A52" s="10"/>
      <c r="B52" s="11"/>
      <c r="C52" s="11"/>
      <c r="D52" s="10"/>
      <c r="E52" s="12"/>
      <c r="F52" s="12"/>
      <c r="G52" s="12"/>
      <c r="H52" s="13"/>
      <c r="I52" s="12"/>
      <c r="J52" s="13"/>
      <c r="K52" s="12"/>
      <c r="L52" s="13"/>
      <c r="M52" s="12"/>
      <c r="N52" s="13"/>
      <c r="O52" s="12"/>
      <c r="P52" s="13"/>
      <c r="Q52" s="12"/>
      <c r="R52" s="13"/>
      <c r="S52" s="12"/>
      <c r="T52" s="13"/>
      <c r="U52" s="29"/>
      <c r="V52" s="16"/>
      <c r="W52" s="13"/>
      <c r="X52" s="13"/>
      <c r="Y52" s="13"/>
      <c r="Z52" s="30"/>
      <c r="AA52" s="30"/>
      <c r="AB52" s="13"/>
      <c r="AC52" s="13"/>
      <c r="AD52" s="13"/>
      <c r="AE52" s="14"/>
      <c r="AF52" s="14"/>
      <c r="AG52" s="31"/>
    </row>
    <row r="53" spans="1:33" ht="25.95" customHeight="1">
      <c r="A53" s="20"/>
      <c r="B53" s="21"/>
      <c r="C53" s="21"/>
      <c r="D53" s="20"/>
      <c r="E53" s="22"/>
      <c r="F53" s="22"/>
      <c r="G53" s="22"/>
      <c r="H53" s="23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4"/>
      <c r="V53" s="25"/>
      <c r="W53" s="23"/>
      <c r="X53" s="23"/>
      <c r="Y53" s="23"/>
      <c r="Z53" s="26"/>
      <c r="AA53" s="26"/>
      <c r="AB53" s="23"/>
      <c r="AC53" s="23"/>
      <c r="AD53" s="23"/>
      <c r="AE53" s="27"/>
      <c r="AF53" s="27"/>
      <c r="AG53" s="28"/>
    </row>
    <row r="54" spans="1:33" ht="25.95" customHeight="1">
      <c r="A54" s="10"/>
      <c r="B54" s="11"/>
      <c r="C54" s="11"/>
      <c r="D54" s="10"/>
      <c r="E54" s="12"/>
      <c r="F54" s="12"/>
      <c r="G54" s="12"/>
      <c r="H54" s="13"/>
      <c r="I54" s="12"/>
      <c r="J54" s="13"/>
      <c r="K54" s="12"/>
      <c r="L54" s="13"/>
      <c r="M54" s="12"/>
      <c r="N54" s="13"/>
      <c r="O54" s="12"/>
      <c r="P54" s="13"/>
      <c r="Q54" s="12"/>
      <c r="R54" s="13"/>
      <c r="S54" s="12"/>
      <c r="T54" s="13"/>
      <c r="U54" s="29"/>
      <c r="V54" s="16"/>
      <c r="W54" s="13"/>
      <c r="X54" s="13"/>
      <c r="Y54" s="13"/>
      <c r="Z54" s="30"/>
      <c r="AA54" s="30"/>
      <c r="AB54" s="13"/>
      <c r="AC54" s="13"/>
      <c r="AD54" s="13"/>
      <c r="AE54" s="14"/>
      <c r="AF54" s="14"/>
      <c r="AG54" s="31"/>
    </row>
    <row r="55" spans="1:33" ht="25.95" customHeight="1">
      <c r="A55" s="20"/>
      <c r="B55" s="21"/>
      <c r="C55" s="21"/>
      <c r="D55" s="20"/>
      <c r="E55" s="22"/>
      <c r="F55" s="22"/>
      <c r="G55" s="22"/>
      <c r="H55" s="23"/>
      <c r="I55" s="22"/>
      <c r="J55" s="23"/>
      <c r="K55" s="22"/>
      <c r="L55" s="23"/>
      <c r="M55" s="22"/>
      <c r="N55" s="23"/>
      <c r="O55" s="22"/>
      <c r="P55" s="23"/>
      <c r="Q55" s="22"/>
      <c r="R55" s="23"/>
      <c r="S55" s="22"/>
      <c r="T55" s="23"/>
      <c r="U55" s="24"/>
      <c r="V55" s="25"/>
      <c r="W55" s="23"/>
      <c r="X55" s="23"/>
      <c r="Y55" s="23"/>
      <c r="Z55" s="26"/>
      <c r="AA55" s="26"/>
      <c r="AB55" s="23"/>
      <c r="AC55" s="23"/>
      <c r="AD55" s="23"/>
      <c r="AE55" s="27"/>
      <c r="AF55" s="27"/>
      <c r="AG55" s="28"/>
    </row>
    <row r="56" spans="1:33" ht="25.95" customHeight="1">
      <c r="A56" s="10"/>
      <c r="B56" s="11"/>
      <c r="C56" s="11"/>
      <c r="D56" s="10"/>
      <c r="E56" s="12"/>
      <c r="F56" s="12"/>
      <c r="G56" s="12"/>
      <c r="H56" s="13"/>
      <c r="I56" s="12"/>
      <c r="J56" s="13"/>
      <c r="K56" s="12"/>
      <c r="L56" s="13"/>
      <c r="M56" s="12"/>
      <c r="N56" s="13"/>
      <c r="O56" s="12"/>
      <c r="P56" s="13"/>
      <c r="Q56" s="12"/>
      <c r="R56" s="13"/>
      <c r="S56" s="12"/>
      <c r="T56" s="13"/>
      <c r="U56" s="29"/>
      <c r="V56" s="16"/>
      <c r="W56" s="13"/>
      <c r="X56" s="13"/>
      <c r="Y56" s="13"/>
      <c r="Z56" s="30"/>
      <c r="AA56" s="30"/>
      <c r="AB56" s="13"/>
      <c r="AC56" s="13"/>
      <c r="AD56" s="13"/>
      <c r="AE56" s="14"/>
      <c r="AF56" s="14"/>
      <c r="AG56" s="31"/>
    </row>
    <row r="57" spans="1:33" ht="25.95" customHeight="1">
      <c r="A57" s="20"/>
      <c r="B57" s="21"/>
      <c r="C57" s="21"/>
      <c r="D57" s="20"/>
      <c r="E57" s="22"/>
      <c r="F57" s="22"/>
      <c r="G57" s="22"/>
      <c r="H57" s="23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4"/>
      <c r="V57" s="25"/>
      <c r="W57" s="23"/>
      <c r="X57" s="23"/>
      <c r="Y57" s="23"/>
      <c r="Z57" s="26"/>
      <c r="AA57" s="26"/>
      <c r="AB57" s="23"/>
      <c r="AC57" s="23"/>
      <c r="AD57" s="23"/>
      <c r="AE57" s="27"/>
      <c r="AF57" s="27"/>
      <c r="AG57" s="2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26"/>
  <sheetViews>
    <sheetView workbookViewId="0">
      <selection activeCell="B10" sqref="B10"/>
    </sheetView>
  </sheetViews>
  <sheetFormatPr baseColWidth="10" defaultRowHeight="14.4"/>
  <cols>
    <col min="1" max="1" width="37.44140625" customWidth="1"/>
  </cols>
  <sheetData>
    <row r="1" spans="1:2">
      <c r="A1" s="6"/>
      <c r="B1" s="7"/>
    </row>
    <row r="2" spans="1:2">
      <c r="A2" s="6"/>
      <c r="B2" s="7"/>
    </row>
    <row r="3" spans="1:2">
      <c r="A3" s="6"/>
      <c r="B3" s="7"/>
    </row>
    <row r="4" spans="1:2">
      <c r="A4" s="6"/>
      <c r="B4" s="7"/>
    </row>
    <row r="5" spans="1:2">
      <c r="A5" s="6"/>
      <c r="B5" s="7"/>
    </row>
    <row r="6" spans="1:2">
      <c r="A6" s="6"/>
      <c r="B6" s="7"/>
    </row>
    <row r="7" spans="1:2">
      <c r="A7" s="6"/>
      <c r="B7" s="7"/>
    </row>
    <row r="8" spans="1:2">
      <c r="A8" s="6"/>
      <c r="B8" s="7"/>
    </row>
    <row r="9" spans="1:2">
      <c r="A9" s="6"/>
      <c r="B9" s="7"/>
    </row>
    <row r="10" spans="1:2">
      <c r="A10" s="6"/>
      <c r="B10" s="7"/>
    </row>
    <row r="11" spans="1:2">
      <c r="A11" s="6"/>
      <c r="B11" s="7"/>
    </row>
    <row r="12" spans="1:2">
      <c r="A12" s="6"/>
      <c r="B12" s="7"/>
    </row>
    <row r="13" spans="1:2">
      <c r="A13" s="6"/>
      <c r="B13" s="7"/>
    </row>
    <row r="14" spans="1:2">
      <c r="A14" s="6"/>
      <c r="B14" s="7"/>
    </row>
    <row r="15" spans="1:2">
      <c r="A15" s="6"/>
      <c r="B15" s="7"/>
    </row>
    <row r="16" spans="1:2">
      <c r="A16" s="6"/>
      <c r="B16" s="7"/>
    </row>
    <row r="17" spans="1:2">
      <c r="A17" s="6"/>
      <c r="B17" s="7"/>
    </row>
    <row r="18" spans="1:2">
      <c r="A18" s="6"/>
      <c r="B18" s="7"/>
    </row>
    <row r="19" spans="1:2">
      <c r="A19" s="6"/>
      <c r="B19" s="7"/>
    </row>
    <row r="20" spans="1:2">
      <c r="A20" s="6"/>
      <c r="B20" s="7"/>
    </row>
    <row r="21" spans="1:2">
      <c r="A21" s="6"/>
      <c r="B21" s="7"/>
    </row>
    <row r="22" spans="1:2">
      <c r="A22" s="6"/>
      <c r="B22" s="7"/>
    </row>
    <row r="23" spans="1:2">
      <c r="A23" s="6"/>
      <c r="B23" s="7"/>
    </row>
    <row r="24" spans="1:2">
      <c r="A24" s="6"/>
      <c r="B24" s="7"/>
    </row>
    <row r="25" spans="1:2">
      <c r="A25" s="6"/>
      <c r="B25" s="7"/>
    </row>
    <row r="26" spans="1:2">
      <c r="A26" s="6"/>
      <c r="B2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ZEPHIR</dc:creator>
  <cp:lastModifiedBy>ZEPHIR</cp:lastModifiedBy>
  <dcterms:created xsi:type="dcterms:W3CDTF">2018-09-20T20:47:11Z</dcterms:created>
  <dcterms:modified xsi:type="dcterms:W3CDTF">2018-09-21T22:59:50Z</dcterms:modified>
</cp:coreProperties>
</file>