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ou5300\Desktop\Pronos\"/>
    </mc:Choice>
  </mc:AlternateContent>
  <bookViews>
    <workbookView xWindow="240" yWindow="75" windowWidth="38055" windowHeight="1764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Feuil1!$S$7:$S$17</definedName>
    <definedName name="Ajax_Amsterdav">INDIRECT(VLOOKUP(Feuil1!$D$17,Feuil2!$A$1:$C$13,2,FALSE))</definedName>
    <definedName name="AS_Romomo">INDIRECT(VLOOKUP(Feuil1!$D$12,Feuil2!$A$1:$C$13,2,FALSE))</definedName>
    <definedName name="Athleniko_Madrid">INDIRECT(VLOOKUP(Feuil1!$D$18,Feuil2!$A$1:$C$13,2,FALSE))</definedName>
    <definedName name="Bibarsenal">INDIRECT(VLOOKUP(Feuil1!$D$11,Feuil2!$A$1:$C$13,2,FALSE))</definedName>
    <definedName name="_xlnm.Extract" localSheetId="0">Feuil1!$S$27</definedName>
    <definedName name="FC_Burges">INDIRECT(VLOOKUP(Feuil1!$D$19,Feuil2!$A$1:$C$13,2,FALSE))</definedName>
    <definedName name="Filourentina">INDIRECT(VLOOKUP(Feuil1!$D$16,Feuil2!$A$1:$C$13,2,FALSE))</definedName>
    <definedName name="Galatasayass">INDIRECT(VLOOKUP(Feuil1!$D$9,Feuil2!$A$1:$C$13,2,FALSE))</definedName>
    <definedName name="Johannesburg_FC">INDIRECT(VLOOKUP(Feuil1!$D$10,Feuil2!$A$1:$C$13,2,FALSE))</definedName>
    <definedName name="Medchester_City">INDIRECT(VLOOKUP(Feuil1!$D$15,Feuil2!$A$1:$C$13,2,FALSE))</definedName>
    <definedName name="Monaco">INDIRECT(VLOOKUP(Feuil1!$D$7,Feuil2!$A$1:$C$13,2,FALSE))</definedName>
    <definedName name="SL_Samfica">INDIRECT(VLOOKUP(Feuil1!$D$13,Feuil2!$A$1:$C$13,2,FALSE))</definedName>
    <definedName name="Titounham">INDIRECT(VLOOKUP(Feuil1!$D$14,Feuil2!$A$1:$C$13,2,FALSE))</definedName>
    <definedName name="Udiness">INDIRECT(VLOOKUP(Feuil1!$D$8,Feuil2!$A$1:$C$13,2,FALSE))</definedName>
  </definedNames>
  <calcPr calcId="162913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B40" i="1"/>
  <c r="B41" i="1"/>
  <c r="B42" i="1"/>
  <c r="T8" i="1"/>
  <c r="T9" i="1"/>
  <c r="T10" i="1"/>
  <c r="T11" i="1"/>
  <c r="T12" i="1"/>
  <c r="T13" i="1"/>
  <c r="T14" i="1"/>
  <c r="T15" i="1"/>
  <c r="T17" i="1"/>
  <c r="T18" i="1"/>
  <c r="T19" i="1"/>
  <c r="AR8" i="1"/>
  <c r="AR9" i="1"/>
  <c r="AR10" i="1"/>
  <c r="AR11" i="1"/>
  <c r="AR12" i="1"/>
  <c r="AR13" i="1"/>
  <c r="AR14" i="1"/>
  <c r="AR15" i="1"/>
  <c r="AR17" i="1"/>
  <c r="AR18" i="1"/>
  <c r="AR19" i="1"/>
  <c r="AP8" i="1"/>
  <c r="AP9" i="1"/>
  <c r="AP10" i="1"/>
  <c r="AP11" i="1"/>
  <c r="AP12" i="1"/>
  <c r="AP13" i="1"/>
  <c r="AP14" i="1"/>
  <c r="AP15" i="1"/>
  <c r="AP17" i="1"/>
  <c r="AP18" i="1"/>
  <c r="AP19" i="1"/>
  <c r="AN8" i="1"/>
  <c r="AN9" i="1"/>
  <c r="AN10" i="1"/>
  <c r="AN11" i="1"/>
  <c r="AN12" i="1"/>
  <c r="AN13" i="1"/>
  <c r="AN14" i="1"/>
  <c r="AN15" i="1"/>
  <c r="AN17" i="1"/>
  <c r="AN18" i="1"/>
  <c r="AN19" i="1"/>
  <c r="AL8" i="1"/>
  <c r="AL9" i="1"/>
  <c r="AL10" i="1"/>
  <c r="AL11" i="1"/>
  <c r="AL12" i="1"/>
  <c r="AL13" i="1"/>
  <c r="AL14" i="1"/>
  <c r="AL15" i="1"/>
  <c r="AL17" i="1"/>
  <c r="AL18" i="1"/>
  <c r="AL19" i="1"/>
  <c r="AJ8" i="1"/>
  <c r="AJ9" i="1"/>
  <c r="AJ10" i="1"/>
  <c r="AJ11" i="1"/>
  <c r="AJ12" i="1"/>
  <c r="AJ13" i="1"/>
  <c r="AJ14" i="1"/>
  <c r="AJ15" i="1"/>
  <c r="AJ17" i="1"/>
  <c r="AJ18" i="1"/>
  <c r="AJ19" i="1"/>
  <c r="AH8" i="1"/>
  <c r="AH9" i="1"/>
  <c r="AH10" i="1"/>
  <c r="AH11" i="1"/>
  <c r="AH12" i="1"/>
  <c r="AH13" i="1"/>
  <c r="AH14" i="1"/>
  <c r="AH15" i="1"/>
  <c r="AH17" i="1"/>
  <c r="AH18" i="1"/>
  <c r="AH19" i="1"/>
  <c r="AF8" i="1"/>
  <c r="AF9" i="1"/>
  <c r="AF10" i="1"/>
  <c r="AF11" i="1"/>
  <c r="AF12" i="1"/>
  <c r="AF13" i="1"/>
  <c r="AF14" i="1"/>
  <c r="AF15" i="1"/>
  <c r="AF17" i="1"/>
  <c r="AF18" i="1"/>
  <c r="AF19" i="1"/>
  <c r="AD8" i="1"/>
  <c r="AD9" i="1"/>
  <c r="AD10" i="1"/>
  <c r="AD11" i="1"/>
  <c r="AD12" i="1"/>
  <c r="AD13" i="1"/>
  <c r="AD14" i="1"/>
  <c r="AD15" i="1"/>
  <c r="AD17" i="1"/>
  <c r="AD18" i="1"/>
  <c r="AD19" i="1"/>
  <c r="AB8" i="1"/>
  <c r="AB9" i="1"/>
  <c r="AB10" i="1"/>
  <c r="AB11" i="1"/>
  <c r="AB12" i="1"/>
  <c r="AB13" i="1"/>
  <c r="AB14" i="1"/>
  <c r="AB15" i="1"/>
  <c r="AB17" i="1"/>
  <c r="AB18" i="1"/>
  <c r="AB19" i="1"/>
  <c r="Z8" i="1"/>
  <c r="Z9" i="1"/>
  <c r="Z10" i="1"/>
  <c r="Z11" i="1"/>
  <c r="Z12" i="1"/>
  <c r="Z13" i="1"/>
  <c r="Z14" i="1"/>
  <c r="Z15" i="1"/>
  <c r="Z17" i="1"/>
  <c r="Z18" i="1"/>
  <c r="Z19" i="1"/>
  <c r="X8" i="1"/>
  <c r="X9" i="1"/>
  <c r="X10" i="1"/>
  <c r="X11" i="1"/>
  <c r="X12" i="1"/>
  <c r="X13" i="1"/>
  <c r="X14" i="1"/>
  <c r="X15" i="1"/>
  <c r="X17" i="1"/>
  <c r="X18" i="1"/>
  <c r="X19" i="1"/>
  <c r="AR7" i="1"/>
  <c r="AP7" i="1"/>
  <c r="AN7" i="1"/>
  <c r="AL7" i="1"/>
  <c r="AJ7" i="1"/>
  <c r="AH7" i="1"/>
  <c r="AF7" i="1"/>
  <c r="AD7" i="1"/>
  <c r="AB7" i="1"/>
  <c r="Z7" i="1"/>
  <c r="X7" i="1"/>
  <c r="T7" i="1"/>
  <c r="V7" i="1"/>
  <c r="V17" i="1"/>
  <c r="V18" i="1"/>
  <c r="V19" i="1"/>
  <c r="V8" i="1"/>
  <c r="V9" i="1"/>
  <c r="V10" i="1"/>
  <c r="V11" i="1"/>
  <c r="V12" i="1"/>
  <c r="V13" i="1"/>
  <c r="V14" i="1"/>
  <c r="V15" i="1"/>
  <c r="B48" i="1"/>
  <c r="B44" i="1"/>
  <c r="B52" i="1"/>
  <c r="B47" i="1"/>
  <c r="B51" i="1"/>
  <c r="B43" i="1"/>
  <c r="B46" i="1"/>
  <c r="B50" i="1"/>
  <c r="B45" i="1"/>
  <c r="B49" i="1"/>
  <c r="B1" i="2" l="1"/>
  <c r="B2" i="2"/>
  <c r="B3" i="2"/>
  <c r="B4" i="2"/>
  <c r="B5" i="2"/>
  <c r="B6" i="2"/>
  <c r="B7" i="2"/>
  <c r="B8" i="2"/>
  <c r="B9" i="2"/>
  <c r="B10" i="2"/>
  <c r="B11" i="2"/>
  <c r="B12" i="2"/>
  <c r="B13" i="2"/>
  <c r="E8" i="1"/>
  <c r="E13" i="1"/>
  <c r="E14" i="1"/>
  <c r="E16" i="1"/>
  <c r="E10" i="1"/>
  <c r="E18" i="1"/>
  <c r="E11" i="1"/>
  <c r="E9" i="1"/>
  <c r="E12" i="1"/>
  <c r="E15" i="1"/>
  <c r="E7" i="1"/>
  <c r="E17" i="1"/>
  <c r="E19" i="1"/>
  <c r="W20" i="1" l="1"/>
  <c r="W22" i="1" s="1"/>
  <c r="S20" i="1"/>
  <c r="AC20" i="1"/>
  <c r="AC22" i="1" s="1"/>
  <c r="AG20" i="1"/>
  <c r="AG22" i="1" s="1"/>
  <c r="Y20" i="1"/>
  <c r="Y22" i="1" s="1"/>
  <c r="AE20" i="1"/>
  <c r="AE22" i="1" s="1"/>
  <c r="U20" i="1"/>
  <c r="U22" i="1" s="1"/>
  <c r="AA20" i="1"/>
  <c r="AA22" i="1" s="1"/>
  <c r="AI20" i="1"/>
  <c r="AI22" i="1" s="1"/>
  <c r="AO20" i="1"/>
  <c r="AQ20" i="1"/>
  <c r="AQ22" i="1" s="1"/>
  <c r="AK20" i="1"/>
  <c r="AK22" i="1" s="1"/>
  <c r="AM20" i="1"/>
  <c r="AM22" i="1" s="1"/>
  <c r="S22" i="1" l="1"/>
  <c r="AO22" i="1"/>
  <c r="AR20" i="1"/>
  <c r="U25" i="1"/>
  <c r="U27" i="1" s="1"/>
  <c r="AI25" i="1"/>
  <c r="AI27" i="1" s="1"/>
  <c r="S25" i="1"/>
  <c r="S27" i="1" s="1"/>
  <c r="AK25" i="1"/>
  <c r="AK27" i="1" s="1"/>
  <c r="AE25" i="1"/>
  <c r="AE27" i="1" s="1"/>
  <c r="AA25" i="1"/>
  <c r="AA27" i="1" s="1"/>
  <c r="W25" i="1"/>
  <c r="W27" i="1" s="1"/>
  <c r="AM25" i="1"/>
  <c r="AM27" i="1" s="1"/>
  <c r="AO25" i="1"/>
  <c r="AO27" i="1" s="1"/>
  <c r="AC25" i="1"/>
  <c r="AC27" i="1" s="1"/>
  <c r="AQ25" i="1"/>
  <c r="AQ27" i="1" s="1"/>
  <c r="Y25" i="1"/>
  <c r="Y27" i="1" s="1"/>
  <c r="AG25" i="1"/>
  <c r="AG27" i="1" s="1"/>
</calcChain>
</file>

<file path=xl/sharedStrings.xml><?xml version="1.0" encoding="utf-8"?>
<sst xmlns="http://schemas.openxmlformats.org/spreadsheetml/2006/main" count="122" uniqueCount="71">
  <si>
    <t>Club</t>
  </si>
  <si>
    <t>MJ</t>
  </si>
  <si>
    <t>N</t>
  </si>
  <si>
    <t>Pts</t>
  </si>
  <si>
    <t>AS Mimonaco</t>
  </si>
  <si>
    <t>Udiness</t>
  </si>
  <si>
    <t>Galatasayass</t>
  </si>
  <si>
    <t>Johannesburg FC</t>
  </si>
  <si>
    <t>Bibarsenal</t>
  </si>
  <si>
    <t>AS Romomo</t>
  </si>
  <si>
    <t>Titounham</t>
  </si>
  <si>
    <t>Medchester City</t>
  </si>
  <si>
    <t>Filourentina</t>
  </si>
  <si>
    <t>Ajax Amsterdav</t>
  </si>
  <si>
    <t>Athleniko Madrid</t>
  </si>
  <si>
    <t>R</t>
  </si>
  <si>
    <t>Bibar</t>
  </si>
  <si>
    <t>Acro</t>
  </si>
  <si>
    <t>Niko</t>
  </si>
  <si>
    <t>Filou</t>
  </si>
  <si>
    <t>Samuel</t>
  </si>
  <si>
    <t>Pavel</t>
  </si>
  <si>
    <t>Totof</t>
  </si>
  <si>
    <t>Ness</t>
  </si>
  <si>
    <t>Momo</t>
  </si>
  <si>
    <t>Mim's</t>
  </si>
  <si>
    <t>Yaston</t>
  </si>
  <si>
    <t>Mehdi</t>
  </si>
  <si>
    <t>Gilou</t>
  </si>
  <si>
    <t>Olympique de Marseille</t>
  </si>
  <si>
    <t>4-0</t>
  </si>
  <si>
    <t>Toulouse FC</t>
  </si>
  <si>
    <t>FC Nantes</t>
  </si>
  <si>
    <t>1-3</t>
  </si>
  <si>
    <t>AS Monaco</t>
  </si>
  <si>
    <t>Angers SCO</t>
  </si>
  <si>
    <t>3-4</t>
  </si>
  <si>
    <t>Nîmes Olympique</t>
  </si>
  <si>
    <t>LOSC</t>
  </si>
  <si>
    <t>3-1</t>
  </si>
  <si>
    <t>Stade Rennais FC</t>
  </si>
  <si>
    <t>Montpellier Hérault SC</t>
  </si>
  <si>
    <t>1-2</t>
  </si>
  <si>
    <t>Dijon FCO</t>
  </si>
  <si>
    <t xml:space="preserve">OGC Nice </t>
  </si>
  <si>
    <t>0-1</t>
  </si>
  <si>
    <t>Stade de Reims</t>
  </si>
  <si>
    <t>AS Saint-Etienne</t>
  </si>
  <si>
    <t>2-1</t>
  </si>
  <si>
    <t>EA Guingamp</t>
  </si>
  <si>
    <t>Olympique Lyonnais</t>
  </si>
  <si>
    <t>2-0</t>
  </si>
  <si>
    <t>Amiens SC</t>
  </si>
  <si>
    <t>Girdondins de Bordeaux</t>
  </si>
  <si>
    <t>0-2</t>
  </si>
  <si>
    <t>RC Strasbourg Alsace</t>
  </si>
  <si>
    <t>Paris Saint-Germain</t>
  </si>
  <si>
    <t>3-0</t>
  </si>
  <si>
    <t>SM Caen</t>
  </si>
  <si>
    <t>Sous Totaux</t>
  </si>
  <si>
    <t>Totaux</t>
  </si>
  <si>
    <t>1-0</t>
  </si>
  <si>
    <t>4-1</t>
  </si>
  <si>
    <t>5-1</t>
  </si>
  <si>
    <t>FC Burges</t>
  </si>
  <si>
    <t>SL Samfica</t>
  </si>
  <si>
    <t>Pts J-1</t>
  </si>
  <si>
    <t>Les Cartons</t>
  </si>
  <si>
    <t>L'homme du Match</t>
  </si>
  <si>
    <t>(-1pts/H de Retard)</t>
  </si>
  <si>
    <t>J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</si>
</sst>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03030"/>
      <name val="Arial"/>
      <family val="2"/>
    </font>
    <font>
      <sz val="11"/>
      <color theme="1"/>
      <name val="Symbol"/>
      <family val="1"/>
      <charset val="2"/>
    </font>
    <font>
      <sz val="11"/>
      <color theme="0"/>
      <name val="Wingdings 2"/>
      <family val="1"/>
      <charset val="2"/>
    </font>
    <font>
      <sz val="14"/>
      <color theme="0"/>
      <name val="Calibri"/>
      <family val="2"/>
      <scheme val="minor"/>
    </font>
    <font>
      <b/>
      <sz val="14"/>
      <color rgb="FF30303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right"/>
    </xf>
    <xf numFmtId="0" fontId="0" fillId="4" borderId="0" xfId="0" applyFill="1" applyBorder="1"/>
    <xf numFmtId="0" fontId="0" fillId="4" borderId="0" xfId="0" applyFill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/>
    <xf numFmtId="0" fontId="1" fillId="2" borderId="7" xfId="0" applyFont="1" applyFill="1" applyBorder="1" applyAlignment="1"/>
    <xf numFmtId="0" fontId="5" fillId="0" borderId="0" xfId="0" applyFont="1"/>
    <xf numFmtId="1" fontId="1" fillId="2" borderId="1" xfId="1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6" xfId="0" applyNumberFormat="1" applyFont="1" applyFill="1" applyBorder="1" applyAlignment="1">
      <alignment horizontal="right"/>
    </xf>
    <xf numFmtId="49" fontId="1" fillId="5" borderId="7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4" borderId="0" xfId="0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8" fontId="1" fillId="3" borderId="10" xfId="0" applyNumberFormat="1" applyFont="1" applyFill="1" applyBorder="1" applyAlignment="1">
      <alignment horizontal="center" vertical="center"/>
    </xf>
    <xf numFmtId="8" fontId="1" fillId="3" borderId="11" xfId="0" applyNumberFormat="1" applyFont="1" applyFill="1" applyBorder="1" applyAlignment="1">
      <alignment horizontal="center" vertical="center"/>
    </xf>
    <xf numFmtId="8" fontId="1" fillId="3" borderId="9" xfId="0" applyNumberFormat="1" applyFont="1" applyFill="1" applyBorder="1" applyAlignment="1">
      <alignment horizontal="center" vertical="center"/>
    </xf>
    <xf numFmtId="8" fontId="1" fillId="3" borderId="8" xfId="0" applyNumberFormat="1" applyFont="1" applyFill="1" applyBorder="1" applyAlignment="1">
      <alignment horizontal="center" vertical="center"/>
    </xf>
    <xf numFmtId="8" fontId="1" fillId="3" borderId="12" xfId="0" applyNumberFormat="1" applyFont="1" applyFill="1" applyBorder="1" applyAlignment="1">
      <alignment horizontal="center" vertical="center"/>
    </xf>
    <xf numFmtId="8" fontId="1" fillId="3" borderId="13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right"/>
    </xf>
    <xf numFmtId="0" fontId="1" fillId="4" borderId="0" xfId="0" applyFont="1" applyFill="1" applyBorder="1" applyAlignment="1"/>
    <xf numFmtId="0" fontId="1" fillId="4" borderId="8" xfId="0" applyFont="1" applyFill="1" applyBorder="1" applyAlignment="1"/>
    <xf numFmtId="0" fontId="8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8" fillId="4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right"/>
    </xf>
    <xf numFmtId="0" fontId="9" fillId="0" borderId="0" xfId="0" applyFont="1"/>
    <xf numFmtId="0" fontId="10" fillId="4" borderId="0" xfId="0" applyFont="1" applyFill="1" applyBorder="1" applyAlignment="1"/>
    <xf numFmtId="0" fontId="8" fillId="2" borderId="1" xfId="0" applyFont="1" applyFill="1" applyBorder="1"/>
    <xf numFmtId="0" fontId="10" fillId="4" borderId="0" xfId="0" applyFont="1" applyFill="1"/>
    <xf numFmtId="1" fontId="8" fillId="2" borderId="1" xfId="1" applyNumberFormat="1" applyFont="1" applyFill="1" applyBorder="1" applyAlignment="1">
      <alignment horizontal="right"/>
    </xf>
    <xf numFmtId="1" fontId="8" fillId="2" borderId="1" xfId="0" applyNumberFormat="1" applyFont="1" applyFill="1" applyBorder="1" applyAlignment="1">
      <alignment horizontal="right"/>
    </xf>
    <xf numFmtId="0" fontId="0" fillId="4" borderId="0" xfId="0" applyFont="1" applyFill="1" applyBorder="1" applyAlignment="1"/>
    <xf numFmtId="0" fontId="0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990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" Type="http://schemas.openxmlformats.org/officeDocument/2006/relationships/image" Target="../media/image5.gi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7.png"/><Relationship Id="rId13" Type="http://schemas.openxmlformats.org/officeDocument/2006/relationships/image" Target="../media/image82.png"/><Relationship Id="rId3" Type="http://schemas.openxmlformats.org/officeDocument/2006/relationships/image" Target="../media/image72.png"/><Relationship Id="rId7" Type="http://schemas.openxmlformats.org/officeDocument/2006/relationships/image" Target="../media/image76.png"/><Relationship Id="rId12" Type="http://schemas.openxmlformats.org/officeDocument/2006/relationships/image" Target="../media/image81.png"/><Relationship Id="rId2" Type="http://schemas.openxmlformats.org/officeDocument/2006/relationships/image" Target="../media/image71.png"/><Relationship Id="rId1" Type="http://schemas.openxmlformats.org/officeDocument/2006/relationships/image" Target="../media/image70.png"/><Relationship Id="rId6" Type="http://schemas.openxmlformats.org/officeDocument/2006/relationships/image" Target="../media/image75.png"/><Relationship Id="rId11" Type="http://schemas.openxmlformats.org/officeDocument/2006/relationships/image" Target="../media/image80.png"/><Relationship Id="rId5" Type="http://schemas.openxmlformats.org/officeDocument/2006/relationships/image" Target="../media/image74.png"/><Relationship Id="rId10" Type="http://schemas.openxmlformats.org/officeDocument/2006/relationships/image" Target="../media/image79.png"/><Relationship Id="rId4" Type="http://schemas.openxmlformats.org/officeDocument/2006/relationships/image" Target="../media/image73.png"/><Relationship Id="rId9" Type="http://schemas.openxmlformats.org/officeDocument/2006/relationships/image" Target="../media/image7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5.emf"/><Relationship Id="rId13" Type="http://schemas.openxmlformats.org/officeDocument/2006/relationships/image" Target="../media/image50.emf"/><Relationship Id="rId18" Type="http://schemas.openxmlformats.org/officeDocument/2006/relationships/image" Target="../media/image55.emf"/><Relationship Id="rId26" Type="http://schemas.openxmlformats.org/officeDocument/2006/relationships/image" Target="../media/image63.emf"/><Relationship Id="rId3" Type="http://schemas.openxmlformats.org/officeDocument/2006/relationships/image" Target="../media/image40.emf"/><Relationship Id="rId21" Type="http://schemas.openxmlformats.org/officeDocument/2006/relationships/image" Target="../media/image58.emf"/><Relationship Id="rId7" Type="http://schemas.openxmlformats.org/officeDocument/2006/relationships/image" Target="../media/image44.emf"/><Relationship Id="rId12" Type="http://schemas.openxmlformats.org/officeDocument/2006/relationships/image" Target="../media/image49.emf"/><Relationship Id="rId17" Type="http://schemas.openxmlformats.org/officeDocument/2006/relationships/image" Target="../media/image54.emf"/><Relationship Id="rId25" Type="http://schemas.openxmlformats.org/officeDocument/2006/relationships/image" Target="../media/image62.emf"/><Relationship Id="rId2" Type="http://schemas.openxmlformats.org/officeDocument/2006/relationships/image" Target="../media/image39.emf"/><Relationship Id="rId16" Type="http://schemas.openxmlformats.org/officeDocument/2006/relationships/image" Target="../media/image53.emf"/><Relationship Id="rId20" Type="http://schemas.openxmlformats.org/officeDocument/2006/relationships/image" Target="../media/image57.emf"/><Relationship Id="rId29" Type="http://schemas.openxmlformats.org/officeDocument/2006/relationships/image" Target="../media/image66.emf"/><Relationship Id="rId1" Type="http://schemas.openxmlformats.org/officeDocument/2006/relationships/image" Target="../media/image38.emf"/><Relationship Id="rId6" Type="http://schemas.openxmlformats.org/officeDocument/2006/relationships/image" Target="../media/image43.emf"/><Relationship Id="rId11" Type="http://schemas.openxmlformats.org/officeDocument/2006/relationships/image" Target="../media/image48.emf"/><Relationship Id="rId24" Type="http://schemas.openxmlformats.org/officeDocument/2006/relationships/image" Target="../media/image61.emf"/><Relationship Id="rId32" Type="http://schemas.openxmlformats.org/officeDocument/2006/relationships/image" Target="../media/image69.emf"/><Relationship Id="rId5" Type="http://schemas.openxmlformats.org/officeDocument/2006/relationships/image" Target="../media/image42.emf"/><Relationship Id="rId15" Type="http://schemas.openxmlformats.org/officeDocument/2006/relationships/image" Target="../media/image52.emf"/><Relationship Id="rId23" Type="http://schemas.openxmlformats.org/officeDocument/2006/relationships/image" Target="../media/image60.emf"/><Relationship Id="rId28" Type="http://schemas.openxmlformats.org/officeDocument/2006/relationships/image" Target="../media/image65.emf"/><Relationship Id="rId10" Type="http://schemas.openxmlformats.org/officeDocument/2006/relationships/image" Target="../media/image47.emf"/><Relationship Id="rId19" Type="http://schemas.openxmlformats.org/officeDocument/2006/relationships/image" Target="../media/image56.emf"/><Relationship Id="rId31" Type="http://schemas.openxmlformats.org/officeDocument/2006/relationships/image" Target="../media/image68.emf"/><Relationship Id="rId4" Type="http://schemas.openxmlformats.org/officeDocument/2006/relationships/image" Target="../media/image41.emf"/><Relationship Id="rId9" Type="http://schemas.openxmlformats.org/officeDocument/2006/relationships/image" Target="../media/image46.emf"/><Relationship Id="rId14" Type="http://schemas.openxmlformats.org/officeDocument/2006/relationships/image" Target="../media/image51.emf"/><Relationship Id="rId22" Type="http://schemas.openxmlformats.org/officeDocument/2006/relationships/image" Target="../media/image59.emf"/><Relationship Id="rId27" Type="http://schemas.openxmlformats.org/officeDocument/2006/relationships/image" Target="../media/image64.emf"/><Relationship Id="rId30" Type="http://schemas.openxmlformats.org/officeDocument/2006/relationships/image" Target="../media/image6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176462</xdr:colOff>
      <xdr:row>4</xdr:row>
      <xdr:rowOff>38099</xdr:rowOff>
    </xdr:to>
    <xdr:pic>
      <xdr:nvPicPr>
        <xdr:cNvPr id="2" name="Image 1" descr="logo-laliga-web-v2_e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"/>
          <a:ext cx="2443412" cy="1019174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552452</xdr:colOff>
      <xdr:row>4</xdr:row>
      <xdr:rowOff>114597</xdr:rowOff>
    </xdr:from>
    <xdr:to>
      <xdr:col>6</xdr:col>
      <xdr:colOff>704852</xdr:colOff>
      <xdr:row>5</xdr:row>
      <xdr:rowOff>224361</xdr:rowOff>
    </xdr:to>
    <xdr:pic>
      <xdr:nvPicPr>
        <xdr:cNvPr id="17" name="Image 16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95927" y="1105197"/>
          <a:ext cx="152400" cy="357414"/>
        </a:xfrm>
        <a:prstGeom prst="rect">
          <a:avLst/>
        </a:prstGeom>
      </xdr:spPr>
    </xdr:pic>
    <xdr:clientData/>
  </xdr:twoCellAnchor>
  <xdr:twoCellAnchor editAs="oneCell">
    <xdr:from>
      <xdr:col>7</xdr:col>
      <xdr:colOff>566738</xdr:colOff>
      <xdr:row>4</xdr:row>
      <xdr:rowOff>119357</xdr:rowOff>
    </xdr:from>
    <xdr:to>
      <xdr:col>7</xdr:col>
      <xdr:colOff>719138</xdr:colOff>
      <xdr:row>5</xdr:row>
      <xdr:rowOff>229122</xdr:rowOff>
    </xdr:to>
    <xdr:pic>
      <xdr:nvPicPr>
        <xdr:cNvPr id="21" name="Image 20" descr="red card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72213" y="1109957"/>
          <a:ext cx="152400" cy="357415"/>
        </a:xfrm>
        <a:prstGeom prst="rect">
          <a:avLst/>
        </a:prstGeom>
      </xdr:spPr>
    </xdr:pic>
    <xdr:clientData/>
  </xdr:twoCellAnchor>
  <xdr:twoCellAnchor editAs="oneCell">
    <xdr:from>
      <xdr:col>14</xdr:col>
      <xdr:colOff>1300164</xdr:colOff>
      <xdr:row>23</xdr:row>
      <xdr:rowOff>33998</xdr:rowOff>
    </xdr:from>
    <xdr:to>
      <xdr:col>15</xdr:col>
      <xdr:colOff>90488</xdr:colOff>
      <xdr:row>23</xdr:row>
      <xdr:rowOff>214833</xdr:rowOff>
    </xdr:to>
    <xdr:pic>
      <xdr:nvPicPr>
        <xdr:cNvPr id="33" name="Image 32" descr="red card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682789" y="5425148"/>
          <a:ext cx="95249" cy="18083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4763</xdr:colOff>
      <xdr:row>24</xdr:row>
      <xdr:rowOff>14288</xdr:rowOff>
    </xdr:from>
    <xdr:to>
      <xdr:col>16</xdr:col>
      <xdr:colOff>1576388</xdr:colOff>
      <xdr:row>25</xdr:row>
      <xdr:rowOff>476</xdr:rowOff>
    </xdr:to>
    <xdr:pic>
      <xdr:nvPicPr>
        <xdr:cNvPr id="34" name="Image 33" descr="Man-of-the-Match-Budweiser-trophee-coupe-du-monde.gif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63388" y="5634038"/>
          <a:ext cx="3095625" cy="2147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323850</xdr:colOff>
          <xdr:row>7</xdr:row>
          <xdr:rowOff>0</xdr:rowOff>
        </xdr:to>
        <xdr:pic>
          <xdr:nvPicPr>
            <xdr:cNvPr id="2054" name="Picture 6"/>
            <xdr:cNvPicPr>
              <a:picLocks noChangeAspect="1" noChangeArrowheads="1"/>
              <a:extLst>
                <a:ext uri="{84589F7E-364E-4C9E-8A38-B11213B215E9}">
                  <a14:cameraTool cellRange="Monaco" spid="_x0000_s269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800475" y="14954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7</xdr:row>
          <xdr:rowOff>9525</xdr:rowOff>
        </xdr:from>
        <xdr:to>
          <xdr:col>4</xdr:col>
          <xdr:colOff>314325</xdr:colOff>
          <xdr:row>8</xdr:row>
          <xdr:rowOff>0</xdr:rowOff>
        </xdr:to>
        <xdr:pic>
          <xdr:nvPicPr>
            <xdr:cNvPr id="2055" name="Picture 7"/>
            <xdr:cNvPicPr>
              <a:picLocks noChangeAspect="1" noChangeArrowheads="1"/>
              <a:extLst>
                <a:ext uri="{84589F7E-364E-4C9E-8A38-B11213B215E9}">
                  <a14:cameraTool cellRange="Udiness" spid="_x0000_s269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790950" y="17430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8</xdr:row>
          <xdr:rowOff>9525</xdr:rowOff>
        </xdr:from>
        <xdr:to>
          <xdr:col>4</xdr:col>
          <xdr:colOff>314325</xdr:colOff>
          <xdr:row>9</xdr:row>
          <xdr:rowOff>0</xdr:rowOff>
        </xdr:to>
        <xdr:pic>
          <xdr:nvPicPr>
            <xdr:cNvPr id="2056" name="Picture 8"/>
            <xdr:cNvPicPr>
              <a:picLocks noChangeAspect="1" noChangeArrowheads="1"/>
              <a:extLst>
                <a:ext uri="{84589F7E-364E-4C9E-8A38-B11213B215E9}">
                  <a14:cameraTool cellRange="Monaco" spid="_x0000_s269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790950" y="19907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9</xdr:row>
          <xdr:rowOff>9525</xdr:rowOff>
        </xdr:from>
        <xdr:to>
          <xdr:col>4</xdr:col>
          <xdr:colOff>314325</xdr:colOff>
          <xdr:row>10</xdr:row>
          <xdr:rowOff>0</xdr:rowOff>
        </xdr:to>
        <xdr:pic>
          <xdr:nvPicPr>
            <xdr:cNvPr id="2057" name="Picture 9"/>
            <xdr:cNvPicPr>
              <a:picLocks noChangeAspect="1" noChangeArrowheads="1"/>
              <a:extLst>
                <a:ext uri="{84589F7E-364E-4C9E-8A38-B11213B215E9}">
                  <a14:cameraTool cellRange="Monaco" spid="_x0000_s269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22383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10</xdr:row>
          <xdr:rowOff>9525</xdr:rowOff>
        </xdr:from>
        <xdr:to>
          <xdr:col>4</xdr:col>
          <xdr:colOff>314325</xdr:colOff>
          <xdr:row>11</xdr:row>
          <xdr:rowOff>0</xdr:rowOff>
        </xdr:to>
        <xdr:pic>
          <xdr:nvPicPr>
            <xdr:cNvPr id="2058" name="Picture 10"/>
            <xdr:cNvPicPr>
              <a:picLocks noChangeAspect="1" noChangeArrowheads="1"/>
              <a:extLst>
                <a:ext uri="{84589F7E-364E-4C9E-8A38-B11213B215E9}">
                  <a14:cameraTool cellRange="Monaco" spid="_x0000_s2694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790950" y="24860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11</xdr:row>
          <xdr:rowOff>9525</xdr:rowOff>
        </xdr:from>
        <xdr:to>
          <xdr:col>4</xdr:col>
          <xdr:colOff>314325</xdr:colOff>
          <xdr:row>12</xdr:row>
          <xdr:rowOff>0</xdr:rowOff>
        </xdr:to>
        <xdr:pic>
          <xdr:nvPicPr>
            <xdr:cNvPr id="2059" name="Picture 11"/>
            <xdr:cNvPicPr>
              <a:picLocks noChangeAspect="1" noChangeArrowheads="1"/>
              <a:extLst>
                <a:ext uri="{84589F7E-364E-4C9E-8A38-B11213B215E9}">
                  <a14:cameraTool cellRange="Monaco" spid="_x0000_s269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27336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12</xdr:row>
          <xdr:rowOff>9525</xdr:rowOff>
        </xdr:from>
        <xdr:to>
          <xdr:col>4</xdr:col>
          <xdr:colOff>314325</xdr:colOff>
          <xdr:row>13</xdr:row>
          <xdr:rowOff>0</xdr:rowOff>
        </xdr:to>
        <xdr:pic>
          <xdr:nvPicPr>
            <xdr:cNvPr id="2060" name="Picture 12"/>
            <xdr:cNvPicPr>
              <a:picLocks noChangeAspect="1" noChangeArrowheads="1"/>
              <a:extLst>
                <a:ext uri="{84589F7E-364E-4C9E-8A38-B11213B215E9}">
                  <a14:cameraTool cellRange="Monaco" spid="_x0000_s2696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790950" y="29813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13</xdr:row>
          <xdr:rowOff>9525</xdr:rowOff>
        </xdr:from>
        <xdr:to>
          <xdr:col>4</xdr:col>
          <xdr:colOff>314325</xdr:colOff>
          <xdr:row>14</xdr:row>
          <xdr:rowOff>0</xdr:rowOff>
        </xdr:to>
        <xdr:pic>
          <xdr:nvPicPr>
            <xdr:cNvPr id="2061" name="Picture 13"/>
            <xdr:cNvPicPr>
              <a:picLocks noChangeAspect="1" noChangeArrowheads="1"/>
              <a:extLst>
                <a:ext uri="{84589F7E-364E-4C9E-8A38-B11213B215E9}">
                  <a14:cameraTool cellRange="Monaco" spid="_x0000_s2697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3790950" y="32289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14</xdr:row>
          <xdr:rowOff>9525</xdr:rowOff>
        </xdr:from>
        <xdr:to>
          <xdr:col>4</xdr:col>
          <xdr:colOff>314325</xdr:colOff>
          <xdr:row>15</xdr:row>
          <xdr:rowOff>0</xdr:rowOff>
        </xdr:to>
        <xdr:pic>
          <xdr:nvPicPr>
            <xdr:cNvPr id="2062" name="Picture 14"/>
            <xdr:cNvPicPr>
              <a:picLocks noChangeAspect="1" noChangeArrowheads="1"/>
              <a:extLst>
                <a:ext uri="{84589F7E-364E-4C9E-8A38-B11213B215E9}">
                  <a14:cameraTool cellRange="Monaco" spid="_x0000_s269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90950" y="34766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15</xdr:row>
          <xdr:rowOff>9525</xdr:rowOff>
        </xdr:from>
        <xdr:to>
          <xdr:col>4</xdr:col>
          <xdr:colOff>314325</xdr:colOff>
          <xdr:row>16</xdr:row>
          <xdr:rowOff>0</xdr:rowOff>
        </xdr:to>
        <xdr:pic>
          <xdr:nvPicPr>
            <xdr:cNvPr id="2063" name="Picture 15"/>
            <xdr:cNvPicPr>
              <a:picLocks noChangeAspect="1" noChangeArrowheads="1"/>
              <a:extLst>
                <a:ext uri="{84589F7E-364E-4C9E-8A38-B11213B215E9}">
                  <a14:cameraTool cellRange="Monaco" spid="_x0000_s2699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790950" y="37242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16</xdr:row>
          <xdr:rowOff>9525</xdr:rowOff>
        </xdr:from>
        <xdr:to>
          <xdr:col>4</xdr:col>
          <xdr:colOff>314325</xdr:colOff>
          <xdr:row>17</xdr:row>
          <xdr:rowOff>0</xdr:rowOff>
        </xdr:to>
        <xdr:pic>
          <xdr:nvPicPr>
            <xdr:cNvPr id="2064" name="Picture 16"/>
            <xdr:cNvPicPr>
              <a:picLocks noChangeAspect="1" noChangeArrowheads="1"/>
              <a:extLst>
                <a:ext uri="{84589F7E-364E-4C9E-8A38-B11213B215E9}">
                  <a14:cameraTool cellRange="Monaco" spid="_x0000_s2700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790950" y="39719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17</xdr:row>
          <xdr:rowOff>9525</xdr:rowOff>
        </xdr:from>
        <xdr:to>
          <xdr:col>4</xdr:col>
          <xdr:colOff>314325</xdr:colOff>
          <xdr:row>18</xdr:row>
          <xdr:rowOff>0</xdr:rowOff>
        </xdr:to>
        <xdr:pic>
          <xdr:nvPicPr>
            <xdr:cNvPr id="2065" name="Picture 17"/>
            <xdr:cNvPicPr>
              <a:picLocks noChangeAspect="1" noChangeArrowheads="1"/>
              <a:extLst>
                <a:ext uri="{84589F7E-364E-4C9E-8A38-B11213B215E9}">
                  <a14:cameraTool cellRange="Monaco" spid="_x0000_s270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42195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18</xdr:row>
          <xdr:rowOff>9525</xdr:rowOff>
        </xdr:from>
        <xdr:to>
          <xdr:col>4</xdr:col>
          <xdr:colOff>314325</xdr:colOff>
          <xdr:row>19</xdr:row>
          <xdr:rowOff>0</xdr:rowOff>
        </xdr:to>
        <xdr:pic>
          <xdr:nvPicPr>
            <xdr:cNvPr id="2066" name="Picture 18"/>
            <xdr:cNvPicPr>
              <a:picLocks noChangeAspect="1" noChangeArrowheads="1"/>
              <a:extLst>
                <a:ext uri="{84589F7E-364E-4C9E-8A38-B11213B215E9}">
                  <a14:cameraTool cellRange="Monaco" spid="_x0000_s270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90950" y="44672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8</xdr:row>
          <xdr:rowOff>9525</xdr:rowOff>
        </xdr:from>
        <xdr:to>
          <xdr:col>4</xdr:col>
          <xdr:colOff>314325</xdr:colOff>
          <xdr:row>9</xdr:row>
          <xdr:rowOff>0</xdr:rowOff>
        </xdr:to>
        <xdr:pic>
          <xdr:nvPicPr>
            <xdr:cNvPr id="2067" name="Picture 19"/>
            <xdr:cNvPicPr>
              <a:picLocks noChangeAspect="1" noChangeArrowheads="1"/>
              <a:extLst>
                <a:ext uri="{84589F7E-364E-4C9E-8A38-B11213B215E9}">
                  <a14:cameraTool cellRange="Galatasayass" spid="_x0000_s2703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3790950" y="19907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9</xdr:row>
          <xdr:rowOff>9525</xdr:rowOff>
        </xdr:from>
        <xdr:to>
          <xdr:col>4</xdr:col>
          <xdr:colOff>314325</xdr:colOff>
          <xdr:row>10</xdr:row>
          <xdr:rowOff>0</xdr:rowOff>
        </xdr:to>
        <xdr:pic>
          <xdr:nvPicPr>
            <xdr:cNvPr id="2068" name="Picture 20"/>
            <xdr:cNvPicPr>
              <a:picLocks noChangeAspect="1" noChangeArrowheads="1"/>
              <a:extLst>
                <a:ext uri="{84589F7E-364E-4C9E-8A38-B11213B215E9}">
                  <a14:cameraTool cellRange="Johannesburg_FC" spid="_x0000_s2704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3790950" y="22383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10</xdr:row>
          <xdr:rowOff>9525</xdr:rowOff>
        </xdr:from>
        <xdr:to>
          <xdr:col>4</xdr:col>
          <xdr:colOff>314325</xdr:colOff>
          <xdr:row>11</xdr:row>
          <xdr:rowOff>0</xdr:rowOff>
        </xdr:to>
        <xdr:pic>
          <xdr:nvPicPr>
            <xdr:cNvPr id="2069" name="Picture 21"/>
            <xdr:cNvPicPr>
              <a:picLocks noChangeAspect="1" noChangeArrowheads="1"/>
              <a:extLst>
                <a:ext uri="{84589F7E-364E-4C9E-8A38-B11213B215E9}">
                  <a14:cameraTool cellRange="Bibarsenal" spid="_x0000_s2705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3790950" y="24860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11</xdr:row>
          <xdr:rowOff>9525</xdr:rowOff>
        </xdr:from>
        <xdr:to>
          <xdr:col>4</xdr:col>
          <xdr:colOff>314325</xdr:colOff>
          <xdr:row>12</xdr:row>
          <xdr:rowOff>0</xdr:rowOff>
        </xdr:to>
        <xdr:pic>
          <xdr:nvPicPr>
            <xdr:cNvPr id="2070" name="Picture 22"/>
            <xdr:cNvPicPr>
              <a:picLocks noChangeAspect="1" noChangeArrowheads="1"/>
              <a:extLst>
                <a:ext uri="{84589F7E-364E-4C9E-8A38-B11213B215E9}">
                  <a14:cameraTool cellRange="AS_Romomo" spid="_x0000_s2706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3790950" y="27336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12</xdr:row>
          <xdr:rowOff>9525</xdr:rowOff>
        </xdr:from>
        <xdr:to>
          <xdr:col>4</xdr:col>
          <xdr:colOff>314325</xdr:colOff>
          <xdr:row>13</xdr:row>
          <xdr:rowOff>0</xdr:rowOff>
        </xdr:to>
        <xdr:pic>
          <xdr:nvPicPr>
            <xdr:cNvPr id="2071" name="Picture 23"/>
            <xdr:cNvPicPr>
              <a:picLocks noChangeAspect="1" noChangeArrowheads="1"/>
              <a:extLst>
                <a:ext uri="{84589F7E-364E-4C9E-8A38-B11213B215E9}">
                  <a14:cameraTool cellRange="SL_Samfica" spid="_x0000_s2707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3790950" y="29813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13</xdr:row>
          <xdr:rowOff>9525</xdr:rowOff>
        </xdr:from>
        <xdr:to>
          <xdr:col>4</xdr:col>
          <xdr:colOff>314325</xdr:colOff>
          <xdr:row>14</xdr:row>
          <xdr:rowOff>0</xdr:rowOff>
        </xdr:to>
        <xdr:pic>
          <xdr:nvPicPr>
            <xdr:cNvPr id="2072" name="Picture 24"/>
            <xdr:cNvPicPr>
              <a:picLocks noChangeAspect="1" noChangeArrowheads="1"/>
              <a:extLst>
                <a:ext uri="{84589F7E-364E-4C9E-8A38-B11213B215E9}">
                  <a14:cameraTool cellRange="Titounham" spid="_x0000_s2708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3790950" y="32289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14</xdr:row>
          <xdr:rowOff>9525</xdr:rowOff>
        </xdr:from>
        <xdr:to>
          <xdr:col>4</xdr:col>
          <xdr:colOff>314325</xdr:colOff>
          <xdr:row>15</xdr:row>
          <xdr:rowOff>0</xdr:rowOff>
        </xdr:to>
        <xdr:pic>
          <xdr:nvPicPr>
            <xdr:cNvPr id="2073" name="Picture 25"/>
            <xdr:cNvPicPr>
              <a:picLocks noChangeAspect="1" noChangeArrowheads="1"/>
              <a:extLst>
                <a:ext uri="{84589F7E-364E-4C9E-8A38-B11213B215E9}">
                  <a14:cameraTool cellRange="Medchester_City" spid="_x0000_s2709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3790950" y="34766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15</xdr:row>
          <xdr:rowOff>9525</xdr:rowOff>
        </xdr:from>
        <xdr:to>
          <xdr:col>4</xdr:col>
          <xdr:colOff>314325</xdr:colOff>
          <xdr:row>16</xdr:row>
          <xdr:rowOff>0</xdr:rowOff>
        </xdr:to>
        <xdr:pic>
          <xdr:nvPicPr>
            <xdr:cNvPr id="2074" name="Picture 26"/>
            <xdr:cNvPicPr>
              <a:picLocks noChangeAspect="1" noChangeArrowheads="1"/>
              <a:extLst>
                <a:ext uri="{84589F7E-364E-4C9E-8A38-B11213B215E9}">
                  <a14:cameraTool cellRange="Filourentina" spid="_x0000_s2710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3790950" y="37242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16</xdr:row>
          <xdr:rowOff>9525</xdr:rowOff>
        </xdr:from>
        <xdr:to>
          <xdr:col>4</xdr:col>
          <xdr:colOff>314325</xdr:colOff>
          <xdr:row>17</xdr:row>
          <xdr:rowOff>0</xdr:rowOff>
        </xdr:to>
        <xdr:pic>
          <xdr:nvPicPr>
            <xdr:cNvPr id="2075" name="Picture 27"/>
            <xdr:cNvPicPr>
              <a:picLocks noChangeAspect="1" noChangeArrowheads="1"/>
              <a:extLst>
                <a:ext uri="{84589F7E-364E-4C9E-8A38-B11213B215E9}">
                  <a14:cameraTool cellRange="Ajax_Amsterdav" spid="_x0000_s2711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3790950" y="39719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17</xdr:row>
          <xdr:rowOff>9525</xdr:rowOff>
        </xdr:from>
        <xdr:to>
          <xdr:col>4</xdr:col>
          <xdr:colOff>314325</xdr:colOff>
          <xdr:row>18</xdr:row>
          <xdr:rowOff>0</xdr:rowOff>
        </xdr:to>
        <xdr:pic>
          <xdr:nvPicPr>
            <xdr:cNvPr id="2076" name="Picture 28"/>
            <xdr:cNvPicPr>
              <a:picLocks noChangeAspect="1" noChangeArrowheads="1"/>
              <a:extLst>
                <a:ext uri="{84589F7E-364E-4C9E-8A38-B11213B215E9}">
                  <a14:cameraTool cellRange="Athleniko_Madrid" spid="_x0000_s2712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3790950" y="42195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18</xdr:row>
          <xdr:rowOff>9525</xdr:rowOff>
        </xdr:from>
        <xdr:to>
          <xdr:col>4</xdr:col>
          <xdr:colOff>314325</xdr:colOff>
          <xdr:row>19</xdr:row>
          <xdr:rowOff>0</xdr:rowOff>
        </xdr:to>
        <xdr:pic>
          <xdr:nvPicPr>
            <xdr:cNvPr id="2077" name="Picture 29"/>
            <xdr:cNvPicPr>
              <a:picLocks noChangeAspect="1" noChangeArrowheads="1"/>
              <a:extLst>
                <a:ext uri="{84589F7E-364E-4C9E-8A38-B11213B215E9}">
                  <a14:cameraTool cellRange="FC_Burges" spid="_x0000_s2713"/>
                </a:ext>
              </a:extLst>
            </xdr:cNvPicPr>
          </xdr:nvPicPr>
          <xdr:blipFill>
            <a:blip xmlns:r="http://schemas.openxmlformats.org/officeDocument/2006/relationships" r:embed="rId23"/>
            <a:srcRect/>
            <a:stretch>
              <a:fillRect/>
            </a:stretch>
          </xdr:blipFill>
          <xdr:spPr bwMode="auto">
            <a:xfrm>
              <a:off x="3790950" y="44672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39</xdr:row>
          <xdr:rowOff>9525</xdr:rowOff>
        </xdr:from>
        <xdr:ext cx="323850" cy="238125"/>
        <xdr:pic>
          <xdr:nvPicPr>
            <xdr:cNvPr id="105" name="Picture 6"/>
            <xdr:cNvPicPr>
              <a:picLocks noChangeAspect="1" noChangeArrowheads="1"/>
              <a:extLst>
                <a:ext uri="{84589F7E-364E-4C9E-8A38-B11213B215E9}">
                  <a14:cameraTool cellRange="Monaco" spid="_x0000_s2714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800475" y="14954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40</xdr:row>
          <xdr:rowOff>9525</xdr:rowOff>
        </xdr:from>
        <xdr:ext cx="323850" cy="238125"/>
        <xdr:pic>
          <xdr:nvPicPr>
            <xdr:cNvPr id="106" name="Picture 7"/>
            <xdr:cNvPicPr>
              <a:picLocks noChangeAspect="1" noChangeArrowheads="1"/>
              <a:extLst>
                <a:ext uri="{84589F7E-364E-4C9E-8A38-B11213B215E9}">
                  <a14:cameraTool cellRange="Udiness" spid="_x0000_s2715"/>
                </a:ext>
              </a:extLst>
            </xdr:cNvPicPr>
          </xdr:nvPicPr>
          <xdr:blipFill>
            <a:blip xmlns:r="http://schemas.openxmlformats.org/officeDocument/2006/relationships" r:embed="rId24"/>
            <a:srcRect/>
            <a:stretch>
              <a:fillRect/>
            </a:stretch>
          </xdr:blipFill>
          <xdr:spPr bwMode="auto">
            <a:xfrm>
              <a:off x="3790950" y="17430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41</xdr:row>
          <xdr:rowOff>9525</xdr:rowOff>
        </xdr:from>
        <xdr:ext cx="323850" cy="238125"/>
        <xdr:pic>
          <xdr:nvPicPr>
            <xdr:cNvPr id="107" name="Picture 8"/>
            <xdr:cNvPicPr>
              <a:picLocks noChangeAspect="1" noChangeArrowheads="1"/>
              <a:extLst>
                <a:ext uri="{84589F7E-364E-4C9E-8A38-B11213B215E9}">
                  <a14:cameraTool cellRange="Monaco" spid="_x0000_s271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19907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42</xdr:row>
          <xdr:rowOff>9525</xdr:rowOff>
        </xdr:from>
        <xdr:ext cx="323850" cy="238125"/>
        <xdr:pic>
          <xdr:nvPicPr>
            <xdr:cNvPr id="108" name="Picture 9"/>
            <xdr:cNvPicPr>
              <a:picLocks noChangeAspect="1" noChangeArrowheads="1"/>
              <a:extLst>
                <a:ext uri="{84589F7E-364E-4C9E-8A38-B11213B215E9}">
                  <a14:cameraTool cellRange="Monaco" spid="_x0000_s271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22383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43</xdr:row>
          <xdr:rowOff>9525</xdr:rowOff>
        </xdr:from>
        <xdr:ext cx="323850" cy="238125"/>
        <xdr:pic>
          <xdr:nvPicPr>
            <xdr:cNvPr id="109" name="Picture 10"/>
            <xdr:cNvPicPr>
              <a:picLocks noChangeAspect="1" noChangeArrowheads="1"/>
              <a:extLst>
                <a:ext uri="{84589F7E-364E-4C9E-8A38-B11213B215E9}">
                  <a14:cameraTool cellRange="Monaco" spid="_x0000_s271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24860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44</xdr:row>
          <xdr:rowOff>9525</xdr:rowOff>
        </xdr:from>
        <xdr:ext cx="323850" cy="238125"/>
        <xdr:pic>
          <xdr:nvPicPr>
            <xdr:cNvPr id="110" name="Picture 11"/>
            <xdr:cNvPicPr>
              <a:picLocks noChangeAspect="1" noChangeArrowheads="1"/>
              <a:extLst>
                <a:ext uri="{84589F7E-364E-4C9E-8A38-B11213B215E9}">
                  <a14:cameraTool cellRange="Monaco" spid="_x0000_s271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27336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45</xdr:row>
          <xdr:rowOff>9525</xdr:rowOff>
        </xdr:from>
        <xdr:ext cx="323850" cy="238125"/>
        <xdr:pic>
          <xdr:nvPicPr>
            <xdr:cNvPr id="111" name="Picture 12"/>
            <xdr:cNvPicPr>
              <a:picLocks noChangeAspect="1" noChangeArrowheads="1"/>
              <a:extLst>
                <a:ext uri="{84589F7E-364E-4C9E-8A38-B11213B215E9}">
                  <a14:cameraTool cellRange="Monaco" spid="_x0000_s2720"/>
                </a:ext>
              </a:extLst>
            </xdr:cNvPicPr>
          </xdr:nvPicPr>
          <xdr:blipFill>
            <a:blip xmlns:r="http://schemas.openxmlformats.org/officeDocument/2006/relationships" r:embed="rId25"/>
            <a:srcRect/>
            <a:stretch>
              <a:fillRect/>
            </a:stretch>
          </xdr:blipFill>
          <xdr:spPr bwMode="auto">
            <a:xfrm>
              <a:off x="3790950" y="29813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46</xdr:row>
          <xdr:rowOff>9525</xdr:rowOff>
        </xdr:from>
        <xdr:ext cx="323850" cy="238125"/>
        <xdr:pic>
          <xdr:nvPicPr>
            <xdr:cNvPr id="112" name="Picture 13"/>
            <xdr:cNvPicPr>
              <a:picLocks noChangeAspect="1" noChangeArrowheads="1"/>
              <a:extLst>
                <a:ext uri="{84589F7E-364E-4C9E-8A38-B11213B215E9}">
                  <a14:cameraTool cellRange="Monaco" spid="_x0000_s272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32289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47</xdr:row>
          <xdr:rowOff>9525</xdr:rowOff>
        </xdr:from>
        <xdr:ext cx="323850" cy="238125"/>
        <xdr:pic>
          <xdr:nvPicPr>
            <xdr:cNvPr id="113" name="Picture 14"/>
            <xdr:cNvPicPr>
              <a:picLocks noChangeAspect="1" noChangeArrowheads="1"/>
              <a:extLst>
                <a:ext uri="{84589F7E-364E-4C9E-8A38-B11213B215E9}">
                  <a14:cameraTool cellRange="Monaco" spid="_x0000_s272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790950" y="34766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48</xdr:row>
          <xdr:rowOff>9525</xdr:rowOff>
        </xdr:from>
        <xdr:ext cx="323850" cy="238125"/>
        <xdr:pic>
          <xdr:nvPicPr>
            <xdr:cNvPr id="114" name="Picture 15"/>
            <xdr:cNvPicPr>
              <a:picLocks noChangeAspect="1" noChangeArrowheads="1"/>
              <a:extLst>
                <a:ext uri="{84589F7E-364E-4C9E-8A38-B11213B215E9}">
                  <a14:cameraTool cellRange="Monaco" spid="_x0000_s272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37242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49</xdr:row>
          <xdr:rowOff>9525</xdr:rowOff>
        </xdr:from>
        <xdr:ext cx="323850" cy="238125"/>
        <xdr:pic>
          <xdr:nvPicPr>
            <xdr:cNvPr id="115" name="Picture 16"/>
            <xdr:cNvPicPr>
              <a:picLocks noChangeAspect="1" noChangeArrowheads="1"/>
              <a:extLst>
                <a:ext uri="{84589F7E-364E-4C9E-8A38-B11213B215E9}">
                  <a14:cameraTool cellRange="Monaco" spid="_x0000_s2724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790950" y="39719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50</xdr:row>
          <xdr:rowOff>9525</xdr:rowOff>
        </xdr:from>
        <xdr:ext cx="323850" cy="238125"/>
        <xdr:pic>
          <xdr:nvPicPr>
            <xdr:cNvPr id="116" name="Picture 17"/>
            <xdr:cNvPicPr>
              <a:picLocks noChangeAspect="1" noChangeArrowheads="1"/>
              <a:extLst>
                <a:ext uri="{84589F7E-364E-4C9E-8A38-B11213B215E9}">
                  <a14:cameraTool cellRange="Monaco" spid="_x0000_s2725"/>
                </a:ext>
              </a:extLst>
            </xdr:cNvPicPr>
          </xdr:nvPicPr>
          <xdr:blipFill>
            <a:blip xmlns:r="http://schemas.openxmlformats.org/officeDocument/2006/relationships" r:embed="rId26"/>
            <a:srcRect/>
            <a:stretch>
              <a:fillRect/>
            </a:stretch>
          </xdr:blipFill>
          <xdr:spPr bwMode="auto">
            <a:xfrm>
              <a:off x="3790950" y="42195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51</xdr:row>
          <xdr:rowOff>9525</xdr:rowOff>
        </xdr:from>
        <xdr:ext cx="323850" cy="238125"/>
        <xdr:pic>
          <xdr:nvPicPr>
            <xdr:cNvPr id="117" name="Picture 18"/>
            <xdr:cNvPicPr>
              <a:picLocks noChangeAspect="1" noChangeArrowheads="1"/>
              <a:extLst>
                <a:ext uri="{84589F7E-364E-4C9E-8A38-B11213B215E9}">
                  <a14:cameraTool cellRange="Monaco" spid="_x0000_s272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790950" y="44672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41</xdr:row>
          <xdr:rowOff>9525</xdr:rowOff>
        </xdr:from>
        <xdr:ext cx="323850" cy="238125"/>
        <xdr:pic>
          <xdr:nvPicPr>
            <xdr:cNvPr id="118" name="Picture 19"/>
            <xdr:cNvPicPr>
              <a:picLocks noChangeAspect="1" noChangeArrowheads="1"/>
              <a:extLst>
                <a:ext uri="{84589F7E-364E-4C9E-8A38-B11213B215E9}">
                  <a14:cameraTool cellRange="Galatasayass" spid="_x0000_s2727"/>
                </a:ext>
              </a:extLst>
            </xdr:cNvPicPr>
          </xdr:nvPicPr>
          <xdr:blipFill>
            <a:blip xmlns:r="http://schemas.openxmlformats.org/officeDocument/2006/relationships" r:embed="rId27"/>
            <a:srcRect/>
            <a:stretch>
              <a:fillRect/>
            </a:stretch>
          </xdr:blipFill>
          <xdr:spPr bwMode="auto">
            <a:xfrm>
              <a:off x="3790950" y="19907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42</xdr:row>
          <xdr:rowOff>9525</xdr:rowOff>
        </xdr:from>
        <xdr:ext cx="323850" cy="238125"/>
        <xdr:pic>
          <xdr:nvPicPr>
            <xdr:cNvPr id="119" name="Picture 20"/>
            <xdr:cNvPicPr>
              <a:picLocks noChangeAspect="1" noChangeArrowheads="1"/>
              <a:extLst>
                <a:ext uri="{84589F7E-364E-4C9E-8A38-B11213B215E9}">
                  <a14:cameraTool cellRange="Johannesburg_FC" spid="_x0000_s2728"/>
                </a:ext>
              </a:extLst>
            </xdr:cNvPicPr>
          </xdr:nvPicPr>
          <xdr:blipFill>
            <a:blip xmlns:r="http://schemas.openxmlformats.org/officeDocument/2006/relationships" r:embed="rId28"/>
            <a:srcRect/>
            <a:stretch>
              <a:fillRect/>
            </a:stretch>
          </xdr:blipFill>
          <xdr:spPr bwMode="auto">
            <a:xfrm>
              <a:off x="3790950" y="22383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43</xdr:row>
          <xdr:rowOff>9525</xdr:rowOff>
        </xdr:from>
        <xdr:ext cx="323850" cy="238125"/>
        <xdr:pic>
          <xdr:nvPicPr>
            <xdr:cNvPr id="120" name="Picture 21"/>
            <xdr:cNvPicPr>
              <a:picLocks noChangeAspect="1" noChangeArrowheads="1"/>
              <a:extLst>
                <a:ext uri="{84589F7E-364E-4C9E-8A38-B11213B215E9}">
                  <a14:cameraTool cellRange="Bibarsenal" spid="_x0000_s2729"/>
                </a:ext>
              </a:extLst>
            </xdr:cNvPicPr>
          </xdr:nvPicPr>
          <xdr:blipFill>
            <a:blip xmlns:r="http://schemas.openxmlformats.org/officeDocument/2006/relationships" r:embed="rId29"/>
            <a:srcRect/>
            <a:stretch>
              <a:fillRect/>
            </a:stretch>
          </xdr:blipFill>
          <xdr:spPr bwMode="auto">
            <a:xfrm>
              <a:off x="3790950" y="24860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44</xdr:row>
          <xdr:rowOff>9525</xdr:rowOff>
        </xdr:from>
        <xdr:ext cx="323850" cy="238125"/>
        <xdr:pic>
          <xdr:nvPicPr>
            <xdr:cNvPr id="121" name="Picture 22"/>
            <xdr:cNvPicPr>
              <a:picLocks noChangeAspect="1" noChangeArrowheads="1"/>
              <a:extLst>
                <a:ext uri="{84589F7E-364E-4C9E-8A38-B11213B215E9}">
                  <a14:cameraTool cellRange="AS_Romomo" spid="_x0000_s2730"/>
                </a:ext>
              </a:extLst>
            </xdr:cNvPicPr>
          </xdr:nvPicPr>
          <xdr:blipFill>
            <a:blip xmlns:r="http://schemas.openxmlformats.org/officeDocument/2006/relationships" r:embed="rId30"/>
            <a:srcRect/>
            <a:stretch>
              <a:fillRect/>
            </a:stretch>
          </xdr:blipFill>
          <xdr:spPr bwMode="auto">
            <a:xfrm>
              <a:off x="3790950" y="27336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45</xdr:row>
          <xdr:rowOff>9525</xdr:rowOff>
        </xdr:from>
        <xdr:ext cx="323850" cy="238125"/>
        <xdr:pic>
          <xdr:nvPicPr>
            <xdr:cNvPr id="122" name="Picture 23"/>
            <xdr:cNvPicPr>
              <a:picLocks noChangeAspect="1" noChangeArrowheads="1"/>
              <a:extLst>
                <a:ext uri="{84589F7E-364E-4C9E-8A38-B11213B215E9}">
                  <a14:cameraTool cellRange="SL_Samfica" spid="_x0000_s2731"/>
                </a:ext>
              </a:extLst>
            </xdr:cNvPicPr>
          </xdr:nvPicPr>
          <xdr:blipFill>
            <a:blip xmlns:r="http://schemas.openxmlformats.org/officeDocument/2006/relationships" r:embed="rId31"/>
            <a:srcRect/>
            <a:stretch>
              <a:fillRect/>
            </a:stretch>
          </xdr:blipFill>
          <xdr:spPr bwMode="auto">
            <a:xfrm>
              <a:off x="3790950" y="29813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46</xdr:row>
          <xdr:rowOff>9525</xdr:rowOff>
        </xdr:from>
        <xdr:ext cx="323850" cy="238125"/>
        <xdr:pic>
          <xdr:nvPicPr>
            <xdr:cNvPr id="123" name="Picture 24"/>
            <xdr:cNvPicPr>
              <a:picLocks noChangeAspect="1" noChangeArrowheads="1"/>
              <a:extLst>
                <a:ext uri="{84589F7E-364E-4C9E-8A38-B11213B215E9}">
                  <a14:cameraTool cellRange="Titounham" spid="_x0000_s2732"/>
                </a:ext>
              </a:extLst>
            </xdr:cNvPicPr>
          </xdr:nvPicPr>
          <xdr:blipFill>
            <a:blip xmlns:r="http://schemas.openxmlformats.org/officeDocument/2006/relationships" r:embed="rId32"/>
            <a:srcRect/>
            <a:stretch>
              <a:fillRect/>
            </a:stretch>
          </xdr:blipFill>
          <xdr:spPr bwMode="auto">
            <a:xfrm>
              <a:off x="3790950" y="32289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47</xdr:row>
          <xdr:rowOff>9525</xdr:rowOff>
        </xdr:from>
        <xdr:ext cx="323850" cy="238125"/>
        <xdr:pic>
          <xdr:nvPicPr>
            <xdr:cNvPr id="124" name="Picture 25"/>
            <xdr:cNvPicPr>
              <a:picLocks noChangeAspect="1" noChangeArrowheads="1"/>
              <a:extLst>
                <a:ext uri="{84589F7E-364E-4C9E-8A38-B11213B215E9}">
                  <a14:cameraTool cellRange="Medchester_City" spid="_x0000_s2733"/>
                </a:ext>
              </a:extLst>
            </xdr:cNvPicPr>
          </xdr:nvPicPr>
          <xdr:blipFill>
            <a:blip xmlns:r="http://schemas.openxmlformats.org/officeDocument/2006/relationships" r:embed="rId33"/>
            <a:srcRect/>
            <a:stretch>
              <a:fillRect/>
            </a:stretch>
          </xdr:blipFill>
          <xdr:spPr bwMode="auto">
            <a:xfrm>
              <a:off x="3790950" y="34766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48</xdr:row>
          <xdr:rowOff>9525</xdr:rowOff>
        </xdr:from>
        <xdr:ext cx="323850" cy="238125"/>
        <xdr:pic>
          <xdr:nvPicPr>
            <xdr:cNvPr id="125" name="Picture 26"/>
            <xdr:cNvPicPr>
              <a:picLocks noChangeAspect="1" noChangeArrowheads="1"/>
              <a:extLst>
                <a:ext uri="{84589F7E-364E-4C9E-8A38-B11213B215E9}">
                  <a14:cameraTool cellRange="Filourentina" spid="_x0000_s2734"/>
                </a:ext>
              </a:extLst>
            </xdr:cNvPicPr>
          </xdr:nvPicPr>
          <xdr:blipFill>
            <a:blip xmlns:r="http://schemas.openxmlformats.org/officeDocument/2006/relationships" r:embed="rId34"/>
            <a:srcRect/>
            <a:stretch>
              <a:fillRect/>
            </a:stretch>
          </xdr:blipFill>
          <xdr:spPr bwMode="auto">
            <a:xfrm>
              <a:off x="3790950" y="37242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49</xdr:row>
          <xdr:rowOff>9525</xdr:rowOff>
        </xdr:from>
        <xdr:ext cx="323850" cy="238125"/>
        <xdr:pic>
          <xdr:nvPicPr>
            <xdr:cNvPr id="126" name="Picture 27"/>
            <xdr:cNvPicPr>
              <a:picLocks noChangeAspect="1" noChangeArrowheads="1"/>
              <a:extLst>
                <a:ext uri="{84589F7E-364E-4C9E-8A38-B11213B215E9}">
                  <a14:cameraTool cellRange="Ajax_Amsterdav" spid="_x0000_s2735"/>
                </a:ext>
              </a:extLst>
            </xdr:cNvPicPr>
          </xdr:nvPicPr>
          <xdr:blipFill>
            <a:blip xmlns:r="http://schemas.openxmlformats.org/officeDocument/2006/relationships" r:embed="rId35"/>
            <a:srcRect/>
            <a:stretch>
              <a:fillRect/>
            </a:stretch>
          </xdr:blipFill>
          <xdr:spPr bwMode="auto">
            <a:xfrm>
              <a:off x="3790950" y="39719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50</xdr:row>
          <xdr:rowOff>9525</xdr:rowOff>
        </xdr:from>
        <xdr:ext cx="323850" cy="238125"/>
        <xdr:pic>
          <xdr:nvPicPr>
            <xdr:cNvPr id="127" name="Picture 28"/>
            <xdr:cNvPicPr>
              <a:picLocks noChangeAspect="1" noChangeArrowheads="1"/>
              <a:extLst>
                <a:ext uri="{84589F7E-364E-4C9E-8A38-B11213B215E9}">
                  <a14:cameraTool cellRange="Athleniko_Madrid" spid="_x0000_s2736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3790950" y="421957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1504950</xdr:colOff>
          <xdr:row>51</xdr:row>
          <xdr:rowOff>9525</xdr:rowOff>
        </xdr:from>
        <xdr:ext cx="323850" cy="238125"/>
        <xdr:pic>
          <xdr:nvPicPr>
            <xdr:cNvPr id="128" name="Picture 29"/>
            <xdr:cNvPicPr>
              <a:picLocks noChangeAspect="1" noChangeArrowheads="1"/>
              <a:extLst>
                <a:ext uri="{84589F7E-364E-4C9E-8A38-B11213B215E9}">
                  <a14:cameraTool cellRange="FC_Burges" spid="_x0000_s2737"/>
                </a:ext>
              </a:extLst>
            </xdr:cNvPicPr>
          </xdr:nvPicPr>
          <xdr:blipFill>
            <a:blip xmlns:r="http://schemas.openxmlformats.org/officeDocument/2006/relationships" r:embed="rId37"/>
            <a:srcRect/>
            <a:stretch>
              <a:fillRect/>
            </a:stretch>
          </xdr:blipFill>
          <xdr:spPr bwMode="auto">
            <a:xfrm>
              <a:off x="3790950" y="4467225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oneCellAnchor>
    <xdr:from>
      <xdr:col>3</xdr:col>
      <xdr:colOff>552452</xdr:colOff>
      <xdr:row>37</xdr:row>
      <xdr:rowOff>114597</xdr:rowOff>
    </xdr:from>
    <xdr:ext cx="152400" cy="357414"/>
    <xdr:pic>
      <xdr:nvPicPr>
        <xdr:cNvPr id="131" name="Image 130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95927" y="1105197"/>
          <a:ext cx="152400" cy="357414"/>
        </a:xfrm>
        <a:prstGeom prst="rect">
          <a:avLst/>
        </a:prstGeom>
      </xdr:spPr>
    </xdr:pic>
    <xdr:clientData/>
  </xdr:oneCellAnchor>
  <xdr:oneCellAnchor>
    <xdr:from>
      <xdr:col>4</xdr:col>
      <xdr:colOff>566738</xdr:colOff>
      <xdr:row>37</xdr:row>
      <xdr:rowOff>119357</xdr:rowOff>
    </xdr:from>
    <xdr:ext cx="152400" cy="357415"/>
    <xdr:pic>
      <xdr:nvPicPr>
        <xdr:cNvPr id="132" name="Image 131" descr="red card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72213" y="1109957"/>
          <a:ext cx="152400" cy="3574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23813</xdr:colOff>
      <xdr:row>12</xdr:row>
      <xdr:rowOff>23812</xdr:rowOff>
    </xdr:from>
    <xdr:to>
      <xdr:col>2</xdr:col>
      <xdr:colOff>288484</xdr:colOff>
      <xdr:row>12</xdr:row>
      <xdr:rowOff>214312</xdr:rowOff>
    </xdr:to>
    <xdr:pic>
      <xdr:nvPicPr>
        <xdr:cNvPr id="2" name="Image 1" descr="bruge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288" y="2767012"/>
          <a:ext cx="264671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11</xdr:row>
      <xdr:rowOff>19050</xdr:rowOff>
    </xdr:from>
    <xdr:to>
      <xdr:col>2</xdr:col>
      <xdr:colOff>261881</xdr:colOff>
      <xdr:row>11</xdr:row>
      <xdr:rowOff>219018</xdr:rowOff>
    </xdr:to>
    <xdr:pic>
      <xdr:nvPicPr>
        <xdr:cNvPr id="3" name="Image 2" descr="athetic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388" y="2533650"/>
          <a:ext cx="199968" cy="199968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10</xdr:row>
      <xdr:rowOff>19050</xdr:rowOff>
    </xdr:from>
    <xdr:to>
      <xdr:col>2</xdr:col>
      <xdr:colOff>266700</xdr:colOff>
      <xdr:row>10</xdr:row>
      <xdr:rowOff>219022</xdr:rowOff>
    </xdr:to>
    <xdr:pic>
      <xdr:nvPicPr>
        <xdr:cNvPr id="4" name="Image 3" descr="ajax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1150" y="2305050"/>
          <a:ext cx="200025" cy="199972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</xdr:colOff>
      <xdr:row>9</xdr:row>
      <xdr:rowOff>14288</xdr:rowOff>
    </xdr:from>
    <xdr:to>
      <xdr:col>2</xdr:col>
      <xdr:colOff>271404</xdr:colOff>
      <xdr:row>9</xdr:row>
      <xdr:rowOff>223780</xdr:rowOff>
    </xdr:to>
    <xdr:pic>
      <xdr:nvPicPr>
        <xdr:cNvPr id="5" name="Image 4" descr="fiorentina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6387" y="2071688"/>
          <a:ext cx="209492" cy="20949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</xdr:row>
      <xdr:rowOff>9525</xdr:rowOff>
    </xdr:from>
    <xdr:to>
      <xdr:col>2</xdr:col>
      <xdr:colOff>252355</xdr:colOff>
      <xdr:row>8</xdr:row>
      <xdr:rowOff>214255</xdr:rowOff>
    </xdr:to>
    <xdr:pic>
      <xdr:nvPicPr>
        <xdr:cNvPr id="6" name="Image 5" descr="city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2100" y="1838325"/>
          <a:ext cx="204730" cy="20473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</xdr:colOff>
      <xdr:row>7</xdr:row>
      <xdr:rowOff>14287</xdr:rowOff>
    </xdr:from>
    <xdr:to>
      <xdr:col>2</xdr:col>
      <xdr:colOff>257175</xdr:colOff>
      <xdr:row>7</xdr:row>
      <xdr:rowOff>209550</xdr:rowOff>
    </xdr:to>
    <xdr:pic>
      <xdr:nvPicPr>
        <xdr:cNvPr id="7" name="Image 6" descr="tottenham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6387" y="1614487"/>
          <a:ext cx="195263" cy="19526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6</xdr:row>
      <xdr:rowOff>9525</xdr:rowOff>
    </xdr:from>
    <xdr:to>
      <xdr:col>2</xdr:col>
      <xdr:colOff>257118</xdr:colOff>
      <xdr:row>6</xdr:row>
      <xdr:rowOff>209493</xdr:rowOff>
    </xdr:to>
    <xdr:pic>
      <xdr:nvPicPr>
        <xdr:cNvPr id="8" name="Image 7" descr="benfica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1625" y="1381125"/>
          <a:ext cx="199968" cy="199968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5</xdr:row>
      <xdr:rowOff>9525</xdr:rowOff>
    </xdr:from>
    <xdr:to>
      <xdr:col>2</xdr:col>
      <xdr:colOff>266643</xdr:colOff>
      <xdr:row>5</xdr:row>
      <xdr:rowOff>214255</xdr:rowOff>
    </xdr:to>
    <xdr:pic>
      <xdr:nvPicPr>
        <xdr:cNvPr id="9" name="Image 8" descr="roma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76388" y="1152525"/>
          <a:ext cx="204730" cy="20473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4</xdr:row>
      <xdr:rowOff>23812</xdr:rowOff>
    </xdr:from>
    <xdr:to>
      <xdr:col>2</xdr:col>
      <xdr:colOff>266644</xdr:colOff>
      <xdr:row>4</xdr:row>
      <xdr:rowOff>228543</xdr:rowOff>
    </xdr:to>
    <xdr:pic>
      <xdr:nvPicPr>
        <xdr:cNvPr id="10" name="Image 9" descr="arsenal.pn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76388" y="938212"/>
          <a:ext cx="204731" cy="20473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3</xdr:row>
      <xdr:rowOff>14287</xdr:rowOff>
    </xdr:from>
    <xdr:to>
      <xdr:col>2</xdr:col>
      <xdr:colOff>252413</xdr:colOff>
      <xdr:row>3</xdr:row>
      <xdr:rowOff>219074</xdr:rowOff>
    </xdr:to>
    <xdr:pic>
      <xdr:nvPicPr>
        <xdr:cNvPr id="11" name="Image 10" descr="kaizer.pn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62101" y="700087"/>
          <a:ext cx="204787" cy="204787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14288</xdr:rowOff>
    </xdr:from>
    <xdr:to>
      <xdr:col>2</xdr:col>
      <xdr:colOff>261880</xdr:colOff>
      <xdr:row>3</xdr:row>
      <xdr:rowOff>9468</xdr:rowOff>
    </xdr:to>
    <xdr:pic>
      <xdr:nvPicPr>
        <xdr:cNvPr id="12" name="Image 11" descr="gala.pn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2575" y="471488"/>
          <a:ext cx="223780" cy="22378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</xdr:row>
      <xdr:rowOff>19050</xdr:rowOff>
    </xdr:from>
    <xdr:to>
      <xdr:col>2</xdr:col>
      <xdr:colOff>266641</xdr:colOff>
      <xdr:row>1</xdr:row>
      <xdr:rowOff>228541</xdr:rowOff>
    </xdr:to>
    <xdr:pic>
      <xdr:nvPicPr>
        <xdr:cNvPr id="13" name="Image 12" descr="udiness.pn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71625" y="247650"/>
          <a:ext cx="209491" cy="209491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</xdr:colOff>
      <xdr:row>0</xdr:row>
      <xdr:rowOff>0</xdr:rowOff>
    </xdr:from>
    <xdr:to>
      <xdr:col>2</xdr:col>
      <xdr:colOff>280930</xdr:colOff>
      <xdr:row>0</xdr:row>
      <xdr:rowOff>228543</xdr:rowOff>
    </xdr:to>
    <xdr:pic>
      <xdr:nvPicPr>
        <xdr:cNvPr id="14" name="Image 13" descr="Monaco_AS.pn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66862" y="0"/>
          <a:ext cx="228543" cy="228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2"/>
  <sheetViews>
    <sheetView tabSelected="1" topLeftCell="A5" zoomScaleNormal="100" workbookViewId="0">
      <selection activeCell="D22" sqref="D22"/>
    </sheetView>
  </sheetViews>
  <sheetFormatPr baseColWidth="10" defaultRowHeight="15" x14ac:dyDescent="0.25"/>
  <cols>
    <col min="4" max="4" width="22.7109375" customWidth="1"/>
    <col min="5" max="5" width="5.7109375" customWidth="1"/>
    <col min="13" max="13" width="23.7109375" customWidth="1"/>
    <col min="17" max="17" width="23.7109375" customWidth="1"/>
    <col min="18" max="19" width="8.7109375" customWidth="1"/>
    <col min="20" max="20" width="3.7109375" customWidth="1"/>
    <col min="21" max="21" width="8.7109375" customWidth="1"/>
    <col min="22" max="22" width="3.7109375" customWidth="1"/>
    <col min="23" max="23" width="8.7109375" customWidth="1"/>
    <col min="24" max="24" width="3.7109375" customWidth="1"/>
    <col min="25" max="25" width="8.7109375" customWidth="1"/>
    <col min="26" max="26" width="3.7109375" customWidth="1"/>
    <col min="27" max="27" width="8.7109375" customWidth="1"/>
    <col min="28" max="28" width="3.7109375" customWidth="1"/>
    <col min="29" max="29" width="8.7109375" customWidth="1"/>
    <col min="30" max="30" width="3.7109375" customWidth="1"/>
    <col min="31" max="31" width="8.7109375" customWidth="1"/>
    <col min="32" max="32" width="3.7109375" customWidth="1"/>
    <col min="33" max="33" width="8.7109375" customWidth="1"/>
    <col min="34" max="34" width="3.7109375" customWidth="1"/>
    <col min="35" max="35" width="8.7109375" customWidth="1"/>
    <col min="36" max="36" width="3.7109375" customWidth="1"/>
    <col min="37" max="37" width="8.7109375" customWidth="1"/>
    <col min="38" max="38" width="3.7109375" customWidth="1"/>
    <col min="39" max="39" width="8.7109375" customWidth="1"/>
    <col min="40" max="40" width="3.7109375" customWidth="1"/>
    <col min="41" max="41" width="8.7109375" customWidth="1"/>
    <col min="42" max="42" width="3.7109375" customWidth="1"/>
    <col min="43" max="43" width="8.7109375" customWidth="1"/>
    <col min="44" max="44" width="3.7109375" customWidth="1"/>
  </cols>
  <sheetData>
    <row r="1" spans="1:45" ht="20.100000000000001" customHeight="1" x14ac:dyDescent="0.25">
      <c r="A1" s="1"/>
      <c r="B1" s="1"/>
      <c r="C1" s="1"/>
      <c r="D1" s="6"/>
      <c r="E1" s="6"/>
      <c r="F1" s="6"/>
      <c r="G1" s="6"/>
      <c r="H1" s="6"/>
      <c r="I1" s="6"/>
      <c r="J1" s="6"/>
      <c r="M1" s="37" t="s">
        <v>70</v>
      </c>
      <c r="N1" s="37"/>
      <c r="O1" s="37"/>
      <c r="P1" s="37"/>
      <c r="Q1" s="38"/>
      <c r="R1" s="35" t="s">
        <v>15</v>
      </c>
      <c r="S1" s="50" t="s">
        <v>16</v>
      </c>
      <c r="T1" s="51"/>
      <c r="U1" s="50" t="s">
        <v>17</v>
      </c>
      <c r="V1" s="51"/>
      <c r="W1" s="50" t="s">
        <v>18</v>
      </c>
      <c r="X1" s="51"/>
      <c r="Y1" s="50" t="s">
        <v>19</v>
      </c>
      <c r="Z1" s="51"/>
      <c r="AA1" s="50" t="s">
        <v>20</v>
      </c>
      <c r="AB1" s="51"/>
      <c r="AC1" s="50" t="s">
        <v>21</v>
      </c>
      <c r="AD1" s="51"/>
      <c r="AE1" s="50" t="s">
        <v>22</v>
      </c>
      <c r="AF1" s="51"/>
      <c r="AG1" s="50" t="s">
        <v>23</v>
      </c>
      <c r="AH1" s="51"/>
      <c r="AI1" s="50" t="s">
        <v>24</v>
      </c>
      <c r="AJ1" s="51"/>
      <c r="AK1" s="50" t="s">
        <v>25</v>
      </c>
      <c r="AL1" s="51"/>
      <c r="AM1" s="50" t="s">
        <v>26</v>
      </c>
      <c r="AN1" s="51"/>
      <c r="AO1" s="56" t="s">
        <v>27</v>
      </c>
      <c r="AP1" s="57"/>
      <c r="AQ1" s="52" t="s">
        <v>28</v>
      </c>
      <c r="AR1" s="62"/>
    </row>
    <row r="2" spans="1:45" ht="20.100000000000001" customHeight="1" x14ac:dyDescent="0.25">
      <c r="A2" s="1"/>
      <c r="B2" s="1"/>
      <c r="C2" s="1"/>
      <c r="D2" s="6"/>
      <c r="E2" s="6"/>
      <c r="F2" s="6"/>
      <c r="G2" s="6"/>
      <c r="H2" s="6"/>
      <c r="I2" s="6"/>
      <c r="J2" s="6"/>
      <c r="M2" s="37"/>
      <c r="N2" s="37"/>
      <c r="O2" s="37"/>
      <c r="P2" s="37"/>
      <c r="Q2" s="38"/>
      <c r="R2" s="36"/>
      <c r="S2" s="52"/>
      <c r="T2" s="53"/>
      <c r="U2" s="52"/>
      <c r="V2" s="53"/>
      <c r="W2" s="52"/>
      <c r="X2" s="53"/>
      <c r="Y2" s="52"/>
      <c r="Z2" s="53"/>
      <c r="AA2" s="52"/>
      <c r="AB2" s="53"/>
      <c r="AC2" s="52"/>
      <c r="AD2" s="53"/>
      <c r="AE2" s="52"/>
      <c r="AF2" s="53"/>
      <c r="AG2" s="52"/>
      <c r="AH2" s="53"/>
      <c r="AI2" s="52"/>
      <c r="AJ2" s="53"/>
      <c r="AK2" s="52"/>
      <c r="AL2" s="53"/>
      <c r="AM2" s="52"/>
      <c r="AN2" s="53"/>
      <c r="AO2" s="58"/>
      <c r="AP2" s="59"/>
      <c r="AQ2" s="52"/>
      <c r="AR2" s="62"/>
    </row>
    <row r="3" spans="1:45" ht="20.100000000000001" customHeight="1" x14ac:dyDescent="0.25">
      <c r="A3" s="1"/>
      <c r="B3" s="1"/>
      <c r="C3" s="1"/>
      <c r="D3" s="43" t="s">
        <v>0</v>
      </c>
      <c r="E3" s="44"/>
      <c r="F3" s="41" t="s">
        <v>1</v>
      </c>
      <c r="G3" s="41"/>
      <c r="H3" s="42"/>
      <c r="I3" s="41" t="s">
        <v>66</v>
      </c>
      <c r="J3" s="41" t="s">
        <v>3</v>
      </c>
      <c r="M3" s="37"/>
      <c r="N3" s="37"/>
      <c r="O3" s="37"/>
      <c r="P3" s="37"/>
      <c r="Q3" s="38"/>
      <c r="R3" s="36"/>
      <c r="S3" s="52"/>
      <c r="T3" s="53"/>
      <c r="U3" s="52"/>
      <c r="V3" s="53"/>
      <c r="W3" s="52"/>
      <c r="X3" s="53"/>
      <c r="Y3" s="52"/>
      <c r="Z3" s="53"/>
      <c r="AA3" s="52"/>
      <c r="AB3" s="53"/>
      <c r="AC3" s="52"/>
      <c r="AD3" s="53"/>
      <c r="AE3" s="52"/>
      <c r="AF3" s="53"/>
      <c r="AG3" s="52"/>
      <c r="AH3" s="53"/>
      <c r="AI3" s="52"/>
      <c r="AJ3" s="53"/>
      <c r="AK3" s="52"/>
      <c r="AL3" s="53"/>
      <c r="AM3" s="52"/>
      <c r="AN3" s="53"/>
      <c r="AO3" s="58"/>
      <c r="AP3" s="59"/>
      <c r="AQ3" s="52"/>
      <c r="AR3" s="62"/>
    </row>
    <row r="4" spans="1:45" ht="20.100000000000001" customHeight="1" x14ac:dyDescent="0.25">
      <c r="A4" s="1"/>
      <c r="B4" s="1"/>
      <c r="C4" s="1"/>
      <c r="D4" s="45"/>
      <c r="E4" s="46"/>
      <c r="F4" s="41"/>
      <c r="G4" s="41"/>
      <c r="H4" s="42"/>
      <c r="I4" s="41"/>
      <c r="J4" s="41"/>
      <c r="M4" s="37"/>
      <c r="N4" s="37"/>
      <c r="O4" s="37"/>
      <c r="P4" s="37"/>
      <c r="Q4" s="38"/>
      <c r="R4" s="36"/>
      <c r="S4" s="52"/>
      <c r="T4" s="53"/>
      <c r="U4" s="52"/>
      <c r="V4" s="53"/>
      <c r="W4" s="52"/>
      <c r="X4" s="53"/>
      <c r="Y4" s="52"/>
      <c r="Z4" s="53"/>
      <c r="AA4" s="52"/>
      <c r="AB4" s="53"/>
      <c r="AC4" s="52"/>
      <c r="AD4" s="53"/>
      <c r="AE4" s="52"/>
      <c r="AF4" s="53"/>
      <c r="AG4" s="52"/>
      <c r="AH4" s="53"/>
      <c r="AI4" s="52"/>
      <c r="AJ4" s="53"/>
      <c r="AK4" s="52"/>
      <c r="AL4" s="53"/>
      <c r="AM4" s="52"/>
      <c r="AN4" s="53"/>
      <c r="AO4" s="58"/>
      <c r="AP4" s="59"/>
      <c r="AQ4" s="52"/>
      <c r="AR4" s="62"/>
    </row>
    <row r="5" spans="1:45" ht="20.100000000000001" customHeight="1" x14ac:dyDescent="0.25">
      <c r="A5" s="1"/>
      <c r="B5" s="1"/>
      <c r="C5" s="1"/>
      <c r="D5" s="45"/>
      <c r="E5" s="46"/>
      <c r="F5" s="41"/>
      <c r="G5" s="41"/>
      <c r="H5" s="42"/>
      <c r="I5" s="41"/>
      <c r="J5" s="41"/>
      <c r="M5" s="37"/>
      <c r="N5" s="37"/>
      <c r="O5" s="37"/>
      <c r="P5" s="37"/>
      <c r="Q5" s="38"/>
      <c r="R5" s="36"/>
      <c r="S5" s="52"/>
      <c r="T5" s="53"/>
      <c r="U5" s="52"/>
      <c r="V5" s="53"/>
      <c r="W5" s="52"/>
      <c r="X5" s="53"/>
      <c r="Y5" s="52"/>
      <c r="Z5" s="53"/>
      <c r="AA5" s="52"/>
      <c r="AB5" s="53"/>
      <c r="AC5" s="52"/>
      <c r="AD5" s="53"/>
      <c r="AE5" s="52"/>
      <c r="AF5" s="53"/>
      <c r="AG5" s="52"/>
      <c r="AH5" s="53"/>
      <c r="AI5" s="52"/>
      <c r="AJ5" s="53"/>
      <c r="AK5" s="52"/>
      <c r="AL5" s="53"/>
      <c r="AM5" s="52"/>
      <c r="AN5" s="53"/>
      <c r="AO5" s="58"/>
      <c r="AP5" s="59"/>
      <c r="AQ5" s="52"/>
      <c r="AR5" s="62"/>
    </row>
    <row r="6" spans="1:45" ht="20.100000000000001" customHeight="1" x14ac:dyDescent="0.25">
      <c r="A6" s="1"/>
      <c r="B6" s="1"/>
      <c r="C6" s="1"/>
      <c r="D6" s="47"/>
      <c r="E6" s="48"/>
      <c r="F6" s="41"/>
      <c r="G6" s="41"/>
      <c r="H6" s="42"/>
      <c r="I6" s="41"/>
      <c r="J6" s="41"/>
      <c r="M6" s="37"/>
      <c r="N6" s="37"/>
      <c r="O6" s="37"/>
      <c r="P6" s="37"/>
      <c r="Q6" s="38"/>
      <c r="R6" s="36"/>
      <c r="S6" s="54"/>
      <c r="T6" s="55"/>
      <c r="U6" s="54"/>
      <c r="V6" s="55"/>
      <c r="W6" s="54"/>
      <c r="X6" s="55"/>
      <c r="Y6" s="54"/>
      <c r="Z6" s="55"/>
      <c r="AA6" s="54"/>
      <c r="AB6" s="55"/>
      <c r="AC6" s="54"/>
      <c r="AD6" s="55"/>
      <c r="AE6" s="54"/>
      <c r="AF6" s="55"/>
      <c r="AG6" s="54"/>
      <c r="AH6" s="55"/>
      <c r="AI6" s="54"/>
      <c r="AJ6" s="55"/>
      <c r="AK6" s="54"/>
      <c r="AL6" s="55"/>
      <c r="AM6" s="54"/>
      <c r="AN6" s="55"/>
      <c r="AO6" s="60"/>
      <c r="AP6" s="61"/>
      <c r="AQ6" s="52"/>
      <c r="AR6" s="62"/>
    </row>
    <row r="7" spans="1:45" ht="20.100000000000001" customHeight="1" x14ac:dyDescent="0.3">
      <c r="A7" s="30">
        <v>1</v>
      </c>
      <c r="B7" s="31"/>
      <c r="C7" s="32"/>
      <c r="D7" s="14" t="s">
        <v>4</v>
      </c>
      <c r="E7" s="5">
        <f ca="1">INDIRECT(VLOOKUP($D$7,Feuil2!$A$1:$C$13,2,FALSE))</f>
        <v>0</v>
      </c>
      <c r="F7" s="3">
        <v>0</v>
      </c>
      <c r="G7" s="3">
        <v>0</v>
      </c>
      <c r="H7" s="3">
        <v>0</v>
      </c>
      <c r="I7" s="3">
        <v>0</v>
      </c>
      <c r="J7" s="85">
        <f>I7+G40</f>
        <v>5</v>
      </c>
      <c r="M7" s="3" t="s">
        <v>29</v>
      </c>
      <c r="N7" s="3"/>
      <c r="O7" s="7" t="s">
        <v>30</v>
      </c>
      <c r="P7" s="3"/>
      <c r="Q7" s="3" t="s">
        <v>31</v>
      </c>
      <c r="R7" s="81">
        <v>1</v>
      </c>
      <c r="S7" s="68">
        <v>1</v>
      </c>
      <c r="T7" s="65" t="str">
        <f>IF(COUNTIF($S7:S7,R7),"R","Q")</f>
        <v>R</v>
      </c>
      <c r="U7" s="68">
        <v>2</v>
      </c>
      <c r="V7" s="64" t="str">
        <f>IF(COUNTIF($U7:U7,R7),"R","Q")</f>
        <v>Q</v>
      </c>
      <c r="W7" s="68">
        <v>1</v>
      </c>
      <c r="X7" s="64" t="str">
        <f>IF(COUNTIF($W7:W7,R7),"R","Q")</f>
        <v>R</v>
      </c>
      <c r="Y7" s="68">
        <v>1</v>
      </c>
      <c r="Z7" s="64" t="str">
        <f>IF(COUNTIF($Y7:Y7,R7),"R","Q")</f>
        <v>R</v>
      </c>
      <c r="AA7" s="68">
        <v>1</v>
      </c>
      <c r="AB7" s="64" t="str">
        <f>IF(COUNTIF($AA7:AA7,R7),"R","Q")</f>
        <v>R</v>
      </c>
      <c r="AC7" s="68">
        <v>2</v>
      </c>
      <c r="AD7" s="64" t="str">
        <f>IF(COUNTIF($AC7:AC7,R7),"R","Q")</f>
        <v>Q</v>
      </c>
      <c r="AE7" s="68">
        <v>1</v>
      </c>
      <c r="AF7" s="64" t="str">
        <f>IF(COUNTIF($AE7:AE7,R7),"R","Q")</f>
        <v>R</v>
      </c>
      <c r="AG7" s="68">
        <v>1</v>
      </c>
      <c r="AH7" s="64" t="str">
        <f>IF(COUNTIF($AG7:AG7,R7),"R","Q")</f>
        <v>R</v>
      </c>
      <c r="AI7" s="68">
        <v>1</v>
      </c>
      <c r="AJ7" s="64" t="str">
        <f>IF(COUNTIF($AI7:AI7,R7),"R","Q")</f>
        <v>R</v>
      </c>
      <c r="AK7" s="68">
        <v>1</v>
      </c>
      <c r="AL7" s="64" t="str">
        <f>IF(COUNTIF($AK7:AK7,R7),"R","Q")</f>
        <v>R</v>
      </c>
      <c r="AM7" s="68">
        <v>1</v>
      </c>
      <c r="AN7" s="64" t="str">
        <f>IF(COUNTIF($AM7:AM7,R7),"R","Q")</f>
        <v>R</v>
      </c>
      <c r="AO7" s="68">
        <v>1</v>
      </c>
      <c r="AP7" s="64" t="str">
        <f>IF(COUNTIF($AO7:AO7,R7),"R","Q")</f>
        <v>R</v>
      </c>
      <c r="AQ7" s="68">
        <v>1</v>
      </c>
      <c r="AR7" s="64" t="str">
        <f>IF(COUNTIF($AO7:AO7,R7),"R","Q")</f>
        <v>R</v>
      </c>
    </row>
    <row r="8" spans="1:45" ht="20.100000000000001" customHeight="1" x14ac:dyDescent="0.3">
      <c r="A8" s="30">
        <v>2</v>
      </c>
      <c r="B8" s="31"/>
      <c r="C8" s="32"/>
      <c r="D8" s="14" t="s">
        <v>5</v>
      </c>
      <c r="E8" s="15">
        <f ca="1">INDIRECT(VLOOKUP($D$8,Feuil2!$A$1:$C$13,2,FALSE))</f>
        <v>0</v>
      </c>
      <c r="F8" s="3">
        <v>0</v>
      </c>
      <c r="G8" s="3">
        <v>0</v>
      </c>
      <c r="H8" s="3">
        <v>0</v>
      </c>
      <c r="I8" s="3">
        <v>0</v>
      </c>
      <c r="J8" s="85">
        <f>I8+G41</f>
        <v>5</v>
      </c>
      <c r="M8" s="3" t="s">
        <v>32</v>
      </c>
      <c r="N8" s="3"/>
      <c r="O8" s="7" t="s">
        <v>33</v>
      </c>
      <c r="P8" s="3"/>
      <c r="Q8" s="3" t="s">
        <v>34</v>
      </c>
      <c r="R8" s="81">
        <v>2</v>
      </c>
      <c r="S8" s="68">
        <v>2</v>
      </c>
      <c r="T8" s="65" t="str">
        <f>IF(COUNTIF($S8:S8,R8),"R","Q")</f>
        <v>R</v>
      </c>
      <c r="U8" s="68">
        <v>1</v>
      </c>
      <c r="V8" s="64" t="str">
        <f>IF(COUNTIF($U8:U8,R8),"R","Q")</f>
        <v>Q</v>
      </c>
      <c r="W8" s="68">
        <v>2</v>
      </c>
      <c r="X8" s="64" t="str">
        <f>IF(COUNTIF($W8:W8,R8),"R","Q")</f>
        <v>R</v>
      </c>
      <c r="Y8" s="68">
        <v>2</v>
      </c>
      <c r="Z8" s="64" t="str">
        <f>IF(COUNTIF($Y8:Y8,R8),"R","Q")</f>
        <v>R</v>
      </c>
      <c r="AA8" s="68">
        <v>2</v>
      </c>
      <c r="AB8" s="64" t="str">
        <f>IF(COUNTIF($AA8:AA8,R8),"R","Q")</f>
        <v>R</v>
      </c>
      <c r="AC8" s="68">
        <v>2</v>
      </c>
      <c r="AD8" s="64" t="str">
        <f>IF(COUNTIF($AC8:AC8,R8),"R","Q")</f>
        <v>R</v>
      </c>
      <c r="AE8" s="68">
        <v>2</v>
      </c>
      <c r="AF8" s="64" t="str">
        <f>IF(COUNTIF($AE8:AE8,R8),"R","Q")</f>
        <v>R</v>
      </c>
      <c r="AG8" s="68">
        <v>2</v>
      </c>
      <c r="AH8" s="64" t="str">
        <f>IF(COUNTIF($AG8:AG8,R8),"R","Q")</f>
        <v>R</v>
      </c>
      <c r="AI8" s="68">
        <v>2</v>
      </c>
      <c r="AJ8" s="64" t="str">
        <f>IF(COUNTIF($AI8:AI8,R8),"R","Q")</f>
        <v>R</v>
      </c>
      <c r="AK8" s="68">
        <v>2</v>
      </c>
      <c r="AL8" s="64" t="str">
        <f>IF(COUNTIF($AK8:AK8,R8),"R","Q")</f>
        <v>R</v>
      </c>
      <c r="AM8" s="68">
        <v>2</v>
      </c>
      <c r="AN8" s="64" t="str">
        <f>IF(COUNTIF($AM8:AM8,R8),"R","Q")</f>
        <v>R</v>
      </c>
      <c r="AO8" s="68">
        <v>2</v>
      </c>
      <c r="AP8" s="64" t="str">
        <f>IF(COUNTIF($AO8:AO8,R8),"R","Q")</f>
        <v>R</v>
      </c>
      <c r="AQ8" s="68">
        <v>2</v>
      </c>
      <c r="AR8" s="64" t="str">
        <f>IF(COUNTIF($AO8:AO8,R8),"R","Q")</f>
        <v>R</v>
      </c>
    </row>
    <row r="9" spans="1:45" ht="20.100000000000001" customHeight="1" x14ac:dyDescent="0.3">
      <c r="A9" s="30">
        <v>3</v>
      </c>
      <c r="B9" s="31"/>
      <c r="C9" s="32"/>
      <c r="D9" s="4" t="s">
        <v>6</v>
      </c>
      <c r="E9" s="15">
        <f ca="1">INDIRECT(VLOOKUP($D$9,Feuil2!$A$1:$C$13,2,FALSE))</f>
        <v>0</v>
      </c>
      <c r="F9" s="3">
        <v>0</v>
      </c>
      <c r="G9" s="3">
        <v>0</v>
      </c>
      <c r="H9" s="3">
        <v>0</v>
      </c>
      <c r="I9" s="3">
        <v>0</v>
      </c>
      <c r="J9" s="85">
        <f>I9+G42</f>
        <v>6</v>
      </c>
      <c r="M9" s="3" t="s">
        <v>35</v>
      </c>
      <c r="N9" s="3"/>
      <c r="O9" s="7" t="s">
        <v>36</v>
      </c>
      <c r="P9" s="3"/>
      <c r="Q9" s="3" t="s">
        <v>37</v>
      </c>
      <c r="R9" s="81">
        <v>2</v>
      </c>
      <c r="S9" s="68">
        <v>1</v>
      </c>
      <c r="T9" s="65" t="str">
        <f>IF(COUNTIF($S9:S9,R9),"R","Q")</f>
        <v>Q</v>
      </c>
      <c r="U9" s="68">
        <v>1</v>
      </c>
      <c r="V9" s="64" t="str">
        <f>IF(COUNTIF($U9:U9,R9),"R","Q")</f>
        <v>Q</v>
      </c>
      <c r="W9" s="68">
        <v>1</v>
      </c>
      <c r="X9" s="64" t="str">
        <f>IF(COUNTIF($W9:W9,R9),"R","Q")</f>
        <v>Q</v>
      </c>
      <c r="Y9" s="68">
        <v>2</v>
      </c>
      <c r="Z9" s="64" t="str">
        <f>IF(COUNTIF($Y9:Y9,R9),"R","Q")</f>
        <v>R</v>
      </c>
      <c r="AA9" s="68">
        <v>1</v>
      </c>
      <c r="AB9" s="64" t="str">
        <f>IF(COUNTIF($AA9:AA9,R9),"R","Q")</f>
        <v>Q</v>
      </c>
      <c r="AC9" s="68">
        <v>1</v>
      </c>
      <c r="AD9" s="64" t="str">
        <f>IF(COUNTIF($AC9:AC9,R9),"R","Q")</f>
        <v>Q</v>
      </c>
      <c r="AE9" s="68">
        <v>1</v>
      </c>
      <c r="AF9" s="64" t="str">
        <f>IF(COUNTIF($AE9:AE9,R9),"R","Q")</f>
        <v>Q</v>
      </c>
      <c r="AG9" s="68">
        <v>1</v>
      </c>
      <c r="AH9" s="64" t="str">
        <f>IF(COUNTIF($AG9:AG9,R9),"R","Q")</f>
        <v>Q</v>
      </c>
      <c r="AI9" s="68">
        <v>1</v>
      </c>
      <c r="AJ9" s="64" t="str">
        <f>IF(COUNTIF($AI9:AI9,R9),"R","Q")</f>
        <v>Q</v>
      </c>
      <c r="AK9" s="68">
        <v>1</v>
      </c>
      <c r="AL9" s="64" t="str">
        <f>IF(COUNTIF($AK9:AK9,R9),"R","Q")</f>
        <v>Q</v>
      </c>
      <c r="AM9" s="68">
        <v>1</v>
      </c>
      <c r="AN9" s="64" t="str">
        <f>IF(COUNTIF($AM9:AM9,R9),"R","Q")</f>
        <v>Q</v>
      </c>
      <c r="AO9" s="68">
        <v>2</v>
      </c>
      <c r="AP9" s="64" t="str">
        <f>IF(COUNTIF($AO9:AO9,R9),"R","Q")</f>
        <v>R</v>
      </c>
      <c r="AQ9" s="68">
        <v>1</v>
      </c>
      <c r="AR9" s="64" t="str">
        <f>IF(COUNTIF($AO9:AO9,R9),"R","Q")</f>
        <v>R</v>
      </c>
    </row>
    <row r="10" spans="1:45" ht="20.100000000000001" customHeight="1" x14ac:dyDescent="0.3">
      <c r="A10" s="30">
        <v>4</v>
      </c>
      <c r="B10" s="31"/>
      <c r="C10" s="32"/>
      <c r="D10" s="4" t="s">
        <v>7</v>
      </c>
      <c r="E10" s="15">
        <f ca="1">INDIRECT(VLOOKUP($D$10,Feuil2!$A$1:$C$13,2,FALSE))</f>
        <v>0</v>
      </c>
      <c r="F10" s="3">
        <v>0</v>
      </c>
      <c r="G10" s="3">
        <v>0</v>
      </c>
      <c r="H10" s="3">
        <v>0</v>
      </c>
      <c r="I10" s="3">
        <v>0</v>
      </c>
      <c r="J10" s="85">
        <f>I10+G43</f>
        <v>4</v>
      </c>
      <c r="M10" s="3" t="s">
        <v>38</v>
      </c>
      <c r="N10" s="3"/>
      <c r="O10" s="7" t="s">
        <v>39</v>
      </c>
      <c r="P10" s="3"/>
      <c r="Q10" s="3" t="s">
        <v>40</v>
      </c>
      <c r="R10" s="81">
        <v>1</v>
      </c>
      <c r="S10" s="68">
        <v>1</v>
      </c>
      <c r="T10" s="65" t="str">
        <f>IF(COUNTIF($S10:S10,R10),"R","Q")</f>
        <v>R</v>
      </c>
      <c r="U10" s="68">
        <v>2</v>
      </c>
      <c r="V10" s="64" t="str">
        <f>IF(COUNTIF($U10:U10,R10),"R","Q")</f>
        <v>Q</v>
      </c>
      <c r="W10" s="68">
        <v>2</v>
      </c>
      <c r="X10" s="64" t="str">
        <f>IF(COUNTIF($W10:W10,R10),"R","Q")</f>
        <v>Q</v>
      </c>
      <c r="Y10" s="68">
        <v>1</v>
      </c>
      <c r="Z10" s="64" t="str">
        <f>IF(COUNTIF($Y10:Y10,R10),"R","Q")</f>
        <v>R</v>
      </c>
      <c r="AA10" s="68">
        <v>2</v>
      </c>
      <c r="AB10" s="64" t="str">
        <f>IF(COUNTIF($AA10:AA10,R10),"R","Q")</f>
        <v>Q</v>
      </c>
      <c r="AC10" s="68">
        <v>1</v>
      </c>
      <c r="AD10" s="64" t="str">
        <f>IF(COUNTIF($AC10:AC10,R10),"R","Q")</f>
        <v>R</v>
      </c>
      <c r="AE10" s="68">
        <v>2</v>
      </c>
      <c r="AF10" s="64" t="str">
        <f>IF(COUNTIF($AE10:AE10,R10),"R","Q")</f>
        <v>Q</v>
      </c>
      <c r="AG10" s="68" t="s">
        <v>2</v>
      </c>
      <c r="AH10" s="64" t="str">
        <f>IF(COUNTIF($AG10:AG10,R10),"R","Q")</f>
        <v>Q</v>
      </c>
      <c r="AI10" s="68">
        <v>1</v>
      </c>
      <c r="AJ10" s="64" t="str">
        <f>IF(COUNTIF($AI10:AI10,R10),"R","Q")</f>
        <v>R</v>
      </c>
      <c r="AK10" s="68" t="s">
        <v>2</v>
      </c>
      <c r="AL10" s="64" t="str">
        <f>IF(COUNTIF($AK10:AK10,R10),"R","Q")</f>
        <v>Q</v>
      </c>
      <c r="AM10" s="68">
        <v>1</v>
      </c>
      <c r="AN10" s="64" t="str">
        <f>IF(COUNTIF($AM10:AM10,R10),"R","Q")</f>
        <v>R</v>
      </c>
      <c r="AO10" s="68">
        <v>2</v>
      </c>
      <c r="AP10" s="64" t="str">
        <f>IF(COUNTIF($AO10:AO10,R10),"R","Q")</f>
        <v>Q</v>
      </c>
      <c r="AQ10" s="68">
        <v>2</v>
      </c>
      <c r="AR10" s="64" t="str">
        <f>IF(COUNTIF($AO10:AO10,R10),"R","Q")</f>
        <v>Q</v>
      </c>
    </row>
    <row r="11" spans="1:45" ht="20.100000000000001" customHeight="1" x14ac:dyDescent="0.3">
      <c r="A11" s="30">
        <v>5</v>
      </c>
      <c r="B11" s="31"/>
      <c r="C11" s="32"/>
      <c r="D11" s="14" t="s">
        <v>8</v>
      </c>
      <c r="E11" s="15">
        <f ca="1">INDIRECT(VLOOKUP($D$11,Feuil2!$A$1:$C$13,2,FALSE))</f>
        <v>0</v>
      </c>
      <c r="F11" s="3">
        <v>0</v>
      </c>
      <c r="G11" s="3">
        <v>0</v>
      </c>
      <c r="H11" s="3">
        <v>0</v>
      </c>
      <c r="I11" s="3">
        <v>0</v>
      </c>
      <c r="J11" s="85">
        <f>I11+G44</f>
        <v>8</v>
      </c>
      <c r="M11" s="3" t="s">
        <v>41</v>
      </c>
      <c r="N11" s="3"/>
      <c r="O11" s="7" t="s">
        <v>42</v>
      </c>
      <c r="P11" s="3"/>
      <c r="Q11" s="3" t="s">
        <v>43</v>
      </c>
      <c r="R11" s="81">
        <v>2</v>
      </c>
      <c r="S11" s="68">
        <v>1</v>
      </c>
      <c r="T11" s="65" t="str">
        <f>IF(COUNTIF($S11:S11,R11),"R","Q")</f>
        <v>Q</v>
      </c>
      <c r="U11" s="68">
        <v>1</v>
      </c>
      <c r="V11" s="64" t="str">
        <f>IF(COUNTIF($U11:U11,R11),"R","Q")</f>
        <v>Q</v>
      </c>
      <c r="W11" s="68">
        <v>1</v>
      </c>
      <c r="X11" s="64" t="str">
        <f>IF(COUNTIF($W11:W11,R11),"R","Q")</f>
        <v>Q</v>
      </c>
      <c r="Y11" s="68">
        <v>1</v>
      </c>
      <c r="Z11" s="64" t="str">
        <f>IF(COUNTIF($Y11:Y11,R11),"R","Q")</f>
        <v>Q</v>
      </c>
      <c r="AA11" s="68">
        <v>2</v>
      </c>
      <c r="AB11" s="64" t="str">
        <f>IF(COUNTIF($AA11:AA11,R11),"R","Q")</f>
        <v>R</v>
      </c>
      <c r="AC11" s="68">
        <v>2</v>
      </c>
      <c r="AD11" s="64" t="str">
        <f>IF(COUNTIF($AC11:AC11,R11),"R","Q")</f>
        <v>R</v>
      </c>
      <c r="AE11" s="68">
        <v>2</v>
      </c>
      <c r="AF11" s="64" t="str">
        <f>IF(COUNTIF($AE11:AE11,R11),"R","Q")</f>
        <v>R</v>
      </c>
      <c r="AG11" s="68">
        <v>1</v>
      </c>
      <c r="AH11" s="64" t="str">
        <f>IF(COUNTIF($AG11:AG11,R11),"R","Q")</f>
        <v>Q</v>
      </c>
      <c r="AI11" s="68">
        <v>1</v>
      </c>
      <c r="AJ11" s="64" t="str">
        <f>IF(COUNTIF($AI11:AI11,R11),"R","Q")</f>
        <v>Q</v>
      </c>
      <c r="AK11" s="68">
        <v>1</v>
      </c>
      <c r="AL11" s="64" t="str">
        <f>IF(COUNTIF($AK11:AK11,R11),"R","Q")</f>
        <v>Q</v>
      </c>
      <c r="AM11" s="68" t="s">
        <v>2</v>
      </c>
      <c r="AN11" s="64" t="str">
        <f>IF(COUNTIF($AM11:AM11,R11),"R","Q")</f>
        <v>Q</v>
      </c>
      <c r="AO11" s="68">
        <v>2</v>
      </c>
      <c r="AP11" s="64" t="str">
        <f>IF(COUNTIF($AO11:AO11,R11),"R","Q")</f>
        <v>R</v>
      </c>
      <c r="AQ11" s="68" t="s">
        <v>2</v>
      </c>
      <c r="AR11" s="64" t="str">
        <f>IF(COUNTIF($AO11:AO11,R11),"R","Q")</f>
        <v>R</v>
      </c>
    </row>
    <row r="12" spans="1:45" ht="20.100000000000001" customHeight="1" x14ac:dyDescent="0.3">
      <c r="A12" s="30">
        <v>6</v>
      </c>
      <c r="B12" s="31"/>
      <c r="C12" s="32"/>
      <c r="D12" s="4" t="s">
        <v>9</v>
      </c>
      <c r="E12" s="15">
        <f ca="1">INDIRECT(VLOOKUP($D$12,Feuil2!$A$1:$C$13,2,FALSE))</f>
        <v>0</v>
      </c>
      <c r="F12" s="3">
        <v>0</v>
      </c>
      <c r="G12" s="3">
        <v>0</v>
      </c>
      <c r="H12" s="3">
        <v>0</v>
      </c>
      <c r="I12" s="3">
        <v>0</v>
      </c>
      <c r="J12" s="85">
        <f>I12+G45</f>
        <v>7</v>
      </c>
      <c r="M12" s="3" t="s">
        <v>44</v>
      </c>
      <c r="N12" s="3"/>
      <c r="O12" s="7" t="s">
        <v>45</v>
      </c>
      <c r="P12" s="3"/>
      <c r="Q12" s="3" t="s">
        <v>46</v>
      </c>
      <c r="R12" s="81">
        <v>2</v>
      </c>
      <c r="S12" s="68">
        <v>1</v>
      </c>
      <c r="T12" s="65" t="str">
        <f>IF(COUNTIF($S12:S12,R12),"R","Q")</f>
        <v>Q</v>
      </c>
      <c r="U12" s="68">
        <v>1</v>
      </c>
      <c r="V12" s="64" t="str">
        <f>IF(COUNTIF($U12:U12,R12),"R","Q")</f>
        <v>Q</v>
      </c>
      <c r="W12" s="68">
        <v>1</v>
      </c>
      <c r="X12" s="64" t="str">
        <f>IF(COUNTIF($W12:W12,R12),"R","Q")</f>
        <v>Q</v>
      </c>
      <c r="Y12" s="68">
        <v>1</v>
      </c>
      <c r="Z12" s="64" t="str">
        <f>IF(COUNTIF($Y12:Y12,R12),"R","Q")</f>
        <v>Q</v>
      </c>
      <c r="AA12" s="68">
        <v>1</v>
      </c>
      <c r="AB12" s="64" t="str">
        <f>IF(COUNTIF($AA12:AA12,R12),"R","Q")</f>
        <v>Q</v>
      </c>
      <c r="AC12" s="68">
        <v>1</v>
      </c>
      <c r="AD12" s="64" t="str">
        <f>IF(COUNTIF($AC12:AC12,R12),"R","Q")</f>
        <v>Q</v>
      </c>
      <c r="AE12" s="68">
        <v>1</v>
      </c>
      <c r="AF12" s="64" t="str">
        <f>IF(COUNTIF($AE12:AE12,R12),"R","Q")</f>
        <v>Q</v>
      </c>
      <c r="AG12" s="68">
        <v>2</v>
      </c>
      <c r="AH12" s="64" t="str">
        <f>IF(COUNTIF($AG12:AG12,R12),"R","Q")</f>
        <v>R</v>
      </c>
      <c r="AI12" s="68">
        <v>2</v>
      </c>
      <c r="AJ12" s="64" t="str">
        <f>IF(COUNTIF($AI12:AI12,R12),"R","Q")</f>
        <v>R</v>
      </c>
      <c r="AK12" s="68">
        <v>2</v>
      </c>
      <c r="AL12" s="64" t="str">
        <f>IF(COUNTIF($AK12:AK12,R12),"R","Q")</f>
        <v>R</v>
      </c>
      <c r="AM12" s="68">
        <v>2</v>
      </c>
      <c r="AN12" s="64" t="str">
        <f>IF(COUNTIF($AM12:AM12,R12),"R","Q")</f>
        <v>R</v>
      </c>
      <c r="AO12" s="68">
        <v>1</v>
      </c>
      <c r="AP12" s="64" t="str">
        <f>IF(COUNTIF($AO12:AO12,R12),"R","Q")</f>
        <v>Q</v>
      </c>
      <c r="AQ12" s="68">
        <v>2</v>
      </c>
      <c r="AR12" s="64" t="str">
        <f>IF(COUNTIF($AO12:AO12,R12),"R","Q")</f>
        <v>Q</v>
      </c>
    </row>
    <row r="13" spans="1:45" ht="20.100000000000001" customHeight="1" x14ac:dyDescent="0.3">
      <c r="A13" s="30">
        <v>7</v>
      </c>
      <c r="B13" s="31"/>
      <c r="C13" s="32"/>
      <c r="D13" s="4" t="s">
        <v>65</v>
      </c>
      <c r="E13" s="15">
        <f ca="1">INDIRECT(VLOOKUP($D$13,Feuil2!$A$1:$C$13,2,FALSE))</f>
        <v>0</v>
      </c>
      <c r="F13" s="3">
        <v>0</v>
      </c>
      <c r="G13" s="3">
        <v>0</v>
      </c>
      <c r="H13" s="3">
        <v>0</v>
      </c>
      <c r="I13" s="3">
        <v>0</v>
      </c>
      <c r="J13" s="85">
        <f>I13+G46</f>
        <v>6</v>
      </c>
      <c r="M13" s="3" t="s">
        <v>47</v>
      </c>
      <c r="N13" s="3"/>
      <c r="O13" s="7" t="s">
        <v>48</v>
      </c>
      <c r="P13" s="3"/>
      <c r="Q13" s="3" t="s">
        <v>49</v>
      </c>
      <c r="R13" s="81">
        <v>1</v>
      </c>
      <c r="S13" s="68">
        <v>1</v>
      </c>
      <c r="T13" s="65" t="str">
        <f>IF(COUNTIF($S13:S13,R13),"R","Q")</f>
        <v>R</v>
      </c>
      <c r="U13" s="68">
        <v>1</v>
      </c>
      <c r="V13" s="64" t="str">
        <f>IF(COUNTIF($U13:U13,R13),"R","Q")</f>
        <v>R</v>
      </c>
      <c r="W13" s="68">
        <v>1</v>
      </c>
      <c r="X13" s="64" t="str">
        <f>IF(COUNTIF($W13:W13,R13),"R","Q")</f>
        <v>R</v>
      </c>
      <c r="Y13" s="68">
        <v>1</v>
      </c>
      <c r="Z13" s="64" t="str">
        <f>IF(COUNTIF($Y13:Y13,R13),"R","Q")</f>
        <v>R</v>
      </c>
      <c r="AA13" s="68">
        <v>1</v>
      </c>
      <c r="AB13" s="64" t="str">
        <f>IF(COUNTIF($AA13:AA13,R13),"R","Q")</f>
        <v>R</v>
      </c>
      <c r="AC13" s="68" t="s">
        <v>2</v>
      </c>
      <c r="AD13" s="64" t="str">
        <f>IF(COUNTIF($AC13:AC13,R13),"R","Q")</f>
        <v>Q</v>
      </c>
      <c r="AE13" s="68" t="s">
        <v>2</v>
      </c>
      <c r="AF13" s="64" t="str">
        <f>IF(COUNTIF($AE13:AE13,R13),"R","Q")</f>
        <v>Q</v>
      </c>
      <c r="AG13" s="68" t="s">
        <v>2</v>
      </c>
      <c r="AH13" s="64" t="str">
        <f>IF(COUNTIF($AG13:AG13,R13),"R","Q")</f>
        <v>Q</v>
      </c>
      <c r="AI13" s="68">
        <v>1</v>
      </c>
      <c r="AJ13" s="64" t="str">
        <f>IF(COUNTIF($AI13:AI13,R13),"R","Q")</f>
        <v>R</v>
      </c>
      <c r="AK13" s="68">
        <v>2</v>
      </c>
      <c r="AL13" s="64" t="str">
        <f>IF(COUNTIF($AK13:AK13,R13),"R","Q")</f>
        <v>Q</v>
      </c>
      <c r="AM13" s="68">
        <v>2</v>
      </c>
      <c r="AN13" s="64" t="str">
        <f>IF(COUNTIF($AM13:AM13,R13),"R","Q")</f>
        <v>Q</v>
      </c>
      <c r="AO13" s="68">
        <v>1</v>
      </c>
      <c r="AP13" s="64" t="str">
        <f>IF(COUNTIF($AO13:AO13,R13),"R","Q")</f>
        <v>R</v>
      </c>
      <c r="AQ13" s="68">
        <v>2</v>
      </c>
      <c r="AR13" s="64" t="str">
        <f>IF(COUNTIF($AO13:AO13,R13),"R","Q")</f>
        <v>R</v>
      </c>
    </row>
    <row r="14" spans="1:45" ht="20.100000000000001" customHeight="1" x14ac:dyDescent="0.3">
      <c r="A14" s="30">
        <v>8</v>
      </c>
      <c r="B14" s="31"/>
      <c r="C14" s="32"/>
      <c r="D14" s="4" t="s">
        <v>10</v>
      </c>
      <c r="E14" s="15">
        <f ca="1">INDIRECT(VLOOKUP($D$14,Feuil2!$A$1:$C$13,2,FALSE))</f>
        <v>0</v>
      </c>
      <c r="F14" s="3">
        <v>0</v>
      </c>
      <c r="G14" s="3">
        <v>0</v>
      </c>
      <c r="H14" s="3">
        <v>0</v>
      </c>
      <c r="I14" s="3">
        <v>0</v>
      </c>
      <c r="J14" s="85">
        <f>I14+G47</f>
        <v>5</v>
      </c>
      <c r="M14" s="3" t="s">
        <v>50</v>
      </c>
      <c r="N14" s="3"/>
      <c r="O14" s="7" t="s">
        <v>51</v>
      </c>
      <c r="P14" s="3"/>
      <c r="Q14" s="3" t="s">
        <v>52</v>
      </c>
      <c r="R14" s="81">
        <v>1</v>
      </c>
      <c r="S14" s="68">
        <v>1</v>
      </c>
      <c r="T14" s="65" t="str">
        <f>IF(COUNTIF($S14:S14,R14),"R","Q")</f>
        <v>R</v>
      </c>
      <c r="U14" s="68">
        <v>1</v>
      </c>
      <c r="V14" s="64" t="str">
        <f>IF(COUNTIF($U14:U14,R14),"R","Q")</f>
        <v>R</v>
      </c>
      <c r="W14" s="68">
        <v>1</v>
      </c>
      <c r="X14" s="64" t="str">
        <f>IF(COUNTIF($W14:W14,R14),"R","Q")</f>
        <v>R</v>
      </c>
      <c r="Y14" s="68">
        <v>1</v>
      </c>
      <c r="Z14" s="64" t="str">
        <f>IF(COUNTIF($Y14:Y14,R14),"R","Q")</f>
        <v>R</v>
      </c>
      <c r="AA14" s="68">
        <v>1</v>
      </c>
      <c r="AB14" s="64" t="str">
        <f>IF(COUNTIF($AA14:AA14,R14),"R","Q")</f>
        <v>R</v>
      </c>
      <c r="AC14" s="68">
        <v>1</v>
      </c>
      <c r="AD14" s="64" t="str">
        <f>IF(COUNTIF($AC14:AC14,R14),"R","Q")</f>
        <v>R</v>
      </c>
      <c r="AE14" s="68">
        <v>1</v>
      </c>
      <c r="AF14" s="64" t="str">
        <f>IF(COUNTIF($AE14:AE14,R14),"R","Q")</f>
        <v>R</v>
      </c>
      <c r="AG14" s="68">
        <v>1</v>
      </c>
      <c r="AH14" s="64" t="str">
        <f>IF(COUNTIF($AG14:AG14,R14),"R","Q")</f>
        <v>R</v>
      </c>
      <c r="AI14" s="68">
        <v>1</v>
      </c>
      <c r="AJ14" s="64" t="str">
        <f>IF(COUNTIF($AI14:AI14,R14),"R","Q")</f>
        <v>R</v>
      </c>
      <c r="AK14" s="68">
        <v>1</v>
      </c>
      <c r="AL14" s="64" t="str">
        <f>IF(COUNTIF($AK14:AK14,R14),"R","Q")</f>
        <v>R</v>
      </c>
      <c r="AM14" s="68">
        <v>1</v>
      </c>
      <c r="AN14" s="64" t="str">
        <f>IF(COUNTIF($AM14:AM14,R14),"R","Q")</f>
        <v>R</v>
      </c>
      <c r="AO14" s="68">
        <v>1</v>
      </c>
      <c r="AP14" s="64" t="str">
        <f>IF(COUNTIF($AO14:AO14,R14),"R","Q")</f>
        <v>R</v>
      </c>
      <c r="AQ14" s="68">
        <v>1</v>
      </c>
      <c r="AR14" s="64" t="str">
        <f>IF(COUNTIF($AO14:AO14,R14),"R","Q")</f>
        <v>R</v>
      </c>
    </row>
    <row r="15" spans="1:45" ht="20.100000000000001" customHeight="1" x14ac:dyDescent="0.3">
      <c r="A15" s="30">
        <v>9</v>
      </c>
      <c r="B15" s="31"/>
      <c r="C15" s="32"/>
      <c r="D15" s="4" t="s">
        <v>11</v>
      </c>
      <c r="E15" s="15">
        <f ca="1">INDIRECT(VLOOKUP($D$15,Feuil2!$A$1:$C$13,2,FALSE))</f>
        <v>0</v>
      </c>
      <c r="F15" s="3">
        <v>0</v>
      </c>
      <c r="G15" s="3">
        <v>0</v>
      </c>
      <c r="H15" s="3">
        <v>0</v>
      </c>
      <c r="I15" s="3">
        <v>0</v>
      </c>
      <c r="J15" s="85">
        <f>I15+G48</f>
        <v>8</v>
      </c>
      <c r="M15" s="8" t="s">
        <v>53</v>
      </c>
      <c r="N15" s="8"/>
      <c r="O15" s="9" t="s">
        <v>54</v>
      </c>
      <c r="P15" s="8"/>
      <c r="Q15" s="8" t="s">
        <v>55</v>
      </c>
      <c r="R15" s="82">
        <v>2</v>
      </c>
      <c r="S15" s="69">
        <v>1</v>
      </c>
      <c r="T15" s="65" t="str">
        <f>IF(COUNTIF($S15:S15,R15),"R","Q")</f>
        <v>Q</v>
      </c>
      <c r="U15" s="69">
        <v>2</v>
      </c>
      <c r="V15" s="64" t="str">
        <f>IF(COUNTIF($U15:U15,R15),"R","Q")</f>
        <v>R</v>
      </c>
      <c r="W15" s="69">
        <v>1</v>
      </c>
      <c r="X15" s="64" t="str">
        <f>IF(COUNTIF($W15:W15,R15),"R","Q")</f>
        <v>Q</v>
      </c>
      <c r="Y15" s="69">
        <v>1</v>
      </c>
      <c r="Z15" s="64" t="str">
        <f>IF(COUNTIF($Y15:Y15,R15),"R","Q")</f>
        <v>Q</v>
      </c>
      <c r="AA15" s="69">
        <v>1</v>
      </c>
      <c r="AB15" s="64" t="str">
        <f>IF(COUNTIF($AA15:AA15,R15),"R","Q")</f>
        <v>Q</v>
      </c>
      <c r="AC15" s="69">
        <v>1</v>
      </c>
      <c r="AD15" s="64" t="str">
        <f>IF(COUNTIF($AC15:AC15,R15),"R","Q")</f>
        <v>Q</v>
      </c>
      <c r="AE15" s="69" t="s">
        <v>2</v>
      </c>
      <c r="AF15" s="64" t="str">
        <f>IF(COUNTIF($AE15:AE15,R15),"R","Q")</f>
        <v>Q</v>
      </c>
      <c r="AG15" s="69" t="s">
        <v>2</v>
      </c>
      <c r="AH15" s="64" t="str">
        <f>IF(COUNTIF($AG15:AG15,R15),"R","Q")</f>
        <v>Q</v>
      </c>
      <c r="AI15" s="69" t="s">
        <v>2</v>
      </c>
      <c r="AJ15" s="64" t="str">
        <f>IF(COUNTIF($AI15:AI15,R15),"R","Q")</f>
        <v>Q</v>
      </c>
      <c r="AK15" s="69">
        <v>1</v>
      </c>
      <c r="AL15" s="64" t="str">
        <f>IF(COUNTIF($AK15:AK15,R15),"R","Q")</f>
        <v>Q</v>
      </c>
      <c r="AM15" s="69">
        <v>1</v>
      </c>
      <c r="AN15" s="64" t="str">
        <f>IF(COUNTIF($AM15:AM15,R15),"R","Q")</f>
        <v>Q</v>
      </c>
      <c r="AO15" s="69">
        <v>2</v>
      </c>
      <c r="AP15" s="64" t="str">
        <f>IF(COUNTIF($AO15:AO15,R15),"R","Q")</f>
        <v>R</v>
      </c>
      <c r="AQ15" s="69">
        <v>2</v>
      </c>
      <c r="AR15" s="64" t="str">
        <f>IF(COUNTIF($AO15:AO15,R15),"R","Q")</f>
        <v>R</v>
      </c>
    </row>
    <row r="16" spans="1:45" ht="20.100000000000001" customHeight="1" x14ac:dyDescent="0.3">
      <c r="A16" s="30">
        <v>10</v>
      </c>
      <c r="B16" s="31"/>
      <c r="C16" s="32"/>
      <c r="D16" s="4" t="s">
        <v>12</v>
      </c>
      <c r="E16" s="15">
        <f ca="1">INDIRECT(VLOOKUP($D$16,Feuil2!$A$1:$C$13,2,FALSE))</f>
        <v>0</v>
      </c>
      <c r="F16" s="3">
        <v>0</v>
      </c>
      <c r="G16" s="3">
        <v>0</v>
      </c>
      <c r="H16" s="3">
        <v>0</v>
      </c>
      <c r="I16" s="3">
        <v>0</v>
      </c>
      <c r="J16" s="85">
        <f>I16+G49</f>
        <v>7</v>
      </c>
      <c r="L16" s="10"/>
      <c r="M16" s="66"/>
      <c r="N16" s="66"/>
      <c r="O16" s="66"/>
      <c r="P16" s="66"/>
      <c r="Q16" s="66"/>
      <c r="R16" s="70"/>
      <c r="S16" s="70"/>
      <c r="T16" s="66"/>
      <c r="U16" s="70"/>
      <c r="V16" s="66"/>
      <c r="W16" s="70"/>
      <c r="X16" s="66"/>
      <c r="Y16" s="70"/>
      <c r="Z16" s="66"/>
      <c r="AA16" s="70"/>
      <c r="AB16" s="66"/>
      <c r="AC16" s="70"/>
      <c r="AD16" s="66"/>
      <c r="AE16" s="70"/>
      <c r="AF16" s="66"/>
      <c r="AG16" s="70"/>
      <c r="AH16" s="66"/>
      <c r="AI16" s="70"/>
      <c r="AJ16" s="66"/>
      <c r="AK16" s="70"/>
      <c r="AL16" s="66"/>
      <c r="AM16" s="70"/>
      <c r="AN16" s="66"/>
      <c r="AO16" s="70"/>
      <c r="AP16" s="66"/>
      <c r="AQ16" s="70"/>
      <c r="AR16" s="67"/>
      <c r="AS16" s="10"/>
    </row>
    <row r="17" spans="1:44" ht="20.100000000000001" customHeight="1" x14ac:dyDescent="0.3">
      <c r="A17" s="30">
        <v>11</v>
      </c>
      <c r="B17" s="31"/>
      <c r="C17" s="32"/>
      <c r="D17" s="4" t="s">
        <v>13</v>
      </c>
      <c r="E17" s="15">
        <f ca="1">INDIRECT(VLOOKUP($D$17,Feuil2!$A$1:$C$13,2,FALSE))</f>
        <v>0</v>
      </c>
      <c r="F17" s="3">
        <v>0</v>
      </c>
      <c r="G17" s="3">
        <v>0</v>
      </c>
      <c r="H17" s="3">
        <v>0</v>
      </c>
      <c r="I17" s="3">
        <v>0</v>
      </c>
      <c r="J17" s="85">
        <f>I17+G50</f>
        <v>5</v>
      </c>
      <c r="M17" s="39" t="s">
        <v>56</v>
      </c>
      <c r="N17" s="39"/>
      <c r="O17" s="40" t="s">
        <v>57</v>
      </c>
      <c r="P17" s="39"/>
      <c r="Q17" s="39" t="s">
        <v>58</v>
      </c>
      <c r="R17" s="83">
        <v>1</v>
      </c>
      <c r="S17" s="71">
        <v>1</v>
      </c>
      <c r="T17" s="65" t="str">
        <f>IF(COUNTIF($S17:S17,R17),"R","Q")</f>
        <v>R</v>
      </c>
      <c r="U17" s="71">
        <v>1</v>
      </c>
      <c r="V17" s="64" t="str">
        <f>IF(COUNTIF($U17:U17,R17),"R","Q")</f>
        <v>R</v>
      </c>
      <c r="W17" s="71">
        <v>1</v>
      </c>
      <c r="X17" s="64" t="str">
        <f>IF(COUNTIF($W17:W17,R17),"R","Q")</f>
        <v>R</v>
      </c>
      <c r="Y17" s="71">
        <v>1</v>
      </c>
      <c r="Z17" s="64" t="str">
        <f>IF(COUNTIF($Y17:Y17,R17),"R","Q")</f>
        <v>R</v>
      </c>
      <c r="AA17" s="71">
        <v>1</v>
      </c>
      <c r="AB17" s="64" t="str">
        <f>IF(COUNTIF($AA17:AA17,R17),"R","Q")</f>
        <v>R</v>
      </c>
      <c r="AC17" s="71">
        <v>1</v>
      </c>
      <c r="AD17" s="64" t="str">
        <f>IF(COUNTIF($AC17:AC17,R17),"R","Q")</f>
        <v>R</v>
      </c>
      <c r="AE17" s="71">
        <v>1</v>
      </c>
      <c r="AF17" s="64" t="str">
        <f>IF(COUNTIF($AE17:AE17,R17),"R","Q")</f>
        <v>R</v>
      </c>
      <c r="AG17" s="71">
        <v>1</v>
      </c>
      <c r="AH17" s="64" t="str">
        <f>IF(COUNTIF($AG17:AG17,R17),"R","Q")</f>
        <v>R</v>
      </c>
      <c r="AI17" s="71">
        <v>1</v>
      </c>
      <c r="AJ17" s="64" t="str">
        <f>IF(COUNTIF($AI17:AI17,R17),"R","Q")</f>
        <v>R</v>
      </c>
      <c r="AK17" s="71">
        <v>1</v>
      </c>
      <c r="AL17" s="64" t="str">
        <f>IF(COUNTIF($AK17:AK17,R17),"R","Q")</f>
        <v>R</v>
      </c>
      <c r="AM17" s="71">
        <v>1</v>
      </c>
      <c r="AN17" s="64" t="str">
        <f>IF(COUNTIF($AM17:AM17,R17),"R","Q")</f>
        <v>R</v>
      </c>
      <c r="AO17" s="71">
        <v>1</v>
      </c>
      <c r="AP17" s="64" t="str">
        <f>IF(COUNTIF($AO17:AO17,R17),"R","Q")</f>
        <v>R</v>
      </c>
      <c r="AQ17" s="71">
        <v>1</v>
      </c>
      <c r="AR17" s="64" t="str">
        <f>IF(COUNTIF($AO17:AO17,R17),"R","Q")</f>
        <v>R</v>
      </c>
    </row>
    <row r="18" spans="1:44" ht="20.100000000000001" customHeight="1" x14ac:dyDescent="0.3">
      <c r="A18" s="30">
        <v>12</v>
      </c>
      <c r="B18" s="31"/>
      <c r="C18" s="32"/>
      <c r="D18" s="4" t="s">
        <v>14</v>
      </c>
      <c r="E18" s="15">
        <f ca="1">INDIRECT(VLOOKUP($D$18,Feuil2!$A$1:$C$13,2,FALSE))</f>
        <v>0</v>
      </c>
      <c r="F18" s="3">
        <v>0</v>
      </c>
      <c r="G18" s="3">
        <v>0</v>
      </c>
      <c r="H18" s="3">
        <v>0</v>
      </c>
      <c r="I18" s="3">
        <v>0</v>
      </c>
      <c r="J18" s="85">
        <f>I18+G51</f>
        <v>5</v>
      </c>
      <c r="M18" s="39"/>
      <c r="N18" s="39"/>
      <c r="O18" s="40"/>
      <c r="P18" s="39"/>
      <c r="Q18" s="39"/>
      <c r="R18" s="81">
        <v>30</v>
      </c>
      <c r="S18" s="68">
        <v>30</v>
      </c>
      <c r="T18" s="65" t="str">
        <f>IF(COUNTIF($S18:S18,R18),"R","Q")</f>
        <v>R</v>
      </c>
      <c r="U18" s="68">
        <v>20</v>
      </c>
      <c r="V18" s="64" t="str">
        <f>IF(COUNTIF($U18:U18,R18),"R","Q")</f>
        <v>Q</v>
      </c>
      <c r="W18" s="68">
        <v>10</v>
      </c>
      <c r="X18" s="64" t="str">
        <f>IF(COUNTIF($W18:W18,R18),"R","Q")</f>
        <v>Q</v>
      </c>
      <c r="Y18" s="68">
        <v>21</v>
      </c>
      <c r="Z18" s="64" t="str">
        <f>IF(COUNTIF($Y18:Y18,R18),"R","Q")</f>
        <v>Q</v>
      </c>
      <c r="AA18" s="68">
        <v>41</v>
      </c>
      <c r="AB18" s="64" t="str">
        <f>IF(COUNTIF($AA18:AA18,R18),"R","Q")</f>
        <v>Q</v>
      </c>
      <c r="AC18" s="68">
        <v>40</v>
      </c>
      <c r="AD18" s="64" t="str">
        <f>IF(COUNTIF($AC18:AC18,R18),"R","Q")</f>
        <v>Q</v>
      </c>
      <c r="AE18" s="68">
        <v>10</v>
      </c>
      <c r="AF18" s="64" t="str">
        <f>IF(COUNTIF($AE18:AE18,R18),"R","Q")</f>
        <v>Q</v>
      </c>
      <c r="AG18" s="68">
        <v>31</v>
      </c>
      <c r="AH18" s="64" t="str">
        <f>IF(COUNTIF($AG18:AG18,R18),"R","Q")</f>
        <v>Q</v>
      </c>
      <c r="AI18" s="68">
        <v>51</v>
      </c>
      <c r="AJ18" s="64" t="str">
        <f>IF(COUNTIF($AI18:AI18,R18),"R","Q")</f>
        <v>Q</v>
      </c>
      <c r="AK18" s="68">
        <v>21</v>
      </c>
      <c r="AL18" s="64" t="str">
        <f>IF(COUNTIF($AK18:AK18,R18),"R","Q")</f>
        <v>Q</v>
      </c>
      <c r="AM18" s="68">
        <v>21</v>
      </c>
      <c r="AN18" s="64" t="str">
        <f>IF(COUNTIF($AM18:AM18,R18),"R","Q")</f>
        <v>Q</v>
      </c>
      <c r="AO18" s="68">
        <v>31</v>
      </c>
      <c r="AP18" s="64" t="str">
        <f>IF(COUNTIF($AO18:AO18,R18),"R","Q")</f>
        <v>Q</v>
      </c>
      <c r="AQ18" s="68">
        <v>10</v>
      </c>
      <c r="AR18" s="64" t="str">
        <f>IF(COUNTIF($AO18:AO18,R18),"R","Q")</f>
        <v>Q</v>
      </c>
    </row>
    <row r="19" spans="1:44" ht="20.100000000000001" customHeight="1" x14ac:dyDescent="0.3">
      <c r="A19" s="30">
        <v>13</v>
      </c>
      <c r="B19" s="31"/>
      <c r="C19" s="32"/>
      <c r="D19" s="4" t="s">
        <v>64</v>
      </c>
      <c r="E19" s="15">
        <f ca="1">INDIRECT(VLOOKUP($D$19,Feuil2!$A$1:$C$13,2,FALSE))</f>
        <v>0</v>
      </c>
      <c r="F19" s="3">
        <v>0</v>
      </c>
      <c r="G19" s="3">
        <v>0</v>
      </c>
      <c r="H19" s="3">
        <v>0</v>
      </c>
      <c r="I19" s="3">
        <v>0</v>
      </c>
      <c r="J19" s="85">
        <f>I19+G52</f>
        <v>6</v>
      </c>
      <c r="M19" s="39"/>
      <c r="N19" s="39"/>
      <c r="O19" s="40"/>
      <c r="P19" s="39"/>
      <c r="Q19" s="39"/>
      <c r="R19" s="84" t="s">
        <v>57</v>
      </c>
      <c r="S19" s="72" t="s">
        <v>57</v>
      </c>
      <c r="T19" s="65" t="str">
        <f>IF(COUNTIF($S19:S19,R19),"R","Q")</f>
        <v>R</v>
      </c>
      <c r="U19" s="72" t="s">
        <v>51</v>
      </c>
      <c r="V19" s="64" t="str">
        <f>IF(COUNTIF($U19:U19,R19),"R","Q")</f>
        <v>Q</v>
      </c>
      <c r="W19" s="72" t="s">
        <v>61</v>
      </c>
      <c r="X19" s="64" t="str">
        <f>IF(COUNTIF($W19:W19,R19),"R","Q")</f>
        <v>Q</v>
      </c>
      <c r="Y19" s="72" t="s">
        <v>48</v>
      </c>
      <c r="Z19" s="64" t="str">
        <f>IF(COUNTIF($Y19:Y19,R19),"R","Q")</f>
        <v>Q</v>
      </c>
      <c r="AA19" s="72" t="s">
        <v>62</v>
      </c>
      <c r="AB19" s="64" t="str">
        <f>IF(COUNTIF($AA19:AA19,R19),"R","Q")</f>
        <v>Q</v>
      </c>
      <c r="AC19" s="72" t="s">
        <v>30</v>
      </c>
      <c r="AD19" s="64" t="str">
        <f>IF(COUNTIF($AC19:AC19,R19),"R","Q")</f>
        <v>Q</v>
      </c>
      <c r="AE19" s="72" t="s">
        <v>61</v>
      </c>
      <c r="AF19" s="64" t="str">
        <f>IF(COUNTIF($AE19:AE19,R19),"R","Q")</f>
        <v>Q</v>
      </c>
      <c r="AG19" s="72" t="s">
        <v>39</v>
      </c>
      <c r="AH19" s="64" t="str">
        <f>IF(COUNTIF($AG19:AG19,R19),"R","Q")</f>
        <v>Q</v>
      </c>
      <c r="AI19" s="72" t="s">
        <v>63</v>
      </c>
      <c r="AJ19" s="64" t="str">
        <f>IF(COUNTIF($AI19:AI19,R19),"R","Q")</f>
        <v>Q</v>
      </c>
      <c r="AK19" s="72" t="s">
        <v>48</v>
      </c>
      <c r="AL19" s="64" t="str">
        <f>IF(COUNTIF($AK19:AK19,R19),"R","Q")</f>
        <v>Q</v>
      </c>
      <c r="AM19" s="72" t="s">
        <v>48</v>
      </c>
      <c r="AN19" s="64" t="str">
        <f>IF(COUNTIF($AM19:AM19,R19),"R","Q")</f>
        <v>Q</v>
      </c>
      <c r="AO19" s="72" t="s">
        <v>39</v>
      </c>
      <c r="AP19" s="64" t="str">
        <f>IF(COUNTIF($AO19:AO19,R19),"R","Q")</f>
        <v>Q</v>
      </c>
      <c r="AQ19" s="72" t="s">
        <v>61</v>
      </c>
      <c r="AR19" s="64" t="str">
        <f>IF(COUNTIF($AO19:AO19,R19),"R","Q")</f>
        <v>Q</v>
      </c>
    </row>
    <row r="20" spans="1:44" ht="18" hidden="1" x14ac:dyDescent="0.25">
      <c r="L20" s="10"/>
      <c r="M20" s="12"/>
      <c r="N20" s="12"/>
      <c r="O20" s="12"/>
      <c r="P20" s="12"/>
      <c r="Q20" s="12"/>
      <c r="R20" s="12"/>
      <c r="S20" s="73">
        <f>IF(AND(COUNTIF($S7:$AQ7,$R7)=1,S7=$R7),3,0)+IF(AND(COUNTIF($S8:$AQ8,$R8)=1,S8=$R8),3,0)+IF(AND(COUNTIF($S9:$AQ9,$R9)=1,S9=$R9),3,0)+IF(AND(COUNTIF($S10:$AQ10,$R10)=1,S10=$R10),3,0)+IF(AND(COUNTIF($S11:$AQ11,$R11)=1,S11=$R11),3,0)+IF(AND(COUNTIF($S12:$AQ12,$R12)=1,S12=$R12),3,0)+IF(AND(COUNTIF($S13:$AQ13,$R13)=1,S13=$R13),3,0)+IF(AND(COUNTIF($S14:$AQ14,$R14)=1,S14=$R14),3,0)+IF(AND(COUNTIF($S15:$AQ15,$R15)=1,S15=$R15),3,0)+IF(AND(COUNTIF($S17:$AQ17,$R17)=1,S17=$R17),3,0)</f>
        <v>0</v>
      </c>
      <c r="T20" s="19"/>
      <c r="U20" s="73">
        <f>IF(AND(COUNTIF($S7:$AQ7,$R7)=1,U7=$R7),3,0)+IF(AND(COUNTIF($S8:$AQ8,$R8)=1,U8=$R8),3,0)+IF(AND(COUNTIF($S9:$AQ9,$R9)=1,U9=$R9),3,0)+IF(AND(COUNTIF($S10:$AQ10,$R10)=1,U10=$R10),3,0)+IF(AND(COUNTIF($S11:$AQ11,$R11)=1,U11=$R11),3,0)+IF(AND(COUNTIF($S12:$AQ12,$R12)=1,U12=$R12),3,0)+IF(AND(COUNTIF($S13:$AQ13,$R13)=1,U13=$R13),3,0)+IF(AND(COUNTIF($S14:$AQ14,$R14)=1,U14=$R14),3,0)+IF(AND(COUNTIF($S15:$AQ15,$R15)=1,U15=$R15),3,0)+IF(AND(COUNTIF($S17:$AQ17,$R17)=1,U17=$R17),3,0)</f>
        <v>0</v>
      </c>
      <c r="V20" s="19"/>
      <c r="W20" s="73">
        <f>IF(AND(COUNTIF($S7:$AQ7,$R7)=1,W7=$R7),3,0)+IF(AND(COUNTIF($S8:$AQ8,$R8)=1,W8=$R8),3,0)+IF(AND(COUNTIF($S9:$AQ9,$R9)=1,W9=$R9),3,0)+IF(AND(COUNTIF($S10:$AQ10,$R10)=1,W10=$R10),3,0)+IF(AND(COUNTIF($S11:$AQ11,$R11)=1,W11=$R11),3,0)+IF(AND(COUNTIF($S12:$AQ12,$R12)=1,W12=$R12),3,0)+IF(AND(COUNTIF($S13:$AQ13,$R13)=1,W13=$R13),3,0)+IF(AND(COUNTIF($S14:$AQ14,$R14)=1,W14=$R14),3,0)+IF(AND(COUNTIF($S15:$AQ15,$R15)=1,W15=$R15),3,0)+IF(AND(COUNTIF($S17:$AQ17,$R17)=1,W17=$R17),3,0)</f>
        <v>0</v>
      </c>
      <c r="X20" s="19"/>
      <c r="Y20" s="73">
        <f>IF(AND(COUNTIF($S7:$AQ7,$R7)=1,Y7=$R7),3,0)+IF(AND(COUNTIF($S8:$AQ8,$R8)=1,Y8=$R8),3,0)+IF(AND(COUNTIF($S9:$AQ9,$R9)=1,Y9=$R9),3,0)+IF(AND(COUNTIF($S10:$AQ10,$R10)=1,Y10=$R10),3,0)+IF(AND(COUNTIF($S11:$AQ11,$R11)=1,Y11=$R11),3,0)+IF(AND(COUNTIF($S12:$AQ12,$R12)=1,Y12=$R12),3,0)+IF(AND(COUNTIF($S13:$AQ13,$R13)=1,Y13=$R13),3,0)+IF(AND(COUNTIF($S14:$AQ14,$R14)=1,Y14=$R14),3,0)+IF(AND(COUNTIF($S15:$AQ15,$R15)=1,Y15=$R15),3,0)+IF(AND(COUNTIF($S17:$AQ17,$R17)=1,Y17=$R17),3,0)</f>
        <v>0</v>
      </c>
      <c r="Z20" s="19"/>
      <c r="AA20" s="73">
        <f>IF(AND(COUNTIF($S7:$AQ7,$R7)=1,AA7=$R7),3,0)+IF(AND(COUNTIF($S8:$AQ8,$R8)=1,AA8=$R8),3,0)+IF(AND(COUNTIF($S9:$AQ9,$R9)=1,AA9=$R9),3,0)+IF(AND(COUNTIF($S10:$AQ10,$R10)=1,AA10=$R10),3,0)+IF(AND(COUNTIF($S11:$AQ11,$R11)=1,AA11=$R11),3,0)+IF(AND(COUNTIF($S12:$AQ12,$R12)=1,AA12=$R12),3,0)+IF(AND(COUNTIF($S13:$AQ13,$R13)=1,AA13=$R13),3,0)+IF(AND(COUNTIF($S14:$AQ14,$R14)=1,AA14=$R14),3,0)+IF(AND(COUNTIF($S15:$AQ15,$R15)=1,AA15=$R15),3,0)+IF(AND(COUNTIF($S17:$AQ17,$R17)=1,AA17=$R17),3,0)</f>
        <v>0</v>
      </c>
      <c r="AB20" s="19"/>
      <c r="AC20" s="73">
        <f>IF(AND(COUNTIF($S7:$AQ7,$R7)=1,AC7=$R7),3,0)+IF(AND(COUNTIF($S8:$AQ8,$R8)=1,AC8=$R8),3,0)+IF(AND(COUNTIF($S9:$AQ9,$R9)=1,AC9=$R9),3,0)+IF(AND(COUNTIF($S10:$AQ10,$R10)=1,AC10=$R10),3,0)+IF(AND(COUNTIF($S11:$AQ11,$R11)=1,AC11=$R11),3,0)+IF(AND(COUNTIF($S12:$AQ12,$R12)=1,AC12=$R12),3,0)+IF(AND(COUNTIF($S13:$AQ13,$R13)=1,AC13=$R13),3,0)+IF(AND(COUNTIF($S14:$AQ14,$R14)=1,AC14=$R14),3,0)+IF(AND(COUNTIF($S15:$AQ15,$R15)=1,AC15=$R15),3,0)+IF(AND(COUNTIF($S17:$AQ17,$R17)=1,AC17=$R17),3,0)</f>
        <v>0</v>
      </c>
      <c r="AD20" s="19"/>
      <c r="AE20" s="73">
        <f>IF(AND(COUNTIF($S7:$AQ7,$R7)=1,AE7=$R7),3,0)+IF(AND(COUNTIF($S8:$AQ8,$R8)=1,AE8=$R8),3,0)+IF(AND(COUNTIF($S9:$AQ9,$R9)=1,AE9=$R9),3,0)+IF(AND(COUNTIF($S10:$AQ10,$R10)=1,AE10=$R10),3,0)+IF(AND(COUNTIF($S11:$AQ11,$R11)=1,AE11=$R11),3,0)+IF(AND(COUNTIF($S12:$AQ12,$R12)=1,AE12=$R12),3,0)+IF(AND(COUNTIF($S13:$AQ13,$R13)=1,AE13=$R13),3,0)+IF(AND(COUNTIF($S14:$AQ14,$R14)=1,AE14=$R14),3,0)+IF(AND(COUNTIF($S15:$AQ15,$R15)=1,AE15=$R15),3,0)+IF(AND(COUNTIF($S17:$AQ17,$R17)=1,AE17=$R17),3,0)</f>
        <v>0</v>
      </c>
      <c r="AF20" s="19"/>
      <c r="AG20" s="73">
        <f>IF(AND(COUNTIF($S7:$AQ7,$R7)=1,AG7=$R7),3,0)+IF(AND(COUNTIF($S8:$AQ8,$R8)=1,AG8=$R8),3,0)+IF(AND(COUNTIF($S9:$AQ9,$R9)=1,AG9=$R9),3,0)+IF(AND(COUNTIF($S10:$AQ10,$R10)=1,AG10=$R10),3,0)+IF(AND(COUNTIF($S11:$AQ11,$R11)=1,AG11=$R11),3,0)+IF(AND(COUNTIF($S12:$AQ12,$R12)=1,AG12=$R12),3,0)+IF(AND(COUNTIF($S13:$AQ13,$R13)=1,AG13=$R13),3,0)+IF(AND(COUNTIF($S14:$AQ14,$R14)=1,AG14=$R14),3,0)+IF(AND(COUNTIF($S15:$AQ15,$R15)=1,AG15=$R15),3,0)+IF(AND(COUNTIF($S17:$AQ17,$R17)=1,AG17=$R17),3,0)</f>
        <v>0</v>
      </c>
      <c r="AH20" s="19"/>
      <c r="AI20" s="73">
        <f>IF(AND(COUNTIF($S7:$AQ7,$R7)=1,AI7=$R7),3,0)+IF(AND(COUNTIF($S8:$AQ8,$R8)=1,AI8=$R8),3,0)+IF(AND(COUNTIF($S9:$AQ9,$R9)=1,AI9=$R9),3,0)+IF(AND(COUNTIF($S10:$AQ10,$R10)=1,AI10=$R10),3,0)+IF(AND(COUNTIF($S11:$AQ11,$R11)=1,AI11=$R11),3,0)+IF(AND(COUNTIF($S12:$AQ12,$R12)=1,AI12=$R12),3,0)+IF(AND(COUNTIF($S13:$AQ13,$R13)=1,AI13=$R13),3,0)+IF(AND(COUNTIF($S14:$AQ14,$R14)=1,AI14=$R14),3,0)+IF(AND(COUNTIF($S15:$AQ15,$R15)=1,AI15=$R15),3,0)+IF(AND(COUNTIF($S17:$AQ17,$R17)=1,AI17=$R17),3,0)</f>
        <v>0</v>
      </c>
      <c r="AJ20" s="19"/>
      <c r="AK20" s="73">
        <f>IF(AND(COUNTIF($S7:$AQ7,$R7)=1,AK7=$R7),3,0)+IF(AND(COUNTIF($S8:$AQ8,$R8)=1,AK8=$R8),3,0)+IF(AND(COUNTIF($S9:$AQ9,$R9)=1,AK9=$R9),3,0)+IF(AND(COUNTIF($S10:$AQ10,$R10)=1,AK10=$R10),3,0)+IF(AND(COUNTIF($S11:$AQ11,$R11)=1,AK11=$R11),3,0)+IF(AND(COUNTIF($S12:$AQ12,$R12)=1,AK12=$R12),3,0)+IF(AND(COUNTIF($S13:$AQ13,$R13)=1,AK13=$R13),3,0)+IF(AND(COUNTIF($S14:$AQ14,$R14)=1,AK14=$R14),3,0)+IF(AND(COUNTIF($S15:$AQ15,$R15)=1,AK15=$R15),3,0)+IF(AND(COUNTIF($S17:$AQ17,$R17)=1,AK17=$R17),3,0)</f>
        <v>0</v>
      </c>
      <c r="AL20" s="19"/>
      <c r="AM20" s="73">
        <f>IF(AND(COUNTIF($S7:$AQ7,$R7)=1,AM7=$R7),3,0)+IF(AND(COUNTIF($S8:$AQ8,$R8)=1,AM8=$R8),3,0)+IF(AND(COUNTIF($S9:$AQ9,$R9)=1,AM9=$R9),3,0)+IF(AND(COUNTIF($S10:$AQ10,$R10)=1,AM10=$R10),3,0)+IF(AND(COUNTIF($S11:$AQ11,$R11)=1,AM11=$R11),3,0)+IF(AND(COUNTIF($S12:$AQ12,$R12)=1,AM12=$R12),3,0)+IF(AND(COUNTIF($S13:$AQ13,$R13)=1,AM13=$R13),3,0)+IF(AND(COUNTIF($S14:$AQ14,$R14)=1,AM14=$R14),3,0)+IF(AND(COUNTIF($S15:$AQ15,$R15)=1,AM15=$R15),3,0)+IF(AND(COUNTIF($S17:$AQ17,$R17)=1,AM17=$R17),3,0)</f>
        <v>0</v>
      </c>
      <c r="AN20" s="19"/>
      <c r="AO20" s="73">
        <f>IF(AND(COUNTIF($S7:$AQ7,$R7)=1,AO7=$R7),3,0)+IF(AND(COUNTIF($S8:$AQ8,$R8)=1,AO8=$R8),3,0)+IF(AND(COUNTIF($S9:$AQ9,$R9)=1,AO9=$R9),3,0)+IF(AND(COUNTIF($S10:$AQ10,$R10)=1,AO10=$R10),3,0)+IF(AND(COUNTIF($S11:$AQ11,$R11)=1,AO11=$R11),3,0)+IF(AND(COUNTIF($S12:$AQ12,$R12)=1,AO12=$R12),3,0)+IF(AND(COUNTIF($S13:$AQ13,$R13)=1,AO13=$R13),3,0)+IF(AND(COUNTIF($S14:$AQ14,$R14)=1,AO14=$R14),3,0)+IF(AND(COUNTIF($S15:$AQ15,$R15)=1,AO15=$R15),3,0)+IF(AND(COUNTIF($S17:$AQ17,$R17)=1,AO17=$R17),3,0)</f>
        <v>0</v>
      </c>
      <c r="AP20" s="19"/>
      <c r="AQ20" s="73">
        <f>IF(AND(COUNTIF($S7:$AQ7,$R7)=1,AQ7=$R7),3,0)+IF(AND(COUNTIF($S8:$AQ8,$R8)=1,AQ8=$R8),3,0)+IF(AND(COUNTIF($S9:$AQ9,$R9)=1,AQ9=$R9),3,0)+IF(AND(COUNTIF($S10:$AQ10,$R10)=1,AQ10=$R10),3,0)+IF(AND(COUNTIF($S11:$AQ11,$R11)=1,AQ11=$R11),3,0)+IF(AND(COUNTIF($S12:$AQ12,$R12)=1,AQ12=$R12),3,0)+IF(AND(COUNTIF($S13:$AQ13,$R13)=1,AQ13=$R13),3,0)+IF(AND(COUNTIF($S14:$AQ14,$R14)=1,AQ14=$R14),3,0)+IF(AND(COUNTIF($S15:$AQ15,$R15)=1,AQ15=$R15),3,0)+IF(AND(COUNTIF($S17:$AQ17,$R17)=1,AQ17=$R17),3,0)</f>
        <v>0</v>
      </c>
      <c r="AR20" s="11" t="str">
        <f>IF(COUNTIF($AO20:AO20,R20),"R","Q")</f>
        <v>R</v>
      </c>
    </row>
    <row r="21" spans="1:44" ht="18" customHeight="1" x14ac:dyDescent="0.3">
      <c r="L21" s="10"/>
      <c r="M21" s="12"/>
      <c r="N21" s="12"/>
      <c r="O21" s="12"/>
      <c r="P21" s="12"/>
      <c r="Q21" s="49"/>
      <c r="R21" s="49"/>
      <c r="S21" s="74"/>
      <c r="T21" s="49"/>
      <c r="U21" s="74"/>
      <c r="V21" s="49"/>
      <c r="W21" s="74"/>
      <c r="X21" s="79"/>
      <c r="Y21" s="74"/>
      <c r="Z21" s="49"/>
      <c r="AA21" s="74"/>
      <c r="AB21" s="49"/>
      <c r="AC21" s="74"/>
      <c r="AD21" s="49"/>
      <c r="AE21" s="74"/>
      <c r="AF21" s="49"/>
      <c r="AG21" s="74"/>
      <c r="AH21" s="49"/>
      <c r="AI21" s="74"/>
      <c r="AJ21" s="49"/>
      <c r="AK21" s="74"/>
      <c r="AL21" s="49"/>
      <c r="AM21" s="74"/>
      <c r="AN21" s="49"/>
      <c r="AO21" s="74"/>
      <c r="AP21" s="49"/>
      <c r="AQ21" s="74"/>
      <c r="AR21" s="49"/>
    </row>
    <row r="22" spans="1:44" ht="18" customHeight="1" x14ac:dyDescent="0.3">
      <c r="M22" s="33" t="s">
        <v>59</v>
      </c>
      <c r="N22" s="34"/>
      <c r="O22" s="34"/>
      <c r="P22" s="34"/>
      <c r="Q22" s="34"/>
      <c r="R22" s="2"/>
      <c r="S22" s="75">
        <f>IF(S7=R7,1,0)+IF(S8=R8,1,0)+IF(S9=R9,1,0)+IF(S10=R10,1,0)+IF(S11=R11,1,)+IF(S12=R12,1,0)+IF(S13=R13,1,0)+IF(S14=R14,1,0)+IF(S15=R15,1,0)+IF(S17=R17,1,0)+IF(S18=R18,1,0)+IF(S19=R19,1,0)+S20</f>
        <v>8</v>
      </c>
      <c r="T22" s="2"/>
      <c r="U22" s="75">
        <f>IF(U7=R7,1,0)+IF(U8=R8,1,0)+IF(U9=R9,1,0)+IF(U10=R10,1,0)+IF(U11=R11,1,)+IF(U12=R12,1,0)+IF(U13=R13,1,0)+IF(U14=R14,1,0)+IF(U15=R15,1,0)+IF(U17=R17,1,0)+IF(U18=R18,1,0)+IF(U19=R19,1,0)+U20</f>
        <v>4</v>
      </c>
      <c r="V22" s="2"/>
      <c r="W22" s="75">
        <f>IF(W7=R7,1,0)+IF(W8=R8,1,0)+IF(W9=R9,1,0)+IF(W10=R10,1,0)+IF(W11=R11,1,)+IF(W12=R12,1,0)+IF(W13=R13,1,0)+IF(W14=R14,1,0)+IF(W15=R15,1,0)+IF(W17=R17,1,0)+IF(W18=R18,1,0)+IF(W19=R19,1,0)+W20</f>
        <v>5</v>
      </c>
      <c r="X22" s="2"/>
      <c r="Y22" s="75">
        <f>IF(Y7=R7,1,0)+IF(Y8=R8,1,0)+IF(Y9=R9,1,0)+IF(Y10=R10,1,0)+IF(Y11=R11,1,)+IF(Y12=R12,1,0)+IF(Y13=R13,1,0)+IF(Y14=R14,1,0)+IF(Y15=R15,1,0)+IF(Y17=R17,1,0)+IF(Y18=R18,1,0)+IF(Y19=R19,1,0)+Y20</f>
        <v>7</v>
      </c>
      <c r="Z22" s="2"/>
      <c r="AA22" s="75">
        <f>IF(AA7=R7,1,0)+IF(AA8=R8,1,0)+IF(AA9=R9,1,0)+IF(AA10=R10,1,0)+IF(AA11=R11,1,)+IF(AA12=R12,1,0)+IF(AA13=R13,1,0)+IF(AA14=R14,1,0)+IF(AA15=R15,1,0)+IF(AA17=R17,1,0)+IF(AA18=R18,1,0)+IF(AA19=R19,1,0)+AA20</f>
        <v>6</v>
      </c>
      <c r="AB22" s="2"/>
      <c r="AC22" s="75">
        <f>IF(AC7=R7,1,0)+IF(AC8=R8,1,0)+IF(AC9=R9,1,0)+IF(AC10=R10,1,0)+IF(AC11=R11,1,)+IF(AC12=R12,1,0)+IF(AC13=R13,1,0)+IF(AC14=R14,1,0)+IF(AC15=R15,1,0)+IF(AC17=R17,1,0)+IF(AC18=R18,1,0)+IF(AC19=R19,1,0)+AC20</f>
        <v>5</v>
      </c>
      <c r="AD22" s="2"/>
      <c r="AE22" s="75">
        <f>IF(AE7=R7,1,0)+IF(AE8=R8,1,0)+IF(AE9=R9,1,0)+IF(AE10=R10,1,0)+IF(AE11=R11,1,)+IF(AE12=R12,1,0)+IF(AE13=R13,1,0)+IF(AE14=R14,1,0)+IF(AE15=R15,1,0)+IF(AE17=R17,1,0)+IF(AE18=R18,1,0)+IF(AE19=R19,1,0)+AE20</f>
        <v>5</v>
      </c>
      <c r="AF22" s="2"/>
      <c r="AG22" s="75">
        <f>IF(AG7=R7,1,0)+IF(AG8=R8,1,0)+IF(AG9=R9,1,0)+IF(AG10=R10,1,0)+IF(AG11=R11,1,)+IF(AG12=R12,1,0)+IF(AG13=R13,1,0)+IF(AG14=R14,1,0)+IF(AG15=R15,1,0)+IF(AG17=R17,1,0)+IF(AG18=R18,1,0)+IF(AG19=R19,1,0)+AG20</f>
        <v>5</v>
      </c>
      <c r="AH22" s="2"/>
      <c r="AI22" s="75">
        <f>IF(AI7=R7,1,0)+IF(AI8=R8,1,0)+IF(AI9=R9,1,0)+IF(AI10=R10,1,0)+IF(AI11=R11,1,)+IF(AI12=R12,1,0)+IF(AI13=R13,1,0)+IF(AI14=R14,1,0)+IF(AI15=R15,1,0)+IF(AI17=R17,1,0)+IF(AI18=R18,1,0)+IF(AI19=R19,1,0)+AI20</f>
        <v>7</v>
      </c>
      <c r="AJ22" s="2"/>
      <c r="AK22" s="75">
        <f>IF(AK7=R7,1,0)+IF(AK8=R8,1,0)+IF(AK9=R9,1,0)+IF(AK10=R10,1,0)+IF(AK11=R11,1,)+IF(AK12=R12,1,0)+IF(AK13=R13,1,0)+IF(AK14=R14,1,0)+IF(AK15=R15,1,0)+IF(AK17=R17,1,0)+IF(AK18=R18,1,0)+IF(AK19=R19,1,0)+AK20</f>
        <v>5</v>
      </c>
      <c r="AL22" s="2"/>
      <c r="AM22" s="75">
        <f>IF(AM7=R7,1,0)+IF(AM8=R8,1,0)+IF(AM9=R9,1,0)+IF(AM10=R10,1,0)+IF(AM11=R11,1,)+IF(AM12=R12,1,0)+IF(AM13=R13,1,0)+IF(AM14=R14,1,0)+IF(AM15=R15,1,0)+IF(AM17=R17,1,0)+IF(AM18=R18,1,0)+IF(AM19=R19,1,0)+AM20</f>
        <v>6</v>
      </c>
      <c r="AN22" s="2"/>
      <c r="AO22" s="75">
        <f>IF(AO7=R7,1,0)+IF(AO8=R8,1,0)+IF(AO9=R9,1,0)+IF(AO10=R10,1,0)+IF(AO11=R11,1,)+IF(AO12=R12,1,0)+IF(AO13=R13,1,0)+IF(AO14=R14,1,0)+IF(AO15=R15,1,0)+IF(AO17=R17,1,0)+IF(AO18=R18,1,0)+IF(AO19=R19,1,0)+AO20</f>
        <v>8</v>
      </c>
      <c r="AP22" s="2"/>
      <c r="AQ22" s="75">
        <f>IF(AQ7=R7,1,0)+IF(AQ8=R8,1,0)+IF(AQ9=R9,1,0)+IF(AQ10=R10,1,0)+IF(AQ11=R11,1,)+IF(AQ12=R12,1,0)+IF(AQ13=R13,1,0)+IF(AQ14=R14,1,0)+IF(AQ15=R15,1,0)+IF(AQ17=R17,1,0)+IF(AQ18=R18,1,0)+IF(AQ19=R19,1,0)+AQ20</f>
        <v>6</v>
      </c>
      <c r="AR22" s="2"/>
    </row>
    <row r="23" spans="1:44" ht="18" customHeight="1" x14ac:dyDescent="0.3">
      <c r="M23" s="12"/>
      <c r="N23" s="13"/>
      <c r="O23" s="13"/>
      <c r="P23" s="13"/>
      <c r="Q23" s="13"/>
      <c r="R23" s="13"/>
      <c r="S23" s="76"/>
      <c r="T23" s="13"/>
      <c r="U23" s="76"/>
      <c r="V23" s="13"/>
      <c r="W23" s="76"/>
      <c r="X23" s="13"/>
      <c r="Y23" s="76"/>
      <c r="Z23" s="13"/>
      <c r="AA23" s="76"/>
      <c r="AB23" s="13"/>
      <c r="AC23" s="76"/>
      <c r="AD23" s="13"/>
      <c r="AE23" s="76"/>
      <c r="AF23" s="13"/>
      <c r="AG23" s="76"/>
      <c r="AH23" s="13"/>
      <c r="AI23" s="76"/>
      <c r="AJ23" s="13"/>
      <c r="AK23" s="76"/>
      <c r="AL23" s="13"/>
      <c r="AM23" s="76"/>
      <c r="AN23" s="13"/>
      <c r="AO23" s="76"/>
      <c r="AP23" s="13"/>
      <c r="AQ23" s="76"/>
      <c r="AR23" s="13"/>
    </row>
    <row r="24" spans="1:44" ht="18" customHeight="1" x14ac:dyDescent="0.3">
      <c r="M24" s="17" t="s">
        <v>67</v>
      </c>
      <c r="N24" s="18"/>
      <c r="O24" s="24" t="s">
        <v>69</v>
      </c>
      <c r="P24" s="25"/>
      <c r="Q24" s="26"/>
      <c r="R24" s="3"/>
      <c r="S24" s="68"/>
      <c r="T24" s="11"/>
      <c r="U24" s="68"/>
      <c r="V24" s="11"/>
      <c r="W24" s="68"/>
      <c r="X24" s="11"/>
      <c r="Y24" s="68"/>
      <c r="Z24" s="11"/>
      <c r="AA24" s="68"/>
      <c r="AB24" s="11"/>
      <c r="AC24" s="68"/>
      <c r="AD24" s="11"/>
      <c r="AE24" s="68"/>
      <c r="AF24" s="11"/>
      <c r="AG24" s="68"/>
      <c r="AH24" s="11"/>
      <c r="AI24" s="68"/>
      <c r="AJ24" s="11"/>
      <c r="AK24" s="68"/>
      <c r="AL24" s="11"/>
      <c r="AM24" s="68"/>
      <c r="AN24" s="11"/>
      <c r="AO24" s="68"/>
      <c r="AP24" s="11"/>
      <c r="AQ24" s="68"/>
      <c r="AR24" s="11"/>
    </row>
    <row r="25" spans="1:44" ht="18" customHeight="1" x14ac:dyDescent="0.3">
      <c r="M25" s="17" t="s">
        <v>68</v>
      </c>
      <c r="N25" s="18"/>
      <c r="O25" s="27"/>
      <c r="P25" s="28"/>
      <c r="Q25" s="29"/>
      <c r="R25" s="3"/>
      <c r="S25" s="77">
        <f>IF(S22&gt;U22,3,0)*AND(IF(S22&gt;W22,3,0)*AND(IF(S22&gt;Y22,3,0)*AND(IF(S22&gt;AA22,3,0)*AND(IF(S22&gt;AC22,3,0)*AND(IF(S22&gt;AE22,3,0)*AND(IF(S22&gt;AG22,3,0)*AND(IF(S22&gt;AI22,3,0)*AND(IF(S22&gt;AK22,3,0)*AND(IF(S22&gt;AM22,3,0)*AND(IF(S22&gt;AO22,3,0)*AND(IF(S22&gt;AQ22,3,0))))))))))))</f>
        <v>0</v>
      </c>
      <c r="T25" s="20"/>
      <c r="U25" s="77">
        <f>IF(U22&gt;S22,3,0)*AND(IF(U22&gt;W22,3,0)*AND(IF(U22&gt;Y22,3,0)*AND(IF(U22&gt;AA22,3,0)*AND(IF(U22&gt;AC22,3,0)*AND(IF(U22&gt;AE22,3,0)*AND(IF(U22&gt;AG22,3,0)*AND(IF(U22&gt;AI22,3,0)*AND(IF(U22&gt;AK22,3,0)*AND(IF(U22&gt;AM22,3,0)*AND(IF(U22&gt;AO22,3,0)*AND(IF(U22&gt;AQ22,3,0))))))))))))</f>
        <v>0</v>
      </c>
      <c r="V25" s="20"/>
      <c r="W25" s="77">
        <f>IF(W22&gt;S22,3,0)*AND(IF(W22&gt;U22,3,0)*AND(IF(W22&gt;Y22,3,0)*AND(IF(W22&gt;AA22,3,0)*AND(IF(W22&gt;AC22,3,0)*AND(IF(W22&gt;AE22,3,0)*AND(IF(W22&gt;AG22,3,0)*AND(IF(W22&gt;AI22,3,0)*AND(IF(W22&gt;AK22,3,0)*AND(IF(W22&gt;AM22,3,0)*AND(IF(W22&gt;AO22,3,0)*AND(IF(W22&gt;AQ22,3,0))))))))))))</f>
        <v>0</v>
      </c>
      <c r="X25" s="20"/>
      <c r="Y25" s="77">
        <f>IF(Y22&gt;S22,3,0)*AND(IF(Y22&gt;U22,3,0)*AND(IF(Y22&gt;W22,3,0)*AND(IF(Y22&gt;AA22,3,0)*AND(IF(Y22&gt;AC22,3,0)*AND(IF(Y22&gt;AE22,3,0)*AND(IF(Y22&gt;AG22,3,0)*AND(IF(Y22&gt;AI22,3,0)*AND(IF(Y22&gt;AK22,3,0)*AND(IF(Y22&gt;AM22,3,0)*AND(IF(Y22&gt;AO22,3,0)*AND(IF(Y22&gt;AQ22,3,0))))))))))))</f>
        <v>0</v>
      </c>
      <c r="Z25" s="20"/>
      <c r="AA25" s="78">
        <f>IF(AA22&gt;S22,3,0)*AND(IF(AA22&gt;U22,3,0)*AND(IF(AA22&gt;W22,3,0)*AND(IF(AA22&gt;Y22,3,0)*AND(IF(AA22&gt;AC22,3,0)*AND(IF(AA22&gt;AE22,3,0)*AND(IF(AA22&gt;AG22,3,0)*AND(IF(AA22&gt;AI22,3,0)*AND(IF(AA22&gt;AK22,3,0)*AND(IF(AA22&gt;AM22,3,0)*AND(IF(AA22&gt;AO22,3,0)*AND(IF(AA22&gt;AQ22,3,0))))))))))))</f>
        <v>0</v>
      </c>
      <c r="AB25" s="21"/>
      <c r="AC25" s="78">
        <f>IF(AC22&gt;S22,3,0)*AND(IF(AC22&gt;U22,3,0)*AND(IF(AC22&gt;W22,3,0)*AND(IF(AC22&gt;Y22,3,0)*AND(IF(AC22&gt;AA22,3,0)*AND(IF(AC22&gt;AE22,3,0)*AND(IF(AC22&gt;AG22,3,0)*AND(IF(AC22&gt;AI22,3,0)*AND(IF(AC22&gt;AK22,3,0)*AND(IF(AC22&gt;AM22,3,0)*AND(IF(AC22&gt;AO22,3,0)*AND(IF(AC22&gt;AQ22,3,0))))))))))))</f>
        <v>0</v>
      </c>
      <c r="AD25" s="21"/>
      <c r="AE25" s="78">
        <f>IF(AE22&gt;S22,3,0)*AND(IF(AE22&gt;U22,3,0)*AND(IF(AE22&gt;W22,3,0)*AND(IF(AE22&gt;Y22,3,0)*AND(IF(AE22&gt;AA22,3,0)*AND(IF(AE22&gt;AC22,3,0)*AND(IF(AE22&gt;AG22,3,0)*AND(IF(AE22&gt;AI22,3,0)*AND(IF(AE22&gt;AK22,3,0)*AND(IF(AE22&gt;AM22,3,0)*AND(IF(AE22&gt;AO22,3,0)*AND(IF(AE22&gt;AQ22,3,0))))))))))))</f>
        <v>0</v>
      </c>
      <c r="AF25" s="21"/>
      <c r="AG25" s="78">
        <f>IF(AG22&gt;S22,3,0)*AND(IF(AG22&gt;U22,3,0)*AND(IF(AG22&gt;W22,3,0)*AND(IF(AG22&gt;Y22,3,0)*AND(IF(AG22&gt;AA22,3,0)*AND(IF(AG22&gt;AC22,3,0)*AND(IF(AG22&gt;AE22,3,0)*AND(IF(AG22&gt;AI22,3,0)*AND(IF(AG22&gt;AK22,3,0)*AND(IF(AG22&gt;AM22,3,0)*AND(IF(AG22&gt;AO22,3,0)*AND(IF(AG22&gt;AQ22,3,0))))))))))))</f>
        <v>0</v>
      </c>
      <c r="AH25" s="21"/>
      <c r="AI25" s="78">
        <f>IF(AI22&gt;S22,3,0)*AND(IF(AI22&gt;U22,3,0)*AND(IF(AI22&gt;W22,3,0)*AND(IF(AI22&gt;Y22,3,0)*AND(IF(AI22&gt;AA22,3,0)*AND(IF(AI22&gt;AC22,3,0)*AND(IF(AI22&gt;AE22,3,0)*AND(IF(AI22&gt;AG22,3,0)*AND(IF(AI22&gt;AK22,3,0)*AND(IF(AI22&gt;AM22,3,0)*AND(IF(AI22&gt;AO22,3,0)*AND(IF(AI22&gt;AQ22,3,0))))))))))))</f>
        <v>0</v>
      </c>
      <c r="AJ25" s="21"/>
      <c r="AK25" s="78">
        <f>IF(AK22&gt;S22,3,0)*AND(IF(AK22&gt;U22,3,0)*AND(IF(AK22&gt;W22,3,0)*AND(IF(AK22&gt;Y22,3,0)*AND(IF(AK22&gt;AA22,3,0)*AND(IF(AK22&gt;AC22,3,0)*AND(IF(AK22&gt;AE22,3,0)*AND(IF(AK22&gt;AG22,3,0)*AND(IF(AK22&gt;AI22,3,0)*AND(IF(AK22&gt;AM22,3,0)*AND(IF(AK22&gt;AO22,3,0)*AND(IF(AK22&gt;AQ22,3,0))))))))))))</f>
        <v>0</v>
      </c>
      <c r="AL25" s="21"/>
      <c r="AM25" s="78">
        <f>IF(AM22&gt;S22,3,0)*AND(IF(AM22&gt;U22,3,0)*AND(IF(AM22&gt;W22,3,0)*AND(IF(AM22&gt;Y22,3,0)*AND(IF(AM22&gt;AA22,3,0)*AND(IF(AM22&gt;AC22,3,0)*AND(IF(AM22&gt;AE22,3,0)*AND(IF(AM22&gt;AG22,3,0)*AND(IF(AM22&gt;AI22,3,0)*AND(IF(AM22&gt;AK22,3,0)*AND(IF(AM22&gt;AO22,3,0)*AND(IF(AM22&gt;AQ22,3,0))))))))))))</f>
        <v>0</v>
      </c>
      <c r="AN25" s="21"/>
      <c r="AO25" s="78">
        <f>IF(AO22&gt;S22,3,0)*AND(IF(AO22&gt;U22,3,0)*AND(IF(AO22&gt;W22,3,0)*AND(IF(AO22&gt;Y22,3,0)*AND(IF(AO22&gt;AA22,3,0)*AND(IF(AO22&gt;AC22,3,0)*AND(IF(AO22&gt;AE22,3,0)*AND(IF(AO22&gt;AG22,3,0)*AND(IF(AO22&gt;AI22,3,0)*AND(IF(AO22&gt;AK22,3,0)*AND(IF(AO22&gt;AM22,3,0)*AND(IF(AO22&gt;AQ22,3,0))))))))))))</f>
        <v>0</v>
      </c>
      <c r="AP25" s="21"/>
      <c r="AQ25" s="78">
        <f>IF(AQ22&gt;S22,3,0)*AND(IF(AQ22&gt;U22,3,0)*AND(IF(AQ22&gt;W22,3,0)*AND(IF(AQ22&gt;Y22,3,0)*AND(IF(AQ22&gt;AA22,3,0)*AND(IF(AQ22&gt;AC22,3,0)*AND(IF(AQ22&gt;AE22,3,0)*AND(IF(AQ22&gt;AG22,3,0)*AND(IF(AQ22&gt;AI22,3,0)*AND(IF(AQ22&gt;AK22,3,0)*AND(IF(AQ22&gt;AM22,3,0)*AND(IF(AQ22&gt;AO22,3,0))))))))))))</f>
        <v>0</v>
      </c>
      <c r="AR25" s="21"/>
    </row>
    <row r="26" spans="1:44" ht="18" customHeight="1" x14ac:dyDescent="0.3">
      <c r="M26" s="12"/>
      <c r="N26" s="13"/>
      <c r="O26" s="13"/>
      <c r="P26" s="13"/>
      <c r="Q26" s="13"/>
      <c r="R26" s="13"/>
      <c r="S26" s="76"/>
      <c r="T26" s="13"/>
      <c r="U26" s="76"/>
      <c r="V26" s="13"/>
      <c r="W26" s="76"/>
      <c r="X26" s="13"/>
      <c r="Y26" s="76"/>
      <c r="Z26" s="13"/>
      <c r="AA26" s="76"/>
      <c r="AB26" s="13"/>
      <c r="AC26" s="76"/>
      <c r="AD26" s="13"/>
      <c r="AE26" s="76"/>
      <c r="AF26" s="13"/>
      <c r="AG26" s="76"/>
      <c r="AH26" s="13"/>
      <c r="AI26" s="76"/>
      <c r="AJ26" s="13"/>
      <c r="AK26" s="76"/>
      <c r="AL26" s="13"/>
      <c r="AM26" s="76"/>
      <c r="AN26" s="13"/>
      <c r="AO26" s="76"/>
      <c r="AP26" s="13"/>
      <c r="AQ26" s="76"/>
      <c r="AR26" s="13"/>
    </row>
    <row r="27" spans="1:44" ht="18" customHeight="1" x14ac:dyDescent="0.3">
      <c r="M27" s="30" t="s">
        <v>60</v>
      </c>
      <c r="N27" s="31"/>
      <c r="O27" s="31"/>
      <c r="P27" s="31"/>
      <c r="Q27" s="32"/>
      <c r="R27" s="2"/>
      <c r="S27" s="78">
        <f>S25+S22</f>
        <v>8</v>
      </c>
      <c r="T27" s="21"/>
      <c r="U27" s="78">
        <f t="shared" ref="U27:AQ27" si="0">U25+U22</f>
        <v>4</v>
      </c>
      <c r="V27" s="21"/>
      <c r="W27" s="78">
        <f t="shared" si="0"/>
        <v>5</v>
      </c>
      <c r="X27" s="21"/>
      <c r="Y27" s="78">
        <f t="shared" si="0"/>
        <v>7</v>
      </c>
      <c r="Z27" s="21"/>
      <c r="AA27" s="78">
        <f t="shared" si="0"/>
        <v>6</v>
      </c>
      <c r="AB27" s="21"/>
      <c r="AC27" s="78">
        <f t="shared" si="0"/>
        <v>5</v>
      </c>
      <c r="AD27" s="21"/>
      <c r="AE27" s="78">
        <f t="shared" si="0"/>
        <v>5</v>
      </c>
      <c r="AF27" s="21"/>
      <c r="AG27" s="78">
        <f t="shared" si="0"/>
        <v>5</v>
      </c>
      <c r="AH27" s="21"/>
      <c r="AI27" s="78">
        <f t="shared" si="0"/>
        <v>7</v>
      </c>
      <c r="AJ27" s="21"/>
      <c r="AK27" s="78">
        <f t="shared" si="0"/>
        <v>5</v>
      </c>
      <c r="AL27" s="21"/>
      <c r="AM27" s="78">
        <f t="shared" si="0"/>
        <v>6</v>
      </c>
      <c r="AN27" s="21"/>
      <c r="AO27" s="78">
        <f t="shared" si="0"/>
        <v>8</v>
      </c>
      <c r="AP27" s="21"/>
      <c r="AQ27" s="78">
        <f t="shared" si="0"/>
        <v>6</v>
      </c>
      <c r="AR27" s="21"/>
    </row>
    <row r="28" spans="1:44" ht="18" customHeight="1" x14ac:dyDescent="0.25"/>
    <row r="29" spans="1:44" ht="18" customHeight="1" x14ac:dyDescent="0.25"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ht="18" customHeight="1" x14ac:dyDescent="0.25">
      <c r="X30" s="80"/>
    </row>
    <row r="31" spans="1:44" ht="18" customHeight="1" x14ac:dyDescent="0.25">
      <c r="Y31" s="63"/>
    </row>
    <row r="36" spans="1:7" x14ac:dyDescent="0.25">
      <c r="A36" s="43" t="s">
        <v>0</v>
      </c>
      <c r="B36" s="44"/>
      <c r="C36" s="41" t="s">
        <v>1</v>
      </c>
      <c r="D36" s="41"/>
      <c r="E36" s="42"/>
      <c r="F36" s="41" t="s">
        <v>66</v>
      </c>
      <c r="G36" s="41" t="s">
        <v>3</v>
      </c>
    </row>
    <row r="37" spans="1:7" x14ac:dyDescent="0.25">
      <c r="A37" s="45"/>
      <c r="B37" s="46"/>
      <c r="C37" s="41"/>
      <c r="D37" s="41"/>
      <c r="E37" s="42"/>
      <c r="F37" s="41"/>
      <c r="G37" s="41"/>
    </row>
    <row r="38" spans="1:7" x14ac:dyDescent="0.25">
      <c r="A38" s="45"/>
      <c r="B38" s="46"/>
      <c r="C38" s="41"/>
      <c r="D38" s="41"/>
      <c r="E38" s="42"/>
      <c r="F38" s="41"/>
      <c r="G38" s="41"/>
    </row>
    <row r="39" spans="1:7" x14ac:dyDescent="0.25">
      <c r="A39" s="47"/>
      <c r="B39" s="48"/>
      <c r="C39" s="41"/>
      <c r="D39" s="41"/>
      <c r="E39" s="42"/>
      <c r="F39" s="41"/>
      <c r="G39" s="41"/>
    </row>
    <row r="40" spans="1:7" ht="15" customHeight="1" x14ac:dyDescent="0.25">
      <c r="A40" s="22" t="s">
        <v>4</v>
      </c>
      <c r="B40" s="23">
        <f ca="1">INDIRECT(VLOOKUP($D$7,Feuil2!$A$1:$C$13,2,FALSE))</f>
        <v>0</v>
      </c>
      <c r="C40" s="3">
        <v>0</v>
      </c>
      <c r="D40" s="3">
        <v>0</v>
      </c>
      <c r="E40" s="3">
        <v>0</v>
      </c>
      <c r="F40" s="3">
        <v>0</v>
      </c>
      <c r="G40" s="85">
        <f>AK27</f>
        <v>5</v>
      </c>
    </row>
    <row r="41" spans="1:7" ht="15" customHeight="1" x14ac:dyDescent="0.25">
      <c r="A41" s="22" t="s">
        <v>5</v>
      </c>
      <c r="B41" s="23">
        <f ca="1">INDIRECT(VLOOKUP($D$8,Feuil2!$A$1:$C$13,2,FALSE))</f>
        <v>0</v>
      </c>
      <c r="C41" s="3">
        <v>0</v>
      </c>
      <c r="D41" s="3">
        <v>0</v>
      </c>
      <c r="E41" s="3">
        <v>0</v>
      </c>
      <c r="F41" s="3">
        <v>0</v>
      </c>
      <c r="G41" s="85">
        <f>AG27</f>
        <v>5</v>
      </c>
    </row>
    <row r="42" spans="1:7" ht="15" customHeight="1" x14ac:dyDescent="0.25">
      <c r="A42" s="22" t="s">
        <v>6</v>
      </c>
      <c r="B42" s="23">
        <f ca="1">INDIRECT(VLOOKUP($D$9,Feuil2!$A$1:$C$13,2,FALSE))</f>
        <v>0</v>
      </c>
      <c r="C42" s="3">
        <v>0</v>
      </c>
      <c r="D42" s="3">
        <v>0</v>
      </c>
      <c r="E42" s="3">
        <v>0</v>
      </c>
      <c r="F42" s="3">
        <v>0</v>
      </c>
      <c r="G42" s="85">
        <f>AM27</f>
        <v>6</v>
      </c>
    </row>
    <row r="43" spans="1:7" x14ac:dyDescent="0.25">
      <c r="A43" s="22" t="s">
        <v>7</v>
      </c>
      <c r="B43" s="23">
        <f ca="1">INDIRECT(VLOOKUP($D$10,Feuil2!$A$1:$C$13,2,FALSE))</f>
        <v>0</v>
      </c>
      <c r="C43" s="3">
        <v>0</v>
      </c>
      <c r="D43" s="3">
        <v>0</v>
      </c>
      <c r="E43" s="3">
        <v>0</v>
      </c>
      <c r="F43" s="3">
        <v>0</v>
      </c>
      <c r="G43" s="85">
        <f>U27</f>
        <v>4</v>
      </c>
    </row>
    <row r="44" spans="1:7" x14ac:dyDescent="0.25">
      <c r="A44" s="22" t="s">
        <v>8</v>
      </c>
      <c r="B44" s="23">
        <f ca="1">INDIRECT(VLOOKUP($D$11,Feuil2!$A$1:$C$13,2,FALSE))</f>
        <v>0</v>
      </c>
      <c r="C44" s="3">
        <v>0</v>
      </c>
      <c r="D44" s="3">
        <v>0</v>
      </c>
      <c r="E44" s="3">
        <v>0</v>
      </c>
      <c r="F44" s="3">
        <v>0</v>
      </c>
      <c r="G44" s="85">
        <f>S27</f>
        <v>8</v>
      </c>
    </row>
    <row r="45" spans="1:7" x14ac:dyDescent="0.25">
      <c r="A45" s="22" t="s">
        <v>9</v>
      </c>
      <c r="B45" s="23">
        <f ca="1">INDIRECT(VLOOKUP($D$12,Feuil2!$A$1:$C$13,2,FALSE))</f>
        <v>0</v>
      </c>
      <c r="C45" s="3">
        <v>0</v>
      </c>
      <c r="D45" s="3">
        <v>0</v>
      </c>
      <c r="E45" s="3">
        <v>0</v>
      </c>
      <c r="F45" s="3">
        <v>0</v>
      </c>
      <c r="G45" s="85">
        <f>AI27</f>
        <v>7</v>
      </c>
    </row>
    <row r="46" spans="1:7" x14ac:dyDescent="0.25">
      <c r="A46" s="22" t="s">
        <v>65</v>
      </c>
      <c r="B46" s="23">
        <f ca="1">INDIRECT(VLOOKUP($D$13,Feuil2!$A$1:$C$13,2,FALSE))</f>
        <v>0</v>
      </c>
      <c r="C46" s="3">
        <v>0</v>
      </c>
      <c r="D46" s="3">
        <v>0</v>
      </c>
      <c r="E46" s="3">
        <v>0</v>
      </c>
      <c r="F46" s="3">
        <v>0</v>
      </c>
      <c r="G46" s="85">
        <f>AA27</f>
        <v>6</v>
      </c>
    </row>
    <row r="47" spans="1:7" x14ac:dyDescent="0.25">
      <c r="A47" s="22" t="s">
        <v>10</v>
      </c>
      <c r="B47" s="23">
        <f ca="1">INDIRECT(VLOOKUP($D$14,Feuil2!$A$1:$C$13,2,FALSE))</f>
        <v>0</v>
      </c>
      <c r="C47" s="3">
        <v>0</v>
      </c>
      <c r="D47" s="3">
        <v>0</v>
      </c>
      <c r="E47" s="3">
        <v>0</v>
      </c>
      <c r="F47" s="3">
        <v>0</v>
      </c>
      <c r="G47" s="85">
        <f>AE27</f>
        <v>5</v>
      </c>
    </row>
    <row r="48" spans="1:7" x14ac:dyDescent="0.25">
      <c r="A48" s="22" t="s">
        <v>11</v>
      </c>
      <c r="B48" s="23">
        <f ca="1">INDIRECT(VLOOKUP($D$15,Feuil2!$A$1:$C$13,2,FALSE))</f>
        <v>0</v>
      </c>
      <c r="C48" s="3">
        <v>0</v>
      </c>
      <c r="D48" s="3">
        <v>0</v>
      </c>
      <c r="E48" s="3">
        <v>0</v>
      </c>
      <c r="F48" s="3">
        <v>0</v>
      </c>
      <c r="G48" s="85">
        <f>AO27</f>
        <v>8</v>
      </c>
    </row>
    <row r="49" spans="1:7" x14ac:dyDescent="0.25">
      <c r="A49" s="22" t="s">
        <v>12</v>
      </c>
      <c r="B49" s="23">
        <f ca="1">INDIRECT(VLOOKUP($D$16,Feuil2!$A$1:$C$13,2,FALSE))</f>
        <v>0</v>
      </c>
      <c r="C49" s="3">
        <v>0</v>
      </c>
      <c r="D49" s="3">
        <v>0</v>
      </c>
      <c r="E49" s="3">
        <v>0</v>
      </c>
      <c r="F49" s="3">
        <v>0</v>
      </c>
      <c r="G49" s="85">
        <f>Y27</f>
        <v>7</v>
      </c>
    </row>
    <row r="50" spans="1:7" x14ac:dyDescent="0.25">
      <c r="A50" s="22" t="s">
        <v>13</v>
      </c>
      <c r="B50" s="23">
        <f ca="1">INDIRECT(VLOOKUP($D$17,Feuil2!$A$1:$C$13,2,FALSE))</f>
        <v>0</v>
      </c>
      <c r="C50" s="3">
        <v>0</v>
      </c>
      <c r="D50" s="3">
        <v>0</v>
      </c>
      <c r="E50" s="3">
        <v>0</v>
      </c>
      <c r="F50" s="3">
        <v>0</v>
      </c>
      <c r="G50" s="85">
        <f>AC27</f>
        <v>5</v>
      </c>
    </row>
    <row r="51" spans="1:7" x14ac:dyDescent="0.25">
      <c r="A51" s="22" t="s">
        <v>14</v>
      </c>
      <c r="B51" s="23">
        <f ca="1">INDIRECT(VLOOKUP($D$18,Feuil2!$A$1:$C$13,2,FALSE))</f>
        <v>0</v>
      </c>
      <c r="C51" s="3">
        <v>0</v>
      </c>
      <c r="D51" s="3">
        <v>0</v>
      </c>
      <c r="E51" s="3">
        <v>0</v>
      </c>
      <c r="F51" s="3">
        <v>0</v>
      </c>
      <c r="G51" s="85">
        <f>W27</f>
        <v>5</v>
      </c>
    </row>
    <row r="52" spans="1:7" x14ac:dyDescent="0.25">
      <c r="A52" s="22" t="s">
        <v>64</v>
      </c>
      <c r="B52" s="23">
        <f ca="1">INDIRECT(VLOOKUP($D$19,Feuil2!$A$1:$C$13,2,FALSE))</f>
        <v>0</v>
      </c>
      <c r="C52" s="3">
        <v>0</v>
      </c>
      <c r="D52" s="3">
        <v>0</v>
      </c>
      <c r="E52" s="3">
        <v>0</v>
      </c>
      <c r="F52" s="3">
        <v>0</v>
      </c>
      <c r="G52" s="85">
        <f>AQ27</f>
        <v>6</v>
      </c>
    </row>
  </sheetData>
  <mergeCells count="49">
    <mergeCell ref="A36:B39"/>
    <mergeCell ref="C36:C39"/>
    <mergeCell ref="D36:D39"/>
    <mergeCell ref="E36:E39"/>
    <mergeCell ref="F36:F39"/>
    <mergeCell ref="G36:G39"/>
    <mergeCell ref="AK1:AL6"/>
    <mergeCell ref="AM1:AN6"/>
    <mergeCell ref="AO1:AP6"/>
    <mergeCell ref="AQ1:AR6"/>
    <mergeCell ref="A9:C9"/>
    <mergeCell ref="F3:F6"/>
    <mergeCell ref="A16:C16"/>
    <mergeCell ref="A17:C17"/>
    <mergeCell ref="A18:C18"/>
    <mergeCell ref="A19:C19"/>
    <mergeCell ref="R1:R6"/>
    <mergeCell ref="A10:C10"/>
    <mergeCell ref="A11:C11"/>
    <mergeCell ref="A12:C12"/>
    <mergeCell ref="A13:C13"/>
    <mergeCell ref="A14:C14"/>
    <mergeCell ref="A15:C15"/>
    <mergeCell ref="I3:I6"/>
    <mergeCell ref="J3:J6"/>
    <mergeCell ref="H3:H6"/>
    <mergeCell ref="A7:C7"/>
    <mergeCell ref="A8:C8"/>
    <mergeCell ref="G3:G6"/>
    <mergeCell ref="D3:E6"/>
    <mergeCell ref="S1:T6"/>
    <mergeCell ref="U1:V6"/>
    <mergeCell ref="W1:X6"/>
    <mergeCell ref="Y1:Z6"/>
    <mergeCell ref="AA1:AB6"/>
    <mergeCell ref="AC1:AD6"/>
    <mergeCell ref="AE1:AF6"/>
    <mergeCell ref="AG1:AH6"/>
    <mergeCell ref="AI1:AJ6"/>
    <mergeCell ref="O24:Q24"/>
    <mergeCell ref="O25:Q25"/>
    <mergeCell ref="M27:Q27"/>
    <mergeCell ref="M22:Q22"/>
    <mergeCell ref="M1:Q6"/>
    <mergeCell ref="M17:M19"/>
    <mergeCell ref="N17:N19"/>
    <mergeCell ref="O17:O19"/>
    <mergeCell ref="P17:P19"/>
    <mergeCell ref="Q17:Q19"/>
  </mergeCells>
  <conditionalFormatting sqref="S7:AR7 V8:V15 V17:V19 T8:T15 X8:X15 Z8:Z15 AB8:AB15 AD8:AD15 AF8:AF15 AH8:AH15 AJ8:AJ15 AL8:AL15 AN8:AN15 AP8:AP15 AR8:AR15 AR17:AR20 AP17:AP19 AN17:AN19 AL17:AL19 AJ17:AJ19 AH17:AH19 AF17:AF19 AD17:AD19 AB17:AB19 Z17:Z19 X17:X19 T17:T19">
    <cfRule type="uniqueValues" dxfId="9" priority="29"/>
  </conditionalFormatting>
  <conditionalFormatting sqref="S8 U8 W8 Y8 AA8 AC8 AE8 AG8 AI8 AK8 AM8 AO8 AQ8">
    <cfRule type="uniqueValues" dxfId="8" priority="28"/>
  </conditionalFormatting>
  <conditionalFormatting sqref="S9 U9 W9 Y9 AA9 AC9 AE9 AG9 AI9 AK9 AM9 AO9 AQ9">
    <cfRule type="uniqueValues" dxfId="7" priority="27"/>
  </conditionalFormatting>
  <conditionalFormatting sqref="S10 U10 W10 Y10 AA10 AC10 AE10 AG10 AI10 AK10 AM10 AO10 AQ10">
    <cfRule type="uniqueValues" dxfId="6" priority="26"/>
  </conditionalFormatting>
  <conditionalFormatting sqref="S11 U11 W11 Y11 AA11 AC11 AE11 AG11 AI11 AK11 AM11 AO11 AQ11">
    <cfRule type="uniqueValues" dxfId="5" priority="25"/>
  </conditionalFormatting>
  <conditionalFormatting sqref="S12 U12 W12 Y12 AA12 AC12 AE12 AG12 AI12 AK12 AM12 AO12 AQ12">
    <cfRule type="uniqueValues" dxfId="4" priority="24"/>
  </conditionalFormatting>
  <conditionalFormatting sqref="S13 U13 W13 Y13 AA13 AC13 AE13 AG13 AI13 AK13 AM13 AO13 AQ13">
    <cfRule type="uniqueValues" dxfId="3" priority="23"/>
  </conditionalFormatting>
  <conditionalFormatting sqref="S14 U14 W14 Y14 AA14 AC14 AE14 AG14 AI14 AK14 AM14 AO14 AQ14">
    <cfRule type="uniqueValues" dxfId="2" priority="22"/>
  </conditionalFormatting>
  <conditionalFormatting sqref="S15 U15 W15 Y15 AA15 AC15 AE15 AG15 AI15 AK15 AM15 AO15 AQ15">
    <cfRule type="uniqueValues" dxfId="1" priority="21"/>
  </conditionalFormatting>
  <conditionalFormatting sqref="S17 W17 U17 Y17 AA17 AC17 AE17 AG17 AI17 AK17 AM17 AO17 AQ17">
    <cfRule type="uniqueValues" dxfId="0" priority="20"/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22" zoomScale="200" zoomScaleNormal="200" workbookViewId="0">
      <selection activeCell="C13" sqref="C13"/>
    </sheetView>
  </sheetViews>
  <sheetFormatPr baseColWidth="10" defaultRowHeight="15" x14ac:dyDescent="0.25"/>
  <cols>
    <col min="1" max="2" width="22.7109375" customWidth="1"/>
    <col min="3" max="3" width="4.7109375" customWidth="1"/>
  </cols>
  <sheetData>
    <row r="1" spans="1:3" ht="18" customHeight="1" x14ac:dyDescent="0.25">
      <c r="A1" s="14" t="s">
        <v>4</v>
      </c>
      <c r="B1" s="14" t="str">
        <f>"Feuil2!"&amp;ADDRESS(ROW(B1),COLUMN(C1))</f>
        <v>Feuil2!$C$1</v>
      </c>
      <c r="C1" s="16"/>
    </row>
    <row r="2" spans="1:3" ht="18" customHeight="1" x14ac:dyDescent="0.25">
      <c r="A2" s="14" t="s">
        <v>5</v>
      </c>
      <c r="B2" s="14" t="str">
        <f t="shared" ref="B2:B13" si="0">"Feuil2!"&amp;ADDRESS(ROW(B2),COLUMN(C2))</f>
        <v>Feuil2!$C$2</v>
      </c>
      <c r="C2" s="16"/>
    </row>
    <row r="3" spans="1:3" ht="18" customHeight="1" x14ac:dyDescent="0.25">
      <c r="A3" s="14" t="s">
        <v>6</v>
      </c>
      <c r="B3" s="14" t="str">
        <f t="shared" si="0"/>
        <v>Feuil2!$C$3</v>
      </c>
      <c r="C3" s="16"/>
    </row>
    <row r="4" spans="1:3" ht="18" customHeight="1" x14ac:dyDescent="0.25">
      <c r="A4" s="14" t="s">
        <v>7</v>
      </c>
      <c r="B4" s="14" t="str">
        <f t="shared" si="0"/>
        <v>Feuil2!$C$4</v>
      </c>
      <c r="C4" s="16"/>
    </row>
    <row r="5" spans="1:3" ht="18" customHeight="1" x14ac:dyDescent="0.25">
      <c r="A5" s="14" t="s">
        <v>8</v>
      </c>
      <c r="B5" s="14" t="str">
        <f t="shared" si="0"/>
        <v>Feuil2!$C$5</v>
      </c>
      <c r="C5" s="16"/>
    </row>
    <row r="6" spans="1:3" ht="18" customHeight="1" x14ac:dyDescent="0.25">
      <c r="A6" s="14" t="s">
        <v>9</v>
      </c>
      <c r="B6" s="14" t="str">
        <f t="shared" si="0"/>
        <v>Feuil2!$C$6</v>
      </c>
      <c r="C6" s="16"/>
    </row>
    <row r="7" spans="1:3" ht="18" customHeight="1" x14ac:dyDescent="0.25">
      <c r="A7" s="14" t="s">
        <v>65</v>
      </c>
      <c r="B7" s="14" t="str">
        <f t="shared" si="0"/>
        <v>Feuil2!$C$7</v>
      </c>
      <c r="C7" s="16"/>
    </row>
    <row r="8" spans="1:3" ht="18" customHeight="1" x14ac:dyDescent="0.25">
      <c r="A8" s="14" t="s">
        <v>10</v>
      </c>
      <c r="B8" s="14" t="str">
        <f t="shared" si="0"/>
        <v>Feuil2!$C$8</v>
      </c>
      <c r="C8" s="16"/>
    </row>
    <row r="9" spans="1:3" ht="18" customHeight="1" x14ac:dyDescent="0.25">
      <c r="A9" s="14" t="s">
        <v>11</v>
      </c>
      <c r="B9" s="14" t="str">
        <f t="shared" si="0"/>
        <v>Feuil2!$C$9</v>
      </c>
      <c r="C9" s="16"/>
    </row>
    <row r="10" spans="1:3" ht="18" customHeight="1" x14ac:dyDescent="0.25">
      <c r="A10" s="14" t="s">
        <v>12</v>
      </c>
      <c r="B10" s="14" t="str">
        <f t="shared" si="0"/>
        <v>Feuil2!$C$10</v>
      </c>
      <c r="C10" s="16"/>
    </row>
    <row r="11" spans="1:3" ht="18" customHeight="1" x14ac:dyDescent="0.25">
      <c r="A11" s="14" t="s">
        <v>13</v>
      </c>
      <c r="B11" s="14" t="str">
        <f t="shared" si="0"/>
        <v>Feuil2!$C$11</v>
      </c>
      <c r="C11" s="16"/>
    </row>
    <row r="12" spans="1:3" ht="18" customHeight="1" x14ac:dyDescent="0.25">
      <c r="A12" s="14" t="s">
        <v>14</v>
      </c>
      <c r="B12" s="14" t="str">
        <f t="shared" si="0"/>
        <v>Feuil2!$C$12</v>
      </c>
      <c r="C12" s="16"/>
    </row>
    <row r="13" spans="1:3" ht="18" customHeight="1" x14ac:dyDescent="0.25">
      <c r="A13" s="14" t="s">
        <v>64</v>
      </c>
      <c r="B13" s="14" t="str">
        <f t="shared" si="0"/>
        <v>Feuil2!$C$13</v>
      </c>
      <c r="C13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Feuil1!Extraire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Filou Filipe</dc:creator>
  <cp:lastModifiedBy>Filou Filipe</cp:lastModifiedBy>
  <dcterms:created xsi:type="dcterms:W3CDTF">2018-08-15T10:09:08Z</dcterms:created>
  <dcterms:modified xsi:type="dcterms:W3CDTF">2018-09-11T21:34:32Z</dcterms:modified>
</cp:coreProperties>
</file>