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8A813938-8CA6-4258-8CB7-598B323FE07F}" xr6:coauthVersionLast="36" xr6:coauthVersionMax="36" xr10:uidLastSave="{00000000-0000-0000-0000-000000000000}"/>
  <bookViews>
    <workbookView xWindow="0" yWindow="0" windowWidth="19200" windowHeight="10350" xr2:uid="{00000000-000D-0000-FFFF-FFFF00000000}"/>
  </bookViews>
  <sheets>
    <sheet name="Avec un TCD" sheetId="8" r:id="rId1"/>
    <sheet name="Feuil1" sheetId="1" r:id="rId2"/>
    <sheet name="tableau recap" sheetId="2" r:id="rId3"/>
    <sheet name="Feuil3" sheetId="3" r:id="rId4"/>
  </sheets>
  <definedNames>
    <definedName name="BB">Feuil1!$A$1:$R$173</definedName>
    <definedName name="JANVIER">Feuil1!$H$5</definedName>
  </definedNames>
  <calcPr calcId="162913"/>
  <pivotCaches>
    <pivotCache cacheId="19" r:id="rId5"/>
  </pivotCaches>
</workbook>
</file>

<file path=xl/calcChain.xml><?xml version="1.0" encoding="utf-8"?>
<calcChain xmlns="http://schemas.openxmlformats.org/spreadsheetml/2006/main">
  <c r="E5" i="2" l="1" a="1"/>
  <c r="E5" i="2" s="1"/>
  <c r="F5" i="2" a="1"/>
  <c r="F5" i="2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/>
  <c r="M5" i="2" a="1"/>
  <c r="M5" i="2" s="1"/>
  <c r="N5" i="2" a="1"/>
  <c r="N5" i="2"/>
  <c r="O5" i="2" a="1"/>
  <c r="O5" i="2" s="1"/>
  <c r="E6" i="2" a="1"/>
  <c r="E6" i="2" s="1"/>
  <c r="F6" i="2" a="1"/>
  <c r="F6" i="2" s="1"/>
  <c r="G6" i="2" a="1"/>
  <c r="G6" i="2" s="1"/>
  <c r="H6" i="2" a="1"/>
  <c r="H6" i="2" s="1"/>
  <c r="I6" i="2" a="1"/>
  <c r="I6" i="2"/>
  <c r="J6" i="2" a="1"/>
  <c r="J6" i="2" s="1"/>
  <c r="K6" i="2" a="1"/>
  <c r="K6" i="2"/>
  <c r="L6" i="2" a="1"/>
  <c r="L6" i="2" s="1"/>
  <c r="M6" i="2" a="1"/>
  <c r="M6" i="2" s="1"/>
  <c r="N6" i="2" a="1"/>
  <c r="N6" i="2" s="1"/>
  <c r="O6" i="2" a="1"/>
  <c r="O6" i="2" s="1"/>
  <c r="E7" i="2" a="1"/>
  <c r="E7" i="2" s="1"/>
  <c r="F7" i="2" a="1"/>
  <c r="F7" i="2"/>
  <c r="G7" i="2" a="1"/>
  <c r="G7" i="2" s="1"/>
  <c r="H7" i="2" a="1"/>
  <c r="H7" i="2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/>
  <c r="O7" i="2" a="1"/>
  <c r="O7" i="2" s="1"/>
  <c r="E8" i="2" a="1"/>
  <c r="E8" i="2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/>
  <c r="L8" i="2" a="1"/>
  <c r="L8" i="2" s="1"/>
  <c r="M8" i="2" a="1"/>
  <c r="M8" i="2"/>
  <c r="N8" i="2" a="1"/>
  <c r="N8" i="2" s="1"/>
  <c r="O8" i="2" a="1"/>
  <c r="O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E17" i="2" a="1"/>
  <c r="E17" i="2" s="1"/>
  <c r="F17" i="2" a="1"/>
  <c r="F17" i="2" s="1"/>
  <c r="G17" i="2" a="1"/>
  <c r="G17" i="2" s="1"/>
  <c r="H17" i="2" a="1"/>
  <c r="H17" i="2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6" i="2" a="1"/>
  <c r="D6" i="2" s="1"/>
  <c r="D7" i="2" a="1"/>
  <c r="D7" i="2"/>
  <c r="D8" i="2" a="1"/>
  <c r="D8" i="2" s="1"/>
  <c r="D9" i="2" a="1"/>
  <c r="D9" i="2" s="1"/>
  <c r="D10" i="2" a="1"/>
  <c r="D10" i="2" s="1"/>
  <c r="D11" i="2" a="1"/>
  <c r="D11" i="2"/>
  <c r="D12" i="2" a="1"/>
  <c r="D12" i="2" s="1"/>
  <c r="D13" i="2" a="1"/>
  <c r="D13" i="2" s="1"/>
  <c r="D14" i="2" a="1"/>
  <c r="D14" i="2" s="1"/>
  <c r="D5" i="2" a="1"/>
  <c r="D5" i="2" s="1"/>
  <c r="H80" i="1" l="1"/>
  <c r="I80" i="1" s="1"/>
  <c r="F80" i="1"/>
  <c r="G80" i="1" s="1"/>
  <c r="F99" i="1" l="1"/>
  <c r="G99" i="1" s="1"/>
  <c r="F101" i="1" l="1"/>
  <c r="G101" i="1"/>
  <c r="H101" i="1"/>
  <c r="I101" i="1" s="1"/>
  <c r="H52" i="1"/>
  <c r="I52" i="1" s="1"/>
  <c r="F52" i="1"/>
  <c r="G52" i="1" s="1"/>
  <c r="H61" i="1"/>
  <c r="I61" i="1" s="1"/>
  <c r="F61" i="1"/>
  <c r="G61" i="1" s="1"/>
  <c r="F74" i="1" l="1"/>
  <c r="G74" i="1" s="1"/>
  <c r="H74" i="1"/>
  <c r="I74" i="1" s="1"/>
  <c r="H83" i="1" l="1"/>
  <c r="I83" i="1" s="1"/>
  <c r="F83" i="1"/>
  <c r="G83" i="1" s="1"/>
  <c r="H107" i="1" l="1"/>
  <c r="I107" i="1" s="1"/>
  <c r="F107" i="1"/>
  <c r="G107" i="1" s="1"/>
  <c r="H79" i="1"/>
  <c r="I79" i="1" s="1"/>
  <c r="F79" i="1"/>
  <c r="G79" i="1" s="1"/>
  <c r="H75" i="1"/>
  <c r="I75" i="1" s="1"/>
  <c r="F75" i="1"/>
  <c r="G75" i="1" s="1"/>
  <c r="H73" i="1"/>
  <c r="I73" i="1" s="1"/>
  <c r="F73" i="1"/>
  <c r="G73" i="1" s="1"/>
  <c r="H58" i="1"/>
  <c r="I58" i="1" s="1"/>
  <c r="F58" i="1"/>
  <c r="G58" i="1" s="1"/>
  <c r="H43" i="1"/>
  <c r="I43" i="1" s="1"/>
  <c r="F43" i="1"/>
  <c r="G43" i="1" s="1"/>
  <c r="H37" i="1"/>
  <c r="I37" i="1" s="1"/>
  <c r="F37" i="1"/>
  <c r="G37" i="1" s="1"/>
  <c r="H23" i="1"/>
  <c r="I23" i="1" s="1"/>
  <c r="F23" i="1"/>
  <c r="G23" i="1" s="1"/>
  <c r="H20" i="1"/>
  <c r="I20" i="1" s="1"/>
  <c r="F20" i="1"/>
  <c r="G20" i="1" s="1"/>
  <c r="H14" i="1"/>
  <c r="I14" i="1" s="1"/>
  <c r="F14" i="1"/>
  <c r="G14" i="1" s="1"/>
  <c r="H97" i="1" l="1"/>
  <c r="H95" i="1"/>
  <c r="H86" i="1"/>
  <c r="H60" i="1"/>
  <c r="I60" i="1" s="1"/>
  <c r="H46" i="1"/>
  <c r="I46" i="1" s="1"/>
  <c r="H31" i="1"/>
  <c r="H44" i="1"/>
  <c r="F44" i="1"/>
  <c r="F46" i="1"/>
  <c r="G46" i="1" s="1"/>
  <c r="F60" i="1"/>
  <c r="G60" i="1" s="1"/>
  <c r="H11" i="1" l="1"/>
  <c r="I11" i="1" s="1"/>
  <c r="F11" i="1"/>
  <c r="G11" i="1" s="1"/>
  <c r="H85" i="1"/>
  <c r="I85" i="1" s="1"/>
  <c r="F85" i="1"/>
  <c r="G85" i="1" s="1"/>
  <c r="H69" i="1" l="1"/>
  <c r="I69" i="1" s="1"/>
  <c r="F69" i="1"/>
  <c r="G69" i="1" s="1"/>
  <c r="H9" i="1"/>
  <c r="I9" i="1" s="1"/>
  <c r="F9" i="1"/>
  <c r="G9" i="1" s="1"/>
  <c r="H19" i="1"/>
  <c r="I19" i="1" s="1"/>
  <c r="F19" i="1"/>
  <c r="G19" i="1" s="1"/>
  <c r="F87" i="1"/>
  <c r="G87" i="1" s="1"/>
  <c r="H87" i="1"/>
  <c r="I87" i="1" s="1"/>
  <c r="H92" i="1" l="1"/>
  <c r="I92" i="1" s="1"/>
  <c r="F92" i="1"/>
  <c r="G92" i="1" s="1"/>
  <c r="F93" i="1"/>
  <c r="F94" i="1"/>
  <c r="F95" i="1"/>
  <c r="H113" i="1" l="1"/>
  <c r="I113" i="1" s="1"/>
  <c r="F113" i="1"/>
  <c r="G113" i="1" s="1"/>
  <c r="H104" i="1"/>
  <c r="I104" i="1" s="1"/>
  <c r="F104" i="1"/>
  <c r="G104" i="1" s="1"/>
  <c r="H100" i="1"/>
  <c r="I100" i="1" s="1"/>
  <c r="F100" i="1"/>
  <c r="G100" i="1" s="1"/>
  <c r="H96" i="1"/>
  <c r="I96" i="1" s="1"/>
  <c r="F96" i="1"/>
  <c r="G96" i="1" s="1"/>
  <c r="H63" i="1"/>
  <c r="I63" i="1" s="1"/>
  <c r="F63" i="1"/>
  <c r="G63" i="1" s="1"/>
  <c r="H64" i="1"/>
  <c r="I64" i="1" s="1"/>
  <c r="F64" i="1"/>
  <c r="G64" i="1" s="1"/>
  <c r="H70" i="1"/>
  <c r="I70" i="1" s="1"/>
  <c r="F70" i="1"/>
  <c r="G70" i="1" s="1"/>
  <c r="F65" i="1"/>
  <c r="G65" i="1" s="1"/>
  <c r="H57" i="1"/>
  <c r="I57" i="1" s="1"/>
  <c r="F57" i="1"/>
  <c r="G57" i="1" s="1"/>
  <c r="F56" i="1"/>
  <c r="G56" i="1" s="1"/>
  <c r="H56" i="1"/>
  <c r="I56" i="1" s="1"/>
  <c r="H42" i="1"/>
  <c r="I42" i="1" s="1"/>
  <c r="F42" i="1"/>
  <c r="G42" i="1" s="1"/>
  <c r="H39" i="1"/>
  <c r="I39" i="1" s="1"/>
  <c r="F39" i="1"/>
  <c r="G39" i="1" s="1"/>
  <c r="H36" i="1"/>
  <c r="I36" i="1" s="1"/>
  <c r="F36" i="1"/>
  <c r="G36" i="1" s="1"/>
  <c r="H33" i="1"/>
  <c r="I33" i="1" s="1"/>
  <c r="F33" i="1"/>
  <c r="G33" i="1" s="1"/>
  <c r="H32" i="1"/>
  <c r="I32" i="1" s="1"/>
  <c r="F32" i="1"/>
  <c r="G32" i="1" s="1"/>
  <c r="I31" i="1"/>
  <c r="H8" i="1"/>
  <c r="H30" i="1"/>
  <c r="I30" i="1" s="1"/>
  <c r="F31" i="1"/>
  <c r="G31" i="1" s="1"/>
  <c r="F30" i="1"/>
  <c r="G30" i="1" s="1"/>
  <c r="H13" i="1"/>
  <c r="I13" i="1" s="1"/>
  <c r="H29" i="1"/>
  <c r="I29" i="1" s="1"/>
  <c r="F29" i="1"/>
  <c r="G29" i="1" s="1"/>
  <c r="F13" i="1"/>
  <c r="G13" i="1" s="1"/>
  <c r="H16" i="1"/>
  <c r="I16" i="1" s="1"/>
  <c r="F16" i="1"/>
  <c r="G16" i="1" s="1"/>
  <c r="H109" i="1" l="1"/>
  <c r="I109" i="1" s="1"/>
  <c r="F109" i="1"/>
  <c r="G109" i="1" s="1"/>
  <c r="H55" i="1"/>
  <c r="I55" i="1" s="1"/>
  <c r="F55" i="1"/>
  <c r="G55" i="1" s="1"/>
  <c r="H17" i="1" l="1"/>
  <c r="I17" i="1" s="1"/>
  <c r="F17" i="1"/>
  <c r="G17" i="1" s="1"/>
  <c r="H93" i="1"/>
  <c r="I93" i="1" s="1"/>
  <c r="G93" i="1"/>
  <c r="H27" i="1"/>
  <c r="I27" i="1" s="1"/>
  <c r="F27" i="1"/>
  <c r="G27" i="1" s="1"/>
  <c r="H78" i="1" l="1"/>
  <c r="I78" i="1" s="1"/>
  <c r="F78" i="1"/>
  <c r="G78" i="1" s="1"/>
  <c r="H108" i="1"/>
  <c r="I108" i="1" s="1"/>
  <c r="F108" i="1"/>
  <c r="G108" i="1" s="1"/>
  <c r="H111" i="1" l="1"/>
  <c r="I111" i="1" s="1"/>
  <c r="F111" i="1"/>
  <c r="G111" i="1" s="1"/>
  <c r="H54" i="1"/>
  <c r="I54" i="1" s="1"/>
  <c r="F54" i="1"/>
  <c r="G54" i="1" s="1"/>
  <c r="F8" i="1"/>
  <c r="G8" i="1" s="1"/>
  <c r="I8" i="1"/>
  <c r="H35" i="1"/>
  <c r="I35" i="1" s="1"/>
  <c r="F35" i="1"/>
  <c r="G35" i="1" s="1"/>
  <c r="F45" i="1"/>
  <c r="G45" i="1" s="1"/>
  <c r="H45" i="1"/>
  <c r="I45" i="1" s="1"/>
  <c r="H38" i="1"/>
  <c r="I38" i="1" s="1"/>
  <c r="F38" i="1"/>
  <c r="G38" i="1" s="1"/>
  <c r="H81" i="1" l="1"/>
  <c r="I81" i="1" s="1"/>
  <c r="F81" i="1"/>
  <c r="G81" i="1" s="1"/>
  <c r="I97" i="1"/>
  <c r="F97" i="1"/>
  <c r="G97" i="1" s="1"/>
  <c r="I95" i="1" l="1"/>
  <c r="G95" i="1"/>
  <c r="H89" i="1"/>
  <c r="I89" i="1" s="1"/>
  <c r="F89" i="1"/>
  <c r="G89" i="1" s="1"/>
  <c r="I86" i="1"/>
  <c r="F86" i="1"/>
  <c r="G86" i="1" s="1"/>
  <c r="I44" i="1"/>
  <c r="G44" i="1"/>
  <c r="F6" i="1"/>
  <c r="G6" i="1" s="1"/>
  <c r="F7" i="1"/>
  <c r="G7" i="1" s="1"/>
  <c r="F12" i="1"/>
  <c r="G12" i="1" s="1"/>
  <c r="F15" i="1"/>
  <c r="G15" i="1" s="1"/>
  <c r="F18" i="1"/>
  <c r="G18" i="1" s="1"/>
  <c r="F21" i="1"/>
  <c r="G21" i="1" s="1"/>
  <c r="F22" i="1"/>
  <c r="G22" i="1" s="1"/>
  <c r="F24" i="1"/>
  <c r="G24" i="1" s="1"/>
  <c r="F25" i="1"/>
  <c r="G25" i="1" s="1"/>
  <c r="F26" i="1"/>
  <c r="G26" i="1" s="1"/>
  <c r="F28" i="1"/>
  <c r="G28" i="1" s="1"/>
  <c r="F34" i="1"/>
  <c r="G34" i="1" s="1"/>
  <c r="F40" i="1"/>
  <c r="G40" i="1" s="1"/>
  <c r="F41" i="1"/>
  <c r="G41" i="1" s="1"/>
  <c r="F47" i="1"/>
  <c r="G47" i="1" s="1"/>
  <c r="F48" i="1"/>
  <c r="G48" i="1" s="1"/>
  <c r="F49" i="1"/>
  <c r="G49" i="1" s="1"/>
  <c r="F50" i="1"/>
  <c r="G50" i="1" s="1"/>
  <c r="F51" i="1"/>
  <c r="G51" i="1" s="1"/>
  <c r="F53" i="1"/>
  <c r="G53" i="1" s="1"/>
  <c r="F59" i="1"/>
  <c r="G59" i="1" s="1"/>
  <c r="F62" i="1"/>
  <c r="G62" i="1" s="1"/>
  <c r="F66" i="1"/>
  <c r="G66" i="1" s="1"/>
  <c r="F67" i="1"/>
  <c r="G67" i="1" s="1"/>
  <c r="F68" i="1"/>
  <c r="G68" i="1" s="1"/>
  <c r="F71" i="1"/>
  <c r="G71" i="1" s="1"/>
  <c r="F72" i="1"/>
  <c r="G72" i="1" s="1"/>
  <c r="F76" i="1"/>
  <c r="G76" i="1" s="1"/>
  <c r="F77" i="1"/>
  <c r="G77" i="1" s="1"/>
  <c r="F82" i="1"/>
  <c r="G82" i="1" s="1"/>
  <c r="F84" i="1"/>
  <c r="G84" i="1" s="1"/>
  <c r="F88" i="1"/>
  <c r="G88" i="1" s="1"/>
  <c r="F90" i="1"/>
  <c r="G90" i="1" s="1"/>
  <c r="F91" i="1"/>
  <c r="G91" i="1" s="1"/>
  <c r="G94" i="1"/>
  <c r="F98" i="1"/>
  <c r="G98" i="1" s="1"/>
  <c r="F102" i="1"/>
  <c r="G102" i="1" s="1"/>
  <c r="F103" i="1"/>
  <c r="G103" i="1" s="1"/>
  <c r="F105" i="1"/>
  <c r="G105" i="1" s="1"/>
  <c r="F106" i="1"/>
  <c r="G106" i="1" s="1"/>
  <c r="F110" i="1"/>
  <c r="G110" i="1" s="1"/>
  <c r="F112" i="1"/>
  <c r="G112" i="1" s="1"/>
  <c r="H6" i="1"/>
  <c r="I6" i="1" s="1"/>
  <c r="H7" i="1"/>
  <c r="I7" i="1" s="1"/>
  <c r="H12" i="1"/>
  <c r="I12" i="1" s="1"/>
  <c r="H15" i="1"/>
  <c r="I15" i="1" s="1"/>
  <c r="H18" i="1"/>
  <c r="I18" i="1" s="1"/>
  <c r="H21" i="1"/>
  <c r="I21" i="1" s="1"/>
  <c r="H22" i="1"/>
  <c r="I22" i="1" s="1"/>
  <c r="H24" i="1"/>
  <c r="I24" i="1" s="1"/>
  <c r="H25" i="1"/>
  <c r="I25" i="1" s="1"/>
  <c r="H26" i="1"/>
  <c r="I26" i="1" s="1"/>
  <c r="H28" i="1"/>
  <c r="I28" i="1" s="1"/>
  <c r="H34" i="1"/>
  <c r="I34" i="1" s="1"/>
  <c r="H40" i="1"/>
  <c r="I40" i="1" s="1"/>
  <c r="H41" i="1"/>
  <c r="I41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I53" i="1" s="1"/>
  <c r="H59" i="1"/>
  <c r="I59" i="1" s="1"/>
  <c r="H62" i="1"/>
  <c r="I62" i="1" s="1"/>
  <c r="H65" i="1"/>
  <c r="I65" i="1" s="1"/>
  <c r="H66" i="1"/>
  <c r="I66" i="1" s="1"/>
  <c r="H67" i="1"/>
  <c r="I67" i="1" s="1"/>
  <c r="H68" i="1"/>
  <c r="I68" i="1" s="1"/>
  <c r="H71" i="1"/>
  <c r="I71" i="1" s="1"/>
  <c r="H72" i="1"/>
  <c r="I72" i="1" s="1"/>
  <c r="H76" i="1"/>
  <c r="I76" i="1" s="1"/>
  <c r="H77" i="1"/>
  <c r="I77" i="1" s="1"/>
  <c r="H82" i="1"/>
  <c r="I82" i="1" s="1"/>
  <c r="H84" i="1"/>
  <c r="I84" i="1" s="1"/>
  <c r="H88" i="1"/>
  <c r="I88" i="1" s="1"/>
  <c r="H90" i="1"/>
  <c r="I90" i="1" s="1"/>
  <c r="H91" i="1"/>
  <c r="I91" i="1" s="1"/>
  <c r="H94" i="1"/>
  <c r="I94" i="1" s="1"/>
  <c r="H98" i="1"/>
  <c r="I98" i="1" s="1"/>
  <c r="H99" i="1"/>
  <c r="I99" i="1" s="1"/>
  <c r="H102" i="1"/>
  <c r="I102" i="1" s="1"/>
  <c r="H103" i="1"/>
  <c r="I103" i="1" s="1"/>
  <c r="H105" i="1"/>
  <c r="I105" i="1" s="1"/>
  <c r="H106" i="1"/>
  <c r="I106" i="1" s="1"/>
  <c r="H110" i="1"/>
  <c r="I110" i="1" s="1"/>
  <c r="H112" i="1"/>
  <c r="I112" i="1" s="1"/>
  <c r="H10" i="1"/>
  <c r="I10" i="1" l="1"/>
  <c r="I114" i="1" s="1"/>
  <c r="F10" i="1"/>
  <c r="G10" i="1" s="1"/>
  <c r="I115" i="1" l="1"/>
</calcChain>
</file>

<file path=xl/sharedStrings.xml><?xml version="1.0" encoding="utf-8"?>
<sst xmlns="http://schemas.openxmlformats.org/spreadsheetml/2006/main" count="255" uniqueCount="139">
  <si>
    <t>Total accompagnement</t>
  </si>
  <si>
    <t>Nom du ménage</t>
  </si>
  <si>
    <t>date début</t>
  </si>
  <si>
    <t>date fin</t>
  </si>
  <si>
    <t>Nbre jours total</t>
  </si>
  <si>
    <t>Nbre mois total</t>
  </si>
  <si>
    <t>M</t>
  </si>
  <si>
    <t>A</t>
  </si>
  <si>
    <t>TOTAL en mois</t>
  </si>
  <si>
    <t>TOTAL en mesure</t>
  </si>
  <si>
    <t>Total 2018</t>
  </si>
  <si>
    <t>Nbre de mois en 2018</t>
  </si>
  <si>
    <t>BD</t>
  </si>
  <si>
    <t>type de mesure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</si>
  <si>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</si>
  <si>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</si>
  <si>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</si>
  <si>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</si>
  <si>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</si>
  <si>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</si>
  <si>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</si>
  <si>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</si>
  <si>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</si>
  <si>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</si>
  <si>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</si>
  <si>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</si>
  <si>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</si>
  <si>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</si>
  <si>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</si>
  <si>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</si>
  <si>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</si>
  <si>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</si>
  <si>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</si>
  <si>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</si>
  <si>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</si>
  <si>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</si>
  <si>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</si>
  <si>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</si>
  <si>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</si>
  <si>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</si>
  <si>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</si>
  <si>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</si>
  <si>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</si>
  <si>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NOM 30</t>
  </si>
  <si>
    <t>NOM 31</t>
  </si>
  <si>
    <t>NOM 32</t>
  </si>
  <si>
    <t>NOM 33</t>
  </si>
  <si>
    <t>NOM 34</t>
  </si>
  <si>
    <t>NOM 35</t>
  </si>
  <si>
    <t>NOM 36</t>
  </si>
  <si>
    <t>NOM 37</t>
  </si>
  <si>
    <t>NOM 38</t>
  </si>
  <si>
    <t>NOM 39</t>
  </si>
  <si>
    <t>NOM 40</t>
  </si>
  <si>
    <t>NOM 41</t>
  </si>
  <si>
    <t>NOM 42</t>
  </si>
  <si>
    <t>NOM 43</t>
  </si>
  <si>
    <t>NOM 44</t>
  </si>
  <si>
    <t>NOM 45</t>
  </si>
  <si>
    <t>NOM 46</t>
  </si>
  <si>
    <t>NOM 47</t>
  </si>
  <si>
    <t>NOM 48</t>
  </si>
  <si>
    <t>NOM 49</t>
  </si>
  <si>
    <t>NOM 50</t>
  </si>
  <si>
    <t>NOM 51</t>
  </si>
  <si>
    <t>NOM 52</t>
  </si>
  <si>
    <t>NOM 53</t>
  </si>
  <si>
    <t>NOM 54</t>
  </si>
  <si>
    <t>NOM 55</t>
  </si>
  <si>
    <t>NOM 56</t>
  </si>
  <si>
    <t>NOM 57</t>
  </si>
  <si>
    <t>NOM 58</t>
  </si>
  <si>
    <t>NOM 59</t>
  </si>
  <si>
    <t>NOM 60</t>
  </si>
  <si>
    <t>NOM 61</t>
  </si>
  <si>
    <t>NOM 62</t>
  </si>
  <si>
    <t>NOM 63</t>
  </si>
  <si>
    <t>NOM 64</t>
  </si>
  <si>
    <t>NOM 65</t>
  </si>
  <si>
    <t>NOM 66</t>
  </si>
  <si>
    <t>NOM 67</t>
  </si>
  <si>
    <t>NOM 68</t>
  </si>
  <si>
    <t>NOM 69</t>
  </si>
  <si>
    <t>NOM 70</t>
  </si>
  <si>
    <t>NOM 71</t>
  </si>
  <si>
    <t>NOM 72</t>
  </si>
  <si>
    <t>NOM 73</t>
  </si>
  <si>
    <t>NOM 74</t>
  </si>
  <si>
    <t>NOM 75</t>
  </si>
  <si>
    <t>NOM 76</t>
  </si>
  <si>
    <t>NOM 77</t>
  </si>
  <si>
    <t>NOM 78</t>
  </si>
  <si>
    <t>NOM 79</t>
  </si>
  <si>
    <t>NOM 80</t>
  </si>
  <si>
    <t>NOM 81</t>
  </si>
  <si>
    <t>NOM 82</t>
  </si>
  <si>
    <t>NOM 83</t>
  </si>
  <si>
    <t>NOM 84</t>
  </si>
  <si>
    <t>NOM 85</t>
  </si>
  <si>
    <t>NOM 86</t>
  </si>
  <si>
    <t>NOM 87</t>
  </si>
  <si>
    <t>NOM 88</t>
  </si>
  <si>
    <t>NOM 89</t>
  </si>
  <si>
    <t>NOM 90</t>
  </si>
  <si>
    <t>NOM 91</t>
  </si>
  <si>
    <t>NOM 92</t>
  </si>
  <si>
    <t>NOM 93</t>
  </si>
  <si>
    <t>NOM 94</t>
  </si>
  <si>
    <t>NOM 95</t>
  </si>
  <si>
    <t>NOM 96</t>
  </si>
  <si>
    <t>NOM 97</t>
  </si>
  <si>
    <t>NOM 98</t>
  </si>
  <si>
    <t>NOM 99</t>
  </si>
  <si>
    <t>NOM 100</t>
  </si>
  <si>
    <t>NOM 101</t>
  </si>
  <si>
    <t>NOM 102</t>
  </si>
  <si>
    <t>NOM 103</t>
  </si>
  <si>
    <t>NOM 104</t>
  </si>
  <si>
    <t>TABLEAU DE BORD DES MESURES ASLL 2018- secteur ,,,</t>
  </si>
  <si>
    <t>FIN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</si>
  <si>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aintien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</si>
  <si>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ccès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</si>
  <si>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ilan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iagnostic</t>
    </r>
  </si>
  <si>
    <t>ID</t>
  </si>
  <si>
    <t>Étiquettes de lignes</t>
  </si>
  <si>
    <t>Total général</t>
  </si>
  <si>
    <t>janv</t>
  </si>
  <si>
    <t>31-janv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</si>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</sst>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dd/mm/yy;@"/>
    <numFmt numFmtId="167" formatCode="mmm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0"/>
      <color indexed="14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2" fillId="0" borderId="0" xfId="0" applyNumberFormat="1" applyFont="1"/>
    <xf numFmtId="1" fontId="3" fillId="2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center"/>
    </xf>
    <xf numFmtId="165" fontId="3" fillId="8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8" borderId="4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/>
    <xf numFmtId="3" fontId="10" fillId="0" borderId="10" xfId="0" applyNumberFormat="1" applyFont="1" applyBorder="1"/>
    <xf numFmtId="0" fontId="3" fillId="8" borderId="4" xfId="0" applyFont="1" applyFill="1" applyBorder="1" applyAlignment="1">
      <alignment horizontal="center"/>
    </xf>
    <xf numFmtId="1" fontId="3" fillId="8" borderId="4" xfId="0" applyNumberFormat="1" applyFont="1" applyFill="1" applyBorder="1" applyAlignment="1">
      <alignment horizontal="center"/>
    </xf>
    <xf numFmtId="1" fontId="3" fillId="8" borderId="5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0" fillId="8" borderId="0" xfId="0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18</xdr:row>
      <xdr:rowOff>171450</xdr:rowOff>
    </xdr:from>
    <xdr:to>
      <xdr:col>8</xdr:col>
      <xdr:colOff>114300</xdr:colOff>
      <xdr:row>32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567FC0A-AE30-4677-9A1B-856233A271E7}"/>
            </a:ext>
          </a:extLst>
        </xdr:cNvPr>
        <xdr:cNvSpPr txBox="1"/>
      </xdr:nvSpPr>
      <xdr:spPr>
        <a:xfrm>
          <a:off x="4410075" y="3924300"/>
          <a:ext cx="221932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Je voudrais inserer une formule dans un tableau excel (tableau simple avec 2 lignes et une colonne par mois). </a:t>
          </a:r>
          <a:br>
            <a:rPr lang="fr-BE"/>
          </a:br>
          <a:r>
            <a:rPr lang="fr-BE"/>
            <a:t>Ce tableau sert à repertorier pour chaque mois, une liste de nom de personne dont le suivi prend fin. </a:t>
          </a:r>
          <a:br>
            <a:rPr lang="fr-BE"/>
          </a:br>
          <a:r>
            <a:rPr lang="fr-BE"/>
            <a:t>Je voudrais que leur nom apparaisse automatiquement dans la colonne mois correspondant à la date de fin. Cette date de fin est indiquée dans un autre tableau excel: tableau avec colonne nom, date de début, date de fin. </a:t>
          </a:r>
          <a:endParaRPr lang="fr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354.511642592595" createdVersion="6" refreshedVersion="6" minRefreshableVersion="3" recordCount="108" xr:uid="{0E4B6CC1-9E63-48DB-81C1-2862BBF2CC39}">
  <cacheSource type="worksheet">
    <worksheetSource ref="A5:I113" sheet="Feuil1"/>
  </cacheSource>
  <cacheFields count="10">
    <cacheField name="ID" numFmtId="0">
      <sharedItems containsSemiMixedTypes="0" containsString="0" containsNumber="1" containsInteger="1" minValue="1" maxValue="108"/>
    </cacheField>
    <cacheField name="Nom du ménage" numFmtId="0">
      <sharedItems count="104">
        <s v="NOM 1"/>
        <s v="NOM 2"/>
        <s v="NOM 3"/>
        <s v="NOM 4"/>
        <s v="NOM 5"/>
        <s v="NOM 6"/>
        <s v="NOM 7"/>
        <s v="NOM 8"/>
        <s v="NOM 9"/>
        <s v="NOM 10"/>
        <s v="NOM 11"/>
        <s v="NOM 12"/>
        <s v="NOM 13"/>
        <s v="NOM 14"/>
        <s v="NOM 15"/>
        <s v="NOM 16"/>
        <s v="NOM 17"/>
        <s v="NOM 18"/>
        <s v="NOM 19"/>
        <s v="NOM 20"/>
        <s v="NOM 21"/>
        <s v="NOM 22"/>
        <s v="NOM 23"/>
        <s v="NOM 24"/>
        <s v="NOM 25"/>
        <s v="NOM 26"/>
        <s v="NOM 27"/>
        <s v="NOM 28"/>
        <s v="NOM 29"/>
        <s v="NOM 30"/>
        <s v="NOM 31"/>
        <s v="NOM 32"/>
        <s v="NOM 33"/>
        <s v="NOM 34"/>
        <s v="NOM 35"/>
        <s v="NOM 36"/>
        <s v="NOM 37"/>
        <s v="NOM 38"/>
        <s v="NOM 39"/>
        <s v="NOM 40"/>
        <s v="NOM 41"/>
        <s v="NOM 42"/>
        <s v="NOM 43"/>
        <s v="NOM 44"/>
        <s v="NOM 45"/>
        <s v="NOM 46"/>
        <s v="NOM 47"/>
        <s v="NOM 48"/>
        <s v="NOM 49"/>
        <s v="NOM 50"/>
        <s v="NOM 51"/>
        <s v="NOM 52"/>
        <s v="NOM 53"/>
        <s v="NOM 54"/>
        <s v="NOM 55"/>
        <s v="NOM 56"/>
        <s v="NOM 57"/>
        <s v="NOM 58"/>
        <s v="NOM 59"/>
        <s v="NOM 60"/>
        <s v="NOM 61"/>
        <s v="NOM 62"/>
        <s v="NOM 63"/>
        <s v="NOM 64"/>
        <s v="NOM 65"/>
        <s v="NOM 66"/>
        <s v="NOM 67"/>
        <s v="NOM 68"/>
        <s v="NOM 69"/>
        <s v="NOM 70"/>
        <s v="NOM 71"/>
        <s v="NOM 72"/>
        <s v="NOM 73"/>
        <s v="NOM 74"/>
        <s v="NOM 75"/>
        <s v="NOM 76"/>
        <s v="NOM 77"/>
        <s v="NOM 78"/>
        <s v="NOM 79"/>
        <s v="NOM 80"/>
        <s v="NOM 81"/>
        <s v="NOM 82"/>
        <s v="NOM 83"/>
        <s v="NOM 84"/>
        <s v="NOM 85"/>
        <s v="NOM 86"/>
        <s v="NOM 87"/>
        <s v="NOM 88"/>
        <s v="NOM 89"/>
        <s v="NOM 90"/>
        <s v="NOM 91"/>
        <s v="NOM 92"/>
        <s v="NOM 93"/>
        <s v="NOM 94"/>
        <s v="NOM 95"/>
        <s v="NOM 96"/>
        <s v="NOM 97"/>
        <s v="NOM 98"/>
        <s v="NOM 99"/>
        <s v="NOM 100"/>
        <s v="NOM 101"/>
        <s v="NOM 102"/>
        <s v="NOM 103"/>
        <s v="NOM 104"/>
      </sharedItems>
    </cacheField>
    <cacheField name="type de mesure" numFmtId="0">
      <sharedItems/>
    </cacheField>
    <cacheField name="date début" numFmtId="165">
      <sharedItems containsSemiMixedTypes="0" containsNonDate="0" containsDate="1" containsString="0" minDate="2016-01-01T00:00:00" maxDate="2018-08-02T00:00:00"/>
    </cacheField>
    <cacheField name="date fin" numFmtId="165">
      <sharedItems containsSemiMixedTypes="0" containsNonDate="0" containsDate="1" containsString="0" minDate="2018-01-31T00:00:00" maxDate="2019-01-01T00:00:00" count="15">
        <d v="2018-05-31T00:00:00"/>
        <d v="2018-10-31T00:00:00"/>
        <d v="2018-06-30T00:00:00"/>
        <d v="2018-02-28T00:00:00"/>
        <d v="2018-11-30T00:00:00"/>
        <d v="2018-09-30T00:00:00"/>
        <d v="2018-12-31T00:00:00"/>
        <d v="2018-04-30T00:00:00"/>
        <d v="2018-03-06T00:00:00"/>
        <d v="2018-01-31T00:00:00"/>
        <d v="2018-08-31T00:00:00"/>
        <d v="2018-07-31T00:00:00"/>
        <d v="2018-03-31T00:00:00"/>
        <d v="2018-05-03T00:00:00"/>
        <d v="2018-05-16T00:00:00"/>
      </sharedItems>
      <fieldGroup par="9" base="4">
        <rangePr groupBy="days" startDate="2018-01-31T00:00:00" endDate="2019-01-01T00:00:00"/>
        <groupItems count="368">
          <s v="&lt;31/01/2018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1/01/2019"/>
        </groupItems>
      </fieldGroup>
    </cacheField>
    <cacheField name="Nbre jours total" numFmtId="0">
      <sharedItems containsSemiMixedTypes="0" containsString="0" containsNumber="1" containsInteger="1" minValue="27" maxValue="839"/>
    </cacheField>
    <cacheField name="Nbre mois total" numFmtId="1">
      <sharedItems containsSemiMixedTypes="0" containsString="0" containsNumber="1" minValue="0.9" maxValue="27.966666666666665"/>
    </cacheField>
    <cacheField name="1/1/18" numFmtId="1">
      <sharedItems containsSemiMixedTypes="0" containsString="0" containsNumber="1" containsInteger="1" minValue="27" maxValue="360"/>
    </cacheField>
    <cacheField name="Nbre de mois en 2018" numFmtId="1">
      <sharedItems containsSemiMixedTypes="0" containsString="0" containsNumber="1" minValue="0.9" maxValue="12"/>
    </cacheField>
    <cacheField name="Mois" numFmtId="0" databaseField="0">
      <fieldGroup base="4">
        <rangePr groupBy="months" startDate="2018-01-31T00:00:00" endDate="2019-01-01T00:00:00"/>
        <groupItems count="14">
          <s v="&lt;31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x v="0"/>
    <s v="M"/>
    <d v="2017-06-01T00:00:00"/>
    <x v="0"/>
    <n v="360"/>
    <n v="12"/>
    <n v="150"/>
    <n v="5"/>
  </r>
  <r>
    <n v="2"/>
    <x v="1"/>
    <s v="M"/>
    <d v="2017-02-01T00:00:00"/>
    <x v="1"/>
    <n v="630"/>
    <n v="21"/>
    <n v="300"/>
    <n v="10"/>
  </r>
  <r>
    <n v="3"/>
    <x v="2"/>
    <s v="M"/>
    <d v="2018-01-01T00:00:00"/>
    <x v="2"/>
    <n v="179"/>
    <n v="5.9666666666666668"/>
    <n v="179"/>
    <n v="5.9666666666666668"/>
  </r>
  <r>
    <n v="4"/>
    <x v="3"/>
    <s v="M"/>
    <d v="2018-05-01T00:00:00"/>
    <x v="1"/>
    <n v="180"/>
    <n v="6"/>
    <n v="180"/>
    <n v="6"/>
  </r>
  <r>
    <n v="5"/>
    <x v="4"/>
    <s v="M"/>
    <d v="2017-07-01T00:00:00"/>
    <x v="3"/>
    <n v="237"/>
    <n v="7.9"/>
    <n v="57"/>
    <n v="1.9"/>
  </r>
  <r>
    <n v="6"/>
    <x v="5"/>
    <s v="M"/>
    <d v="2018-06-01T00:00:00"/>
    <x v="4"/>
    <n v="179"/>
    <n v="5.9666666666666668"/>
    <n v="179"/>
    <n v="5.9666666666666668"/>
  </r>
  <r>
    <n v="7"/>
    <x v="6"/>
    <s v="M"/>
    <d v="2016-03-01T00:00:00"/>
    <x v="3"/>
    <n v="717"/>
    <n v="23.9"/>
    <n v="57"/>
    <n v="1.9"/>
  </r>
  <r>
    <n v="8"/>
    <x v="7"/>
    <s v="M"/>
    <d v="2018-04-01T00:00:00"/>
    <x v="5"/>
    <n v="179"/>
    <n v="5.9666666666666668"/>
    <n v="179"/>
    <n v="5.9666666666666668"/>
  </r>
  <r>
    <n v="9"/>
    <x v="8"/>
    <s v="M"/>
    <d v="2018-07-01T00:00:00"/>
    <x v="6"/>
    <n v="180"/>
    <n v="6"/>
    <n v="180"/>
    <n v="6"/>
  </r>
  <r>
    <n v="10"/>
    <x v="9"/>
    <s v="M"/>
    <d v="2017-10-01T00:00:00"/>
    <x v="0"/>
    <n v="240"/>
    <n v="8"/>
    <n v="150"/>
    <n v="5"/>
  </r>
  <r>
    <n v="11"/>
    <x v="10"/>
    <s v="BD"/>
    <d v="2018-02-01T00:00:00"/>
    <x v="3"/>
    <n v="27"/>
    <n v="0.9"/>
    <n v="27"/>
    <n v="0.9"/>
  </r>
  <r>
    <n v="12"/>
    <x v="10"/>
    <s v="M"/>
    <d v="2018-03-01T00:00:00"/>
    <x v="2"/>
    <n v="119"/>
    <n v="3.9666666666666668"/>
    <n v="119"/>
    <n v="3.9666666666666668"/>
  </r>
  <r>
    <n v="13"/>
    <x v="11"/>
    <s v="M"/>
    <d v="2016-05-01T00:00:00"/>
    <x v="7"/>
    <n v="719"/>
    <n v="23.966666666666665"/>
    <n v="119"/>
    <n v="3.9666666666666668"/>
  </r>
  <r>
    <n v="14"/>
    <x v="12"/>
    <s v="M"/>
    <d v="2018-05-01T00:00:00"/>
    <x v="1"/>
    <n v="180"/>
    <n v="6"/>
    <n v="180"/>
    <n v="6"/>
  </r>
  <r>
    <n v="15"/>
    <x v="13"/>
    <s v="M"/>
    <d v="2018-07-01T00:00:00"/>
    <x v="6"/>
    <n v="180"/>
    <n v="6"/>
    <n v="180"/>
    <n v="6"/>
  </r>
  <r>
    <n v="16"/>
    <x v="14"/>
    <s v="M"/>
    <d v="2017-11-01T00:00:00"/>
    <x v="1"/>
    <n v="360"/>
    <n v="12"/>
    <n v="300"/>
    <n v="10"/>
  </r>
  <r>
    <n v="17"/>
    <x v="15"/>
    <s v="M"/>
    <d v="2017-05-01T00:00:00"/>
    <x v="8"/>
    <n v="305"/>
    <n v="10.166666666666666"/>
    <n v="65"/>
    <n v="2.1666666666666665"/>
  </r>
  <r>
    <n v="18"/>
    <x v="16"/>
    <s v="A"/>
    <d v="2018-07-01T00:00:00"/>
    <x v="6"/>
    <n v="180"/>
    <n v="6"/>
    <n v="180"/>
    <n v="6"/>
  </r>
  <r>
    <n v="19"/>
    <x v="17"/>
    <s v="M"/>
    <d v="2016-06-01T00:00:00"/>
    <x v="9"/>
    <n v="600"/>
    <n v="20"/>
    <n v="30"/>
    <n v="1"/>
  </r>
  <r>
    <n v="20"/>
    <x v="18"/>
    <s v="M"/>
    <d v="2017-11-01T00:00:00"/>
    <x v="1"/>
    <n v="360"/>
    <n v="12"/>
    <n v="300"/>
    <n v="10"/>
  </r>
  <r>
    <n v="21"/>
    <x v="19"/>
    <s v="M"/>
    <d v="2017-12-01T00:00:00"/>
    <x v="10"/>
    <n v="270"/>
    <n v="9"/>
    <n v="240"/>
    <n v="8"/>
  </r>
  <r>
    <n v="22"/>
    <x v="20"/>
    <s v="M"/>
    <d v="2018-02-01T00:00:00"/>
    <x v="11"/>
    <n v="180"/>
    <n v="6"/>
    <n v="180"/>
    <n v="6"/>
  </r>
  <r>
    <n v="23"/>
    <x v="21"/>
    <s v="M"/>
    <d v="2017-10-01T00:00:00"/>
    <x v="5"/>
    <n v="359"/>
    <n v="11.966666666666667"/>
    <n v="269"/>
    <n v="8.9666666666666668"/>
  </r>
  <r>
    <n v="24"/>
    <x v="22"/>
    <s v="BD"/>
    <d v="2018-04-01T00:00:00"/>
    <x v="7"/>
    <n v="29"/>
    <n v="0.96666666666666667"/>
    <n v="29"/>
    <n v="0.96666666666666667"/>
  </r>
  <r>
    <n v="25"/>
    <x v="23"/>
    <s v="BD"/>
    <d v="2018-03-01T00:00:00"/>
    <x v="12"/>
    <n v="30"/>
    <n v="1"/>
    <n v="30"/>
    <n v="1"/>
  </r>
  <r>
    <n v="26"/>
    <x v="23"/>
    <s v="M"/>
    <d v="2018-04-01T00:00:00"/>
    <x v="5"/>
    <n v="179"/>
    <n v="5.9666666666666668"/>
    <n v="179"/>
    <n v="5.9666666666666668"/>
  </r>
  <r>
    <n v="27"/>
    <x v="24"/>
    <s v="M"/>
    <d v="2018-04-01T00:00:00"/>
    <x v="5"/>
    <n v="179"/>
    <n v="5.9666666666666668"/>
    <n v="179"/>
    <n v="5.9666666666666668"/>
  </r>
  <r>
    <n v="28"/>
    <x v="25"/>
    <s v="M"/>
    <d v="2018-04-01T00:00:00"/>
    <x v="5"/>
    <n v="179"/>
    <n v="5.9666666666666668"/>
    <n v="179"/>
    <n v="5.9666666666666668"/>
  </r>
  <r>
    <n v="29"/>
    <x v="26"/>
    <s v="M"/>
    <d v="2016-07-01T00:00:00"/>
    <x v="0"/>
    <n v="690"/>
    <n v="23"/>
    <n v="150"/>
    <n v="5"/>
  </r>
  <r>
    <n v="30"/>
    <x v="27"/>
    <s v="M"/>
    <d v="2018-01-01T00:00:00"/>
    <x v="6"/>
    <n v="360"/>
    <n v="12"/>
    <n v="360"/>
    <n v="12"/>
  </r>
  <r>
    <n v="31"/>
    <x v="28"/>
    <s v="M"/>
    <d v="2018-04-01T00:00:00"/>
    <x v="5"/>
    <n v="179"/>
    <n v="5.9666666666666668"/>
    <n v="179"/>
    <n v="5.9666666666666668"/>
  </r>
  <r>
    <n v="32"/>
    <x v="29"/>
    <s v="M"/>
    <d v="2018-07-01T00:00:00"/>
    <x v="6"/>
    <n v="180"/>
    <n v="6"/>
    <n v="180"/>
    <n v="6"/>
  </r>
  <r>
    <n v="33"/>
    <x v="30"/>
    <s v="M"/>
    <d v="2018-01-01T00:00:00"/>
    <x v="13"/>
    <n v="122"/>
    <n v="4.0666666666666664"/>
    <n v="122"/>
    <n v="4.0666666666666664"/>
  </r>
  <r>
    <n v="34"/>
    <x v="31"/>
    <s v="M"/>
    <d v="2018-04-01T00:00:00"/>
    <x v="5"/>
    <n v="179"/>
    <n v="5.9666666666666668"/>
    <n v="179"/>
    <n v="5.9666666666666668"/>
  </r>
  <r>
    <n v="35"/>
    <x v="32"/>
    <s v="M"/>
    <d v="2016-03-01T00:00:00"/>
    <x v="2"/>
    <n v="839"/>
    <n v="27.966666666666665"/>
    <n v="179"/>
    <n v="5.9666666666666668"/>
  </r>
  <r>
    <n v="36"/>
    <x v="33"/>
    <s v="M"/>
    <d v="2016-11-01T00:00:00"/>
    <x v="9"/>
    <n v="450"/>
    <n v="15"/>
    <n v="30"/>
    <n v="1"/>
  </r>
  <r>
    <n v="37"/>
    <x v="34"/>
    <s v="BD"/>
    <d v="2018-03-01T00:00:00"/>
    <x v="12"/>
    <n v="30"/>
    <n v="1"/>
    <n v="30"/>
    <n v="1"/>
  </r>
  <r>
    <n v="38"/>
    <x v="35"/>
    <s v="M"/>
    <d v="2018-07-01T00:00:00"/>
    <x v="6"/>
    <n v="180"/>
    <n v="6"/>
    <n v="180"/>
    <n v="6"/>
  </r>
  <r>
    <n v="39"/>
    <x v="36"/>
    <s v="M"/>
    <d v="2017-12-01T00:00:00"/>
    <x v="4"/>
    <n v="359"/>
    <n v="11.966666666666667"/>
    <n v="329"/>
    <n v="10.966666666666667"/>
  </r>
  <r>
    <n v="40"/>
    <x v="37"/>
    <s v="M"/>
    <d v="2018-01-01T00:00:00"/>
    <x v="6"/>
    <n v="360"/>
    <n v="12"/>
    <n v="360"/>
    <n v="12"/>
  </r>
  <r>
    <n v="41"/>
    <x v="38"/>
    <s v="M"/>
    <d v="2017-12-01T00:00:00"/>
    <x v="4"/>
    <n v="359"/>
    <n v="11.966666666666667"/>
    <n v="329"/>
    <n v="10.966666666666667"/>
  </r>
  <r>
    <n v="42"/>
    <x v="39"/>
    <s v="M"/>
    <d v="2016-05-01T00:00:00"/>
    <x v="7"/>
    <n v="719"/>
    <n v="23.966666666666665"/>
    <n v="119"/>
    <n v="3.9666666666666668"/>
  </r>
  <r>
    <n v="43"/>
    <x v="40"/>
    <s v="M"/>
    <d v="2017-05-01T00:00:00"/>
    <x v="0"/>
    <n v="390"/>
    <n v="13"/>
    <n v="150"/>
    <n v="5"/>
  </r>
  <r>
    <n v="44"/>
    <x v="41"/>
    <s v="A"/>
    <d v="2017-03-01T00:00:00"/>
    <x v="2"/>
    <n v="479"/>
    <n v="15.966666666666667"/>
    <n v="179"/>
    <n v="5.9666666666666668"/>
  </r>
  <r>
    <n v="45"/>
    <x v="42"/>
    <s v="M"/>
    <d v="2017-10-01T00:00:00"/>
    <x v="2"/>
    <n v="269"/>
    <n v="8.9666666666666668"/>
    <n v="179"/>
    <n v="5.9666666666666668"/>
  </r>
  <r>
    <n v="46"/>
    <x v="43"/>
    <s v="M"/>
    <d v="2017-06-01T00:00:00"/>
    <x v="10"/>
    <n v="450"/>
    <n v="15"/>
    <n v="240"/>
    <n v="8"/>
  </r>
  <r>
    <n v="47"/>
    <x v="44"/>
    <s v="BD"/>
    <d v="2018-08-01T00:00:00"/>
    <x v="10"/>
    <n v="30"/>
    <n v="1"/>
    <n v="30"/>
    <n v="1"/>
  </r>
  <r>
    <n v="48"/>
    <x v="45"/>
    <s v="M"/>
    <d v="2017-11-01T00:00:00"/>
    <x v="1"/>
    <n v="360"/>
    <n v="12"/>
    <n v="300"/>
    <n v="10"/>
  </r>
  <r>
    <n v="49"/>
    <x v="46"/>
    <s v="BD"/>
    <d v="2018-01-01T00:00:00"/>
    <x v="9"/>
    <n v="30"/>
    <n v="1"/>
    <n v="30"/>
    <n v="1"/>
  </r>
  <r>
    <n v="50"/>
    <x v="46"/>
    <s v="M"/>
    <d v="2018-02-01T00:00:00"/>
    <x v="1"/>
    <n v="270"/>
    <n v="9"/>
    <n v="270"/>
    <n v="9"/>
  </r>
  <r>
    <n v="51"/>
    <x v="47"/>
    <s v="BD"/>
    <d v="2018-03-01T00:00:00"/>
    <x v="12"/>
    <n v="30"/>
    <n v="1"/>
    <n v="30"/>
    <n v="1"/>
  </r>
  <r>
    <n v="52"/>
    <x v="48"/>
    <s v="M"/>
    <d v="2018-04-01T00:00:00"/>
    <x v="5"/>
    <n v="179"/>
    <n v="5.9666666666666668"/>
    <n v="179"/>
    <n v="5.9666666666666668"/>
  </r>
  <r>
    <n v="53"/>
    <x v="49"/>
    <s v="M"/>
    <d v="2018-07-01T00:00:00"/>
    <x v="6"/>
    <n v="180"/>
    <n v="6"/>
    <n v="180"/>
    <n v="6"/>
  </r>
  <r>
    <n v="54"/>
    <x v="50"/>
    <s v="M"/>
    <d v="2017-08-01T00:00:00"/>
    <x v="11"/>
    <n v="360"/>
    <n v="12"/>
    <n v="210"/>
    <n v="7"/>
  </r>
  <r>
    <n v="55"/>
    <x v="51"/>
    <s v="M"/>
    <d v="2017-12-01T00:00:00"/>
    <x v="4"/>
    <n v="359"/>
    <n v="11.966666666666667"/>
    <n v="329"/>
    <n v="10.966666666666667"/>
  </r>
  <r>
    <n v="56"/>
    <x v="52"/>
    <s v="BD"/>
    <d v="2018-08-01T00:00:00"/>
    <x v="10"/>
    <n v="30"/>
    <n v="1"/>
    <n v="30"/>
    <n v="1"/>
  </r>
  <r>
    <n v="57"/>
    <x v="53"/>
    <s v="M"/>
    <d v="2017-07-01T00:00:00"/>
    <x v="14"/>
    <n v="315"/>
    <n v="10.5"/>
    <n v="135"/>
    <n v="4.5"/>
  </r>
  <r>
    <n v="58"/>
    <x v="54"/>
    <s v="BD"/>
    <d v="2018-04-01T00:00:00"/>
    <x v="7"/>
    <n v="29"/>
    <n v="0.96666666666666667"/>
    <n v="29"/>
    <n v="0.96666666666666667"/>
  </r>
  <r>
    <n v="59"/>
    <x v="55"/>
    <s v="M"/>
    <d v="2018-04-01T00:00:00"/>
    <x v="5"/>
    <n v="179"/>
    <n v="5.9666666666666668"/>
    <n v="179"/>
    <n v="5.9666666666666668"/>
  </r>
  <r>
    <n v="60"/>
    <x v="56"/>
    <s v="M"/>
    <d v="2016-07-01T00:00:00"/>
    <x v="7"/>
    <n v="659"/>
    <n v="21.966666666666665"/>
    <n v="119"/>
    <n v="3.9666666666666668"/>
  </r>
  <r>
    <n v="61"/>
    <x v="57"/>
    <s v="M"/>
    <d v="2017-07-01T00:00:00"/>
    <x v="5"/>
    <n v="449"/>
    <n v="14.966666666666667"/>
    <n v="269"/>
    <n v="8.9666666666666668"/>
  </r>
  <r>
    <n v="62"/>
    <x v="58"/>
    <s v="M"/>
    <d v="2017-11-01T00:00:00"/>
    <x v="7"/>
    <n v="179"/>
    <n v="5.9666666666666668"/>
    <n v="119"/>
    <n v="3.9666666666666668"/>
  </r>
  <r>
    <n v="63"/>
    <x v="59"/>
    <s v="M"/>
    <d v="2017-10-01T00:00:00"/>
    <x v="3"/>
    <n v="147"/>
    <n v="4.9000000000000004"/>
    <n v="57"/>
    <n v="1.9"/>
  </r>
  <r>
    <n v="64"/>
    <x v="60"/>
    <s v="M"/>
    <d v="2018-05-01T00:00:00"/>
    <x v="1"/>
    <n v="180"/>
    <n v="6"/>
    <n v="180"/>
    <n v="6"/>
  </r>
  <r>
    <n v="65"/>
    <x v="61"/>
    <s v="M"/>
    <d v="2018-04-01T00:00:00"/>
    <x v="5"/>
    <n v="179"/>
    <n v="5.9666666666666668"/>
    <n v="179"/>
    <n v="5.9666666666666668"/>
  </r>
  <r>
    <n v="66"/>
    <x v="62"/>
    <s v="M"/>
    <d v="2017-10-01T00:00:00"/>
    <x v="2"/>
    <n v="269"/>
    <n v="8.9666666666666668"/>
    <n v="179"/>
    <n v="5.9666666666666668"/>
  </r>
  <r>
    <n v="67"/>
    <x v="63"/>
    <s v="M"/>
    <d v="2017-11-01T00:00:00"/>
    <x v="5"/>
    <n v="329"/>
    <n v="10.966666666666667"/>
    <n v="269"/>
    <n v="8.9666666666666668"/>
  </r>
  <r>
    <n v="68"/>
    <x v="64"/>
    <s v="M"/>
    <d v="2018-07-01T00:00:00"/>
    <x v="6"/>
    <n v="180"/>
    <n v="6"/>
    <n v="180"/>
    <n v="6"/>
  </r>
  <r>
    <n v="69"/>
    <x v="65"/>
    <s v="M"/>
    <d v="2017-10-01T00:00:00"/>
    <x v="12"/>
    <n v="180"/>
    <n v="6"/>
    <n v="90"/>
    <n v="3"/>
  </r>
  <r>
    <n v="70"/>
    <x v="66"/>
    <s v="M"/>
    <d v="2018-07-01T00:00:00"/>
    <x v="6"/>
    <n v="180"/>
    <n v="6"/>
    <n v="180"/>
    <n v="6"/>
  </r>
  <r>
    <n v="71"/>
    <x v="67"/>
    <s v="M"/>
    <d v="2017-04-01T00:00:00"/>
    <x v="5"/>
    <n v="539"/>
    <n v="17.966666666666665"/>
    <n v="269"/>
    <n v="8.9666666666666668"/>
  </r>
  <r>
    <n v="72"/>
    <x v="68"/>
    <s v="M"/>
    <d v="2017-01-01T00:00:00"/>
    <x v="0"/>
    <n v="510"/>
    <n v="17"/>
    <n v="150"/>
    <n v="5"/>
  </r>
  <r>
    <n v="73"/>
    <x v="69"/>
    <s v="A"/>
    <d v="2018-01-01T00:00:00"/>
    <x v="6"/>
    <n v="360"/>
    <n v="12"/>
    <n v="360"/>
    <n v="12"/>
  </r>
  <r>
    <n v="74"/>
    <x v="70"/>
    <s v="M"/>
    <d v="2018-07-01T00:00:00"/>
    <x v="6"/>
    <n v="180"/>
    <n v="6"/>
    <n v="180"/>
    <n v="6"/>
  </r>
  <r>
    <n v="75"/>
    <x v="71"/>
    <s v="A"/>
    <d v="2018-08-01T00:00:00"/>
    <x v="6"/>
    <n v="150"/>
    <n v="5"/>
    <n v="150"/>
    <n v="5"/>
  </r>
  <r>
    <n v="76"/>
    <x v="72"/>
    <s v="A"/>
    <d v="2017-11-01T00:00:00"/>
    <x v="7"/>
    <n v="179"/>
    <n v="5.9666666666666668"/>
    <n v="119"/>
    <n v="3.9666666666666668"/>
  </r>
  <r>
    <n v="77"/>
    <x v="73"/>
    <s v="M"/>
    <d v="2017-06-01T00:00:00"/>
    <x v="12"/>
    <n v="300"/>
    <n v="10"/>
    <n v="90"/>
    <n v="3"/>
  </r>
  <r>
    <n v="78"/>
    <x v="74"/>
    <s v="M"/>
    <d v="2018-07-01T00:00:00"/>
    <x v="6"/>
    <n v="180"/>
    <n v="6"/>
    <n v="180"/>
    <n v="6"/>
  </r>
  <r>
    <n v="79"/>
    <x v="75"/>
    <s v="M"/>
    <d v="2017-06-01T00:00:00"/>
    <x v="3"/>
    <n v="267"/>
    <n v="8.9"/>
    <n v="57"/>
    <n v="1.9"/>
  </r>
  <r>
    <n v="80"/>
    <x v="76"/>
    <s v="A"/>
    <d v="2018-06-01T00:00:00"/>
    <x v="4"/>
    <n v="179"/>
    <n v="5.9666666666666668"/>
    <n v="179"/>
    <n v="5.9666666666666668"/>
  </r>
  <r>
    <n v="81"/>
    <x v="77"/>
    <s v="M"/>
    <d v="2017-12-01T00:00:00"/>
    <x v="6"/>
    <n v="390"/>
    <n v="13"/>
    <n v="360"/>
    <n v="12"/>
  </r>
  <r>
    <n v="82"/>
    <x v="78"/>
    <s v="M"/>
    <d v="2018-05-01T00:00:00"/>
    <x v="1"/>
    <n v="180"/>
    <n v="6"/>
    <n v="180"/>
    <n v="6"/>
  </r>
  <r>
    <n v="83"/>
    <x v="79"/>
    <s v="M"/>
    <d v="2017-10-01T00:00:00"/>
    <x v="6"/>
    <n v="450"/>
    <n v="15"/>
    <n v="360"/>
    <n v="12"/>
  </r>
  <r>
    <n v="84"/>
    <x v="80"/>
    <s v="M"/>
    <d v="2017-12-01T00:00:00"/>
    <x v="0"/>
    <n v="180"/>
    <n v="6"/>
    <n v="180"/>
    <n v="6"/>
  </r>
  <r>
    <n v="85"/>
    <x v="81"/>
    <s v="A"/>
    <d v="2016-04-01T00:00:00"/>
    <x v="12"/>
    <n v="720"/>
    <n v="24"/>
    <n v="90"/>
    <n v="3"/>
  </r>
  <r>
    <n v="86"/>
    <x v="82"/>
    <s v="M"/>
    <d v="2016-01-01T00:00:00"/>
    <x v="12"/>
    <n v="810"/>
    <n v="27"/>
    <n v="90"/>
    <n v="3"/>
  </r>
  <r>
    <n v="87"/>
    <x v="83"/>
    <s v="BD"/>
    <d v="2018-04-01T00:00:00"/>
    <x v="7"/>
    <n v="29"/>
    <n v="0.96666666666666667"/>
    <n v="29"/>
    <n v="0.96666666666666667"/>
  </r>
  <r>
    <n v="88"/>
    <x v="84"/>
    <s v="M"/>
    <d v="2018-02-01T00:00:00"/>
    <x v="1"/>
    <n v="270"/>
    <n v="9"/>
    <n v="270"/>
    <n v="9"/>
  </r>
  <r>
    <n v="89"/>
    <x v="85"/>
    <s v="M"/>
    <d v="2017-08-01T00:00:00"/>
    <x v="6"/>
    <n v="510"/>
    <n v="17"/>
    <n v="360"/>
    <n v="12"/>
  </r>
  <r>
    <n v="90"/>
    <x v="86"/>
    <s v="M"/>
    <d v="2017-12-01T00:00:00"/>
    <x v="4"/>
    <n v="359"/>
    <n v="11.966666666666667"/>
    <n v="329"/>
    <n v="10.966666666666667"/>
  </r>
  <r>
    <n v="91"/>
    <x v="87"/>
    <s v="BD"/>
    <d v="2018-04-01T00:00:00"/>
    <x v="7"/>
    <n v="29"/>
    <n v="0.96666666666666667"/>
    <n v="29"/>
    <n v="0.96666666666666667"/>
  </r>
  <r>
    <n v="92"/>
    <x v="88"/>
    <s v="A"/>
    <d v="2017-12-01T00:00:00"/>
    <x v="4"/>
    <n v="359"/>
    <n v="11.966666666666667"/>
    <n v="329"/>
    <n v="10.966666666666667"/>
  </r>
  <r>
    <n v="93"/>
    <x v="89"/>
    <s v="M"/>
    <d v="2017-10-01T00:00:00"/>
    <x v="2"/>
    <n v="269"/>
    <n v="8.9666666666666668"/>
    <n v="179"/>
    <n v="5.9666666666666668"/>
  </r>
  <r>
    <n v="94"/>
    <x v="90"/>
    <s v="M"/>
    <d v="2017-08-01T00:00:00"/>
    <x v="11"/>
    <n v="360"/>
    <n v="12"/>
    <n v="210"/>
    <n v="7"/>
  </r>
  <r>
    <n v="95"/>
    <x v="91"/>
    <s v="M"/>
    <d v="2018-04-01T00:00:00"/>
    <x v="5"/>
    <n v="179"/>
    <n v="5.9666666666666668"/>
    <n v="179"/>
    <n v="5.9666666666666668"/>
  </r>
  <r>
    <n v="96"/>
    <x v="92"/>
    <s v="M"/>
    <d v="2018-08-01T00:00:00"/>
    <x v="6"/>
    <n v="150"/>
    <n v="5"/>
    <n v="150"/>
    <n v="5"/>
  </r>
  <r>
    <n v="97"/>
    <x v="93"/>
    <s v="M"/>
    <d v="2017-10-01T00:00:00"/>
    <x v="2"/>
    <n v="269"/>
    <n v="8.9666666666666668"/>
    <n v="179"/>
    <n v="5.9666666666666668"/>
  </r>
  <r>
    <n v="98"/>
    <x v="94"/>
    <s v="M"/>
    <d v="2017-10-01T00:00:00"/>
    <x v="5"/>
    <n v="359"/>
    <n v="11.966666666666667"/>
    <n v="269"/>
    <n v="8.9666666666666668"/>
  </r>
  <r>
    <n v="99"/>
    <x v="95"/>
    <s v="M"/>
    <d v="2018-04-01T00:00:00"/>
    <x v="5"/>
    <n v="179"/>
    <n v="5.9666666666666668"/>
    <n v="179"/>
    <n v="5.9666666666666668"/>
  </r>
  <r>
    <n v="100"/>
    <x v="96"/>
    <s v="M"/>
    <d v="2017-10-01T00:00:00"/>
    <x v="5"/>
    <n v="359"/>
    <n v="11.966666666666667"/>
    <n v="269"/>
    <n v="8.9666666666666668"/>
  </r>
  <r>
    <n v="101"/>
    <x v="97"/>
    <s v="M"/>
    <d v="2016-12-01T00:00:00"/>
    <x v="10"/>
    <n v="630"/>
    <n v="21"/>
    <n v="240"/>
    <n v="8"/>
  </r>
  <r>
    <n v="102"/>
    <x v="98"/>
    <s v="M"/>
    <d v="2018-07-01T00:00:00"/>
    <x v="6"/>
    <n v="180"/>
    <n v="6"/>
    <n v="180"/>
    <n v="6"/>
  </r>
  <r>
    <n v="103"/>
    <x v="99"/>
    <s v="BD"/>
    <d v="2018-01-01T00:00:00"/>
    <x v="9"/>
    <n v="30"/>
    <n v="1"/>
    <n v="30"/>
    <n v="1"/>
  </r>
  <r>
    <n v="104"/>
    <x v="99"/>
    <s v="M"/>
    <d v="2018-02-01T00:00:00"/>
    <x v="1"/>
    <n v="270"/>
    <n v="9"/>
    <n v="270"/>
    <n v="9"/>
  </r>
  <r>
    <n v="105"/>
    <x v="100"/>
    <s v="M"/>
    <d v="2017-09-01T00:00:00"/>
    <x v="10"/>
    <n v="360"/>
    <n v="12"/>
    <n v="240"/>
    <n v="8"/>
  </r>
  <r>
    <n v="106"/>
    <x v="101"/>
    <s v="M"/>
    <d v="2018-01-01T00:00:00"/>
    <x v="6"/>
    <n v="360"/>
    <n v="12"/>
    <n v="360"/>
    <n v="12"/>
  </r>
  <r>
    <n v="107"/>
    <x v="102"/>
    <s v="M"/>
    <d v="2017-10-01T00:00:00"/>
    <x v="12"/>
    <n v="180"/>
    <n v="6"/>
    <n v="90"/>
    <n v="3"/>
  </r>
  <r>
    <n v="108"/>
    <x v="103"/>
    <s v="BD"/>
    <d v="2018-04-01T00:00:00"/>
    <x v="7"/>
    <n v="29"/>
    <n v="0.96666666666666667"/>
    <n v="29"/>
    <n v="0.966666666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46BC16-30B7-43B9-BEFA-E00C573FB6BA}" name="Tableau croisé dynamique6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24" firstHeaderRow="1" firstDataRow="1" firstDataCol="1"/>
  <pivotFields count="10">
    <pivotField showAll="0"/>
    <pivotField axis="axisRow" showAll="0">
      <items count="105">
        <item x="0"/>
        <item x="9"/>
        <item x="99"/>
        <item x="100"/>
        <item x="101"/>
        <item x="102"/>
        <item x="103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showAll="0"/>
    <pivotField numFmtId="165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1" showAll="0"/>
    <pivotField numFmtId="1" showAll="0"/>
    <pivotField numFmtId="1" showAll="0"/>
    <pivotField axis="axisRow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9"/>
    <field x="1"/>
    <field x="4"/>
  </rowFields>
  <rowItems count="21">
    <i>
      <x v="1"/>
    </i>
    <i r="1">
      <x v="2"/>
    </i>
    <i r="2">
      <x v="31"/>
    </i>
    <i r="1">
      <x v="14"/>
    </i>
    <i r="2">
      <x v="31"/>
    </i>
    <i r="1">
      <x v="32"/>
    </i>
    <i r="2">
      <x v="31"/>
    </i>
    <i r="1">
      <x v="46"/>
    </i>
    <i r="2">
      <x v="3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CD3D-7E20-4079-B0A9-9706A8569068}">
  <dimension ref="A3:A24"/>
  <sheetViews>
    <sheetView tabSelected="1" workbookViewId="0">
      <selection activeCell="A4" sqref="A4"/>
    </sheetView>
  </sheetViews>
  <sheetFormatPr baseColWidth="10" defaultRowHeight="15" x14ac:dyDescent="0.25"/>
  <cols>
    <col min="1" max="1" width="21" bestFit="1" customWidth="1"/>
  </cols>
  <sheetData>
    <row r="3" spans="1:1" x14ac:dyDescent="0.25">
      <c r="A3" s="88" t="s">
        <v>124</v>
      </c>
    </row>
    <row r="4" spans="1:1" x14ac:dyDescent="0.25">
      <c r="A4" s="89" t="s">
        <v>126</v>
      </c>
    </row>
    <row r="5" spans="1:1" x14ac:dyDescent="0.25">
      <c r="A5" s="90" t="s">
        <v>113</v>
      </c>
    </row>
    <row r="6" spans="1:1" x14ac:dyDescent="0.25">
      <c r="A6" s="91" t="s">
        <v>127</v>
      </c>
    </row>
    <row r="7" spans="1:1" x14ac:dyDescent="0.25">
      <c r="A7" s="90" t="s">
        <v>31</v>
      </c>
    </row>
    <row r="8" spans="1:1" x14ac:dyDescent="0.25">
      <c r="A8" s="91" t="s">
        <v>127</v>
      </c>
    </row>
    <row r="9" spans="1:1" x14ac:dyDescent="0.25">
      <c r="A9" s="90" t="s">
        <v>47</v>
      </c>
    </row>
    <row r="10" spans="1:1" x14ac:dyDescent="0.25">
      <c r="A10" s="91" t="s">
        <v>127</v>
      </c>
    </row>
    <row r="11" spans="1:1" x14ac:dyDescent="0.25">
      <c r="A11" s="90" t="s">
        <v>60</v>
      </c>
    </row>
    <row r="12" spans="1:1" x14ac:dyDescent="0.25">
      <c r="A12" s="91" t="s">
        <v>127</v>
      </c>
    </row>
    <row r="13" spans="1:1" x14ac:dyDescent="0.25">
      <c r="A13" s="89" t="s">
        <v>128</v>
      </c>
    </row>
    <row r="14" spans="1:1" x14ac:dyDescent="0.25">
      <c r="A14" s="89" t="s">
        <v>129</v>
      </c>
    </row>
    <row r="15" spans="1:1" x14ac:dyDescent="0.25">
      <c r="A15" s="89" t="s">
        <v>130</v>
      </c>
    </row>
    <row r="16" spans="1:1" x14ac:dyDescent="0.25">
      <c r="A16" s="89" t="s">
        <v>131</v>
      </c>
    </row>
    <row r="17" spans="1:1" x14ac:dyDescent="0.25">
      <c r="A17" s="89" t="s">
        <v>132</v>
      </c>
    </row>
    <row r="18" spans="1:1" x14ac:dyDescent="0.25">
      <c r="A18" s="89" t="s">
        <v>133</v>
      </c>
    </row>
    <row r="19" spans="1:1" x14ac:dyDescent="0.25">
      <c r="A19" s="89" t="s">
        <v>134</v>
      </c>
    </row>
    <row r="20" spans="1:1" x14ac:dyDescent="0.25">
      <c r="A20" s="89" t="s">
        <v>135</v>
      </c>
    </row>
    <row r="21" spans="1:1" x14ac:dyDescent="0.25">
      <c r="A21" s="89" t="s">
        <v>136</v>
      </c>
    </row>
    <row r="22" spans="1:1" x14ac:dyDescent="0.25">
      <c r="A22" s="89" t="s">
        <v>137</v>
      </c>
    </row>
    <row r="23" spans="1:1" x14ac:dyDescent="0.25">
      <c r="A23" s="89" t="s">
        <v>138</v>
      </c>
    </row>
    <row r="24" spans="1:1" x14ac:dyDescent="0.25">
      <c r="A24" s="89" t="s">
        <v>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5"/>
  <sheetViews>
    <sheetView topLeftCell="A5" zoomScaleNormal="100" workbookViewId="0">
      <selection activeCell="A5" sqref="A5:I113"/>
    </sheetView>
  </sheetViews>
  <sheetFormatPr baseColWidth="10" defaultRowHeight="15" x14ac:dyDescent="0.25"/>
  <cols>
    <col min="1" max="1" width="5.85546875" customWidth="1"/>
    <col min="2" max="2" width="23.28515625" customWidth="1"/>
  </cols>
  <sheetData>
    <row r="1" spans="1:11" x14ac:dyDescent="0.25">
      <c r="A1" s="1"/>
      <c r="C1" s="1"/>
      <c r="D1" s="2"/>
      <c r="E1" s="4" t="s">
        <v>118</v>
      </c>
      <c r="F1" s="5"/>
      <c r="G1" s="5"/>
      <c r="H1" s="3"/>
      <c r="I1" s="6"/>
    </row>
    <row r="2" spans="1:11" x14ac:dyDescent="0.25">
      <c r="A2" s="1"/>
      <c r="B2" s="1"/>
      <c r="C2" s="1"/>
      <c r="D2" s="3"/>
      <c r="E2" s="4"/>
      <c r="F2" s="5"/>
      <c r="G2" s="5"/>
      <c r="H2" s="7"/>
      <c r="I2" s="8"/>
    </row>
    <row r="3" spans="1:11" ht="15.75" thickBot="1" x14ac:dyDescent="0.3">
      <c r="A3" s="1"/>
      <c r="B3" s="1"/>
      <c r="C3" s="1"/>
      <c r="D3" s="3"/>
      <c r="E3" s="9"/>
      <c r="F3" s="2"/>
      <c r="G3" s="2"/>
      <c r="H3" s="7"/>
      <c r="I3" s="6"/>
    </row>
    <row r="4" spans="1:11" ht="15.75" thickBot="1" x14ac:dyDescent="0.3">
      <c r="A4" s="1"/>
      <c r="B4" s="1"/>
      <c r="C4" s="1"/>
      <c r="D4" s="3"/>
      <c r="E4" s="3"/>
      <c r="F4" s="82" t="s">
        <v>0</v>
      </c>
      <c r="G4" s="83"/>
      <c r="H4" s="84" t="s">
        <v>10</v>
      </c>
      <c r="I4" s="85"/>
    </row>
    <row r="5" spans="1:11" ht="39" customHeight="1" thickBot="1" x14ac:dyDescent="0.3">
      <c r="A5" s="87" t="s">
        <v>123</v>
      </c>
      <c r="B5" s="79" t="s">
        <v>1</v>
      </c>
      <c r="C5" s="43" t="s">
        <v>13</v>
      </c>
      <c r="D5" s="44" t="s">
        <v>2</v>
      </c>
      <c r="E5" s="44" t="s">
        <v>3</v>
      </c>
      <c r="F5" s="41" t="s">
        <v>4</v>
      </c>
      <c r="G5" s="43" t="s">
        <v>5</v>
      </c>
      <c r="H5" s="45">
        <v>43101</v>
      </c>
      <c r="I5" s="46" t="s">
        <v>11</v>
      </c>
    </row>
    <row r="6" spans="1:11" x14ac:dyDescent="0.25">
      <c r="A6" s="10">
        <v>1</v>
      </c>
      <c r="B6" s="60" t="s">
        <v>14</v>
      </c>
      <c r="C6" s="61" t="s">
        <v>6</v>
      </c>
      <c r="D6" s="62">
        <v>42887</v>
      </c>
      <c r="E6" s="62">
        <v>43251</v>
      </c>
      <c r="F6" s="55">
        <f>DAYS360(D6,E6)</f>
        <v>360</v>
      </c>
      <c r="G6" s="56">
        <f>F6/30</f>
        <v>12</v>
      </c>
      <c r="H6" s="67">
        <f>DAYS360(JANVIER,E6)</f>
        <v>150</v>
      </c>
      <c r="I6" s="57">
        <f>H6/30</f>
        <v>5</v>
      </c>
    </row>
    <row r="7" spans="1:11" x14ac:dyDescent="0.25">
      <c r="A7" s="10">
        <v>2</v>
      </c>
      <c r="B7" s="77" t="s">
        <v>15</v>
      </c>
      <c r="C7" s="11" t="s">
        <v>6</v>
      </c>
      <c r="D7" s="12">
        <v>42767</v>
      </c>
      <c r="E7" s="37">
        <v>43404</v>
      </c>
      <c r="F7" s="38">
        <f>DAYS360(D7,E7)</f>
        <v>630</v>
      </c>
      <c r="G7" s="39">
        <f>F7/30</f>
        <v>21</v>
      </c>
      <c r="H7" s="68">
        <f>DAYS360(JANVIER,E7)</f>
        <v>300</v>
      </c>
      <c r="I7" s="42">
        <f>H7/30</f>
        <v>10</v>
      </c>
    </row>
    <row r="8" spans="1:11" x14ac:dyDescent="0.25">
      <c r="A8" s="10">
        <v>3</v>
      </c>
      <c r="B8" s="77" t="s">
        <v>16</v>
      </c>
      <c r="C8" s="61" t="s">
        <v>6</v>
      </c>
      <c r="D8" s="62">
        <v>43101</v>
      </c>
      <c r="E8" s="62">
        <v>43281</v>
      </c>
      <c r="F8" s="55">
        <f>DAYS360(D8,E8)</f>
        <v>179</v>
      </c>
      <c r="G8" s="56">
        <f>F8/30</f>
        <v>5.9666666666666668</v>
      </c>
      <c r="H8" s="67">
        <f>DAYS360(D8,E8)</f>
        <v>179</v>
      </c>
      <c r="I8" s="57">
        <f>H8/30</f>
        <v>5.9666666666666668</v>
      </c>
    </row>
    <row r="9" spans="1:11" x14ac:dyDescent="0.25">
      <c r="A9" s="10">
        <v>4</v>
      </c>
      <c r="B9" s="77" t="s">
        <v>17</v>
      </c>
      <c r="C9" s="61" t="s">
        <v>6</v>
      </c>
      <c r="D9" s="62">
        <v>43221</v>
      </c>
      <c r="E9" s="62">
        <v>43404</v>
      </c>
      <c r="F9" s="55">
        <f>DAYS360(D9,E9)</f>
        <v>180</v>
      </c>
      <c r="G9" s="56">
        <f>F9/30</f>
        <v>6</v>
      </c>
      <c r="H9" s="67">
        <f>DAYS360(D9,E9)</f>
        <v>180</v>
      </c>
      <c r="I9" s="57">
        <f>H9/30</f>
        <v>6</v>
      </c>
    </row>
    <row r="10" spans="1:11" x14ac:dyDescent="0.25">
      <c r="A10" s="10">
        <v>5</v>
      </c>
      <c r="B10" s="77" t="s">
        <v>18</v>
      </c>
      <c r="C10" s="61" t="s">
        <v>6</v>
      </c>
      <c r="D10" s="62">
        <v>42917</v>
      </c>
      <c r="E10" s="62">
        <v>43159</v>
      </c>
      <c r="F10" s="55">
        <f>DAYS360(D10,E10)</f>
        <v>237</v>
      </c>
      <c r="G10" s="56">
        <f>F10/30</f>
        <v>7.9</v>
      </c>
      <c r="H10" s="67">
        <f>DAYS360(JANVIER,E10)</f>
        <v>57</v>
      </c>
      <c r="I10" s="57">
        <f>H10/30</f>
        <v>1.9</v>
      </c>
      <c r="J10" t="s">
        <v>120</v>
      </c>
    </row>
    <row r="11" spans="1:11" x14ac:dyDescent="0.25">
      <c r="A11" s="10">
        <v>6</v>
      </c>
      <c r="B11" s="77" t="s">
        <v>19</v>
      </c>
      <c r="C11" s="11" t="s">
        <v>6</v>
      </c>
      <c r="D11" s="12">
        <v>43252</v>
      </c>
      <c r="E11" s="37">
        <v>43434</v>
      </c>
      <c r="F11" s="38">
        <f>DAYS360(D11,E11)</f>
        <v>179</v>
      </c>
      <c r="G11" s="39">
        <f>F11/30</f>
        <v>5.9666666666666668</v>
      </c>
      <c r="H11" s="68">
        <f>DAYS360(D11,E11)</f>
        <v>179</v>
      </c>
      <c r="I11" s="42">
        <f>H11/30</f>
        <v>5.9666666666666668</v>
      </c>
      <c r="J11" t="s">
        <v>121</v>
      </c>
    </row>
    <row r="12" spans="1:11" x14ac:dyDescent="0.25">
      <c r="A12" s="10">
        <v>7</v>
      </c>
      <c r="B12" s="77" t="s">
        <v>20</v>
      </c>
      <c r="C12" s="61" t="s">
        <v>6</v>
      </c>
      <c r="D12" s="62">
        <v>42430</v>
      </c>
      <c r="E12" s="62">
        <v>43159</v>
      </c>
      <c r="F12" s="55">
        <f>DAYS360(D12,E12)</f>
        <v>717</v>
      </c>
      <c r="G12" s="56">
        <f>F12/30</f>
        <v>23.9</v>
      </c>
      <c r="H12" s="67">
        <f>DAYS360(JANVIER,E12)</f>
        <v>57</v>
      </c>
      <c r="I12" s="57">
        <f>H12/30</f>
        <v>1.9</v>
      </c>
      <c r="J12" t="s">
        <v>122</v>
      </c>
    </row>
    <row r="13" spans="1:11" x14ac:dyDescent="0.25">
      <c r="A13" s="10">
        <v>8</v>
      </c>
      <c r="B13" s="77" t="s">
        <v>21</v>
      </c>
      <c r="C13" s="11" t="s">
        <v>6</v>
      </c>
      <c r="D13" s="12">
        <v>43191</v>
      </c>
      <c r="E13" s="63">
        <v>43373</v>
      </c>
      <c r="F13" s="64">
        <f>DAYS360(D13,E13)</f>
        <v>179</v>
      </c>
      <c r="G13" s="65">
        <f>F13/30</f>
        <v>5.9666666666666668</v>
      </c>
      <c r="H13" s="69">
        <f>DAYS360(D13,E13)</f>
        <v>179</v>
      </c>
      <c r="I13" s="66">
        <f>H13/30</f>
        <v>5.9666666666666668</v>
      </c>
    </row>
    <row r="14" spans="1:11" x14ac:dyDescent="0.25">
      <c r="A14" s="10">
        <v>9</v>
      </c>
      <c r="B14" s="77" t="s">
        <v>22</v>
      </c>
      <c r="C14" s="11" t="s">
        <v>6</v>
      </c>
      <c r="D14" s="12">
        <v>43282</v>
      </c>
      <c r="E14" s="63">
        <v>43465</v>
      </c>
      <c r="F14" s="64">
        <f>DAYS360(D14,E14)</f>
        <v>180</v>
      </c>
      <c r="G14" s="65">
        <f>F14/30</f>
        <v>6</v>
      </c>
      <c r="H14" s="69">
        <f>DAYS360(D14,E14)</f>
        <v>180</v>
      </c>
      <c r="I14" s="66">
        <f>H14/30</f>
        <v>6</v>
      </c>
      <c r="J14" s="81"/>
      <c r="K14" t="s">
        <v>119</v>
      </c>
    </row>
    <row r="15" spans="1:11" x14ac:dyDescent="0.25">
      <c r="A15" s="10">
        <v>10</v>
      </c>
      <c r="B15" s="77" t="s">
        <v>23</v>
      </c>
      <c r="C15" s="61" t="s">
        <v>6</v>
      </c>
      <c r="D15" s="62">
        <v>43009</v>
      </c>
      <c r="E15" s="62">
        <v>43251</v>
      </c>
      <c r="F15" s="55">
        <f>DAYS360(D15,E15)</f>
        <v>240</v>
      </c>
      <c r="G15" s="56">
        <f>F15/30</f>
        <v>8</v>
      </c>
      <c r="H15" s="67">
        <f>DAYS360(JANVIER,E15)</f>
        <v>150</v>
      </c>
      <c r="I15" s="57">
        <f>H15/30</f>
        <v>5</v>
      </c>
    </row>
    <row r="16" spans="1:11" x14ac:dyDescent="0.25">
      <c r="A16" s="10">
        <v>11</v>
      </c>
      <c r="B16" s="80" t="s">
        <v>24</v>
      </c>
      <c r="C16" s="58" t="s">
        <v>12</v>
      </c>
      <c r="D16" s="59">
        <v>43132</v>
      </c>
      <c r="E16" s="59">
        <v>43159</v>
      </c>
      <c r="F16" s="38">
        <f>DAYS360(D16,E16)</f>
        <v>27</v>
      </c>
      <c r="G16" s="39">
        <f>F16/30</f>
        <v>0.9</v>
      </c>
      <c r="H16" s="68">
        <f>DAYS360(D16,E16)</f>
        <v>27</v>
      </c>
      <c r="I16" s="42">
        <f>H16/30</f>
        <v>0.9</v>
      </c>
    </row>
    <row r="17" spans="1:9" x14ac:dyDescent="0.25">
      <c r="A17" s="10">
        <v>12</v>
      </c>
      <c r="B17" s="80" t="s">
        <v>24</v>
      </c>
      <c r="C17" s="61" t="s">
        <v>6</v>
      </c>
      <c r="D17" s="62">
        <v>43160</v>
      </c>
      <c r="E17" s="62">
        <v>43281</v>
      </c>
      <c r="F17" s="55">
        <f>DAYS360(D17,E17)</f>
        <v>119</v>
      </c>
      <c r="G17" s="56">
        <f>F17/30</f>
        <v>3.9666666666666668</v>
      </c>
      <c r="H17" s="67">
        <f>DAYS360(D17,E17)</f>
        <v>119</v>
      </c>
      <c r="I17" s="57">
        <f>H17/30</f>
        <v>3.9666666666666668</v>
      </c>
    </row>
    <row r="18" spans="1:9" x14ac:dyDescent="0.25">
      <c r="A18" s="10">
        <v>13</v>
      </c>
      <c r="B18" s="52" t="s">
        <v>25</v>
      </c>
      <c r="C18" s="53" t="s">
        <v>6</v>
      </c>
      <c r="D18" s="54">
        <v>42491</v>
      </c>
      <c r="E18" s="54">
        <v>43220</v>
      </c>
      <c r="F18" s="55">
        <f>DAYS360(D18,E18)</f>
        <v>719</v>
      </c>
      <c r="G18" s="56">
        <f>F18/30</f>
        <v>23.966666666666665</v>
      </c>
      <c r="H18" s="67">
        <f>DAYS360(JANVIER,E18)</f>
        <v>119</v>
      </c>
      <c r="I18" s="57">
        <f>H18/30</f>
        <v>3.9666666666666668</v>
      </c>
    </row>
    <row r="19" spans="1:9" x14ac:dyDescent="0.25">
      <c r="A19" s="10">
        <v>14</v>
      </c>
      <c r="B19" s="52" t="s">
        <v>26</v>
      </c>
      <c r="C19" s="18" t="s">
        <v>6</v>
      </c>
      <c r="D19" s="19">
        <v>43221</v>
      </c>
      <c r="E19" s="15">
        <v>43404</v>
      </c>
      <c r="F19" s="38">
        <f>DAYS360(D19,E19)</f>
        <v>180</v>
      </c>
      <c r="G19" s="39">
        <f>F19/30</f>
        <v>6</v>
      </c>
      <c r="H19" s="68">
        <f>DAYS360(D19,E19)</f>
        <v>180</v>
      </c>
      <c r="I19" s="42">
        <f>H19/30</f>
        <v>6</v>
      </c>
    </row>
    <row r="20" spans="1:9" x14ac:dyDescent="0.25">
      <c r="A20" s="10">
        <v>15</v>
      </c>
      <c r="B20" s="52" t="s">
        <v>27</v>
      </c>
      <c r="C20" s="18" t="s">
        <v>6</v>
      </c>
      <c r="D20" s="19">
        <v>43282</v>
      </c>
      <c r="E20" s="15">
        <v>43465</v>
      </c>
      <c r="F20" s="38">
        <f>DAYS360(D20,E20)</f>
        <v>180</v>
      </c>
      <c r="G20" s="39">
        <f>F20/30</f>
        <v>6</v>
      </c>
      <c r="H20" s="68">
        <f>DAYS360(D20,E20)</f>
        <v>180</v>
      </c>
      <c r="I20" s="42">
        <f>H20/30</f>
        <v>6</v>
      </c>
    </row>
    <row r="21" spans="1:9" x14ac:dyDescent="0.25">
      <c r="A21" s="10">
        <v>16</v>
      </c>
      <c r="B21" s="52" t="s">
        <v>28</v>
      </c>
      <c r="C21" s="18" t="s">
        <v>6</v>
      </c>
      <c r="D21" s="19">
        <v>43040</v>
      </c>
      <c r="E21" s="15">
        <v>43404</v>
      </c>
      <c r="F21" s="38">
        <f>DAYS360(D21,E21)</f>
        <v>360</v>
      </c>
      <c r="G21" s="39">
        <f>F21/30</f>
        <v>12</v>
      </c>
      <c r="H21" s="68">
        <f>DAYS360(JANVIER,E21)</f>
        <v>300</v>
      </c>
      <c r="I21" s="42">
        <f>H21/30</f>
        <v>10</v>
      </c>
    </row>
    <row r="22" spans="1:9" x14ac:dyDescent="0.25">
      <c r="A22" s="10">
        <v>17</v>
      </c>
      <c r="B22" s="52" t="s">
        <v>29</v>
      </c>
      <c r="C22" s="53" t="s">
        <v>6</v>
      </c>
      <c r="D22" s="54">
        <v>42856</v>
      </c>
      <c r="E22" s="54">
        <v>43165</v>
      </c>
      <c r="F22" s="55">
        <f>DAYS360(D22,E22)</f>
        <v>305</v>
      </c>
      <c r="G22" s="56">
        <f>F22/30</f>
        <v>10.166666666666666</v>
      </c>
      <c r="H22" s="67">
        <f>DAYS360(JANVIER,E22)</f>
        <v>65</v>
      </c>
      <c r="I22" s="57">
        <f>H22/30</f>
        <v>2.1666666666666665</v>
      </c>
    </row>
    <row r="23" spans="1:9" x14ac:dyDescent="0.25">
      <c r="A23" s="10">
        <v>18</v>
      </c>
      <c r="B23" s="52" t="s">
        <v>30</v>
      </c>
      <c r="C23" s="13" t="s">
        <v>7</v>
      </c>
      <c r="D23" s="14">
        <v>43282</v>
      </c>
      <c r="E23" s="15">
        <v>43465</v>
      </c>
      <c r="F23" s="38">
        <f>DAYS360(D23,E23)</f>
        <v>180</v>
      </c>
      <c r="G23" s="39">
        <f>F23/30</f>
        <v>6</v>
      </c>
      <c r="H23" s="68">
        <f>DAYS360(D23,E23)</f>
        <v>180</v>
      </c>
      <c r="I23" s="42">
        <f>H23/30</f>
        <v>6</v>
      </c>
    </row>
    <row r="24" spans="1:9" x14ac:dyDescent="0.25">
      <c r="A24" s="10">
        <v>19</v>
      </c>
      <c r="B24" s="52" t="s">
        <v>31</v>
      </c>
      <c r="C24" s="53" t="s">
        <v>6</v>
      </c>
      <c r="D24" s="54">
        <v>42522</v>
      </c>
      <c r="E24" s="54">
        <v>43131</v>
      </c>
      <c r="F24" s="55">
        <f>DAYS360(D24,E24)</f>
        <v>600</v>
      </c>
      <c r="G24" s="56">
        <f>F24/30</f>
        <v>20</v>
      </c>
      <c r="H24" s="67">
        <f>DAYS360(JANVIER,E24)</f>
        <v>30</v>
      </c>
      <c r="I24" s="57">
        <f>H24/30</f>
        <v>1</v>
      </c>
    </row>
    <row r="25" spans="1:9" x14ac:dyDescent="0.25">
      <c r="A25" s="10">
        <v>20</v>
      </c>
      <c r="B25" s="52" t="s">
        <v>32</v>
      </c>
      <c r="C25" s="18" t="s">
        <v>6</v>
      </c>
      <c r="D25" s="19">
        <v>43040</v>
      </c>
      <c r="E25" s="15">
        <v>43404</v>
      </c>
      <c r="F25" s="38">
        <f>DAYS360(D25,E25)</f>
        <v>360</v>
      </c>
      <c r="G25" s="39">
        <f>F25/30</f>
        <v>12</v>
      </c>
      <c r="H25" s="68">
        <f>DAYS360(JANVIER,E25)</f>
        <v>300</v>
      </c>
      <c r="I25" s="42">
        <f>H25/30</f>
        <v>10</v>
      </c>
    </row>
    <row r="26" spans="1:9" x14ac:dyDescent="0.25">
      <c r="A26" s="10">
        <v>21</v>
      </c>
      <c r="B26" s="52" t="s">
        <v>33</v>
      </c>
      <c r="C26" s="18" t="s">
        <v>6</v>
      </c>
      <c r="D26" s="19">
        <v>43070</v>
      </c>
      <c r="E26" s="15">
        <v>43343</v>
      </c>
      <c r="F26" s="38">
        <f>DAYS360(D26,E26)</f>
        <v>270</v>
      </c>
      <c r="G26" s="39">
        <f>F26/30</f>
        <v>9</v>
      </c>
      <c r="H26" s="68">
        <f>DAYS360(JANVIER,E26)</f>
        <v>240</v>
      </c>
      <c r="I26" s="42">
        <f>H26/30</f>
        <v>8</v>
      </c>
    </row>
    <row r="27" spans="1:9" x14ac:dyDescent="0.25">
      <c r="A27" s="10">
        <v>22</v>
      </c>
      <c r="B27" s="52" t="s">
        <v>34</v>
      </c>
      <c r="C27" s="53" t="s">
        <v>6</v>
      </c>
      <c r="D27" s="54">
        <v>43132</v>
      </c>
      <c r="E27" s="54">
        <v>43312</v>
      </c>
      <c r="F27" s="55">
        <f>DAYS360(D27,E27)</f>
        <v>180</v>
      </c>
      <c r="G27" s="56">
        <f>F27/30</f>
        <v>6</v>
      </c>
      <c r="H27" s="67">
        <f>DAYS360(D27,E27)</f>
        <v>180</v>
      </c>
      <c r="I27" s="57">
        <f>H27/30</f>
        <v>6</v>
      </c>
    </row>
    <row r="28" spans="1:9" x14ac:dyDescent="0.25">
      <c r="A28" s="10">
        <v>23</v>
      </c>
      <c r="B28" s="52" t="s">
        <v>35</v>
      </c>
      <c r="C28" s="18" t="s">
        <v>6</v>
      </c>
      <c r="D28" s="19">
        <v>43009</v>
      </c>
      <c r="E28" s="15">
        <v>43373</v>
      </c>
      <c r="F28" s="38">
        <f>DAYS360(D28,E28)</f>
        <v>359</v>
      </c>
      <c r="G28" s="39">
        <f>F28/30</f>
        <v>11.966666666666667</v>
      </c>
      <c r="H28" s="68">
        <f>DAYS360(JANVIER,E28)</f>
        <v>269</v>
      </c>
      <c r="I28" s="42">
        <f>H28/30</f>
        <v>8.9666666666666668</v>
      </c>
    </row>
    <row r="29" spans="1:9" x14ac:dyDescent="0.25">
      <c r="A29" s="10">
        <v>24</v>
      </c>
      <c r="B29" s="52" t="s">
        <v>36</v>
      </c>
      <c r="C29" s="48" t="s">
        <v>12</v>
      </c>
      <c r="D29" s="49">
        <v>43191</v>
      </c>
      <c r="E29" s="49">
        <v>43220</v>
      </c>
      <c r="F29" s="38">
        <f t="shared" ref="F29:F31" si="0">DAYS360(D29,E29)</f>
        <v>29</v>
      </c>
      <c r="G29" s="39">
        <f t="shared" ref="G29:G31" si="1">F29/30</f>
        <v>0.96666666666666667</v>
      </c>
      <c r="H29" s="68">
        <f>DAYS360(D29,E29)</f>
        <v>29</v>
      </c>
      <c r="I29" s="42">
        <f>H29/30</f>
        <v>0.96666666666666667</v>
      </c>
    </row>
    <row r="30" spans="1:9" x14ac:dyDescent="0.25">
      <c r="A30" s="10">
        <v>25</v>
      </c>
      <c r="B30" s="78" t="s">
        <v>37</v>
      </c>
      <c r="C30" s="48" t="s">
        <v>12</v>
      </c>
      <c r="D30" s="49">
        <v>43160</v>
      </c>
      <c r="E30" s="49">
        <v>43190</v>
      </c>
      <c r="F30" s="38">
        <f t="shared" si="0"/>
        <v>30</v>
      </c>
      <c r="G30" s="39">
        <f t="shared" si="1"/>
        <v>1</v>
      </c>
      <c r="H30" s="68">
        <f>DAYS360(D30,E30)</f>
        <v>30</v>
      </c>
      <c r="I30" s="42">
        <f>H30/30</f>
        <v>1</v>
      </c>
    </row>
    <row r="31" spans="1:9" x14ac:dyDescent="0.25">
      <c r="A31" s="10">
        <v>26</v>
      </c>
      <c r="B31" s="78" t="s">
        <v>37</v>
      </c>
      <c r="C31" s="18" t="s">
        <v>6</v>
      </c>
      <c r="D31" s="19">
        <v>43191</v>
      </c>
      <c r="E31" s="15">
        <v>43373</v>
      </c>
      <c r="F31" s="38">
        <f t="shared" si="0"/>
        <v>179</v>
      </c>
      <c r="G31" s="39">
        <f t="shared" si="1"/>
        <v>5.9666666666666668</v>
      </c>
      <c r="H31" s="68">
        <f>DAYS360(D31,E31)</f>
        <v>179</v>
      </c>
      <c r="I31" s="42">
        <f>H31/30</f>
        <v>5.9666666666666668</v>
      </c>
    </row>
    <row r="32" spans="1:9" x14ac:dyDescent="0.25">
      <c r="A32" s="10">
        <v>27</v>
      </c>
      <c r="B32" s="52" t="s">
        <v>38</v>
      </c>
      <c r="C32" s="53" t="s">
        <v>6</v>
      </c>
      <c r="D32" s="54">
        <v>43191</v>
      </c>
      <c r="E32" s="54">
        <v>43373</v>
      </c>
      <c r="F32" s="55">
        <f t="shared" ref="F32" si="2">DAYS360(D32,E32)</f>
        <v>179</v>
      </c>
      <c r="G32" s="56">
        <f t="shared" ref="G32" si="3">F32/30</f>
        <v>5.9666666666666668</v>
      </c>
      <c r="H32" s="67">
        <f>DAYS360(D32,E32)</f>
        <v>179</v>
      </c>
      <c r="I32" s="57">
        <f t="shared" ref="I32" si="4">H32/30</f>
        <v>5.9666666666666668</v>
      </c>
    </row>
    <row r="33" spans="1:9" x14ac:dyDescent="0.25">
      <c r="A33" s="10">
        <v>28</v>
      </c>
      <c r="B33" s="52" t="s">
        <v>39</v>
      </c>
      <c r="C33" s="18" t="s">
        <v>6</v>
      </c>
      <c r="D33" s="19">
        <v>43191</v>
      </c>
      <c r="E33" s="15">
        <v>43373</v>
      </c>
      <c r="F33" s="38">
        <f t="shared" ref="F33" si="5">DAYS360(D33,E33)</f>
        <v>179</v>
      </c>
      <c r="G33" s="39">
        <f t="shared" ref="G33" si="6">F33/30</f>
        <v>5.9666666666666668</v>
      </c>
      <c r="H33" s="68">
        <f>DAYS360(D33,E33)</f>
        <v>179</v>
      </c>
      <c r="I33" s="42">
        <f t="shared" ref="I33" si="7">H33/30</f>
        <v>5.9666666666666668</v>
      </c>
    </row>
    <row r="34" spans="1:9" x14ac:dyDescent="0.25">
      <c r="A34" s="10">
        <v>29</v>
      </c>
      <c r="B34" s="52" t="s">
        <v>40</v>
      </c>
      <c r="C34" s="53" t="s">
        <v>6</v>
      </c>
      <c r="D34" s="54">
        <v>42552</v>
      </c>
      <c r="E34" s="54">
        <v>43251</v>
      </c>
      <c r="F34" s="55">
        <f>DAYS360(D34,E34)</f>
        <v>690</v>
      </c>
      <c r="G34" s="56">
        <f>F34/30</f>
        <v>23</v>
      </c>
      <c r="H34" s="67">
        <f>DAYS360(JANVIER,E34)</f>
        <v>150</v>
      </c>
      <c r="I34" s="57">
        <f>H34/30</f>
        <v>5</v>
      </c>
    </row>
    <row r="35" spans="1:9" x14ac:dyDescent="0.25">
      <c r="A35" s="10">
        <v>30</v>
      </c>
      <c r="B35" s="52" t="s">
        <v>41</v>
      </c>
      <c r="C35" s="18" t="s">
        <v>6</v>
      </c>
      <c r="D35" s="19">
        <v>43101</v>
      </c>
      <c r="E35" s="20">
        <v>43465</v>
      </c>
      <c r="F35" s="38">
        <f>DAYS360(D35,E35)</f>
        <v>360</v>
      </c>
      <c r="G35" s="39">
        <f>F35/30</f>
        <v>12</v>
      </c>
      <c r="H35" s="68">
        <f t="shared" ref="H35" si="8">DAYS360(JANVIER,E35)</f>
        <v>360</v>
      </c>
      <c r="I35" s="42">
        <f t="shared" ref="I35:I36" si="9">H35/30</f>
        <v>12</v>
      </c>
    </row>
    <row r="36" spans="1:9" x14ac:dyDescent="0.25">
      <c r="A36" s="10">
        <v>31</v>
      </c>
      <c r="B36" s="52" t="s">
        <v>42</v>
      </c>
      <c r="C36" s="18" t="s">
        <v>6</v>
      </c>
      <c r="D36" s="19">
        <v>43191</v>
      </c>
      <c r="E36" s="20">
        <v>43373</v>
      </c>
      <c r="F36" s="38">
        <f>DAYS360(D36,E36)</f>
        <v>179</v>
      </c>
      <c r="G36" s="39">
        <f>F36/30</f>
        <v>5.9666666666666668</v>
      </c>
      <c r="H36" s="68">
        <f>DAYS360(D36,E36)</f>
        <v>179</v>
      </c>
      <c r="I36" s="42">
        <f t="shared" si="9"/>
        <v>5.9666666666666668</v>
      </c>
    </row>
    <row r="37" spans="1:9" x14ac:dyDescent="0.25">
      <c r="A37" s="10">
        <v>32</v>
      </c>
      <c r="B37" s="52" t="s">
        <v>43</v>
      </c>
      <c r="C37" s="18" t="s">
        <v>6</v>
      </c>
      <c r="D37" s="19">
        <v>43282</v>
      </c>
      <c r="E37" s="20">
        <v>43465</v>
      </c>
      <c r="F37" s="38">
        <f t="shared" ref="F37" si="10">DAYS360(D37,E37)</f>
        <v>180</v>
      </c>
      <c r="G37" s="39">
        <f t="shared" ref="G37" si="11">F37/30</f>
        <v>6</v>
      </c>
      <c r="H37" s="68">
        <f>DAYS360(D37,E37)</f>
        <v>180</v>
      </c>
      <c r="I37" s="42">
        <f t="shared" ref="I37" si="12">H37/30</f>
        <v>6</v>
      </c>
    </row>
    <row r="38" spans="1:9" x14ac:dyDescent="0.25">
      <c r="A38" s="10">
        <v>33</v>
      </c>
      <c r="B38" s="52" t="s">
        <v>44</v>
      </c>
      <c r="C38" s="53" t="s">
        <v>6</v>
      </c>
      <c r="D38" s="54">
        <v>43101</v>
      </c>
      <c r="E38" s="54">
        <v>43223</v>
      </c>
      <c r="F38" s="55">
        <f>DAYS360(D38,E38)</f>
        <v>122</v>
      </c>
      <c r="G38" s="56">
        <f>F38/30</f>
        <v>4.0666666666666664</v>
      </c>
      <c r="H38" s="67">
        <f t="shared" ref="H38" si="13">DAYS360(JANVIER,E38)</f>
        <v>122</v>
      </c>
      <c r="I38" s="57">
        <f t="shared" ref="I38:I39" si="14">H38/30</f>
        <v>4.0666666666666664</v>
      </c>
    </row>
    <row r="39" spans="1:9" x14ac:dyDescent="0.25">
      <c r="A39" s="10">
        <v>34</v>
      </c>
      <c r="B39" s="52" t="s">
        <v>45</v>
      </c>
      <c r="C39" s="53" t="s">
        <v>6</v>
      </c>
      <c r="D39" s="54">
        <v>43191</v>
      </c>
      <c r="E39" s="54">
        <v>43373</v>
      </c>
      <c r="F39" s="55">
        <f t="shared" ref="F39" si="15">DAYS360(D39,E39)</f>
        <v>179</v>
      </c>
      <c r="G39" s="56">
        <f t="shared" ref="G39" si="16">F39/30</f>
        <v>5.9666666666666668</v>
      </c>
      <c r="H39" s="67">
        <f>DAYS360(D39,E39)</f>
        <v>179</v>
      </c>
      <c r="I39" s="57">
        <f t="shared" si="14"/>
        <v>5.9666666666666668</v>
      </c>
    </row>
    <row r="40" spans="1:9" x14ac:dyDescent="0.25">
      <c r="A40" s="10">
        <v>35</v>
      </c>
      <c r="B40" s="52" t="s">
        <v>46</v>
      </c>
      <c r="C40" s="53" t="s">
        <v>6</v>
      </c>
      <c r="D40" s="54">
        <v>42430</v>
      </c>
      <c r="E40" s="54">
        <v>43281</v>
      </c>
      <c r="F40" s="55">
        <f>DAYS360(D40,E40)</f>
        <v>839</v>
      </c>
      <c r="G40" s="56">
        <f>F40/30</f>
        <v>27.966666666666665</v>
      </c>
      <c r="H40" s="67">
        <f>DAYS360(JANVIER,E40)</f>
        <v>179</v>
      </c>
      <c r="I40" s="57">
        <f>H40/30</f>
        <v>5.9666666666666668</v>
      </c>
    </row>
    <row r="41" spans="1:9" x14ac:dyDescent="0.25">
      <c r="A41" s="10">
        <v>36</v>
      </c>
      <c r="B41" s="52" t="s">
        <v>47</v>
      </c>
      <c r="C41" s="53" t="s">
        <v>6</v>
      </c>
      <c r="D41" s="54">
        <v>42675</v>
      </c>
      <c r="E41" s="54">
        <v>43131</v>
      </c>
      <c r="F41" s="55">
        <f>DAYS360(D41,E41)</f>
        <v>450</v>
      </c>
      <c r="G41" s="56">
        <f>F41/30</f>
        <v>15</v>
      </c>
      <c r="H41" s="67">
        <f>DAYS360(JANVIER,E41)</f>
        <v>30</v>
      </c>
      <c r="I41" s="57">
        <f>H41/30</f>
        <v>1</v>
      </c>
    </row>
    <row r="42" spans="1:9" x14ac:dyDescent="0.25">
      <c r="A42" s="10">
        <v>37</v>
      </c>
      <c r="B42" s="52" t="s">
        <v>48</v>
      </c>
      <c r="C42" s="48" t="s">
        <v>12</v>
      </c>
      <c r="D42" s="49">
        <v>43160</v>
      </c>
      <c r="E42" s="49">
        <v>43190</v>
      </c>
      <c r="F42" s="64">
        <f>DAYS360(D42,E42)</f>
        <v>30</v>
      </c>
      <c r="G42" s="65">
        <f>F42/30</f>
        <v>1</v>
      </c>
      <c r="H42" s="69">
        <f t="shared" ref="H42" si="17">DAYS360(D42,E42)</f>
        <v>30</v>
      </c>
      <c r="I42" s="66">
        <f t="shared" ref="I42" si="18">H42/30</f>
        <v>1</v>
      </c>
    </row>
    <row r="43" spans="1:9" x14ac:dyDescent="0.25">
      <c r="A43" s="10">
        <v>38</v>
      </c>
      <c r="B43" s="52" t="s">
        <v>49</v>
      </c>
      <c r="C43" s="18" t="s">
        <v>6</v>
      </c>
      <c r="D43" s="19">
        <v>43282</v>
      </c>
      <c r="E43" s="15">
        <v>43465</v>
      </c>
      <c r="F43" s="64">
        <f t="shared" ref="F43" si="19">DAYS360(D43,E43)</f>
        <v>180</v>
      </c>
      <c r="G43" s="65">
        <f t="shared" ref="G43" si="20">F43/30</f>
        <v>6</v>
      </c>
      <c r="H43" s="69">
        <f t="shared" ref="H43" si="21">DAYS360(D43,E43)</f>
        <v>180</v>
      </c>
      <c r="I43" s="66">
        <f t="shared" ref="I43" si="22">H43/30</f>
        <v>6</v>
      </c>
    </row>
    <row r="44" spans="1:9" x14ac:dyDescent="0.25">
      <c r="A44" s="10">
        <v>39</v>
      </c>
      <c r="B44" s="52" t="s">
        <v>50</v>
      </c>
      <c r="C44" s="18" t="s">
        <v>6</v>
      </c>
      <c r="D44" s="19">
        <v>43070</v>
      </c>
      <c r="E44" s="15">
        <v>43434</v>
      </c>
      <c r="F44" s="16">
        <f>DAYS360(D44,E44)</f>
        <v>359</v>
      </c>
      <c r="G44" s="17">
        <f>F44/30</f>
        <v>11.966666666666667</v>
      </c>
      <c r="H44" s="70">
        <f>DAYS360(JANVIER,E44)</f>
        <v>329</v>
      </c>
      <c r="I44" s="40">
        <f>H44/30</f>
        <v>10.966666666666667</v>
      </c>
    </row>
    <row r="45" spans="1:9" x14ac:dyDescent="0.25">
      <c r="A45" s="10">
        <v>40</v>
      </c>
      <c r="B45" s="52" t="s">
        <v>51</v>
      </c>
      <c r="C45" s="18" t="s">
        <v>6</v>
      </c>
      <c r="D45" s="19">
        <v>43101</v>
      </c>
      <c r="E45" s="15">
        <v>43465</v>
      </c>
      <c r="F45" s="16">
        <f>DAYS360(D45,E45)</f>
        <v>360</v>
      </c>
      <c r="G45" s="17">
        <f>F45/30</f>
        <v>12</v>
      </c>
      <c r="H45" s="70">
        <f t="shared" ref="H45" si="23">DAYS360(D45,E45)</f>
        <v>360</v>
      </c>
      <c r="I45" s="40">
        <f>H45/30</f>
        <v>12</v>
      </c>
    </row>
    <row r="46" spans="1:9" x14ac:dyDescent="0.25">
      <c r="A46" s="10">
        <v>41</v>
      </c>
      <c r="B46" s="52" t="s">
        <v>52</v>
      </c>
      <c r="C46" s="18" t="s">
        <v>6</v>
      </c>
      <c r="D46" s="19">
        <v>43070</v>
      </c>
      <c r="E46" s="15">
        <v>43434</v>
      </c>
      <c r="F46" s="16">
        <f>DAYS360(D46,E46)</f>
        <v>359</v>
      </c>
      <c r="G46" s="17">
        <f>F46/30</f>
        <v>11.966666666666667</v>
      </c>
      <c r="H46" s="70">
        <f>DAYS360(JANVIER,E46)</f>
        <v>329</v>
      </c>
      <c r="I46" s="40">
        <f>H46/30</f>
        <v>10.966666666666667</v>
      </c>
    </row>
    <row r="47" spans="1:9" x14ac:dyDescent="0.25">
      <c r="A47" s="10">
        <v>42</v>
      </c>
      <c r="B47" s="52" t="s">
        <v>53</v>
      </c>
      <c r="C47" s="53" t="s">
        <v>6</v>
      </c>
      <c r="D47" s="54">
        <v>42491</v>
      </c>
      <c r="E47" s="54">
        <v>43220</v>
      </c>
      <c r="F47" s="55">
        <f>DAYS360(D47,E47)</f>
        <v>719</v>
      </c>
      <c r="G47" s="56">
        <f>F47/30</f>
        <v>23.966666666666665</v>
      </c>
      <c r="H47" s="67">
        <f t="shared" ref="H47:H59" si="24">DAYS360(JANVIER,E47)</f>
        <v>119</v>
      </c>
      <c r="I47" s="57">
        <f>H47/30</f>
        <v>3.9666666666666668</v>
      </c>
    </row>
    <row r="48" spans="1:9" x14ac:dyDescent="0.25">
      <c r="A48" s="10">
        <v>43</v>
      </c>
      <c r="B48" s="52" t="s">
        <v>54</v>
      </c>
      <c r="C48" s="53" t="s">
        <v>6</v>
      </c>
      <c r="D48" s="54">
        <v>42856</v>
      </c>
      <c r="E48" s="54">
        <v>43251</v>
      </c>
      <c r="F48" s="55">
        <f>DAYS360(D48,E48)</f>
        <v>390</v>
      </c>
      <c r="G48" s="56">
        <f>F48/30</f>
        <v>13</v>
      </c>
      <c r="H48" s="67">
        <f t="shared" si="24"/>
        <v>150</v>
      </c>
      <c r="I48" s="57">
        <f>H48/30</f>
        <v>5</v>
      </c>
    </row>
    <row r="49" spans="1:9" x14ac:dyDescent="0.25">
      <c r="A49" s="10">
        <v>44</v>
      </c>
      <c r="B49" s="52" t="s">
        <v>55</v>
      </c>
      <c r="C49" s="53" t="s">
        <v>7</v>
      </c>
      <c r="D49" s="54">
        <v>42795</v>
      </c>
      <c r="E49" s="54">
        <v>43281</v>
      </c>
      <c r="F49" s="55">
        <f>DAYS360(D49,E49)</f>
        <v>479</v>
      </c>
      <c r="G49" s="56">
        <f>F49/30</f>
        <v>15.966666666666667</v>
      </c>
      <c r="H49" s="67">
        <f t="shared" si="24"/>
        <v>179</v>
      </c>
      <c r="I49" s="57">
        <f>H49/30</f>
        <v>5.9666666666666668</v>
      </c>
    </row>
    <row r="50" spans="1:9" x14ac:dyDescent="0.25">
      <c r="A50" s="10">
        <v>45</v>
      </c>
      <c r="B50" s="52" t="s">
        <v>56</v>
      </c>
      <c r="C50" s="53" t="s">
        <v>6</v>
      </c>
      <c r="D50" s="54">
        <v>43009</v>
      </c>
      <c r="E50" s="54">
        <v>43281</v>
      </c>
      <c r="F50" s="55">
        <f>DAYS360(D50,E50)</f>
        <v>269</v>
      </c>
      <c r="G50" s="56">
        <f>F50/30</f>
        <v>8.9666666666666668</v>
      </c>
      <c r="H50" s="67">
        <f t="shared" si="24"/>
        <v>179</v>
      </c>
      <c r="I50" s="57">
        <f>H50/30</f>
        <v>5.9666666666666668</v>
      </c>
    </row>
    <row r="51" spans="1:9" x14ac:dyDescent="0.25">
      <c r="A51" s="10">
        <v>46</v>
      </c>
      <c r="B51" s="52" t="s">
        <v>57</v>
      </c>
      <c r="C51" s="18" t="s">
        <v>6</v>
      </c>
      <c r="D51" s="19">
        <v>42887</v>
      </c>
      <c r="E51" s="15">
        <v>43343</v>
      </c>
      <c r="F51" s="38">
        <f>DAYS360(D51,E51)</f>
        <v>450</v>
      </c>
      <c r="G51" s="39">
        <f>F51/30</f>
        <v>15</v>
      </c>
      <c r="H51" s="68">
        <f t="shared" si="24"/>
        <v>240</v>
      </c>
      <c r="I51" s="42">
        <f>H51/30</f>
        <v>8</v>
      </c>
    </row>
    <row r="52" spans="1:9" x14ac:dyDescent="0.25">
      <c r="A52" s="10">
        <v>47</v>
      </c>
      <c r="B52" s="52" t="s">
        <v>58</v>
      </c>
      <c r="C52" s="18" t="s">
        <v>12</v>
      </c>
      <c r="D52" s="19">
        <v>43313</v>
      </c>
      <c r="E52" s="15">
        <v>43343</v>
      </c>
      <c r="F52" s="38">
        <f>DAYS360(D52,E52)</f>
        <v>30</v>
      </c>
      <c r="G52" s="39">
        <f>F52/30</f>
        <v>1</v>
      </c>
      <c r="H52" s="68">
        <f t="shared" ref="H52" si="25">DAYS360(D52,E52)</f>
        <v>30</v>
      </c>
      <c r="I52" s="42">
        <f>H52/30</f>
        <v>1</v>
      </c>
    </row>
    <row r="53" spans="1:9" x14ac:dyDescent="0.25">
      <c r="A53" s="10">
        <v>48</v>
      </c>
      <c r="B53" s="52" t="s">
        <v>59</v>
      </c>
      <c r="C53" s="18" t="s">
        <v>6</v>
      </c>
      <c r="D53" s="19">
        <v>43040</v>
      </c>
      <c r="E53" s="15">
        <v>43404</v>
      </c>
      <c r="F53" s="38">
        <f>DAYS360(D53,E53)</f>
        <v>360</v>
      </c>
      <c r="G53" s="39">
        <f>F53/30</f>
        <v>12</v>
      </c>
      <c r="H53" s="68">
        <f t="shared" si="24"/>
        <v>300</v>
      </c>
      <c r="I53" s="42">
        <f>H53/30</f>
        <v>10</v>
      </c>
    </row>
    <row r="54" spans="1:9" x14ac:dyDescent="0.25">
      <c r="A54" s="10">
        <v>49</v>
      </c>
      <c r="B54" s="78" t="s">
        <v>60</v>
      </c>
      <c r="C54" s="48" t="s">
        <v>12</v>
      </c>
      <c r="D54" s="49">
        <v>43101</v>
      </c>
      <c r="E54" s="49">
        <v>43131</v>
      </c>
      <c r="F54" s="38">
        <f>DAYS360(D54,E54)</f>
        <v>30</v>
      </c>
      <c r="G54" s="39">
        <f>F54/30</f>
        <v>1</v>
      </c>
      <c r="H54" s="68">
        <f t="shared" ref="H54" si="26">DAYS360(JANVIER,E54)</f>
        <v>30</v>
      </c>
      <c r="I54" s="42">
        <f t="shared" ref="I54:I57" si="27">H54/30</f>
        <v>1</v>
      </c>
    </row>
    <row r="55" spans="1:9" x14ac:dyDescent="0.25">
      <c r="A55" s="10">
        <v>50</v>
      </c>
      <c r="B55" s="78" t="s">
        <v>60</v>
      </c>
      <c r="C55" s="18" t="s">
        <v>6</v>
      </c>
      <c r="D55" s="19">
        <v>43132</v>
      </c>
      <c r="E55" s="15">
        <v>43404</v>
      </c>
      <c r="F55" s="38">
        <f>DAYS360(D55,E55)</f>
        <v>270</v>
      </c>
      <c r="G55" s="39">
        <f>F55/30</f>
        <v>9</v>
      </c>
      <c r="H55" s="68">
        <f>DAYS360(D55,E55)</f>
        <v>270</v>
      </c>
      <c r="I55" s="42">
        <f>H55/30</f>
        <v>9</v>
      </c>
    </row>
    <row r="56" spans="1:9" x14ac:dyDescent="0.25">
      <c r="A56" s="10">
        <v>51</v>
      </c>
      <c r="B56" s="47" t="s">
        <v>61</v>
      </c>
      <c r="C56" s="48" t="s">
        <v>12</v>
      </c>
      <c r="D56" s="49">
        <v>43160</v>
      </c>
      <c r="E56" s="49">
        <v>43190</v>
      </c>
      <c r="F56" s="38">
        <f>DAYS360(D56,E56)</f>
        <v>30</v>
      </c>
      <c r="G56" s="39">
        <f t="shared" ref="G56:G57" si="28">F56/30</f>
        <v>1</v>
      </c>
      <c r="H56" s="68">
        <f t="shared" ref="H56" si="29">DAYS360(D56,E56)</f>
        <v>30</v>
      </c>
      <c r="I56" s="42">
        <f t="shared" si="27"/>
        <v>1</v>
      </c>
    </row>
    <row r="57" spans="1:9" x14ac:dyDescent="0.25">
      <c r="A57" s="10">
        <v>52</v>
      </c>
      <c r="B57" s="47" t="s">
        <v>62</v>
      </c>
      <c r="C57" s="18" t="s">
        <v>6</v>
      </c>
      <c r="D57" s="19">
        <v>43191</v>
      </c>
      <c r="E57" s="20">
        <v>43373</v>
      </c>
      <c r="F57" s="38">
        <f t="shared" ref="F57" si="30">DAYS360(D57,E57)</f>
        <v>179</v>
      </c>
      <c r="G57" s="39">
        <f t="shared" si="28"/>
        <v>5.9666666666666668</v>
      </c>
      <c r="H57" s="68">
        <f>DAYS360(D57,E57)</f>
        <v>179</v>
      </c>
      <c r="I57" s="42">
        <f t="shared" si="27"/>
        <v>5.9666666666666668</v>
      </c>
    </row>
    <row r="58" spans="1:9" x14ac:dyDescent="0.25">
      <c r="A58" s="10">
        <v>53</v>
      </c>
      <c r="B58" s="47" t="s">
        <v>63</v>
      </c>
      <c r="C58" s="18" t="s">
        <v>6</v>
      </c>
      <c r="D58" s="19">
        <v>43282</v>
      </c>
      <c r="E58" s="20">
        <v>43465</v>
      </c>
      <c r="F58" s="38">
        <f t="shared" ref="F58" si="31">DAYS360(D58,E58)</f>
        <v>180</v>
      </c>
      <c r="G58" s="39">
        <f t="shared" ref="G58" si="32">F58/30</f>
        <v>6</v>
      </c>
      <c r="H58" s="68">
        <f>DAYS360(D58,E58)</f>
        <v>180</v>
      </c>
      <c r="I58" s="42">
        <f t="shared" ref="I58" si="33">H58/30</f>
        <v>6</v>
      </c>
    </row>
    <row r="59" spans="1:9" x14ac:dyDescent="0.25">
      <c r="A59" s="10">
        <v>54</v>
      </c>
      <c r="B59" s="47" t="s">
        <v>64</v>
      </c>
      <c r="C59" s="53" t="s">
        <v>6</v>
      </c>
      <c r="D59" s="54">
        <v>42948</v>
      </c>
      <c r="E59" s="54">
        <v>43312</v>
      </c>
      <c r="F59" s="55">
        <f>DAYS360(D59,E59)</f>
        <v>360</v>
      </c>
      <c r="G59" s="56">
        <f>F59/30</f>
        <v>12</v>
      </c>
      <c r="H59" s="67">
        <f t="shared" si="24"/>
        <v>210</v>
      </c>
      <c r="I59" s="57">
        <f>H59/30</f>
        <v>7</v>
      </c>
    </row>
    <row r="60" spans="1:9" x14ac:dyDescent="0.25">
      <c r="A60" s="10">
        <v>55</v>
      </c>
      <c r="B60" s="47" t="s">
        <v>65</v>
      </c>
      <c r="C60" s="18" t="s">
        <v>6</v>
      </c>
      <c r="D60" s="19">
        <v>43070</v>
      </c>
      <c r="E60" s="15">
        <v>43434</v>
      </c>
      <c r="F60" s="16">
        <f>DAYS360(D60,E60)</f>
        <v>359</v>
      </c>
      <c r="G60" s="17">
        <f t="shared" ref="G60" si="34">SUM(F60) /30</f>
        <v>11.966666666666667</v>
      </c>
      <c r="H60" s="70">
        <f>DAYS360(JANVIER,E60)</f>
        <v>329</v>
      </c>
      <c r="I60" s="40">
        <f t="shared" ref="I60" si="35">SUM(H60) /30</f>
        <v>10.966666666666667</v>
      </c>
    </row>
    <row r="61" spans="1:9" x14ac:dyDescent="0.25">
      <c r="A61" s="10">
        <v>56</v>
      </c>
      <c r="B61" s="47" t="s">
        <v>66</v>
      </c>
      <c r="C61" s="48" t="s">
        <v>12</v>
      </c>
      <c r="D61" s="49">
        <v>43313</v>
      </c>
      <c r="E61" s="49">
        <v>43343</v>
      </c>
      <c r="F61" s="38">
        <f>DAYS360(D61,E61)</f>
        <v>30</v>
      </c>
      <c r="G61" s="39">
        <f t="shared" ref="G61" si="36">F61/30</f>
        <v>1</v>
      </c>
      <c r="H61" s="68">
        <f t="shared" ref="H61" si="37">DAYS360(D61,E61)</f>
        <v>30</v>
      </c>
      <c r="I61" s="42">
        <f t="shared" ref="I61" si="38">H61/30</f>
        <v>1</v>
      </c>
    </row>
    <row r="62" spans="1:9" x14ac:dyDescent="0.25">
      <c r="A62" s="10">
        <v>57</v>
      </c>
      <c r="B62" s="47" t="s">
        <v>67</v>
      </c>
      <c r="C62" s="53" t="s">
        <v>6</v>
      </c>
      <c r="D62" s="54">
        <v>42917</v>
      </c>
      <c r="E62" s="54">
        <v>43236</v>
      </c>
      <c r="F62" s="55">
        <f>DAYS360(D62,E62)</f>
        <v>315</v>
      </c>
      <c r="G62" s="56">
        <f>F62/30</f>
        <v>10.5</v>
      </c>
      <c r="H62" s="67">
        <f t="shared" ref="H62:H84" si="39">DAYS360(JANVIER,E62)</f>
        <v>135</v>
      </c>
      <c r="I62" s="57">
        <f>H62/30</f>
        <v>4.5</v>
      </c>
    </row>
    <row r="63" spans="1:9" x14ac:dyDescent="0.25">
      <c r="A63" s="10">
        <v>58</v>
      </c>
      <c r="B63" s="47" t="s">
        <v>68</v>
      </c>
      <c r="C63" s="48" t="s">
        <v>12</v>
      </c>
      <c r="D63" s="49">
        <v>43191</v>
      </c>
      <c r="E63" s="49">
        <v>43220</v>
      </c>
      <c r="F63" s="38">
        <f>DAYS360(D63,E63)</f>
        <v>29</v>
      </c>
      <c r="G63" s="39">
        <f>F63/30</f>
        <v>0.96666666666666667</v>
      </c>
      <c r="H63" s="68">
        <f t="shared" ref="H63" si="40">DAYS360(D63,E63)</f>
        <v>29</v>
      </c>
      <c r="I63" s="42">
        <f>H63/30</f>
        <v>0.96666666666666667</v>
      </c>
    </row>
    <row r="64" spans="1:9" x14ac:dyDescent="0.25">
      <c r="A64" s="10">
        <v>59</v>
      </c>
      <c r="B64" s="47" t="s">
        <v>69</v>
      </c>
      <c r="C64" s="53" t="s">
        <v>6</v>
      </c>
      <c r="D64" s="54">
        <v>43191</v>
      </c>
      <c r="E64" s="54">
        <v>43373</v>
      </c>
      <c r="F64" s="55">
        <f t="shared" ref="F64" si="41">DAYS360(D64,E64)</f>
        <v>179</v>
      </c>
      <c r="G64" s="56">
        <f t="shared" ref="G64" si="42">F64/30</f>
        <v>5.9666666666666668</v>
      </c>
      <c r="H64" s="67">
        <f>DAYS360(D64,E64)</f>
        <v>179</v>
      </c>
      <c r="I64" s="57">
        <f t="shared" ref="I64" si="43">H64/30</f>
        <v>5.9666666666666668</v>
      </c>
    </row>
    <row r="65" spans="1:9" x14ac:dyDescent="0.25">
      <c r="A65" s="10">
        <v>60</v>
      </c>
      <c r="B65" s="47" t="s">
        <v>70</v>
      </c>
      <c r="C65" s="53" t="s">
        <v>6</v>
      </c>
      <c r="D65" s="54">
        <v>42552</v>
      </c>
      <c r="E65" s="54">
        <v>43220</v>
      </c>
      <c r="F65" s="55">
        <f>DAYS360(D65,E65)</f>
        <v>659</v>
      </c>
      <c r="G65" s="56">
        <f>F65/30</f>
        <v>21.966666666666665</v>
      </c>
      <c r="H65" s="67">
        <f t="shared" si="39"/>
        <v>119</v>
      </c>
      <c r="I65" s="57">
        <f>H65/30</f>
        <v>3.9666666666666668</v>
      </c>
    </row>
    <row r="66" spans="1:9" x14ac:dyDescent="0.25">
      <c r="A66" s="10">
        <v>61</v>
      </c>
      <c r="B66" s="47" t="s">
        <v>71</v>
      </c>
      <c r="C66" s="18" t="s">
        <v>6</v>
      </c>
      <c r="D66" s="19">
        <v>42917</v>
      </c>
      <c r="E66" s="15">
        <v>43373</v>
      </c>
      <c r="F66" s="38">
        <f>DAYS360(D66,E66)</f>
        <v>449</v>
      </c>
      <c r="G66" s="39">
        <f>F66/30</f>
        <v>14.966666666666667</v>
      </c>
      <c r="H66" s="68">
        <f t="shared" si="39"/>
        <v>269</v>
      </c>
      <c r="I66" s="42">
        <f>H66/30</f>
        <v>8.9666666666666668</v>
      </c>
    </row>
    <row r="67" spans="1:9" x14ac:dyDescent="0.25">
      <c r="A67" s="10">
        <v>62</v>
      </c>
      <c r="B67" s="47" t="s">
        <v>72</v>
      </c>
      <c r="C67" s="53" t="s">
        <v>6</v>
      </c>
      <c r="D67" s="54">
        <v>43040</v>
      </c>
      <c r="E67" s="54">
        <v>43220</v>
      </c>
      <c r="F67" s="55">
        <f>DAYS360(D67,E67)</f>
        <v>179</v>
      </c>
      <c r="G67" s="56">
        <f>F67/30</f>
        <v>5.9666666666666668</v>
      </c>
      <c r="H67" s="67">
        <f t="shared" si="39"/>
        <v>119</v>
      </c>
      <c r="I67" s="57">
        <f>H67/30</f>
        <v>3.9666666666666668</v>
      </c>
    </row>
    <row r="68" spans="1:9" x14ac:dyDescent="0.25">
      <c r="A68" s="10">
        <v>63</v>
      </c>
      <c r="B68" s="47" t="s">
        <v>73</v>
      </c>
      <c r="C68" s="53" t="s">
        <v>6</v>
      </c>
      <c r="D68" s="54">
        <v>43009</v>
      </c>
      <c r="E68" s="54">
        <v>43159</v>
      </c>
      <c r="F68" s="55">
        <f>DAYS360(D68,E68)</f>
        <v>147</v>
      </c>
      <c r="G68" s="56">
        <f>F68/30</f>
        <v>4.9000000000000004</v>
      </c>
      <c r="H68" s="67">
        <f t="shared" si="39"/>
        <v>57</v>
      </c>
      <c r="I68" s="57">
        <f>H68/30</f>
        <v>1.9</v>
      </c>
    </row>
    <row r="69" spans="1:9" x14ac:dyDescent="0.25">
      <c r="A69" s="10">
        <v>64</v>
      </c>
      <c r="B69" s="47" t="s">
        <v>74</v>
      </c>
      <c r="C69" s="18" t="s">
        <v>6</v>
      </c>
      <c r="D69" s="19">
        <v>43221</v>
      </c>
      <c r="E69" s="15">
        <v>43404</v>
      </c>
      <c r="F69" s="38">
        <f>DAYS360(D69,E69)</f>
        <v>180</v>
      </c>
      <c r="G69" s="39">
        <f>F69/30</f>
        <v>6</v>
      </c>
      <c r="H69" s="68">
        <f>DAYS360(D69,E69)</f>
        <v>180</v>
      </c>
      <c r="I69" s="42">
        <f>H69/30</f>
        <v>6</v>
      </c>
    </row>
    <row r="70" spans="1:9" x14ac:dyDescent="0.25">
      <c r="A70" s="10">
        <v>65</v>
      </c>
      <c r="B70" s="47" t="s">
        <v>75</v>
      </c>
      <c r="C70" s="18" t="s">
        <v>6</v>
      </c>
      <c r="D70" s="19">
        <v>43191</v>
      </c>
      <c r="E70" s="15">
        <v>43373</v>
      </c>
      <c r="F70" s="38">
        <f>DAYS360(D70,E70)</f>
        <v>179</v>
      </c>
      <c r="G70" s="39">
        <f>F70/30</f>
        <v>5.9666666666666668</v>
      </c>
      <c r="H70" s="68">
        <f>DAYS360(D70,E70)</f>
        <v>179</v>
      </c>
      <c r="I70" s="42">
        <f>H70/30</f>
        <v>5.9666666666666668</v>
      </c>
    </row>
    <row r="71" spans="1:9" x14ac:dyDescent="0.25">
      <c r="A71" s="10">
        <v>66</v>
      </c>
      <c r="B71" s="47" t="s">
        <v>76</v>
      </c>
      <c r="C71" s="53" t="s">
        <v>6</v>
      </c>
      <c r="D71" s="54">
        <v>43009</v>
      </c>
      <c r="E71" s="54">
        <v>43281</v>
      </c>
      <c r="F71" s="55">
        <f>DAYS360(D71,E71)</f>
        <v>269</v>
      </c>
      <c r="G71" s="56">
        <f>F71/30</f>
        <v>8.9666666666666668</v>
      </c>
      <c r="H71" s="67">
        <f t="shared" si="39"/>
        <v>179</v>
      </c>
      <c r="I71" s="57">
        <f>H71/30</f>
        <v>5.9666666666666668</v>
      </c>
    </row>
    <row r="72" spans="1:9" x14ac:dyDescent="0.25">
      <c r="A72" s="10">
        <v>67</v>
      </c>
      <c r="B72" s="47" t="s">
        <v>77</v>
      </c>
      <c r="C72" s="18" t="s">
        <v>6</v>
      </c>
      <c r="D72" s="19">
        <v>43040</v>
      </c>
      <c r="E72" s="15">
        <v>43373</v>
      </c>
      <c r="F72" s="38">
        <f>DAYS360(D72,E72)</f>
        <v>329</v>
      </c>
      <c r="G72" s="39">
        <f>F72/30</f>
        <v>10.966666666666667</v>
      </c>
      <c r="H72" s="68">
        <f t="shared" si="39"/>
        <v>269</v>
      </c>
      <c r="I72" s="42">
        <f>H72/30</f>
        <v>8.9666666666666668</v>
      </c>
    </row>
    <row r="73" spans="1:9" x14ac:dyDescent="0.25">
      <c r="A73" s="10">
        <v>68</v>
      </c>
      <c r="B73" s="47" t="s">
        <v>78</v>
      </c>
      <c r="C73" s="18" t="s">
        <v>6</v>
      </c>
      <c r="D73" s="19">
        <v>43282</v>
      </c>
      <c r="E73" s="15">
        <v>43465</v>
      </c>
      <c r="F73" s="38">
        <f>DAYS360(D73,E73)</f>
        <v>180</v>
      </c>
      <c r="G73" s="39">
        <f>F73/30</f>
        <v>6</v>
      </c>
      <c r="H73" s="68">
        <f>DAYS360(D73,E73)</f>
        <v>180</v>
      </c>
      <c r="I73" s="42">
        <f>H73/30</f>
        <v>6</v>
      </c>
    </row>
    <row r="74" spans="1:9" x14ac:dyDescent="0.25">
      <c r="A74" s="10">
        <v>69</v>
      </c>
      <c r="B74" s="47" t="s">
        <v>79</v>
      </c>
      <c r="C74" s="53" t="s">
        <v>6</v>
      </c>
      <c r="D74" s="54">
        <v>43009</v>
      </c>
      <c r="E74" s="54">
        <v>43190</v>
      </c>
      <c r="F74" s="55">
        <f>DAYS360(D74,E74)</f>
        <v>180</v>
      </c>
      <c r="G74" s="56">
        <f>F74/30</f>
        <v>6</v>
      </c>
      <c r="H74" s="67">
        <f t="shared" si="39"/>
        <v>90</v>
      </c>
      <c r="I74" s="57">
        <f>H74/30</f>
        <v>3</v>
      </c>
    </row>
    <row r="75" spans="1:9" x14ac:dyDescent="0.25">
      <c r="A75" s="10">
        <v>70</v>
      </c>
      <c r="B75" s="47" t="s">
        <v>80</v>
      </c>
      <c r="C75" s="18" t="s">
        <v>6</v>
      </c>
      <c r="D75" s="19">
        <v>43282</v>
      </c>
      <c r="E75" s="15">
        <v>43465</v>
      </c>
      <c r="F75" s="38">
        <f>DAYS360(D75,E75)</f>
        <v>180</v>
      </c>
      <c r="G75" s="39">
        <f>F75/30</f>
        <v>6</v>
      </c>
      <c r="H75" s="68">
        <f>DAYS360(D75,E75)</f>
        <v>180</v>
      </c>
      <c r="I75" s="42">
        <f>H75/30</f>
        <v>6</v>
      </c>
    </row>
    <row r="76" spans="1:9" x14ac:dyDescent="0.25">
      <c r="A76" s="10">
        <v>71</v>
      </c>
      <c r="B76" s="47" t="s">
        <v>81</v>
      </c>
      <c r="C76" s="18" t="s">
        <v>6</v>
      </c>
      <c r="D76" s="19">
        <v>42826</v>
      </c>
      <c r="E76" s="15">
        <v>43373</v>
      </c>
      <c r="F76" s="38">
        <f>DAYS360(D76,E76)</f>
        <v>539</v>
      </c>
      <c r="G76" s="39">
        <f>F76/30</f>
        <v>17.966666666666665</v>
      </c>
      <c r="H76" s="68">
        <f t="shared" si="39"/>
        <v>269</v>
      </c>
      <c r="I76" s="42">
        <f>H76/30</f>
        <v>8.9666666666666668</v>
      </c>
    </row>
    <row r="77" spans="1:9" x14ac:dyDescent="0.25">
      <c r="A77" s="10">
        <v>72</v>
      </c>
      <c r="B77" s="47" t="s">
        <v>82</v>
      </c>
      <c r="C77" s="53" t="s">
        <v>6</v>
      </c>
      <c r="D77" s="54">
        <v>42736</v>
      </c>
      <c r="E77" s="54">
        <v>43251</v>
      </c>
      <c r="F77" s="55">
        <f>DAYS360(D77,E77)</f>
        <v>510</v>
      </c>
      <c r="G77" s="56">
        <f>F77/30</f>
        <v>17</v>
      </c>
      <c r="H77" s="67">
        <f t="shared" si="39"/>
        <v>150</v>
      </c>
      <c r="I77" s="57">
        <f>H77/30</f>
        <v>5</v>
      </c>
    </row>
    <row r="78" spans="1:9" x14ac:dyDescent="0.25">
      <c r="A78" s="10">
        <v>73</v>
      </c>
      <c r="B78" s="47" t="s">
        <v>83</v>
      </c>
      <c r="C78" s="13" t="s">
        <v>7</v>
      </c>
      <c r="D78" s="14">
        <v>43101</v>
      </c>
      <c r="E78" s="15">
        <v>43465</v>
      </c>
      <c r="F78" s="38">
        <f>DAYS360(D78,E78)</f>
        <v>360</v>
      </c>
      <c r="G78" s="39">
        <f>F78/30</f>
        <v>12</v>
      </c>
      <c r="H78" s="68">
        <f t="shared" si="39"/>
        <v>360</v>
      </c>
      <c r="I78" s="42">
        <f t="shared" ref="I78" si="44">H78/30</f>
        <v>12</v>
      </c>
    </row>
    <row r="79" spans="1:9" x14ac:dyDescent="0.25">
      <c r="A79" s="10">
        <v>74</v>
      </c>
      <c r="B79" s="47" t="s">
        <v>84</v>
      </c>
      <c r="C79" s="18" t="s">
        <v>6</v>
      </c>
      <c r="D79" s="19">
        <v>43282</v>
      </c>
      <c r="E79" s="15">
        <v>43465</v>
      </c>
      <c r="F79" s="38">
        <f>DAYS360(D79,E79)</f>
        <v>180</v>
      </c>
      <c r="G79" s="39">
        <f>F79/30</f>
        <v>6</v>
      </c>
      <c r="H79" s="68">
        <f>DAYS360(D79,E79)</f>
        <v>180</v>
      </c>
      <c r="I79" s="42">
        <f>H79/30</f>
        <v>6</v>
      </c>
    </row>
    <row r="80" spans="1:9" x14ac:dyDescent="0.25">
      <c r="A80" s="10">
        <v>75</v>
      </c>
      <c r="B80" s="47" t="s">
        <v>85</v>
      </c>
      <c r="C80" s="13" t="s">
        <v>7</v>
      </c>
      <c r="D80" s="14">
        <v>43313</v>
      </c>
      <c r="E80" s="15">
        <v>43465</v>
      </c>
      <c r="F80" s="38">
        <f>DAYS360(D80,E80)</f>
        <v>150</v>
      </c>
      <c r="G80" s="39">
        <f>F80/30</f>
        <v>5</v>
      </c>
      <c r="H80" s="68">
        <f>DAYS360(D80,E80)</f>
        <v>150</v>
      </c>
      <c r="I80" s="42">
        <f>H80/30</f>
        <v>5</v>
      </c>
    </row>
    <row r="81" spans="1:9" x14ac:dyDescent="0.25">
      <c r="A81" s="10">
        <v>76</v>
      </c>
      <c r="B81" s="47" t="s">
        <v>86</v>
      </c>
      <c r="C81" s="53" t="s">
        <v>7</v>
      </c>
      <c r="D81" s="54">
        <v>43040</v>
      </c>
      <c r="E81" s="54">
        <v>43220</v>
      </c>
      <c r="F81" s="55">
        <f>DAYS360(D81,E81)</f>
        <v>179</v>
      </c>
      <c r="G81" s="56">
        <f>F81/30</f>
        <v>5.9666666666666668</v>
      </c>
      <c r="H81" s="67">
        <f t="shared" si="39"/>
        <v>119</v>
      </c>
      <c r="I81" s="57">
        <f>H81/30</f>
        <v>3.9666666666666668</v>
      </c>
    </row>
    <row r="82" spans="1:9" x14ac:dyDescent="0.25">
      <c r="A82" s="10">
        <v>77</v>
      </c>
      <c r="B82" s="47" t="s">
        <v>87</v>
      </c>
      <c r="C82" s="53" t="s">
        <v>6</v>
      </c>
      <c r="D82" s="54">
        <v>42887</v>
      </c>
      <c r="E82" s="54">
        <v>43190</v>
      </c>
      <c r="F82" s="55">
        <f>DAYS360(D82,E82)</f>
        <v>300</v>
      </c>
      <c r="G82" s="56">
        <f>F82/30</f>
        <v>10</v>
      </c>
      <c r="H82" s="67">
        <f t="shared" si="39"/>
        <v>90</v>
      </c>
      <c r="I82" s="57">
        <f>H82/30</f>
        <v>3</v>
      </c>
    </row>
    <row r="83" spans="1:9" x14ac:dyDescent="0.25">
      <c r="A83" s="10">
        <v>78</v>
      </c>
      <c r="B83" s="47" t="s">
        <v>88</v>
      </c>
      <c r="C83" s="18" t="s">
        <v>6</v>
      </c>
      <c r="D83" s="19">
        <v>43282</v>
      </c>
      <c r="E83" s="15">
        <v>43465</v>
      </c>
      <c r="F83" s="38">
        <f>DAYS360(D83,E83)</f>
        <v>180</v>
      </c>
      <c r="G83" s="39">
        <f>F83/30</f>
        <v>6</v>
      </c>
      <c r="H83" s="68">
        <f>DAYS360(D83,E83)</f>
        <v>180</v>
      </c>
      <c r="I83" s="42">
        <f>H83/30</f>
        <v>6</v>
      </c>
    </row>
    <row r="84" spans="1:9" x14ac:dyDescent="0.25">
      <c r="A84" s="10">
        <v>79</v>
      </c>
      <c r="B84" s="47" t="s">
        <v>89</v>
      </c>
      <c r="C84" s="53" t="s">
        <v>6</v>
      </c>
      <c r="D84" s="54">
        <v>42887</v>
      </c>
      <c r="E84" s="54">
        <v>43159</v>
      </c>
      <c r="F84" s="55">
        <f>DAYS360(D84,E84)</f>
        <v>267</v>
      </c>
      <c r="G84" s="56">
        <f>F84/30</f>
        <v>8.9</v>
      </c>
      <c r="H84" s="67">
        <f t="shared" si="39"/>
        <v>57</v>
      </c>
      <c r="I84" s="57">
        <f>H84/30</f>
        <v>1.9</v>
      </c>
    </row>
    <row r="85" spans="1:9" x14ac:dyDescent="0.25">
      <c r="A85" s="10">
        <v>80</v>
      </c>
      <c r="B85" s="47" t="s">
        <v>90</v>
      </c>
      <c r="C85" s="13" t="s">
        <v>7</v>
      </c>
      <c r="D85" s="14">
        <v>43252</v>
      </c>
      <c r="E85" s="15">
        <v>43434</v>
      </c>
      <c r="F85" s="38">
        <f>DAYS360(D85,E85)</f>
        <v>179</v>
      </c>
      <c r="G85" s="39">
        <f>F85/30</f>
        <v>5.9666666666666668</v>
      </c>
      <c r="H85" s="68">
        <f>DAYS360(D85,E85)</f>
        <v>179</v>
      </c>
      <c r="I85" s="42">
        <f>H85/30</f>
        <v>5.9666666666666668</v>
      </c>
    </row>
    <row r="86" spans="1:9" x14ac:dyDescent="0.25">
      <c r="A86" s="10">
        <v>81</v>
      </c>
      <c r="B86" s="47" t="s">
        <v>91</v>
      </c>
      <c r="C86" s="18" t="s">
        <v>6</v>
      </c>
      <c r="D86" s="19">
        <v>43070</v>
      </c>
      <c r="E86" s="15">
        <v>43465</v>
      </c>
      <c r="F86" s="16">
        <f>DAYS360(D86,E86)</f>
        <v>390</v>
      </c>
      <c r="G86" s="17">
        <f t="shared" ref="G86:G87" si="45">SUM(F86) /30</f>
        <v>13</v>
      </c>
      <c r="H86" s="70">
        <f>DAYS360(JANVIER,E86)</f>
        <v>360</v>
      </c>
      <c r="I86" s="40">
        <f t="shared" ref="I86:I87" si="46">SUM(H86) /30</f>
        <v>12</v>
      </c>
    </row>
    <row r="87" spans="1:9" x14ac:dyDescent="0.25">
      <c r="A87" s="10">
        <v>82</v>
      </c>
      <c r="B87" s="47" t="s">
        <v>92</v>
      </c>
      <c r="C87" s="18" t="s">
        <v>6</v>
      </c>
      <c r="D87" s="19">
        <v>43221</v>
      </c>
      <c r="E87" s="15">
        <v>43404</v>
      </c>
      <c r="F87" s="16">
        <f>DAYS360(D87,E87)</f>
        <v>180</v>
      </c>
      <c r="G87" s="17">
        <f t="shared" si="45"/>
        <v>6</v>
      </c>
      <c r="H87" s="68">
        <f>DAYS360(D87,E87)</f>
        <v>180</v>
      </c>
      <c r="I87" s="42">
        <f t="shared" si="46"/>
        <v>6</v>
      </c>
    </row>
    <row r="88" spans="1:9" x14ac:dyDescent="0.25">
      <c r="A88" s="10">
        <v>83</v>
      </c>
      <c r="B88" s="47" t="s">
        <v>93</v>
      </c>
      <c r="C88" s="18" t="s">
        <v>6</v>
      </c>
      <c r="D88" s="19">
        <v>43009</v>
      </c>
      <c r="E88" s="15">
        <v>43465</v>
      </c>
      <c r="F88" s="38">
        <f>DAYS360(D88,E88)</f>
        <v>450</v>
      </c>
      <c r="G88" s="39">
        <f>F88/30</f>
        <v>15</v>
      </c>
      <c r="H88" s="68">
        <f>DAYS360(JANVIER,E88)</f>
        <v>360</v>
      </c>
      <c r="I88" s="42">
        <f>H88/30</f>
        <v>12</v>
      </c>
    </row>
    <row r="89" spans="1:9" x14ac:dyDescent="0.25">
      <c r="A89" s="10">
        <v>84</v>
      </c>
      <c r="B89" s="47" t="s">
        <v>94</v>
      </c>
      <c r="C89" s="53" t="s">
        <v>6</v>
      </c>
      <c r="D89" s="54">
        <v>43070</v>
      </c>
      <c r="E89" s="54">
        <v>43251</v>
      </c>
      <c r="F89" s="73">
        <f>DAYS360(D89,E89)</f>
        <v>180</v>
      </c>
      <c r="G89" s="74">
        <f t="shared" ref="G89" si="47">SUM(F89) /30</f>
        <v>6</v>
      </c>
      <c r="H89" s="75">
        <f>DAYS360(D89,E89)</f>
        <v>180</v>
      </c>
      <c r="I89" s="76">
        <f t="shared" ref="I89" si="48">SUM(H89) /30</f>
        <v>6</v>
      </c>
    </row>
    <row r="90" spans="1:9" x14ac:dyDescent="0.25">
      <c r="A90" s="10">
        <v>85</v>
      </c>
      <c r="B90" s="47" t="s">
        <v>95</v>
      </c>
      <c r="C90" s="53" t="s">
        <v>7</v>
      </c>
      <c r="D90" s="54">
        <v>42461</v>
      </c>
      <c r="E90" s="54">
        <v>43190</v>
      </c>
      <c r="F90" s="55">
        <f>DAYS360(D90,E90)</f>
        <v>720</v>
      </c>
      <c r="G90" s="56">
        <f>F90/30</f>
        <v>24</v>
      </c>
      <c r="H90" s="67">
        <f>DAYS360(JANVIER,E90)</f>
        <v>90</v>
      </c>
      <c r="I90" s="57">
        <f>H90/30</f>
        <v>3</v>
      </c>
    </row>
    <row r="91" spans="1:9" x14ac:dyDescent="0.25">
      <c r="A91" s="10">
        <v>86</v>
      </c>
      <c r="B91" s="47" t="s">
        <v>96</v>
      </c>
      <c r="C91" s="53" t="s">
        <v>6</v>
      </c>
      <c r="D91" s="54">
        <v>42370</v>
      </c>
      <c r="E91" s="54">
        <v>43190</v>
      </c>
      <c r="F91" s="55">
        <f>DAYS360(D91,E91)</f>
        <v>810</v>
      </c>
      <c r="G91" s="56">
        <f>F91/30</f>
        <v>27</v>
      </c>
      <c r="H91" s="67">
        <f>DAYS360(JANVIER,E91)</f>
        <v>90</v>
      </c>
      <c r="I91" s="57">
        <f>H91/30</f>
        <v>3</v>
      </c>
    </row>
    <row r="92" spans="1:9" x14ac:dyDescent="0.25">
      <c r="A92" s="10">
        <v>87</v>
      </c>
      <c r="B92" s="47" t="s">
        <v>97</v>
      </c>
      <c r="C92" s="48" t="s">
        <v>12</v>
      </c>
      <c r="D92" s="49">
        <v>43191</v>
      </c>
      <c r="E92" s="49">
        <v>43220</v>
      </c>
      <c r="F92" s="38">
        <f>DAYS360(D92,E92)</f>
        <v>29</v>
      </c>
      <c r="G92" s="39">
        <f>F92/30</f>
        <v>0.96666666666666667</v>
      </c>
      <c r="H92" s="68">
        <f t="shared" ref="H92" si="49">DAYS360(D92,E92)</f>
        <v>29</v>
      </c>
      <c r="I92" s="42">
        <f>H92/30</f>
        <v>0.96666666666666667</v>
      </c>
    </row>
    <row r="93" spans="1:9" x14ac:dyDescent="0.25">
      <c r="A93" s="10">
        <v>88</v>
      </c>
      <c r="B93" s="47" t="s">
        <v>98</v>
      </c>
      <c r="C93" s="18" t="s">
        <v>6</v>
      </c>
      <c r="D93" s="19">
        <v>43132</v>
      </c>
      <c r="E93" s="15">
        <v>43404</v>
      </c>
      <c r="F93" s="38">
        <f>DAYS360(D93,E93)</f>
        <v>270</v>
      </c>
      <c r="G93" s="39">
        <f t="shared" ref="G93" si="50">F93/30</f>
        <v>9</v>
      </c>
      <c r="H93" s="68">
        <f>DAYS360(D93,E93)</f>
        <v>270</v>
      </c>
      <c r="I93" s="42">
        <f>H93/30</f>
        <v>9</v>
      </c>
    </row>
    <row r="94" spans="1:9" x14ac:dyDescent="0.25">
      <c r="A94" s="10">
        <v>89</v>
      </c>
      <c r="B94" s="47" t="s">
        <v>99</v>
      </c>
      <c r="C94" s="18" t="s">
        <v>6</v>
      </c>
      <c r="D94" s="19">
        <v>42948</v>
      </c>
      <c r="E94" s="15">
        <v>43465</v>
      </c>
      <c r="F94" s="38">
        <f>DAYS360(D94,E94)</f>
        <v>510</v>
      </c>
      <c r="G94" s="39">
        <f>F94/30</f>
        <v>17</v>
      </c>
      <c r="H94" s="68">
        <f>DAYS360(JANVIER,E94)</f>
        <v>360</v>
      </c>
      <c r="I94" s="42">
        <f>H94/30</f>
        <v>12</v>
      </c>
    </row>
    <row r="95" spans="1:9" x14ac:dyDescent="0.25">
      <c r="A95" s="10">
        <v>90</v>
      </c>
      <c r="B95" s="47" t="s">
        <v>100</v>
      </c>
      <c r="C95" s="18" t="s">
        <v>6</v>
      </c>
      <c r="D95" s="19">
        <v>43070</v>
      </c>
      <c r="E95" s="15">
        <v>43434</v>
      </c>
      <c r="F95" s="16">
        <f>DAYS360(D95,E95)</f>
        <v>359</v>
      </c>
      <c r="G95" s="17">
        <f t="shared" ref="G95" si="51">SUM(F95) /30</f>
        <v>11.966666666666667</v>
      </c>
      <c r="H95" s="70">
        <f>DAYS360(JANVIER,E95)</f>
        <v>329</v>
      </c>
      <c r="I95" s="40">
        <f t="shared" ref="I95" si="52">SUM(H95) /30</f>
        <v>10.966666666666667</v>
      </c>
    </row>
    <row r="96" spans="1:9" x14ac:dyDescent="0.25">
      <c r="A96" s="10">
        <v>91</v>
      </c>
      <c r="B96" s="47" t="s">
        <v>101</v>
      </c>
      <c r="C96" s="48" t="s">
        <v>12</v>
      </c>
      <c r="D96" s="49">
        <v>43191</v>
      </c>
      <c r="E96" s="49">
        <v>43220</v>
      </c>
      <c r="F96" s="16">
        <f>DAYS360(D96,E96)</f>
        <v>29</v>
      </c>
      <c r="G96" s="17">
        <f t="shared" ref="G96" si="53">F96/30</f>
        <v>0.96666666666666667</v>
      </c>
      <c r="H96" s="70">
        <f t="shared" ref="H96" si="54">DAYS360(D96,E96)</f>
        <v>29</v>
      </c>
      <c r="I96" s="40">
        <f t="shared" ref="I96" si="55">H96/30</f>
        <v>0.96666666666666667</v>
      </c>
    </row>
    <row r="97" spans="1:9" x14ac:dyDescent="0.25">
      <c r="A97" s="10">
        <v>92</v>
      </c>
      <c r="B97" s="47" t="s">
        <v>102</v>
      </c>
      <c r="C97" s="13" t="s">
        <v>7</v>
      </c>
      <c r="D97" s="14">
        <v>43070</v>
      </c>
      <c r="E97" s="15">
        <v>43434</v>
      </c>
      <c r="F97" s="16">
        <f t="shared" ref="F97" si="56">DAYS360(D97,E97)</f>
        <v>359</v>
      </c>
      <c r="G97" s="17">
        <f t="shared" ref="G97" si="57">F97/30</f>
        <v>11.966666666666667</v>
      </c>
      <c r="H97" s="70">
        <f>DAYS360(JANVIER,E97)</f>
        <v>329</v>
      </c>
      <c r="I97" s="40">
        <f t="shared" ref="I97" si="58">H97/30</f>
        <v>10.966666666666667</v>
      </c>
    </row>
    <row r="98" spans="1:9" x14ac:dyDescent="0.25">
      <c r="A98" s="10">
        <v>93</v>
      </c>
      <c r="B98" s="47" t="s">
        <v>103</v>
      </c>
      <c r="C98" s="53" t="s">
        <v>6</v>
      </c>
      <c r="D98" s="54">
        <v>43009</v>
      </c>
      <c r="E98" s="54">
        <v>43281</v>
      </c>
      <c r="F98" s="55">
        <f>DAYS360(D98,E98)</f>
        <v>269</v>
      </c>
      <c r="G98" s="56">
        <f>F98/30</f>
        <v>8.9666666666666668</v>
      </c>
      <c r="H98" s="67">
        <f t="shared" ref="H98:H112" si="59">DAYS360(JANVIER,E98)</f>
        <v>179</v>
      </c>
      <c r="I98" s="57">
        <f>H98/30</f>
        <v>5.9666666666666668</v>
      </c>
    </row>
    <row r="99" spans="1:9" x14ac:dyDescent="0.25">
      <c r="A99" s="10">
        <v>94</v>
      </c>
      <c r="B99" s="47" t="s">
        <v>104</v>
      </c>
      <c r="C99" s="18" t="s">
        <v>6</v>
      </c>
      <c r="D99" s="19">
        <v>42948</v>
      </c>
      <c r="E99" s="15">
        <v>43312</v>
      </c>
      <c r="F99" s="16">
        <f>DAYS360(D99,E99)</f>
        <v>360</v>
      </c>
      <c r="G99" s="17">
        <f>F99/30</f>
        <v>12</v>
      </c>
      <c r="H99" s="68">
        <f t="shared" si="59"/>
        <v>210</v>
      </c>
      <c r="I99" s="42">
        <f>H99/30</f>
        <v>7</v>
      </c>
    </row>
    <row r="100" spans="1:9" x14ac:dyDescent="0.25">
      <c r="A100" s="10">
        <v>95</v>
      </c>
      <c r="B100" s="47" t="s">
        <v>105</v>
      </c>
      <c r="C100" s="18" t="s">
        <v>6</v>
      </c>
      <c r="D100" s="19">
        <v>43191</v>
      </c>
      <c r="E100" s="15">
        <v>43373</v>
      </c>
      <c r="F100" s="38">
        <f t="shared" ref="F100" si="60">DAYS360(D100,E100)</f>
        <v>179</v>
      </c>
      <c r="G100" s="39">
        <f t="shared" ref="G100" si="61">F100/30</f>
        <v>5.9666666666666668</v>
      </c>
      <c r="H100" s="68">
        <f>DAYS360(D100,E100)</f>
        <v>179</v>
      </c>
      <c r="I100" s="42">
        <f t="shared" ref="I100" si="62">H100/30</f>
        <v>5.9666666666666668</v>
      </c>
    </row>
    <row r="101" spans="1:9" x14ac:dyDescent="0.25">
      <c r="A101" s="10">
        <v>96</v>
      </c>
      <c r="B101" s="47" t="s">
        <v>106</v>
      </c>
      <c r="C101" s="18" t="s">
        <v>6</v>
      </c>
      <c r="D101" s="19">
        <v>43313</v>
      </c>
      <c r="E101" s="15">
        <v>43465</v>
      </c>
      <c r="F101" s="38">
        <f t="shared" ref="F101" si="63">DAYS360(D101,E101)</f>
        <v>150</v>
      </c>
      <c r="G101" s="39">
        <f t="shared" ref="G101" si="64">F101/30</f>
        <v>5</v>
      </c>
      <c r="H101" s="68">
        <f>DAYS360(D101,E101)</f>
        <v>150</v>
      </c>
      <c r="I101" s="42">
        <f t="shared" ref="I101" si="65">H101/30</f>
        <v>5</v>
      </c>
    </row>
    <row r="102" spans="1:9" x14ac:dyDescent="0.25">
      <c r="A102" s="10">
        <v>97</v>
      </c>
      <c r="B102" s="47" t="s">
        <v>107</v>
      </c>
      <c r="C102" s="53" t="s">
        <v>6</v>
      </c>
      <c r="D102" s="54">
        <v>43009</v>
      </c>
      <c r="E102" s="54">
        <v>43281</v>
      </c>
      <c r="F102" s="55">
        <f>DAYS360(D102,E102)</f>
        <v>269</v>
      </c>
      <c r="G102" s="56">
        <f>F102/30</f>
        <v>8.9666666666666668</v>
      </c>
      <c r="H102" s="67">
        <f t="shared" si="59"/>
        <v>179</v>
      </c>
      <c r="I102" s="57">
        <f>H102/30</f>
        <v>5.9666666666666668</v>
      </c>
    </row>
    <row r="103" spans="1:9" x14ac:dyDescent="0.25">
      <c r="A103" s="10">
        <v>98</v>
      </c>
      <c r="B103" s="47" t="s">
        <v>108</v>
      </c>
      <c r="C103" s="18" t="s">
        <v>6</v>
      </c>
      <c r="D103" s="19">
        <v>43009</v>
      </c>
      <c r="E103" s="15">
        <v>43373</v>
      </c>
      <c r="F103" s="38">
        <f>DAYS360(D103,E103)</f>
        <v>359</v>
      </c>
      <c r="G103" s="39">
        <f>F103/30</f>
        <v>11.966666666666667</v>
      </c>
      <c r="H103" s="68">
        <f t="shared" si="59"/>
        <v>269</v>
      </c>
      <c r="I103" s="42">
        <f>H103/30</f>
        <v>8.9666666666666668</v>
      </c>
    </row>
    <row r="104" spans="1:9" x14ac:dyDescent="0.25">
      <c r="A104" s="10">
        <v>99</v>
      </c>
      <c r="B104" s="47" t="s">
        <v>109</v>
      </c>
      <c r="C104" s="18" t="s">
        <v>6</v>
      </c>
      <c r="D104" s="19">
        <v>43191</v>
      </c>
      <c r="E104" s="15">
        <v>43373</v>
      </c>
      <c r="F104" s="38">
        <f>DAYS360(D104,E104)</f>
        <v>179</v>
      </c>
      <c r="G104" s="39">
        <f>F104/30</f>
        <v>5.9666666666666668</v>
      </c>
      <c r="H104" s="68">
        <f>DAYS360(D104,E104)</f>
        <v>179</v>
      </c>
      <c r="I104" s="42">
        <f>H104/30</f>
        <v>5.9666666666666668</v>
      </c>
    </row>
    <row r="105" spans="1:9" x14ac:dyDescent="0.25">
      <c r="A105" s="10">
        <v>100</v>
      </c>
      <c r="B105" s="47" t="s">
        <v>110</v>
      </c>
      <c r="C105" s="18" t="s">
        <v>6</v>
      </c>
      <c r="D105" s="19">
        <v>43009</v>
      </c>
      <c r="E105" s="15">
        <v>43373</v>
      </c>
      <c r="F105" s="38">
        <f>DAYS360(D105,E105)</f>
        <v>359</v>
      </c>
      <c r="G105" s="39">
        <f>F105/30</f>
        <v>11.966666666666667</v>
      </c>
      <c r="H105" s="68">
        <f t="shared" si="59"/>
        <v>269</v>
      </c>
      <c r="I105" s="42">
        <f>H105/30</f>
        <v>8.9666666666666668</v>
      </c>
    </row>
    <row r="106" spans="1:9" x14ac:dyDescent="0.25">
      <c r="A106" s="10">
        <v>101</v>
      </c>
      <c r="B106" s="47" t="s">
        <v>111</v>
      </c>
      <c r="C106" s="22" t="s">
        <v>6</v>
      </c>
      <c r="D106" s="23">
        <v>42705</v>
      </c>
      <c r="E106" s="24">
        <v>43343</v>
      </c>
      <c r="F106" s="38">
        <f>DAYS360(D106,E106)</f>
        <v>630</v>
      </c>
      <c r="G106" s="39">
        <f>F106/30</f>
        <v>21</v>
      </c>
      <c r="H106" s="68">
        <f t="shared" si="59"/>
        <v>240</v>
      </c>
      <c r="I106" s="42">
        <f>H106/30</f>
        <v>8</v>
      </c>
    </row>
    <row r="107" spans="1:9" x14ac:dyDescent="0.25">
      <c r="A107" s="10">
        <v>102</v>
      </c>
      <c r="B107" s="47" t="s">
        <v>112</v>
      </c>
      <c r="C107" s="22" t="s">
        <v>6</v>
      </c>
      <c r="D107" s="23">
        <v>43282</v>
      </c>
      <c r="E107" s="24">
        <v>43465</v>
      </c>
      <c r="F107" s="38">
        <f t="shared" ref="F107" si="66">DAYS360(D107,E107)</f>
        <v>180</v>
      </c>
      <c r="G107" s="39">
        <f t="shared" ref="G107" si="67">F107/30</f>
        <v>6</v>
      </c>
      <c r="H107" s="68">
        <f>DAYS360(D107,E107)</f>
        <v>180</v>
      </c>
      <c r="I107" s="42">
        <f t="shared" ref="I107" si="68">H107/30</f>
        <v>6</v>
      </c>
    </row>
    <row r="108" spans="1:9" x14ac:dyDescent="0.25">
      <c r="A108" s="10">
        <v>103</v>
      </c>
      <c r="B108" s="78" t="s">
        <v>113</v>
      </c>
      <c r="C108" s="50" t="s">
        <v>12</v>
      </c>
      <c r="D108" s="51">
        <v>43101</v>
      </c>
      <c r="E108" s="51">
        <v>43131</v>
      </c>
      <c r="F108" s="38">
        <f t="shared" ref="F108:F109" si="69">DAYS360(D108,E108)</f>
        <v>30</v>
      </c>
      <c r="G108" s="39">
        <f t="shared" ref="G108:G109" si="70">F108/30</f>
        <v>1</v>
      </c>
      <c r="H108" s="68">
        <f t="shared" si="59"/>
        <v>30</v>
      </c>
      <c r="I108" s="42">
        <f>H108/30</f>
        <v>1</v>
      </c>
    </row>
    <row r="109" spans="1:9" x14ac:dyDescent="0.25">
      <c r="A109" s="10">
        <v>104</v>
      </c>
      <c r="B109" s="78" t="s">
        <v>113</v>
      </c>
      <c r="C109" s="22" t="s">
        <v>6</v>
      </c>
      <c r="D109" s="23">
        <v>43132</v>
      </c>
      <c r="E109" s="24">
        <v>43404</v>
      </c>
      <c r="F109" s="38">
        <f t="shared" si="69"/>
        <v>270</v>
      </c>
      <c r="G109" s="39">
        <f t="shared" si="70"/>
        <v>9</v>
      </c>
      <c r="H109" s="68">
        <f>DAYS360(D109,E109)</f>
        <v>270</v>
      </c>
      <c r="I109" s="42">
        <f>H109/30</f>
        <v>9</v>
      </c>
    </row>
    <row r="110" spans="1:9" x14ac:dyDescent="0.25">
      <c r="A110" s="10">
        <v>105</v>
      </c>
      <c r="B110" s="21" t="s">
        <v>114</v>
      </c>
      <c r="C110" s="22" t="s">
        <v>6</v>
      </c>
      <c r="D110" s="23">
        <v>42979</v>
      </c>
      <c r="E110" s="24">
        <v>43343</v>
      </c>
      <c r="F110" s="38">
        <f>DAYS360(D110,E110)</f>
        <v>360</v>
      </c>
      <c r="G110" s="39">
        <f>F110/30</f>
        <v>12</v>
      </c>
      <c r="H110" s="68">
        <f t="shared" si="59"/>
        <v>240</v>
      </c>
      <c r="I110" s="42">
        <f>H110/30</f>
        <v>8</v>
      </c>
    </row>
    <row r="111" spans="1:9" x14ac:dyDescent="0.25">
      <c r="A111" s="10">
        <v>106</v>
      </c>
      <c r="B111" s="21" t="s">
        <v>115</v>
      </c>
      <c r="C111" s="18" t="s">
        <v>6</v>
      </c>
      <c r="D111" s="19">
        <v>43101</v>
      </c>
      <c r="E111" s="15">
        <v>43465</v>
      </c>
      <c r="F111" s="38">
        <f>DAYS360(D111,E111)</f>
        <v>360</v>
      </c>
      <c r="G111" s="39">
        <f>F111/30</f>
        <v>12</v>
      </c>
      <c r="H111" s="68">
        <f t="shared" ref="H111" si="71">DAYS360(JANVIER,E111)</f>
        <v>360</v>
      </c>
      <c r="I111" s="42">
        <f t="shared" ref="I111" si="72">H111/30</f>
        <v>12</v>
      </c>
    </row>
    <row r="112" spans="1:9" x14ac:dyDescent="0.25">
      <c r="A112" s="10">
        <v>107</v>
      </c>
      <c r="B112" s="21" t="s">
        <v>116</v>
      </c>
      <c r="C112" s="53" t="s">
        <v>6</v>
      </c>
      <c r="D112" s="54">
        <v>43009</v>
      </c>
      <c r="E112" s="54">
        <v>43190</v>
      </c>
      <c r="F112" s="55">
        <f>DAYS360(D112,E112)</f>
        <v>180</v>
      </c>
      <c r="G112" s="56">
        <f>F112/30</f>
        <v>6</v>
      </c>
      <c r="H112" s="67">
        <f t="shared" si="59"/>
        <v>90</v>
      </c>
      <c r="I112" s="57">
        <f>H112/30</f>
        <v>3</v>
      </c>
    </row>
    <row r="113" spans="1:9" x14ac:dyDescent="0.25">
      <c r="A113" s="10">
        <v>108</v>
      </c>
      <c r="B113" s="21" t="s">
        <v>117</v>
      </c>
      <c r="C113" s="48" t="s">
        <v>12</v>
      </c>
      <c r="D113" s="49">
        <v>43191</v>
      </c>
      <c r="E113" s="49">
        <v>43220</v>
      </c>
      <c r="F113" s="64">
        <f>DAYS360(D113,E113)</f>
        <v>29</v>
      </c>
      <c r="G113" s="65">
        <f t="shared" ref="G113" si="73">F113/30</f>
        <v>0.96666666666666667</v>
      </c>
      <c r="H113" s="69">
        <f t="shared" ref="H113" si="74">DAYS360(D113,E113)</f>
        <v>29</v>
      </c>
      <c r="I113" s="66">
        <f t="shared" ref="I113" si="75">H113/30</f>
        <v>0.96666666666666667</v>
      </c>
    </row>
    <row r="114" spans="1:9" x14ac:dyDescent="0.25">
      <c r="A114" s="10"/>
      <c r="B114" s="25" t="s">
        <v>8</v>
      </c>
      <c r="C114" s="26"/>
      <c r="D114" s="27"/>
      <c r="E114" s="27"/>
      <c r="F114" s="28"/>
      <c r="G114" s="29"/>
      <c r="H114" s="71"/>
      <c r="I114" s="30">
        <f>SUM(I6:I113)</f>
        <v>633.83333333333326</v>
      </c>
    </row>
    <row r="115" spans="1:9" ht="15.75" thickBot="1" x14ac:dyDescent="0.3">
      <c r="B115" s="31" t="s">
        <v>9</v>
      </c>
      <c r="C115" s="32"/>
      <c r="D115" s="33"/>
      <c r="E115" s="33"/>
      <c r="F115" s="34"/>
      <c r="G115" s="35"/>
      <c r="H115" s="72"/>
      <c r="I115" s="36">
        <f>SUM(I114)/12</f>
        <v>52.819444444444436</v>
      </c>
    </row>
  </sheetData>
  <mergeCells count="2">
    <mergeCell ref="F4:G4"/>
    <mergeCell ref="H4:I4"/>
  </mergeCells>
  <pageMargins left="0.7" right="0.7" top="0.75" bottom="0.75" header="0.3" footer="0.3"/>
  <pageSetup paperSize="9" scale="4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O27"/>
  <sheetViews>
    <sheetView workbookViewId="0">
      <selection activeCell="F31" sqref="F31"/>
    </sheetView>
  </sheetViews>
  <sheetFormatPr baseColWidth="10" defaultRowHeight="15" x14ac:dyDescent="0.25"/>
  <sheetData>
    <row r="4" spans="4:15" x14ac:dyDescent="0.25">
      <c r="D4" s="86">
        <v>43101</v>
      </c>
      <c r="E4" s="86">
        <v>43132</v>
      </c>
      <c r="F4" s="86">
        <v>43160</v>
      </c>
      <c r="G4" s="86">
        <v>43191</v>
      </c>
      <c r="H4" s="86">
        <v>43221</v>
      </c>
      <c r="I4" s="86">
        <v>43252</v>
      </c>
      <c r="J4" s="86">
        <v>43282</v>
      </c>
      <c r="K4" s="86">
        <v>43313</v>
      </c>
      <c r="L4" s="86">
        <v>43344</v>
      </c>
      <c r="M4" s="86">
        <v>43374</v>
      </c>
      <c r="N4" s="86">
        <v>43405</v>
      </c>
      <c r="O4" s="86">
        <v>43435</v>
      </c>
    </row>
    <row r="5" spans="4:15" x14ac:dyDescent="0.25">
      <c r="D5" t="str">
        <f t="array" ref="D5">IFERROR(INDEX(Feuil1!$B$6:$B$113,SMALL(IF(MONTH(Feuil1!$E$6:$E$113)=MONTH(D$4),ROW(Feuil1!$B$6:$B$113)-5),ROWS(Feuil1!$1:1))),"")</f>
        <v>NOM 18</v>
      </c>
      <c r="E5" t="str">
        <f t="array" ref="E5">IFERROR(INDEX(Feuil1!$B$6:$B$113,SMALL(IF(MONTH(Feuil1!$E$6:$E$113)=MONTH(E$4),ROW(Feuil1!$B$6:$B$113)-5),ROWS(Feuil1!$1:1))),"")</f>
        <v>NOM 5</v>
      </c>
      <c r="F5" t="str">
        <f t="array" ref="F5">IFERROR(INDEX(Feuil1!$B$6:$B$113,SMALL(IF(MONTH(Feuil1!$E$6:$E$113)=MONTH(F$4),ROW(Feuil1!$B$6:$B$113)-5),ROWS(Feuil1!$1:1))),"")</f>
        <v>NOM 16</v>
      </c>
      <c r="G5" t="str">
        <f t="array" ref="G5">IFERROR(INDEX(Feuil1!$B$6:$B$113,SMALL(IF(MONTH(Feuil1!$E$6:$E$113)=MONTH(G$4),ROW(Feuil1!$B$6:$B$113)-5),ROWS(Feuil1!$1:1))),"")</f>
        <v>NOM 12</v>
      </c>
      <c r="H5" t="str">
        <f t="array" ref="H5">IFERROR(INDEX(Feuil1!$B$6:$B$113,SMALL(IF(MONTH(Feuil1!$E$6:$E$113)=MONTH(H$4),ROW(Feuil1!$B$6:$B$113)-5),ROWS(Feuil1!$1:1))),"")</f>
        <v>NOM 1</v>
      </c>
      <c r="I5" t="str">
        <f t="array" ref="I5">IFERROR(INDEX(Feuil1!$B$6:$B$113,SMALL(IF(MONTH(Feuil1!$E$6:$E$113)=MONTH(I$4),ROW(Feuil1!$B$6:$B$113)-5),ROWS(Feuil1!$1:1))),"")</f>
        <v>NOM 3</v>
      </c>
      <c r="J5" t="str">
        <f t="array" ref="J5">IFERROR(INDEX(Feuil1!$B$6:$B$113,SMALL(IF(MONTH(Feuil1!$E$6:$E$113)=MONTH(J$4),ROW(Feuil1!$B$6:$B$113)-5),ROWS(Feuil1!$1:1))),"")</f>
        <v>NOM 21</v>
      </c>
      <c r="K5" t="str">
        <f t="array" ref="K5">IFERROR(INDEX(Feuil1!$B$6:$B$113,SMALL(IF(MONTH(Feuil1!$E$6:$E$113)=MONTH(K$4),ROW(Feuil1!$B$6:$B$113)-5),ROWS(Feuil1!$1:1))),"")</f>
        <v>NOM 20</v>
      </c>
      <c r="L5" t="str">
        <f t="array" ref="L5">IFERROR(INDEX(Feuil1!$B$6:$B$113,SMALL(IF(MONTH(Feuil1!$E$6:$E$113)=MONTH(L$4),ROW(Feuil1!$B$6:$B$113)-5),ROWS(Feuil1!$1:1))),"")</f>
        <v>NOM 8</v>
      </c>
      <c r="M5" t="str">
        <f t="array" ref="M5">IFERROR(INDEX(Feuil1!$B$6:$B$113,SMALL(IF(MONTH(Feuil1!$E$6:$E$113)=MONTH(M$4),ROW(Feuil1!$B$6:$B$113)-5),ROWS(Feuil1!$1:1))),"")</f>
        <v>NOM 2</v>
      </c>
      <c r="N5" t="str">
        <f t="array" ref="N5">IFERROR(INDEX(Feuil1!$B$6:$B$113,SMALL(IF(MONTH(Feuil1!$E$6:$E$113)=MONTH(N$4),ROW(Feuil1!$B$6:$B$113)-5),ROWS(Feuil1!$1:1))),"")</f>
        <v>NOM 6</v>
      </c>
      <c r="O5" t="str">
        <f t="array" ref="O5">IFERROR(INDEX(Feuil1!$B$6:$B$113,SMALL(IF(MONTH(Feuil1!$E$6:$E$113)=MONTH(O$4),ROW(Feuil1!$B$6:$B$113)-5),ROWS(Feuil1!$1:1))),"")</f>
        <v>NOM 9</v>
      </c>
    </row>
    <row r="6" spans="4:15" x14ac:dyDescent="0.25">
      <c r="D6" t="str">
        <f t="array" ref="D6">IFERROR(INDEX(Feuil1!$B$6:$B$113,SMALL(IF(MONTH(Feuil1!$E$6:$E$113)=MONTH(D$4),ROW(Feuil1!$B$6:$B$113)-5),ROWS(Feuil1!$1:2))),"")</f>
        <v>NOM 34</v>
      </c>
      <c r="E6" t="str">
        <f t="array" ref="E6">IFERROR(INDEX(Feuil1!$B$6:$B$113,SMALL(IF(MONTH(Feuil1!$E$6:$E$113)=MONTH(E$4),ROW(Feuil1!$B$6:$B$113)-5),ROWS(Feuil1!$1:2))),"")</f>
        <v>NOM 7</v>
      </c>
      <c r="F6" t="str">
        <f t="array" ref="F6">IFERROR(INDEX(Feuil1!$B$6:$B$113,SMALL(IF(MONTH(Feuil1!$E$6:$E$113)=MONTH(F$4),ROW(Feuil1!$B$6:$B$113)-5),ROWS(Feuil1!$1:2))),"")</f>
        <v>NOM 24</v>
      </c>
      <c r="G6" t="str">
        <f t="array" ref="G6">IFERROR(INDEX(Feuil1!$B$6:$B$113,SMALL(IF(MONTH(Feuil1!$E$6:$E$113)=MONTH(G$4),ROW(Feuil1!$B$6:$B$113)-5),ROWS(Feuil1!$1:2))),"")</f>
        <v>NOM 23</v>
      </c>
      <c r="H6" t="str">
        <f t="array" ref="H6">IFERROR(INDEX(Feuil1!$B$6:$B$113,SMALL(IF(MONTH(Feuil1!$E$6:$E$113)=MONTH(H$4),ROW(Feuil1!$B$6:$B$113)-5),ROWS(Feuil1!$1:2))),"")</f>
        <v>NOM 10</v>
      </c>
      <c r="I6" t="str">
        <f t="array" ref="I6">IFERROR(INDEX(Feuil1!$B$6:$B$113,SMALL(IF(MONTH(Feuil1!$E$6:$E$113)=MONTH(I$4),ROW(Feuil1!$B$6:$B$113)-5),ROWS(Feuil1!$1:2))),"")</f>
        <v>NOM 11</v>
      </c>
      <c r="J6" t="str">
        <f t="array" ref="J6">IFERROR(INDEX(Feuil1!$B$6:$B$113,SMALL(IF(MONTH(Feuil1!$E$6:$E$113)=MONTH(J$4),ROW(Feuil1!$B$6:$B$113)-5),ROWS(Feuil1!$1:2))),"")</f>
        <v>NOM 51</v>
      </c>
      <c r="K6" t="str">
        <f t="array" ref="K6">IFERROR(INDEX(Feuil1!$B$6:$B$113,SMALL(IF(MONTH(Feuil1!$E$6:$E$113)=MONTH(K$4),ROW(Feuil1!$B$6:$B$113)-5),ROWS(Feuil1!$1:2))),"")</f>
        <v>NOM 44</v>
      </c>
      <c r="L6" t="str">
        <f t="array" ref="L6">IFERROR(INDEX(Feuil1!$B$6:$B$113,SMALL(IF(MONTH(Feuil1!$E$6:$E$113)=MONTH(L$4),ROW(Feuil1!$B$6:$B$113)-5),ROWS(Feuil1!$1:2))),"")</f>
        <v>NOM 22</v>
      </c>
      <c r="M6" t="str">
        <f t="array" ref="M6">IFERROR(INDEX(Feuil1!$B$6:$B$113,SMALL(IF(MONTH(Feuil1!$E$6:$E$113)=MONTH(M$4),ROW(Feuil1!$B$6:$B$113)-5),ROWS(Feuil1!$1:2))),"")</f>
        <v>NOM 4</v>
      </c>
      <c r="N6" t="str">
        <f t="array" ref="N6">IFERROR(INDEX(Feuil1!$B$6:$B$113,SMALL(IF(MONTH(Feuil1!$E$6:$E$113)=MONTH(N$4),ROW(Feuil1!$B$6:$B$113)-5),ROWS(Feuil1!$1:2))),"")</f>
        <v>NOM 37</v>
      </c>
      <c r="O6" t="str">
        <f t="array" ref="O6">IFERROR(INDEX(Feuil1!$B$6:$B$113,SMALL(IF(MONTH(Feuil1!$E$6:$E$113)=MONTH(O$4),ROW(Feuil1!$B$6:$B$113)-5),ROWS(Feuil1!$1:2))),"")</f>
        <v>NOM 14</v>
      </c>
    </row>
    <row r="7" spans="4:15" x14ac:dyDescent="0.25">
      <c r="D7" t="str">
        <f t="array" ref="D7">IFERROR(INDEX(Feuil1!$B$6:$B$113,SMALL(IF(MONTH(Feuil1!$E$6:$E$113)=MONTH(D$4),ROW(Feuil1!$B$6:$B$113)-5),ROWS(Feuil1!$1:3))),"")</f>
        <v>NOM 47</v>
      </c>
      <c r="E7" t="str">
        <f t="array" ref="E7">IFERROR(INDEX(Feuil1!$B$6:$B$113,SMALL(IF(MONTH(Feuil1!$E$6:$E$113)=MONTH(E$4),ROW(Feuil1!$B$6:$B$113)-5),ROWS(Feuil1!$1:3))),"")</f>
        <v>NOM 11</v>
      </c>
      <c r="F7" t="str">
        <f t="array" ref="F7">IFERROR(INDEX(Feuil1!$B$6:$B$113,SMALL(IF(MONTH(Feuil1!$E$6:$E$113)=MONTH(F$4),ROW(Feuil1!$B$6:$B$113)-5),ROWS(Feuil1!$1:3))),"")</f>
        <v>NOM 35</v>
      </c>
      <c r="G7" t="str">
        <f t="array" ref="G7">IFERROR(INDEX(Feuil1!$B$6:$B$113,SMALL(IF(MONTH(Feuil1!$E$6:$E$113)=MONTH(G$4),ROW(Feuil1!$B$6:$B$113)-5),ROWS(Feuil1!$1:3))),"")</f>
        <v>NOM 40</v>
      </c>
      <c r="H7" t="str">
        <f t="array" ref="H7">IFERROR(INDEX(Feuil1!$B$6:$B$113,SMALL(IF(MONTH(Feuil1!$E$6:$E$113)=MONTH(H$4),ROW(Feuil1!$B$6:$B$113)-5),ROWS(Feuil1!$1:3))),"")</f>
        <v>NOM 27</v>
      </c>
      <c r="I7" t="str">
        <f t="array" ref="I7">IFERROR(INDEX(Feuil1!$B$6:$B$113,SMALL(IF(MONTH(Feuil1!$E$6:$E$113)=MONTH(I$4),ROW(Feuil1!$B$6:$B$113)-5),ROWS(Feuil1!$1:3))),"")</f>
        <v>NOM 33</v>
      </c>
      <c r="J7" t="str">
        <f t="array" ref="J7">IFERROR(INDEX(Feuil1!$B$6:$B$113,SMALL(IF(MONTH(Feuil1!$E$6:$E$113)=MONTH(J$4),ROW(Feuil1!$B$6:$B$113)-5),ROWS(Feuil1!$1:3))),"")</f>
        <v>NOM 91</v>
      </c>
      <c r="K7" t="str">
        <f t="array" ref="K7">IFERROR(INDEX(Feuil1!$B$6:$B$113,SMALL(IF(MONTH(Feuil1!$E$6:$E$113)=MONTH(K$4),ROW(Feuil1!$B$6:$B$113)-5),ROWS(Feuil1!$1:3))),"")</f>
        <v>NOM 45</v>
      </c>
      <c r="L7" t="str">
        <f t="array" ref="L7">IFERROR(INDEX(Feuil1!$B$6:$B$113,SMALL(IF(MONTH(Feuil1!$E$6:$E$113)=MONTH(L$4),ROW(Feuil1!$B$6:$B$113)-5),ROWS(Feuil1!$1:3))),"")</f>
        <v>NOM 24</v>
      </c>
      <c r="M7" t="str">
        <f t="array" ref="M7">IFERROR(INDEX(Feuil1!$B$6:$B$113,SMALL(IF(MONTH(Feuil1!$E$6:$E$113)=MONTH(M$4),ROW(Feuil1!$B$6:$B$113)-5),ROWS(Feuil1!$1:3))),"")</f>
        <v>NOM 13</v>
      </c>
      <c r="N7" t="str">
        <f t="array" ref="N7">IFERROR(INDEX(Feuil1!$B$6:$B$113,SMALL(IF(MONTH(Feuil1!$E$6:$E$113)=MONTH(N$4),ROW(Feuil1!$B$6:$B$113)-5),ROWS(Feuil1!$1:3))),"")</f>
        <v>NOM 39</v>
      </c>
      <c r="O7" t="str">
        <f t="array" ref="O7">IFERROR(INDEX(Feuil1!$B$6:$B$113,SMALL(IF(MONTH(Feuil1!$E$6:$E$113)=MONTH(O$4),ROW(Feuil1!$B$6:$B$113)-5),ROWS(Feuil1!$1:3))),"")</f>
        <v>NOM 17</v>
      </c>
    </row>
    <row r="8" spans="4:15" x14ac:dyDescent="0.25">
      <c r="D8" t="str">
        <f t="array" ref="D8">IFERROR(INDEX(Feuil1!$B$6:$B$113,SMALL(IF(MONTH(Feuil1!$E$6:$E$113)=MONTH(D$4),ROW(Feuil1!$B$6:$B$113)-5),ROWS(Feuil1!$1:4))),"")</f>
        <v>NOM 100</v>
      </c>
      <c r="E8" t="str">
        <f t="array" ref="E8">IFERROR(INDEX(Feuil1!$B$6:$B$113,SMALL(IF(MONTH(Feuil1!$E$6:$E$113)=MONTH(E$4),ROW(Feuil1!$B$6:$B$113)-5),ROWS(Feuil1!$1:4))),"")</f>
        <v>NOM 60</v>
      </c>
      <c r="F8" t="str">
        <f t="array" ref="F8">IFERROR(INDEX(Feuil1!$B$6:$B$113,SMALL(IF(MONTH(Feuil1!$E$6:$E$113)=MONTH(F$4),ROW(Feuil1!$B$6:$B$113)-5),ROWS(Feuil1!$1:4))),"")</f>
        <v>NOM 48</v>
      </c>
      <c r="G8" t="str">
        <f t="array" ref="G8">IFERROR(INDEX(Feuil1!$B$6:$B$113,SMALL(IF(MONTH(Feuil1!$E$6:$E$113)=MONTH(G$4),ROW(Feuil1!$B$6:$B$113)-5),ROWS(Feuil1!$1:4))),"")</f>
        <v>NOM 55</v>
      </c>
      <c r="H8" t="str">
        <f t="array" ref="H8">IFERROR(INDEX(Feuil1!$B$6:$B$113,SMALL(IF(MONTH(Feuil1!$E$6:$E$113)=MONTH(H$4),ROW(Feuil1!$B$6:$B$113)-5),ROWS(Feuil1!$1:4))),"")</f>
        <v>NOM 31</v>
      </c>
      <c r="I8" t="str">
        <f t="array" ref="I8">IFERROR(INDEX(Feuil1!$B$6:$B$113,SMALL(IF(MONTH(Feuil1!$E$6:$E$113)=MONTH(I$4),ROW(Feuil1!$B$6:$B$113)-5),ROWS(Feuil1!$1:4))),"")</f>
        <v>NOM 42</v>
      </c>
      <c r="J8" t="str">
        <f t="array" ref="J8">IFERROR(INDEX(Feuil1!$B$6:$B$113,SMALL(IF(MONTH(Feuil1!$E$6:$E$113)=MONTH(J$4),ROW(Feuil1!$B$6:$B$113)-5),ROWS(Feuil1!$1:4))),"")</f>
        <v/>
      </c>
      <c r="K8" t="str">
        <f t="array" ref="K8">IFERROR(INDEX(Feuil1!$B$6:$B$113,SMALL(IF(MONTH(Feuil1!$E$6:$E$113)=MONTH(K$4),ROW(Feuil1!$B$6:$B$113)-5),ROWS(Feuil1!$1:4))),"")</f>
        <v>NOM 53</v>
      </c>
      <c r="L8" t="str">
        <f t="array" ref="L8">IFERROR(INDEX(Feuil1!$B$6:$B$113,SMALL(IF(MONTH(Feuil1!$E$6:$E$113)=MONTH(L$4),ROW(Feuil1!$B$6:$B$113)-5),ROWS(Feuil1!$1:4))),"")</f>
        <v>NOM 25</v>
      </c>
      <c r="M8" t="str">
        <f t="array" ref="M8">IFERROR(INDEX(Feuil1!$B$6:$B$113,SMALL(IF(MONTH(Feuil1!$E$6:$E$113)=MONTH(M$4),ROW(Feuil1!$B$6:$B$113)-5),ROWS(Feuil1!$1:4))),"")</f>
        <v>NOM 15</v>
      </c>
      <c r="N8" t="str">
        <f t="array" ref="N8">IFERROR(INDEX(Feuil1!$B$6:$B$113,SMALL(IF(MONTH(Feuil1!$E$6:$E$113)=MONTH(N$4),ROW(Feuil1!$B$6:$B$113)-5),ROWS(Feuil1!$1:4))),"")</f>
        <v>NOM 52</v>
      </c>
      <c r="O8" t="str">
        <f t="array" ref="O8">IFERROR(INDEX(Feuil1!$B$6:$B$113,SMALL(IF(MONTH(Feuil1!$E$6:$E$113)=MONTH(O$4),ROW(Feuil1!$B$6:$B$113)-5),ROWS(Feuil1!$1:4))),"")</f>
        <v>NOM 28</v>
      </c>
    </row>
    <row r="9" spans="4:15" x14ac:dyDescent="0.25">
      <c r="D9" t="str">
        <f t="array" ref="D9">IFERROR(INDEX(Feuil1!$B$6:$B$113,SMALL(IF(MONTH(Feuil1!$E$6:$E$113)=MONTH(D$4),ROW(Feuil1!$B$6:$B$113)-5),ROWS(Feuil1!$1:5))),"")</f>
        <v/>
      </c>
      <c r="E9" t="str">
        <f t="array" ref="E9">IFERROR(INDEX(Feuil1!$B$6:$B$113,SMALL(IF(MONTH(Feuil1!$E$6:$E$113)=MONTH(E$4),ROW(Feuil1!$B$6:$B$113)-5),ROWS(Feuil1!$1:5))),"")</f>
        <v>NOM 76</v>
      </c>
      <c r="F9" t="str">
        <f t="array" ref="F9">IFERROR(INDEX(Feuil1!$B$6:$B$113,SMALL(IF(MONTH(Feuil1!$E$6:$E$113)=MONTH(F$4),ROW(Feuil1!$B$6:$B$113)-5),ROWS(Feuil1!$1:5))),"")</f>
        <v>NOM 66</v>
      </c>
      <c r="G9" t="str">
        <f t="array" ref="G9">IFERROR(INDEX(Feuil1!$B$6:$B$113,SMALL(IF(MONTH(Feuil1!$E$6:$E$113)=MONTH(G$4),ROW(Feuil1!$B$6:$B$113)-5),ROWS(Feuil1!$1:5))),"")</f>
        <v>NOM 57</v>
      </c>
      <c r="H9" t="str">
        <f t="array" ref="H9">IFERROR(INDEX(Feuil1!$B$6:$B$113,SMALL(IF(MONTH(Feuil1!$E$6:$E$113)=MONTH(H$4),ROW(Feuil1!$B$6:$B$113)-5),ROWS(Feuil1!$1:5))),"")</f>
        <v>NOM 41</v>
      </c>
      <c r="I9" t="str">
        <f t="array" ref="I9">IFERROR(INDEX(Feuil1!$B$6:$B$113,SMALL(IF(MONTH(Feuil1!$E$6:$E$113)=MONTH(I$4),ROW(Feuil1!$B$6:$B$113)-5),ROWS(Feuil1!$1:5))),"")</f>
        <v>NOM 43</v>
      </c>
      <c r="J9" t="str">
        <f t="array" ref="J9">IFERROR(INDEX(Feuil1!$B$6:$B$113,SMALL(IF(MONTH(Feuil1!$E$6:$E$113)=MONTH(J$4),ROW(Feuil1!$B$6:$B$113)-5),ROWS(Feuil1!$1:5))),"")</f>
        <v/>
      </c>
      <c r="K9" t="str">
        <f t="array" ref="K9">IFERROR(INDEX(Feuil1!$B$6:$B$113,SMALL(IF(MONTH(Feuil1!$E$6:$E$113)=MONTH(K$4),ROW(Feuil1!$B$6:$B$113)-5),ROWS(Feuil1!$1:5))),"")</f>
        <v>NOM 98</v>
      </c>
      <c r="L9" t="str">
        <f t="array" ref="L9">IFERROR(INDEX(Feuil1!$B$6:$B$113,SMALL(IF(MONTH(Feuil1!$E$6:$E$113)=MONTH(L$4),ROW(Feuil1!$B$6:$B$113)-5),ROWS(Feuil1!$1:5))),"")</f>
        <v>NOM 26</v>
      </c>
      <c r="M9" t="str">
        <f t="array" ref="M9">IFERROR(INDEX(Feuil1!$B$6:$B$113,SMALL(IF(MONTH(Feuil1!$E$6:$E$113)=MONTH(M$4),ROW(Feuil1!$B$6:$B$113)-5),ROWS(Feuil1!$1:5))),"")</f>
        <v>NOM 19</v>
      </c>
      <c r="N9" t="str">
        <f t="array" ref="N9">IFERROR(INDEX(Feuil1!$B$6:$B$113,SMALL(IF(MONTH(Feuil1!$E$6:$E$113)=MONTH(N$4),ROW(Feuil1!$B$6:$B$113)-5),ROWS(Feuil1!$1:5))),"")</f>
        <v>NOM 77</v>
      </c>
      <c r="O9" t="str">
        <f t="array" ref="O9">IFERROR(INDEX(Feuil1!$B$6:$B$113,SMALL(IF(MONTH(Feuil1!$E$6:$E$113)=MONTH(O$4),ROW(Feuil1!$B$6:$B$113)-5),ROWS(Feuil1!$1:5))),"")</f>
        <v>NOM 30</v>
      </c>
    </row>
    <row r="10" spans="4:15" x14ac:dyDescent="0.25">
      <c r="D10" t="str">
        <f t="array" ref="D10">IFERROR(INDEX(Feuil1!$B$6:$B$113,SMALL(IF(MONTH(Feuil1!$E$6:$E$113)=MONTH(D$4),ROW(Feuil1!$B$6:$B$113)-5),ROWS(Feuil1!$1:6))),"")</f>
        <v/>
      </c>
      <c r="E10" t="str">
        <f t="array" ref="E10">IFERROR(INDEX(Feuil1!$B$6:$B$113,SMALL(IF(MONTH(Feuil1!$E$6:$E$113)=MONTH(E$4),ROW(Feuil1!$B$6:$B$113)-5),ROWS(Feuil1!$1:6))),"")</f>
        <v/>
      </c>
      <c r="F10" t="str">
        <f t="array" ref="F10">IFERROR(INDEX(Feuil1!$B$6:$B$113,SMALL(IF(MONTH(Feuil1!$E$6:$E$113)=MONTH(F$4),ROW(Feuil1!$B$6:$B$113)-5),ROWS(Feuil1!$1:6))),"")</f>
        <v>NOM 74</v>
      </c>
      <c r="G10" t="str">
        <f t="array" ref="G10">IFERROR(INDEX(Feuil1!$B$6:$B$113,SMALL(IF(MONTH(Feuil1!$E$6:$E$113)=MONTH(G$4),ROW(Feuil1!$B$6:$B$113)-5),ROWS(Feuil1!$1:6))),"")</f>
        <v>NOM 59</v>
      </c>
      <c r="H10" t="str">
        <f t="array" ref="H10">IFERROR(INDEX(Feuil1!$B$6:$B$113,SMALL(IF(MONTH(Feuil1!$E$6:$E$113)=MONTH(H$4),ROW(Feuil1!$B$6:$B$113)-5),ROWS(Feuil1!$1:6))),"")</f>
        <v>NOM 54</v>
      </c>
      <c r="I10" t="str">
        <f t="array" ref="I10">IFERROR(INDEX(Feuil1!$B$6:$B$113,SMALL(IF(MONTH(Feuil1!$E$6:$E$113)=MONTH(I$4),ROW(Feuil1!$B$6:$B$113)-5),ROWS(Feuil1!$1:6))),"")</f>
        <v>NOM 63</v>
      </c>
      <c r="J10" t="str">
        <f t="array" ref="J10">IFERROR(INDEX(Feuil1!$B$6:$B$113,SMALL(IF(MONTH(Feuil1!$E$6:$E$113)=MONTH(J$4),ROW(Feuil1!$B$6:$B$113)-5),ROWS(Feuil1!$1:6))),"")</f>
        <v/>
      </c>
      <c r="K10" t="str">
        <f t="array" ref="K10">IFERROR(INDEX(Feuil1!$B$6:$B$113,SMALL(IF(MONTH(Feuil1!$E$6:$E$113)=MONTH(K$4),ROW(Feuil1!$B$6:$B$113)-5),ROWS(Feuil1!$1:6))),"")</f>
        <v>NOM 101</v>
      </c>
      <c r="L10" t="str">
        <f t="array" ref="L10">IFERROR(INDEX(Feuil1!$B$6:$B$113,SMALL(IF(MONTH(Feuil1!$E$6:$E$113)=MONTH(L$4),ROW(Feuil1!$B$6:$B$113)-5),ROWS(Feuil1!$1:6))),"")</f>
        <v>NOM 29</v>
      </c>
      <c r="M10" t="str">
        <f t="array" ref="M10">IFERROR(INDEX(Feuil1!$B$6:$B$113,SMALL(IF(MONTH(Feuil1!$E$6:$E$113)=MONTH(M$4),ROW(Feuil1!$B$6:$B$113)-5),ROWS(Feuil1!$1:6))),"")</f>
        <v>NOM 46</v>
      </c>
      <c r="N10" t="str">
        <f t="array" ref="N10">IFERROR(INDEX(Feuil1!$B$6:$B$113,SMALL(IF(MONTH(Feuil1!$E$6:$E$113)=MONTH(N$4),ROW(Feuil1!$B$6:$B$113)-5),ROWS(Feuil1!$1:6))),"")</f>
        <v>NOM 87</v>
      </c>
      <c r="O10" t="str">
        <f t="array" ref="O10">IFERROR(INDEX(Feuil1!$B$6:$B$113,SMALL(IF(MONTH(Feuil1!$E$6:$E$113)=MONTH(O$4),ROW(Feuil1!$B$6:$B$113)-5),ROWS(Feuil1!$1:6))),"")</f>
        <v>NOM 36</v>
      </c>
    </row>
    <row r="11" spans="4:15" x14ac:dyDescent="0.25">
      <c r="D11" t="str">
        <f t="array" ref="D11">IFERROR(INDEX(Feuil1!$B$6:$B$113,SMALL(IF(MONTH(Feuil1!$E$6:$E$113)=MONTH(D$4),ROW(Feuil1!$B$6:$B$113)-5),ROWS(Feuil1!$1:7))),"")</f>
        <v/>
      </c>
      <c r="E11" t="str">
        <f t="array" ref="E11">IFERROR(INDEX(Feuil1!$B$6:$B$113,SMALL(IF(MONTH(Feuil1!$E$6:$E$113)=MONTH(E$4),ROW(Feuil1!$B$6:$B$113)-5),ROWS(Feuil1!$1:7))),"")</f>
        <v/>
      </c>
      <c r="F11" t="str">
        <f t="array" ref="F11">IFERROR(INDEX(Feuil1!$B$6:$B$113,SMALL(IF(MONTH(Feuil1!$E$6:$E$113)=MONTH(F$4),ROW(Feuil1!$B$6:$B$113)-5),ROWS(Feuil1!$1:7))),"")</f>
        <v>NOM 82</v>
      </c>
      <c r="G11" t="str">
        <f t="array" ref="G11">IFERROR(INDEX(Feuil1!$B$6:$B$113,SMALL(IF(MONTH(Feuil1!$E$6:$E$113)=MONTH(G$4),ROW(Feuil1!$B$6:$B$113)-5),ROWS(Feuil1!$1:7))),"")</f>
        <v>NOM 73</v>
      </c>
      <c r="H11" t="str">
        <f t="array" ref="H11">IFERROR(INDEX(Feuil1!$B$6:$B$113,SMALL(IF(MONTH(Feuil1!$E$6:$E$113)=MONTH(H$4),ROW(Feuil1!$B$6:$B$113)-5),ROWS(Feuil1!$1:7))),"")</f>
        <v>NOM 69</v>
      </c>
      <c r="I11" t="str">
        <f t="array" ref="I11">IFERROR(INDEX(Feuil1!$B$6:$B$113,SMALL(IF(MONTH(Feuil1!$E$6:$E$113)=MONTH(I$4),ROW(Feuil1!$B$6:$B$113)-5),ROWS(Feuil1!$1:7))),"")</f>
        <v>NOM 90</v>
      </c>
      <c r="J11" t="str">
        <f t="array" ref="J11">IFERROR(INDEX(Feuil1!$B$6:$B$113,SMALL(IF(MONTH(Feuil1!$E$6:$E$113)=MONTH(J$4),ROW(Feuil1!$B$6:$B$113)-5),ROWS(Feuil1!$1:7))),"")</f>
        <v/>
      </c>
      <c r="K11" t="str">
        <f t="array" ref="K11">IFERROR(INDEX(Feuil1!$B$6:$B$113,SMALL(IF(MONTH(Feuil1!$E$6:$E$113)=MONTH(K$4),ROW(Feuil1!$B$6:$B$113)-5),ROWS(Feuil1!$1:7))),"")</f>
        <v/>
      </c>
      <c r="L11" t="str">
        <f t="array" ref="L11">IFERROR(INDEX(Feuil1!$B$6:$B$113,SMALL(IF(MONTH(Feuil1!$E$6:$E$113)=MONTH(L$4),ROW(Feuil1!$B$6:$B$113)-5),ROWS(Feuil1!$1:7))),"")</f>
        <v>NOM 32</v>
      </c>
      <c r="M11" t="str">
        <f t="array" ref="M11">IFERROR(INDEX(Feuil1!$B$6:$B$113,SMALL(IF(MONTH(Feuil1!$E$6:$E$113)=MONTH(M$4),ROW(Feuil1!$B$6:$B$113)-5),ROWS(Feuil1!$1:7))),"")</f>
        <v>NOM 47</v>
      </c>
      <c r="N11" t="str">
        <f t="array" ref="N11">IFERROR(INDEX(Feuil1!$B$6:$B$113,SMALL(IF(MONTH(Feuil1!$E$6:$E$113)=MONTH(N$4),ROW(Feuil1!$B$6:$B$113)-5),ROWS(Feuil1!$1:7))),"")</f>
        <v>NOM 89</v>
      </c>
      <c r="O11" t="str">
        <f t="array" ref="O11">IFERROR(INDEX(Feuil1!$B$6:$B$113,SMALL(IF(MONTH(Feuil1!$E$6:$E$113)=MONTH(O$4),ROW(Feuil1!$B$6:$B$113)-5),ROWS(Feuil1!$1:7))),"")</f>
        <v>NOM 38</v>
      </c>
    </row>
    <row r="12" spans="4:15" x14ac:dyDescent="0.25">
      <c r="D12" t="str">
        <f t="array" ref="D12">IFERROR(INDEX(Feuil1!$B$6:$B$113,SMALL(IF(MONTH(Feuil1!$E$6:$E$113)=MONTH(D$4),ROW(Feuil1!$B$6:$B$113)-5),ROWS(Feuil1!$1:8))),"")</f>
        <v/>
      </c>
      <c r="E12" t="str">
        <f t="array" ref="E12">IFERROR(INDEX(Feuil1!$B$6:$B$113,SMALL(IF(MONTH(Feuil1!$E$6:$E$113)=MONTH(E$4),ROW(Feuil1!$B$6:$B$113)-5),ROWS(Feuil1!$1:8))),"")</f>
        <v/>
      </c>
      <c r="F12" t="str">
        <f t="array" ref="F12">IFERROR(INDEX(Feuil1!$B$6:$B$113,SMALL(IF(MONTH(Feuil1!$E$6:$E$113)=MONTH(F$4),ROW(Feuil1!$B$6:$B$113)-5),ROWS(Feuil1!$1:8))),"")</f>
        <v>NOM 83</v>
      </c>
      <c r="G12" t="str">
        <f t="array" ref="G12">IFERROR(INDEX(Feuil1!$B$6:$B$113,SMALL(IF(MONTH(Feuil1!$E$6:$E$113)=MONTH(G$4),ROW(Feuil1!$B$6:$B$113)-5),ROWS(Feuil1!$1:8))),"")</f>
        <v>NOM 84</v>
      </c>
      <c r="H12" t="str">
        <f t="array" ref="H12">IFERROR(INDEX(Feuil1!$B$6:$B$113,SMALL(IF(MONTH(Feuil1!$E$6:$E$113)=MONTH(H$4),ROW(Feuil1!$B$6:$B$113)-5),ROWS(Feuil1!$1:8))),"")</f>
        <v>NOM 81</v>
      </c>
      <c r="I12" t="str">
        <f t="array" ref="I12">IFERROR(INDEX(Feuil1!$B$6:$B$113,SMALL(IF(MONTH(Feuil1!$E$6:$E$113)=MONTH(I$4),ROW(Feuil1!$B$6:$B$113)-5),ROWS(Feuil1!$1:8))),"")</f>
        <v>NOM 94</v>
      </c>
      <c r="J12" t="str">
        <f t="array" ref="J12">IFERROR(INDEX(Feuil1!$B$6:$B$113,SMALL(IF(MONTH(Feuil1!$E$6:$E$113)=MONTH(J$4),ROW(Feuil1!$B$6:$B$113)-5),ROWS(Feuil1!$1:8))),"")</f>
        <v/>
      </c>
      <c r="K12" t="str">
        <f t="array" ref="K12">IFERROR(INDEX(Feuil1!$B$6:$B$113,SMALL(IF(MONTH(Feuil1!$E$6:$E$113)=MONTH(K$4),ROW(Feuil1!$B$6:$B$113)-5),ROWS(Feuil1!$1:8))),"")</f>
        <v/>
      </c>
      <c r="L12" t="str">
        <f t="array" ref="L12">IFERROR(INDEX(Feuil1!$B$6:$B$113,SMALL(IF(MONTH(Feuil1!$E$6:$E$113)=MONTH(L$4),ROW(Feuil1!$B$6:$B$113)-5),ROWS(Feuil1!$1:8))),"")</f>
        <v>NOM 49</v>
      </c>
      <c r="M12" t="str">
        <f t="array" ref="M12">IFERROR(INDEX(Feuil1!$B$6:$B$113,SMALL(IF(MONTH(Feuil1!$E$6:$E$113)=MONTH(M$4),ROW(Feuil1!$B$6:$B$113)-5),ROWS(Feuil1!$1:8))),"")</f>
        <v>NOM 61</v>
      </c>
      <c r="N12" t="str">
        <f t="array" ref="N12">IFERROR(INDEX(Feuil1!$B$6:$B$113,SMALL(IF(MONTH(Feuil1!$E$6:$E$113)=MONTH(N$4),ROW(Feuil1!$B$6:$B$113)-5),ROWS(Feuil1!$1:8))),"")</f>
        <v/>
      </c>
      <c r="O12" t="str">
        <f t="array" ref="O12">IFERROR(INDEX(Feuil1!$B$6:$B$113,SMALL(IF(MONTH(Feuil1!$E$6:$E$113)=MONTH(O$4),ROW(Feuil1!$B$6:$B$113)-5),ROWS(Feuil1!$1:8))),"")</f>
        <v>NOM 50</v>
      </c>
    </row>
    <row r="13" spans="4:15" x14ac:dyDescent="0.25">
      <c r="D13" t="str">
        <f t="array" ref="D13">IFERROR(INDEX(Feuil1!$B$6:$B$113,SMALL(IF(MONTH(Feuil1!$E$6:$E$113)=MONTH(D$4),ROW(Feuil1!$B$6:$B$113)-5),ROWS(Feuil1!$1:9))),"")</f>
        <v/>
      </c>
      <c r="E13" t="str">
        <f t="array" ref="E13">IFERROR(INDEX(Feuil1!$B$6:$B$113,SMALL(IF(MONTH(Feuil1!$E$6:$E$113)=MONTH(E$4),ROW(Feuil1!$B$6:$B$113)-5),ROWS(Feuil1!$1:9))),"")</f>
        <v/>
      </c>
      <c r="F13" t="str">
        <f t="array" ref="F13">IFERROR(INDEX(Feuil1!$B$6:$B$113,SMALL(IF(MONTH(Feuil1!$E$6:$E$113)=MONTH(F$4),ROW(Feuil1!$B$6:$B$113)-5),ROWS(Feuil1!$1:9))),"")</f>
        <v>NOM 103</v>
      </c>
      <c r="G13" t="str">
        <f t="array" ref="G13">IFERROR(INDEX(Feuil1!$B$6:$B$113,SMALL(IF(MONTH(Feuil1!$E$6:$E$113)=MONTH(G$4),ROW(Feuil1!$B$6:$B$113)-5),ROWS(Feuil1!$1:9))),"")</f>
        <v>NOM 88</v>
      </c>
      <c r="H13" t="str">
        <f t="array" ref="H13">IFERROR(INDEX(Feuil1!$B$6:$B$113,SMALL(IF(MONTH(Feuil1!$E$6:$E$113)=MONTH(H$4),ROW(Feuil1!$B$6:$B$113)-5),ROWS(Feuil1!$1:9))),"")</f>
        <v/>
      </c>
      <c r="I13" t="str">
        <f t="array" ref="I13">IFERROR(INDEX(Feuil1!$B$6:$B$113,SMALL(IF(MONTH(Feuil1!$E$6:$E$113)=MONTH(I$4),ROW(Feuil1!$B$6:$B$113)-5),ROWS(Feuil1!$1:9))),"")</f>
        <v/>
      </c>
      <c r="J13" t="str">
        <f t="array" ref="J13">IFERROR(INDEX(Feuil1!$B$6:$B$113,SMALL(IF(MONTH(Feuil1!$E$6:$E$113)=MONTH(J$4),ROW(Feuil1!$B$6:$B$113)-5),ROWS(Feuil1!$1:9))),"")</f>
        <v/>
      </c>
      <c r="K13" t="str">
        <f t="array" ref="K13">IFERROR(INDEX(Feuil1!$B$6:$B$113,SMALL(IF(MONTH(Feuil1!$E$6:$E$113)=MONTH(K$4),ROW(Feuil1!$B$6:$B$113)-5),ROWS(Feuil1!$1:9))),"")</f>
        <v/>
      </c>
      <c r="L13" t="str">
        <f t="array" ref="L13">IFERROR(INDEX(Feuil1!$B$6:$B$113,SMALL(IF(MONTH(Feuil1!$E$6:$E$113)=MONTH(L$4),ROW(Feuil1!$B$6:$B$113)-5),ROWS(Feuil1!$1:9))),"")</f>
        <v>NOM 56</v>
      </c>
      <c r="M13" t="str">
        <f t="array" ref="M13">IFERROR(INDEX(Feuil1!$B$6:$B$113,SMALL(IF(MONTH(Feuil1!$E$6:$E$113)=MONTH(M$4),ROW(Feuil1!$B$6:$B$113)-5),ROWS(Feuil1!$1:9))),"")</f>
        <v>NOM 79</v>
      </c>
      <c r="N13" t="str">
        <f t="array" ref="N13">IFERROR(INDEX(Feuil1!$B$6:$B$113,SMALL(IF(MONTH(Feuil1!$E$6:$E$113)=MONTH(N$4),ROW(Feuil1!$B$6:$B$113)-5),ROWS(Feuil1!$1:9))),"")</f>
        <v/>
      </c>
      <c r="O13" t="str">
        <f t="array" ref="O13">IFERROR(INDEX(Feuil1!$B$6:$B$113,SMALL(IF(MONTH(Feuil1!$E$6:$E$113)=MONTH(O$4),ROW(Feuil1!$B$6:$B$113)-5),ROWS(Feuil1!$1:9))),"")</f>
        <v>NOM 65</v>
      </c>
    </row>
    <row r="14" spans="4:15" x14ac:dyDescent="0.25">
      <c r="D14" t="str">
        <f t="array" ref="D14">IFERROR(INDEX(Feuil1!$B$6:$B$113,SMALL(IF(MONTH(Feuil1!$E$6:$E$113)=MONTH(D$4),ROW(Feuil1!$B$6:$B$113)-5),ROWS(Feuil1!$1:10))),"")</f>
        <v/>
      </c>
      <c r="E14" t="str">
        <f t="array" ref="E14">IFERROR(INDEX(Feuil1!$B$6:$B$113,SMALL(IF(MONTH(Feuil1!$E$6:$E$113)=MONTH(E$4),ROW(Feuil1!$B$6:$B$113)-5),ROWS(Feuil1!$1:10))),"")</f>
        <v/>
      </c>
      <c r="F14" t="str">
        <f t="array" ref="F14">IFERROR(INDEX(Feuil1!$B$6:$B$113,SMALL(IF(MONTH(Feuil1!$E$6:$E$113)=MONTH(F$4),ROW(Feuil1!$B$6:$B$113)-5),ROWS(Feuil1!$1:10))),"")</f>
        <v/>
      </c>
      <c r="G14" t="str">
        <f t="array" ref="G14">IFERROR(INDEX(Feuil1!$B$6:$B$113,SMALL(IF(MONTH(Feuil1!$E$6:$E$113)=MONTH(G$4),ROW(Feuil1!$B$6:$B$113)-5),ROWS(Feuil1!$1:10))),"")</f>
        <v>NOM 104</v>
      </c>
      <c r="H14" t="str">
        <f t="array" ref="H14">IFERROR(INDEX(Feuil1!$B$6:$B$113,SMALL(IF(MONTH(Feuil1!$E$6:$E$113)=MONTH(H$4),ROW(Feuil1!$B$6:$B$113)-5),ROWS(Feuil1!$1:10))),"")</f>
        <v/>
      </c>
      <c r="I14" t="str">
        <f t="array" ref="I14">IFERROR(INDEX(Feuil1!$B$6:$B$113,SMALL(IF(MONTH(Feuil1!$E$6:$E$113)=MONTH(I$4),ROW(Feuil1!$B$6:$B$113)-5),ROWS(Feuil1!$1:10))),"")</f>
        <v/>
      </c>
      <c r="J14" t="str">
        <f t="array" ref="J14">IFERROR(INDEX(Feuil1!$B$6:$B$113,SMALL(IF(MONTH(Feuil1!$E$6:$E$113)=MONTH(J$4),ROW(Feuil1!$B$6:$B$113)-5),ROWS(Feuil1!$1:10))),"")</f>
        <v/>
      </c>
      <c r="K14" t="str">
        <f t="array" ref="K14">IFERROR(INDEX(Feuil1!$B$6:$B$113,SMALL(IF(MONTH(Feuil1!$E$6:$E$113)=MONTH(K$4),ROW(Feuil1!$B$6:$B$113)-5),ROWS(Feuil1!$1:10))),"")</f>
        <v/>
      </c>
      <c r="L14" t="str">
        <f t="array" ref="L14">IFERROR(INDEX(Feuil1!$B$6:$B$113,SMALL(IF(MONTH(Feuil1!$E$6:$E$113)=MONTH(L$4),ROW(Feuil1!$B$6:$B$113)-5),ROWS(Feuil1!$1:10))),"")</f>
        <v>NOM 58</v>
      </c>
      <c r="M14" t="str">
        <f t="array" ref="M14">IFERROR(INDEX(Feuil1!$B$6:$B$113,SMALL(IF(MONTH(Feuil1!$E$6:$E$113)=MONTH(M$4),ROW(Feuil1!$B$6:$B$113)-5),ROWS(Feuil1!$1:10))),"")</f>
        <v>NOM 85</v>
      </c>
      <c r="N14" t="str">
        <f t="array" ref="N14">IFERROR(INDEX(Feuil1!$B$6:$B$113,SMALL(IF(MONTH(Feuil1!$E$6:$E$113)=MONTH(N$4),ROW(Feuil1!$B$6:$B$113)-5),ROWS(Feuil1!$1:10))),"")</f>
        <v/>
      </c>
      <c r="O14" t="str">
        <f t="array" ref="O14">IFERROR(INDEX(Feuil1!$B$6:$B$113,SMALL(IF(MONTH(Feuil1!$E$6:$E$113)=MONTH(O$4),ROW(Feuil1!$B$6:$B$113)-5),ROWS(Feuil1!$1:10))),"")</f>
        <v>NOM 67</v>
      </c>
    </row>
    <row r="15" spans="4:15" x14ac:dyDescent="0.25">
      <c r="D15" t="str">
        <f t="array" ref="D15">IFERROR(INDEX(Feuil1!$B$6:$B$113,SMALL(IF(MONTH(Feuil1!$E$6:$E$113)=MONTH(D$4),ROW(Feuil1!$B$6:$B$113)-5),ROWS(Feuil1!$1:11))),"")</f>
        <v/>
      </c>
      <c r="E15" t="str">
        <f t="array" ref="E15">IFERROR(INDEX(Feuil1!$B$6:$B$113,SMALL(IF(MONTH(Feuil1!$E$6:$E$113)=MONTH(E$4),ROW(Feuil1!$B$6:$B$113)-5),ROWS(Feuil1!$1:11))),"")</f>
        <v/>
      </c>
      <c r="F15" t="str">
        <f t="array" ref="F15">IFERROR(INDEX(Feuil1!$B$6:$B$113,SMALL(IF(MONTH(Feuil1!$E$6:$E$113)=MONTH(F$4),ROW(Feuil1!$B$6:$B$113)-5),ROWS(Feuil1!$1:11))),"")</f>
        <v/>
      </c>
      <c r="G15" t="str">
        <f t="array" ref="G15">IFERROR(INDEX(Feuil1!$B$6:$B$113,SMALL(IF(MONTH(Feuil1!$E$6:$E$113)=MONTH(G$4),ROW(Feuil1!$B$6:$B$113)-5),ROWS(Feuil1!$1:11))),"")</f>
        <v/>
      </c>
      <c r="H15" t="str">
        <f t="array" ref="H15">IFERROR(INDEX(Feuil1!$B$6:$B$113,SMALL(IF(MONTH(Feuil1!$E$6:$E$113)=MONTH(H$4),ROW(Feuil1!$B$6:$B$113)-5),ROWS(Feuil1!$1:11))),"")</f>
        <v/>
      </c>
      <c r="I15" t="str">
        <f t="array" ref="I15">IFERROR(INDEX(Feuil1!$B$6:$B$113,SMALL(IF(MONTH(Feuil1!$E$6:$E$113)=MONTH(I$4),ROW(Feuil1!$B$6:$B$113)-5),ROWS(Feuil1!$1:11))),"")</f>
        <v/>
      </c>
      <c r="J15" t="str">
        <f t="array" ref="J15">IFERROR(INDEX(Feuil1!$B$6:$B$113,SMALL(IF(MONTH(Feuil1!$E$6:$E$113)=MONTH(J$4),ROW(Feuil1!$B$6:$B$113)-5),ROWS(Feuil1!$1:11))),"")</f>
        <v/>
      </c>
      <c r="K15" t="str">
        <f t="array" ref="K15">IFERROR(INDEX(Feuil1!$B$6:$B$113,SMALL(IF(MONTH(Feuil1!$E$6:$E$113)=MONTH(K$4),ROW(Feuil1!$B$6:$B$113)-5),ROWS(Feuil1!$1:11))),"")</f>
        <v/>
      </c>
      <c r="L15" t="str">
        <f t="array" ref="L15">IFERROR(INDEX(Feuil1!$B$6:$B$113,SMALL(IF(MONTH(Feuil1!$E$6:$E$113)=MONTH(L$4),ROW(Feuil1!$B$6:$B$113)-5),ROWS(Feuil1!$1:11))),"")</f>
        <v>NOM 62</v>
      </c>
      <c r="M15" t="str">
        <f t="array" ref="M15">IFERROR(INDEX(Feuil1!$B$6:$B$113,SMALL(IF(MONTH(Feuil1!$E$6:$E$113)=MONTH(M$4),ROW(Feuil1!$B$6:$B$113)-5),ROWS(Feuil1!$1:11))),"")</f>
        <v>NOM 100</v>
      </c>
      <c r="N15" t="str">
        <f t="array" ref="N15">IFERROR(INDEX(Feuil1!$B$6:$B$113,SMALL(IF(MONTH(Feuil1!$E$6:$E$113)=MONTH(N$4),ROW(Feuil1!$B$6:$B$113)-5),ROWS(Feuil1!$1:11))),"")</f>
        <v/>
      </c>
      <c r="O15" t="str">
        <f t="array" ref="O15">IFERROR(INDEX(Feuil1!$B$6:$B$113,SMALL(IF(MONTH(Feuil1!$E$6:$E$113)=MONTH(O$4),ROW(Feuil1!$B$6:$B$113)-5),ROWS(Feuil1!$1:11))),"")</f>
        <v>NOM 70</v>
      </c>
    </row>
    <row r="16" spans="4:15" x14ac:dyDescent="0.25">
      <c r="D16" t="str">
        <f t="array" ref="D16">IFERROR(INDEX(Feuil1!$B$6:$B$113,SMALL(IF(MONTH(Feuil1!$E$6:$E$113)=MONTH(D$4),ROW(Feuil1!$B$6:$B$113)-5),ROWS(Feuil1!$1:12))),"")</f>
        <v/>
      </c>
      <c r="E16" t="str">
        <f t="array" ref="E16">IFERROR(INDEX(Feuil1!$B$6:$B$113,SMALL(IF(MONTH(Feuil1!$E$6:$E$113)=MONTH(E$4),ROW(Feuil1!$B$6:$B$113)-5),ROWS(Feuil1!$1:12))),"")</f>
        <v/>
      </c>
      <c r="F16" t="str">
        <f t="array" ref="F16">IFERROR(INDEX(Feuil1!$B$6:$B$113,SMALL(IF(MONTH(Feuil1!$E$6:$E$113)=MONTH(F$4),ROW(Feuil1!$B$6:$B$113)-5),ROWS(Feuil1!$1:12))),"")</f>
        <v/>
      </c>
      <c r="G16" t="str">
        <f t="array" ref="G16">IFERROR(INDEX(Feuil1!$B$6:$B$113,SMALL(IF(MONTH(Feuil1!$E$6:$E$113)=MONTH(G$4),ROW(Feuil1!$B$6:$B$113)-5),ROWS(Feuil1!$1:12))),"")</f>
        <v/>
      </c>
      <c r="H16" t="str">
        <f t="array" ref="H16">IFERROR(INDEX(Feuil1!$B$6:$B$113,SMALL(IF(MONTH(Feuil1!$E$6:$E$113)=MONTH(H$4),ROW(Feuil1!$B$6:$B$113)-5),ROWS(Feuil1!$1:12))),"")</f>
        <v/>
      </c>
      <c r="I16" t="str">
        <f t="array" ref="I16">IFERROR(INDEX(Feuil1!$B$6:$B$113,SMALL(IF(MONTH(Feuil1!$E$6:$E$113)=MONTH(I$4),ROW(Feuil1!$B$6:$B$113)-5),ROWS(Feuil1!$1:12))),"")</f>
        <v/>
      </c>
      <c r="J16" t="str">
        <f t="array" ref="J16">IFERROR(INDEX(Feuil1!$B$6:$B$113,SMALL(IF(MONTH(Feuil1!$E$6:$E$113)=MONTH(J$4),ROW(Feuil1!$B$6:$B$113)-5),ROWS(Feuil1!$1:12))),"")</f>
        <v/>
      </c>
      <c r="K16" t="str">
        <f t="array" ref="K16">IFERROR(INDEX(Feuil1!$B$6:$B$113,SMALL(IF(MONTH(Feuil1!$E$6:$E$113)=MONTH(K$4),ROW(Feuil1!$B$6:$B$113)-5),ROWS(Feuil1!$1:12))),"")</f>
        <v/>
      </c>
      <c r="L16" t="str">
        <f t="array" ref="L16">IFERROR(INDEX(Feuil1!$B$6:$B$113,SMALL(IF(MONTH(Feuil1!$E$6:$E$113)=MONTH(L$4),ROW(Feuil1!$B$6:$B$113)-5),ROWS(Feuil1!$1:12))),"")</f>
        <v>NOM 64</v>
      </c>
      <c r="M16" t="str">
        <f t="array" ref="M16">IFERROR(INDEX(Feuil1!$B$6:$B$113,SMALL(IF(MONTH(Feuil1!$E$6:$E$113)=MONTH(M$4),ROW(Feuil1!$B$6:$B$113)-5),ROWS(Feuil1!$1:12))),"")</f>
        <v/>
      </c>
      <c r="N16" t="str">
        <f t="array" ref="N16">IFERROR(INDEX(Feuil1!$B$6:$B$113,SMALL(IF(MONTH(Feuil1!$E$6:$E$113)=MONTH(N$4),ROW(Feuil1!$B$6:$B$113)-5),ROWS(Feuil1!$1:12))),"")</f>
        <v/>
      </c>
      <c r="O16" t="str">
        <f t="array" ref="O16">IFERROR(INDEX(Feuil1!$B$6:$B$113,SMALL(IF(MONTH(Feuil1!$E$6:$E$113)=MONTH(O$4),ROW(Feuil1!$B$6:$B$113)-5),ROWS(Feuil1!$1:12))),"")</f>
        <v>NOM 71</v>
      </c>
    </row>
    <row r="17" spans="4:15" x14ac:dyDescent="0.25">
      <c r="D17" t="str">
        <f t="array" ref="D17">IFERROR(INDEX(Feuil1!$B$6:$B$113,SMALL(IF(MONTH(Feuil1!$E$6:$E$113)=MONTH(D$4),ROW(Feuil1!$B$6:$B$113)-5),ROWS(Feuil1!$1:13))),"")</f>
        <v/>
      </c>
      <c r="E17" t="str">
        <f t="array" ref="E17">IFERROR(INDEX(Feuil1!$B$6:$B$113,SMALL(IF(MONTH(Feuil1!$E$6:$E$113)=MONTH(E$4),ROW(Feuil1!$B$6:$B$113)-5),ROWS(Feuil1!$1:13))),"")</f>
        <v/>
      </c>
      <c r="F17" t="str">
        <f t="array" ref="F17">IFERROR(INDEX(Feuil1!$B$6:$B$113,SMALL(IF(MONTH(Feuil1!$E$6:$E$113)=MONTH(F$4),ROW(Feuil1!$B$6:$B$113)-5),ROWS(Feuil1!$1:13))),"")</f>
        <v/>
      </c>
      <c r="G17" t="str">
        <f t="array" ref="G17">IFERROR(INDEX(Feuil1!$B$6:$B$113,SMALL(IF(MONTH(Feuil1!$E$6:$E$113)=MONTH(G$4),ROW(Feuil1!$B$6:$B$113)-5),ROWS(Feuil1!$1:13))),"")</f>
        <v/>
      </c>
      <c r="H17" t="str">
        <f t="array" ref="H17">IFERROR(INDEX(Feuil1!$B$6:$B$113,SMALL(IF(MONTH(Feuil1!$E$6:$E$113)=MONTH(H$4),ROW(Feuil1!$B$6:$B$113)-5),ROWS(Feuil1!$1:13))),"")</f>
        <v/>
      </c>
      <c r="I17" t="str">
        <f t="array" ref="I17">IFERROR(INDEX(Feuil1!$B$6:$B$113,SMALL(IF(MONTH(Feuil1!$E$6:$E$113)=MONTH(I$4),ROW(Feuil1!$B$6:$B$113)-5),ROWS(Feuil1!$1:13))),"")</f>
        <v/>
      </c>
      <c r="J17" t="str">
        <f t="array" ref="J17">IFERROR(INDEX(Feuil1!$B$6:$B$113,SMALL(IF(MONTH(Feuil1!$E$6:$E$113)=MONTH(J$4),ROW(Feuil1!$B$6:$B$113)-5),ROWS(Feuil1!$1:13))),"")</f>
        <v/>
      </c>
      <c r="K17" t="str">
        <f t="array" ref="K17">IFERROR(INDEX(Feuil1!$B$6:$B$113,SMALL(IF(MONTH(Feuil1!$E$6:$E$113)=MONTH(K$4),ROW(Feuil1!$B$6:$B$113)-5),ROWS(Feuil1!$1:13))),"")</f>
        <v/>
      </c>
      <c r="L17" t="str">
        <f t="array" ref="L17">IFERROR(INDEX(Feuil1!$B$6:$B$113,SMALL(IF(MONTH(Feuil1!$E$6:$E$113)=MONTH(L$4),ROW(Feuil1!$B$6:$B$113)-5),ROWS(Feuil1!$1:13))),"")</f>
        <v>NOM 68</v>
      </c>
      <c r="M17" t="str">
        <f t="array" ref="M17">IFERROR(INDEX(Feuil1!$B$6:$B$113,SMALL(IF(MONTH(Feuil1!$E$6:$E$113)=MONTH(M$4),ROW(Feuil1!$B$6:$B$113)-5),ROWS(Feuil1!$1:13))),"")</f>
        <v/>
      </c>
      <c r="N17" t="str">
        <f t="array" ref="N17">IFERROR(INDEX(Feuil1!$B$6:$B$113,SMALL(IF(MONTH(Feuil1!$E$6:$E$113)=MONTH(N$4),ROW(Feuil1!$B$6:$B$113)-5),ROWS(Feuil1!$1:13))),"")</f>
        <v/>
      </c>
      <c r="O17" t="str">
        <f t="array" ref="O17">IFERROR(INDEX(Feuil1!$B$6:$B$113,SMALL(IF(MONTH(Feuil1!$E$6:$E$113)=MONTH(O$4),ROW(Feuil1!$B$6:$B$113)-5),ROWS(Feuil1!$1:13))),"")</f>
        <v>NOM 72</v>
      </c>
    </row>
    <row r="18" spans="4:15" x14ac:dyDescent="0.25">
      <c r="D18" t="str">
        <f t="array" ref="D18">IFERROR(INDEX(Feuil1!$B$6:$B$113,SMALL(IF(MONTH(Feuil1!$E$6:$E$113)=MONTH(D$4),ROW(Feuil1!$B$6:$B$113)-5),ROWS(Feuil1!$1:14))),"")</f>
        <v/>
      </c>
      <c r="E18" t="str">
        <f t="array" ref="E18">IFERROR(INDEX(Feuil1!$B$6:$B$113,SMALL(IF(MONTH(Feuil1!$E$6:$E$113)=MONTH(E$4),ROW(Feuil1!$B$6:$B$113)-5),ROWS(Feuil1!$1:14))),"")</f>
        <v/>
      </c>
      <c r="F18" t="str">
        <f t="array" ref="F18">IFERROR(INDEX(Feuil1!$B$6:$B$113,SMALL(IF(MONTH(Feuil1!$E$6:$E$113)=MONTH(F$4),ROW(Feuil1!$B$6:$B$113)-5),ROWS(Feuil1!$1:14))),"")</f>
        <v/>
      </c>
      <c r="G18" t="str">
        <f t="array" ref="G18">IFERROR(INDEX(Feuil1!$B$6:$B$113,SMALL(IF(MONTH(Feuil1!$E$6:$E$113)=MONTH(G$4),ROW(Feuil1!$B$6:$B$113)-5),ROWS(Feuil1!$1:14))),"")</f>
        <v/>
      </c>
      <c r="H18" t="str">
        <f t="array" ref="H18">IFERROR(INDEX(Feuil1!$B$6:$B$113,SMALL(IF(MONTH(Feuil1!$E$6:$E$113)=MONTH(H$4),ROW(Feuil1!$B$6:$B$113)-5),ROWS(Feuil1!$1:14))),"")</f>
        <v/>
      </c>
      <c r="I18" t="str">
        <f t="array" ref="I18">IFERROR(INDEX(Feuil1!$B$6:$B$113,SMALL(IF(MONTH(Feuil1!$E$6:$E$113)=MONTH(I$4),ROW(Feuil1!$B$6:$B$113)-5),ROWS(Feuil1!$1:14))),"")</f>
        <v/>
      </c>
      <c r="J18" t="str">
        <f t="array" ref="J18">IFERROR(INDEX(Feuil1!$B$6:$B$113,SMALL(IF(MONTH(Feuil1!$E$6:$E$113)=MONTH(J$4),ROW(Feuil1!$B$6:$B$113)-5),ROWS(Feuil1!$1:14))),"")</f>
        <v/>
      </c>
      <c r="K18" t="str">
        <f t="array" ref="K18">IFERROR(INDEX(Feuil1!$B$6:$B$113,SMALL(IF(MONTH(Feuil1!$E$6:$E$113)=MONTH(K$4),ROW(Feuil1!$B$6:$B$113)-5),ROWS(Feuil1!$1:14))),"")</f>
        <v/>
      </c>
      <c r="L18" t="str">
        <f t="array" ref="L18">IFERROR(INDEX(Feuil1!$B$6:$B$113,SMALL(IF(MONTH(Feuil1!$E$6:$E$113)=MONTH(L$4),ROW(Feuil1!$B$6:$B$113)-5),ROWS(Feuil1!$1:14))),"")</f>
        <v>NOM 92</v>
      </c>
      <c r="M18" t="str">
        <f t="array" ref="M18">IFERROR(INDEX(Feuil1!$B$6:$B$113,SMALL(IF(MONTH(Feuil1!$E$6:$E$113)=MONTH(M$4),ROW(Feuil1!$B$6:$B$113)-5),ROWS(Feuil1!$1:14))),"")</f>
        <v/>
      </c>
      <c r="N18" t="str">
        <f t="array" ref="N18">IFERROR(INDEX(Feuil1!$B$6:$B$113,SMALL(IF(MONTH(Feuil1!$E$6:$E$113)=MONTH(N$4),ROW(Feuil1!$B$6:$B$113)-5),ROWS(Feuil1!$1:14))),"")</f>
        <v/>
      </c>
      <c r="O18" t="str">
        <f t="array" ref="O18">IFERROR(INDEX(Feuil1!$B$6:$B$113,SMALL(IF(MONTH(Feuil1!$E$6:$E$113)=MONTH(O$4),ROW(Feuil1!$B$6:$B$113)-5),ROWS(Feuil1!$1:14))),"")</f>
        <v>NOM 75</v>
      </c>
    </row>
    <row r="19" spans="4:15" x14ac:dyDescent="0.25">
      <c r="D19" t="str">
        <f t="array" ref="D19">IFERROR(INDEX(Feuil1!$B$6:$B$113,SMALL(IF(MONTH(Feuil1!$E$6:$E$113)=MONTH(D$4),ROW(Feuil1!$B$6:$B$113)-5),ROWS(Feuil1!$1:15))),"")</f>
        <v/>
      </c>
      <c r="E19" t="str">
        <f t="array" ref="E19">IFERROR(INDEX(Feuil1!$B$6:$B$113,SMALL(IF(MONTH(Feuil1!$E$6:$E$113)=MONTH(E$4),ROW(Feuil1!$B$6:$B$113)-5),ROWS(Feuil1!$1:15))),"")</f>
        <v/>
      </c>
      <c r="F19" t="str">
        <f t="array" ref="F19">IFERROR(INDEX(Feuil1!$B$6:$B$113,SMALL(IF(MONTH(Feuil1!$E$6:$E$113)=MONTH(F$4),ROW(Feuil1!$B$6:$B$113)-5),ROWS(Feuil1!$1:15))),"")</f>
        <v/>
      </c>
      <c r="G19" t="str">
        <f t="array" ref="G19">IFERROR(INDEX(Feuil1!$B$6:$B$113,SMALL(IF(MONTH(Feuil1!$E$6:$E$113)=MONTH(G$4),ROW(Feuil1!$B$6:$B$113)-5),ROWS(Feuil1!$1:15))),"")</f>
        <v/>
      </c>
      <c r="H19" t="str">
        <f t="array" ref="H19">IFERROR(INDEX(Feuil1!$B$6:$B$113,SMALL(IF(MONTH(Feuil1!$E$6:$E$113)=MONTH(H$4),ROW(Feuil1!$B$6:$B$113)-5),ROWS(Feuil1!$1:15))),"")</f>
        <v/>
      </c>
      <c r="I19" t="str">
        <f t="array" ref="I19">IFERROR(INDEX(Feuil1!$B$6:$B$113,SMALL(IF(MONTH(Feuil1!$E$6:$E$113)=MONTH(I$4),ROW(Feuil1!$B$6:$B$113)-5),ROWS(Feuil1!$1:15))),"")</f>
        <v/>
      </c>
      <c r="J19" t="str">
        <f t="array" ref="J19">IFERROR(INDEX(Feuil1!$B$6:$B$113,SMALL(IF(MONTH(Feuil1!$E$6:$E$113)=MONTH(J$4),ROW(Feuil1!$B$6:$B$113)-5),ROWS(Feuil1!$1:15))),"")</f>
        <v/>
      </c>
      <c r="K19" t="str">
        <f t="array" ref="K19">IFERROR(INDEX(Feuil1!$B$6:$B$113,SMALL(IF(MONTH(Feuil1!$E$6:$E$113)=MONTH(K$4),ROW(Feuil1!$B$6:$B$113)-5),ROWS(Feuil1!$1:15))),"")</f>
        <v/>
      </c>
      <c r="L19" t="str">
        <f t="array" ref="L19">IFERROR(INDEX(Feuil1!$B$6:$B$113,SMALL(IF(MONTH(Feuil1!$E$6:$E$113)=MONTH(L$4),ROW(Feuil1!$B$6:$B$113)-5),ROWS(Feuil1!$1:15))),"")</f>
        <v>NOM 95</v>
      </c>
      <c r="M19" t="str">
        <f t="array" ref="M19">IFERROR(INDEX(Feuil1!$B$6:$B$113,SMALL(IF(MONTH(Feuil1!$E$6:$E$113)=MONTH(M$4),ROW(Feuil1!$B$6:$B$113)-5),ROWS(Feuil1!$1:15))),"")</f>
        <v/>
      </c>
      <c r="N19" t="str">
        <f t="array" ref="N19">IFERROR(INDEX(Feuil1!$B$6:$B$113,SMALL(IF(MONTH(Feuil1!$E$6:$E$113)=MONTH(N$4),ROW(Feuil1!$B$6:$B$113)-5),ROWS(Feuil1!$1:15))),"")</f>
        <v/>
      </c>
      <c r="O19" t="str">
        <f t="array" ref="O19">IFERROR(INDEX(Feuil1!$B$6:$B$113,SMALL(IF(MONTH(Feuil1!$E$6:$E$113)=MONTH(O$4),ROW(Feuil1!$B$6:$B$113)-5),ROWS(Feuil1!$1:15))),"")</f>
        <v>NOM 78</v>
      </c>
    </row>
    <row r="20" spans="4:15" x14ac:dyDescent="0.25">
      <c r="D20" t="str">
        <f t="array" ref="D20">IFERROR(INDEX(Feuil1!$B$6:$B$113,SMALL(IF(MONTH(Feuil1!$E$6:$E$113)=MONTH(D$4),ROW(Feuil1!$B$6:$B$113)-5),ROWS(Feuil1!$1:16))),"")</f>
        <v/>
      </c>
      <c r="E20" t="str">
        <f t="array" ref="E20">IFERROR(INDEX(Feuil1!$B$6:$B$113,SMALL(IF(MONTH(Feuil1!$E$6:$E$113)=MONTH(E$4),ROW(Feuil1!$B$6:$B$113)-5),ROWS(Feuil1!$1:16))),"")</f>
        <v/>
      </c>
      <c r="F20" t="str">
        <f t="array" ref="F20">IFERROR(INDEX(Feuil1!$B$6:$B$113,SMALL(IF(MONTH(Feuil1!$E$6:$E$113)=MONTH(F$4),ROW(Feuil1!$B$6:$B$113)-5),ROWS(Feuil1!$1:16))),"")</f>
        <v/>
      </c>
      <c r="G20" t="str">
        <f t="array" ref="G20">IFERROR(INDEX(Feuil1!$B$6:$B$113,SMALL(IF(MONTH(Feuil1!$E$6:$E$113)=MONTH(G$4),ROW(Feuil1!$B$6:$B$113)-5),ROWS(Feuil1!$1:16))),"")</f>
        <v/>
      </c>
      <c r="H20" t="str">
        <f t="array" ref="H20">IFERROR(INDEX(Feuil1!$B$6:$B$113,SMALL(IF(MONTH(Feuil1!$E$6:$E$113)=MONTH(H$4),ROW(Feuil1!$B$6:$B$113)-5),ROWS(Feuil1!$1:16))),"")</f>
        <v/>
      </c>
      <c r="I20" t="str">
        <f t="array" ref="I20">IFERROR(INDEX(Feuil1!$B$6:$B$113,SMALL(IF(MONTH(Feuil1!$E$6:$E$113)=MONTH(I$4),ROW(Feuil1!$B$6:$B$113)-5),ROWS(Feuil1!$1:16))),"")</f>
        <v/>
      </c>
      <c r="J20" t="str">
        <f t="array" ref="J20">IFERROR(INDEX(Feuil1!$B$6:$B$113,SMALL(IF(MONTH(Feuil1!$E$6:$E$113)=MONTH(J$4),ROW(Feuil1!$B$6:$B$113)-5),ROWS(Feuil1!$1:16))),"")</f>
        <v/>
      </c>
      <c r="K20" t="str">
        <f t="array" ref="K20">IFERROR(INDEX(Feuil1!$B$6:$B$113,SMALL(IF(MONTH(Feuil1!$E$6:$E$113)=MONTH(K$4),ROW(Feuil1!$B$6:$B$113)-5),ROWS(Feuil1!$1:16))),"")</f>
        <v/>
      </c>
      <c r="L20" t="str">
        <f t="array" ref="L20">IFERROR(INDEX(Feuil1!$B$6:$B$113,SMALL(IF(MONTH(Feuil1!$E$6:$E$113)=MONTH(L$4),ROW(Feuil1!$B$6:$B$113)-5),ROWS(Feuil1!$1:16))),"")</f>
        <v>NOM 96</v>
      </c>
      <c r="M20" t="str">
        <f t="array" ref="M20">IFERROR(INDEX(Feuil1!$B$6:$B$113,SMALL(IF(MONTH(Feuil1!$E$6:$E$113)=MONTH(M$4),ROW(Feuil1!$B$6:$B$113)-5),ROWS(Feuil1!$1:16))),"")</f>
        <v/>
      </c>
      <c r="N20" t="str">
        <f t="array" ref="N20">IFERROR(INDEX(Feuil1!$B$6:$B$113,SMALL(IF(MONTH(Feuil1!$E$6:$E$113)=MONTH(N$4),ROW(Feuil1!$B$6:$B$113)-5),ROWS(Feuil1!$1:16))),"")</f>
        <v/>
      </c>
      <c r="O20" t="str">
        <f t="array" ref="O20">IFERROR(INDEX(Feuil1!$B$6:$B$113,SMALL(IF(MONTH(Feuil1!$E$6:$E$113)=MONTH(O$4),ROW(Feuil1!$B$6:$B$113)-5),ROWS(Feuil1!$1:16))),"")</f>
        <v>NOM 80</v>
      </c>
    </row>
    <row r="21" spans="4:15" x14ac:dyDescent="0.25">
      <c r="D21" t="str">
        <f t="array" ref="D21">IFERROR(INDEX(Feuil1!$B$6:$B$113,SMALL(IF(MONTH(Feuil1!$E$6:$E$113)=MONTH(D$4),ROW(Feuil1!$B$6:$B$113)-5),ROWS(Feuil1!$1:17))),"")</f>
        <v/>
      </c>
      <c r="E21" t="str">
        <f t="array" ref="E21">IFERROR(INDEX(Feuil1!$B$6:$B$113,SMALL(IF(MONTH(Feuil1!$E$6:$E$113)=MONTH(E$4),ROW(Feuil1!$B$6:$B$113)-5),ROWS(Feuil1!$1:17))),"")</f>
        <v/>
      </c>
      <c r="F21" t="str">
        <f t="array" ref="F21">IFERROR(INDEX(Feuil1!$B$6:$B$113,SMALL(IF(MONTH(Feuil1!$E$6:$E$113)=MONTH(F$4),ROW(Feuil1!$B$6:$B$113)-5),ROWS(Feuil1!$1:17))),"")</f>
        <v/>
      </c>
      <c r="G21" t="str">
        <f t="array" ref="G21">IFERROR(INDEX(Feuil1!$B$6:$B$113,SMALL(IF(MONTH(Feuil1!$E$6:$E$113)=MONTH(G$4),ROW(Feuil1!$B$6:$B$113)-5),ROWS(Feuil1!$1:17))),"")</f>
        <v/>
      </c>
      <c r="H21" t="str">
        <f t="array" ref="H21">IFERROR(INDEX(Feuil1!$B$6:$B$113,SMALL(IF(MONTH(Feuil1!$E$6:$E$113)=MONTH(H$4),ROW(Feuil1!$B$6:$B$113)-5),ROWS(Feuil1!$1:17))),"")</f>
        <v/>
      </c>
      <c r="I21" t="str">
        <f t="array" ref="I21">IFERROR(INDEX(Feuil1!$B$6:$B$113,SMALL(IF(MONTH(Feuil1!$E$6:$E$113)=MONTH(I$4),ROW(Feuil1!$B$6:$B$113)-5),ROWS(Feuil1!$1:17))),"")</f>
        <v/>
      </c>
      <c r="J21" t="str">
        <f t="array" ref="J21">IFERROR(INDEX(Feuil1!$B$6:$B$113,SMALL(IF(MONTH(Feuil1!$E$6:$E$113)=MONTH(J$4),ROW(Feuil1!$B$6:$B$113)-5),ROWS(Feuil1!$1:17))),"")</f>
        <v/>
      </c>
      <c r="K21" t="str">
        <f t="array" ref="K21">IFERROR(INDEX(Feuil1!$B$6:$B$113,SMALL(IF(MONTH(Feuil1!$E$6:$E$113)=MONTH(K$4),ROW(Feuil1!$B$6:$B$113)-5),ROWS(Feuil1!$1:17))),"")</f>
        <v/>
      </c>
      <c r="L21" t="str">
        <f t="array" ref="L21">IFERROR(INDEX(Feuil1!$B$6:$B$113,SMALL(IF(MONTH(Feuil1!$E$6:$E$113)=MONTH(L$4),ROW(Feuil1!$B$6:$B$113)-5),ROWS(Feuil1!$1:17))),"")</f>
        <v>NOM 97</v>
      </c>
      <c r="M21" t="str">
        <f t="array" ref="M21">IFERROR(INDEX(Feuil1!$B$6:$B$113,SMALL(IF(MONTH(Feuil1!$E$6:$E$113)=MONTH(M$4),ROW(Feuil1!$B$6:$B$113)-5),ROWS(Feuil1!$1:17))),"")</f>
        <v/>
      </c>
      <c r="N21" t="str">
        <f t="array" ref="N21">IFERROR(INDEX(Feuil1!$B$6:$B$113,SMALL(IF(MONTH(Feuil1!$E$6:$E$113)=MONTH(N$4),ROW(Feuil1!$B$6:$B$113)-5),ROWS(Feuil1!$1:17))),"")</f>
        <v/>
      </c>
      <c r="O21" t="str">
        <f t="array" ref="O21">IFERROR(INDEX(Feuil1!$B$6:$B$113,SMALL(IF(MONTH(Feuil1!$E$6:$E$113)=MONTH(O$4),ROW(Feuil1!$B$6:$B$113)-5),ROWS(Feuil1!$1:17))),"")</f>
        <v>NOM 86</v>
      </c>
    </row>
    <row r="22" spans="4:15" x14ac:dyDescent="0.25">
      <c r="D22" t="str">
        <f t="array" ref="D22">IFERROR(INDEX(Feuil1!$B$6:$B$113,SMALL(IF(MONTH(Feuil1!$E$6:$E$113)=MONTH(D$4),ROW(Feuil1!$B$6:$B$113)-5),ROWS(Feuil1!$1:18))),"")</f>
        <v/>
      </c>
      <c r="E22" t="str">
        <f t="array" ref="E22">IFERROR(INDEX(Feuil1!$B$6:$B$113,SMALL(IF(MONTH(Feuil1!$E$6:$E$113)=MONTH(E$4),ROW(Feuil1!$B$6:$B$113)-5),ROWS(Feuil1!$1:18))),"")</f>
        <v/>
      </c>
      <c r="F22" t="str">
        <f t="array" ref="F22">IFERROR(INDEX(Feuil1!$B$6:$B$113,SMALL(IF(MONTH(Feuil1!$E$6:$E$113)=MONTH(F$4),ROW(Feuil1!$B$6:$B$113)-5),ROWS(Feuil1!$1:18))),"")</f>
        <v/>
      </c>
      <c r="G22" t="str">
        <f t="array" ref="G22">IFERROR(INDEX(Feuil1!$B$6:$B$113,SMALL(IF(MONTH(Feuil1!$E$6:$E$113)=MONTH(G$4),ROW(Feuil1!$B$6:$B$113)-5),ROWS(Feuil1!$1:18))),"")</f>
        <v/>
      </c>
      <c r="H22" t="str">
        <f t="array" ref="H22">IFERROR(INDEX(Feuil1!$B$6:$B$113,SMALL(IF(MONTH(Feuil1!$E$6:$E$113)=MONTH(H$4),ROW(Feuil1!$B$6:$B$113)-5),ROWS(Feuil1!$1:18))),"")</f>
        <v/>
      </c>
      <c r="I22" t="str">
        <f t="array" ref="I22">IFERROR(INDEX(Feuil1!$B$6:$B$113,SMALL(IF(MONTH(Feuil1!$E$6:$E$113)=MONTH(I$4),ROW(Feuil1!$B$6:$B$113)-5),ROWS(Feuil1!$1:18))),"")</f>
        <v/>
      </c>
      <c r="J22" t="str">
        <f t="array" ref="J22">IFERROR(INDEX(Feuil1!$B$6:$B$113,SMALL(IF(MONTH(Feuil1!$E$6:$E$113)=MONTH(J$4),ROW(Feuil1!$B$6:$B$113)-5),ROWS(Feuil1!$1:18))),"")</f>
        <v/>
      </c>
      <c r="K22" t="str">
        <f t="array" ref="K22">IFERROR(INDEX(Feuil1!$B$6:$B$113,SMALL(IF(MONTH(Feuil1!$E$6:$E$113)=MONTH(K$4),ROW(Feuil1!$B$6:$B$113)-5),ROWS(Feuil1!$1:18))),"")</f>
        <v/>
      </c>
      <c r="L22" t="str">
        <f t="array" ref="L22">IFERROR(INDEX(Feuil1!$B$6:$B$113,SMALL(IF(MONTH(Feuil1!$E$6:$E$113)=MONTH(L$4),ROW(Feuil1!$B$6:$B$113)-5),ROWS(Feuil1!$1:18))),"")</f>
        <v/>
      </c>
      <c r="M22" t="str">
        <f t="array" ref="M22">IFERROR(INDEX(Feuil1!$B$6:$B$113,SMALL(IF(MONTH(Feuil1!$E$6:$E$113)=MONTH(M$4),ROW(Feuil1!$B$6:$B$113)-5),ROWS(Feuil1!$1:18))),"")</f>
        <v/>
      </c>
      <c r="N22" t="str">
        <f t="array" ref="N22">IFERROR(INDEX(Feuil1!$B$6:$B$113,SMALL(IF(MONTH(Feuil1!$E$6:$E$113)=MONTH(N$4),ROW(Feuil1!$B$6:$B$113)-5),ROWS(Feuil1!$1:18))),"")</f>
        <v/>
      </c>
      <c r="O22" t="str">
        <f t="array" ref="O22">IFERROR(INDEX(Feuil1!$B$6:$B$113,SMALL(IF(MONTH(Feuil1!$E$6:$E$113)=MONTH(O$4),ROW(Feuil1!$B$6:$B$113)-5),ROWS(Feuil1!$1:18))),"")</f>
        <v>NOM 93</v>
      </c>
    </row>
    <row r="23" spans="4:15" x14ac:dyDescent="0.25">
      <c r="D23" t="str">
        <f t="array" ref="D23">IFERROR(INDEX(Feuil1!$B$6:$B$113,SMALL(IF(MONTH(Feuil1!$E$6:$E$113)=MONTH(D$4),ROW(Feuil1!$B$6:$B$113)-5),ROWS(Feuil1!$1:19))),"")</f>
        <v/>
      </c>
      <c r="E23" t="str">
        <f t="array" ref="E23">IFERROR(INDEX(Feuil1!$B$6:$B$113,SMALL(IF(MONTH(Feuil1!$E$6:$E$113)=MONTH(E$4),ROW(Feuil1!$B$6:$B$113)-5),ROWS(Feuil1!$1:19))),"")</f>
        <v/>
      </c>
      <c r="F23" t="str">
        <f t="array" ref="F23">IFERROR(INDEX(Feuil1!$B$6:$B$113,SMALL(IF(MONTH(Feuil1!$E$6:$E$113)=MONTH(F$4),ROW(Feuil1!$B$6:$B$113)-5),ROWS(Feuil1!$1:19))),"")</f>
        <v/>
      </c>
      <c r="G23" t="str">
        <f t="array" ref="G23">IFERROR(INDEX(Feuil1!$B$6:$B$113,SMALL(IF(MONTH(Feuil1!$E$6:$E$113)=MONTH(G$4),ROW(Feuil1!$B$6:$B$113)-5),ROWS(Feuil1!$1:19))),"")</f>
        <v/>
      </c>
      <c r="H23" t="str">
        <f t="array" ref="H23">IFERROR(INDEX(Feuil1!$B$6:$B$113,SMALL(IF(MONTH(Feuil1!$E$6:$E$113)=MONTH(H$4),ROW(Feuil1!$B$6:$B$113)-5),ROWS(Feuil1!$1:19))),"")</f>
        <v/>
      </c>
      <c r="I23" t="str">
        <f t="array" ref="I23">IFERROR(INDEX(Feuil1!$B$6:$B$113,SMALL(IF(MONTH(Feuil1!$E$6:$E$113)=MONTH(I$4),ROW(Feuil1!$B$6:$B$113)-5),ROWS(Feuil1!$1:19))),"")</f>
        <v/>
      </c>
      <c r="J23" t="str">
        <f t="array" ref="J23">IFERROR(INDEX(Feuil1!$B$6:$B$113,SMALL(IF(MONTH(Feuil1!$E$6:$E$113)=MONTH(J$4),ROW(Feuil1!$B$6:$B$113)-5),ROWS(Feuil1!$1:19))),"")</f>
        <v/>
      </c>
      <c r="K23" t="str">
        <f t="array" ref="K23">IFERROR(INDEX(Feuil1!$B$6:$B$113,SMALL(IF(MONTH(Feuil1!$E$6:$E$113)=MONTH(K$4),ROW(Feuil1!$B$6:$B$113)-5),ROWS(Feuil1!$1:19))),"")</f>
        <v/>
      </c>
      <c r="L23" t="str">
        <f t="array" ref="L23">IFERROR(INDEX(Feuil1!$B$6:$B$113,SMALL(IF(MONTH(Feuil1!$E$6:$E$113)=MONTH(L$4),ROW(Feuil1!$B$6:$B$113)-5),ROWS(Feuil1!$1:19))),"")</f>
        <v/>
      </c>
      <c r="M23" t="str">
        <f t="array" ref="M23">IFERROR(INDEX(Feuil1!$B$6:$B$113,SMALL(IF(MONTH(Feuil1!$E$6:$E$113)=MONTH(M$4),ROW(Feuil1!$B$6:$B$113)-5),ROWS(Feuil1!$1:19))),"")</f>
        <v/>
      </c>
      <c r="N23" t="str">
        <f t="array" ref="N23">IFERROR(INDEX(Feuil1!$B$6:$B$113,SMALL(IF(MONTH(Feuil1!$E$6:$E$113)=MONTH(N$4),ROW(Feuil1!$B$6:$B$113)-5),ROWS(Feuil1!$1:19))),"")</f>
        <v/>
      </c>
      <c r="O23" t="str">
        <f t="array" ref="O23">IFERROR(INDEX(Feuil1!$B$6:$B$113,SMALL(IF(MONTH(Feuil1!$E$6:$E$113)=MONTH(O$4),ROW(Feuil1!$B$6:$B$113)-5),ROWS(Feuil1!$1:19))),"")</f>
        <v>NOM 99</v>
      </c>
    </row>
    <row r="24" spans="4:15" x14ac:dyDescent="0.25">
      <c r="D24" t="str">
        <f t="array" ref="D24">IFERROR(INDEX(Feuil1!$B$6:$B$113,SMALL(IF(MONTH(Feuil1!$E$6:$E$113)=MONTH(D$4),ROW(Feuil1!$B$6:$B$113)-5),ROWS(Feuil1!$1:20))),"")</f>
        <v/>
      </c>
      <c r="E24" t="str">
        <f t="array" ref="E24">IFERROR(INDEX(Feuil1!$B$6:$B$113,SMALL(IF(MONTH(Feuil1!$E$6:$E$113)=MONTH(E$4),ROW(Feuil1!$B$6:$B$113)-5),ROWS(Feuil1!$1:20))),"")</f>
        <v/>
      </c>
      <c r="F24" t="str">
        <f t="array" ref="F24">IFERROR(INDEX(Feuil1!$B$6:$B$113,SMALL(IF(MONTH(Feuil1!$E$6:$E$113)=MONTH(F$4),ROW(Feuil1!$B$6:$B$113)-5),ROWS(Feuil1!$1:20))),"")</f>
        <v/>
      </c>
      <c r="G24" t="str">
        <f t="array" ref="G24">IFERROR(INDEX(Feuil1!$B$6:$B$113,SMALL(IF(MONTH(Feuil1!$E$6:$E$113)=MONTH(G$4),ROW(Feuil1!$B$6:$B$113)-5),ROWS(Feuil1!$1:20))),"")</f>
        <v/>
      </c>
      <c r="H24" t="str">
        <f t="array" ref="H24">IFERROR(INDEX(Feuil1!$B$6:$B$113,SMALL(IF(MONTH(Feuil1!$E$6:$E$113)=MONTH(H$4),ROW(Feuil1!$B$6:$B$113)-5),ROWS(Feuil1!$1:20))),"")</f>
        <v/>
      </c>
      <c r="I24" t="str">
        <f t="array" ref="I24">IFERROR(INDEX(Feuil1!$B$6:$B$113,SMALL(IF(MONTH(Feuil1!$E$6:$E$113)=MONTH(I$4),ROW(Feuil1!$B$6:$B$113)-5),ROWS(Feuil1!$1:20))),"")</f>
        <v/>
      </c>
      <c r="J24" t="str">
        <f t="array" ref="J24">IFERROR(INDEX(Feuil1!$B$6:$B$113,SMALL(IF(MONTH(Feuil1!$E$6:$E$113)=MONTH(J$4),ROW(Feuil1!$B$6:$B$113)-5),ROWS(Feuil1!$1:20))),"")</f>
        <v/>
      </c>
      <c r="K24" t="str">
        <f t="array" ref="K24">IFERROR(INDEX(Feuil1!$B$6:$B$113,SMALL(IF(MONTH(Feuil1!$E$6:$E$113)=MONTH(K$4),ROW(Feuil1!$B$6:$B$113)-5),ROWS(Feuil1!$1:20))),"")</f>
        <v/>
      </c>
      <c r="L24" t="str">
        <f t="array" ref="L24">IFERROR(INDEX(Feuil1!$B$6:$B$113,SMALL(IF(MONTH(Feuil1!$E$6:$E$113)=MONTH(L$4),ROW(Feuil1!$B$6:$B$113)-5),ROWS(Feuil1!$1:20))),"")</f>
        <v/>
      </c>
      <c r="M24" t="str">
        <f t="array" ref="M24">IFERROR(INDEX(Feuil1!$B$6:$B$113,SMALL(IF(MONTH(Feuil1!$E$6:$E$113)=MONTH(M$4),ROW(Feuil1!$B$6:$B$113)-5),ROWS(Feuil1!$1:20))),"")</f>
        <v/>
      </c>
      <c r="N24" t="str">
        <f t="array" ref="N24">IFERROR(INDEX(Feuil1!$B$6:$B$113,SMALL(IF(MONTH(Feuil1!$E$6:$E$113)=MONTH(N$4),ROW(Feuil1!$B$6:$B$113)-5),ROWS(Feuil1!$1:20))),"")</f>
        <v/>
      </c>
      <c r="O24" t="str">
        <f t="array" ref="O24">IFERROR(INDEX(Feuil1!$B$6:$B$113,SMALL(IF(MONTH(Feuil1!$E$6:$E$113)=MONTH(O$4),ROW(Feuil1!$B$6:$B$113)-5),ROWS(Feuil1!$1:20))),"")</f>
        <v>NOM 102</v>
      </c>
    </row>
    <row r="25" spans="4:15" x14ac:dyDescent="0.25">
      <c r="D25" t="str">
        <f t="array" ref="D25">IFERROR(INDEX(Feuil1!$B$6:$B$113,SMALL(IF(MONTH(Feuil1!$E$6:$E$113)=MONTH(D$4),ROW(Feuil1!$B$6:$B$113)-5),ROWS(Feuil1!$1:21))),"")</f>
        <v/>
      </c>
      <c r="E25" t="str">
        <f t="array" ref="E25">IFERROR(INDEX(Feuil1!$B$6:$B$113,SMALL(IF(MONTH(Feuil1!$E$6:$E$113)=MONTH(E$4),ROW(Feuil1!$B$6:$B$113)-5),ROWS(Feuil1!$1:21))),"")</f>
        <v/>
      </c>
      <c r="F25" t="str">
        <f t="array" ref="F25">IFERROR(INDEX(Feuil1!$B$6:$B$113,SMALL(IF(MONTH(Feuil1!$E$6:$E$113)=MONTH(F$4),ROW(Feuil1!$B$6:$B$113)-5),ROWS(Feuil1!$1:21))),"")</f>
        <v/>
      </c>
      <c r="G25" t="str">
        <f t="array" ref="G25">IFERROR(INDEX(Feuil1!$B$6:$B$113,SMALL(IF(MONTH(Feuil1!$E$6:$E$113)=MONTH(G$4),ROW(Feuil1!$B$6:$B$113)-5),ROWS(Feuil1!$1:21))),"")</f>
        <v/>
      </c>
      <c r="H25" t="str">
        <f t="array" ref="H25">IFERROR(INDEX(Feuil1!$B$6:$B$113,SMALL(IF(MONTH(Feuil1!$E$6:$E$113)=MONTH(H$4),ROW(Feuil1!$B$6:$B$113)-5),ROWS(Feuil1!$1:21))),"")</f>
        <v/>
      </c>
      <c r="I25" t="str">
        <f t="array" ref="I25">IFERROR(INDEX(Feuil1!$B$6:$B$113,SMALL(IF(MONTH(Feuil1!$E$6:$E$113)=MONTH(I$4),ROW(Feuil1!$B$6:$B$113)-5),ROWS(Feuil1!$1:21))),"")</f>
        <v/>
      </c>
      <c r="J25" t="str">
        <f t="array" ref="J25">IFERROR(INDEX(Feuil1!$B$6:$B$113,SMALL(IF(MONTH(Feuil1!$E$6:$E$113)=MONTH(J$4),ROW(Feuil1!$B$6:$B$113)-5),ROWS(Feuil1!$1:21))),"")</f>
        <v/>
      </c>
      <c r="K25" t="str">
        <f t="array" ref="K25">IFERROR(INDEX(Feuil1!$B$6:$B$113,SMALL(IF(MONTH(Feuil1!$E$6:$E$113)=MONTH(K$4),ROW(Feuil1!$B$6:$B$113)-5),ROWS(Feuil1!$1:21))),"")</f>
        <v/>
      </c>
      <c r="L25" t="str">
        <f t="array" ref="L25">IFERROR(INDEX(Feuil1!$B$6:$B$113,SMALL(IF(MONTH(Feuil1!$E$6:$E$113)=MONTH(L$4),ROW(Feuil1!$B$6:$B$113)-5),ROWS(Feuil1!$1:21))),"")</f>
        <v/>
      </c>
      <c r="M25" t="str">
        <f t="array" ref="M25">IFERROR(INDEX(Feuil1!$B$6:$B$113,SMALL(IF(MONTH(Feuil1!$E$6:$E$113)=MONTH(M$4),ROW(Feuil1!$B$6:$B$113)-5),ROWS(Feuil1!$1:21))),"")</f>
        <v/>
      </c>
      <c r="N25" t="str">
        <f t="array" ref="N25">IFERROR(INDEX(Feuil1!$B$6:$B$113,SMALL(IF(MONTH(Feuil1!$E$6:$E$113)=MONTH(N$4),ROW(Feuil1!$B$6:$B$113)-5),ROWS(Feuil1!$1:21))),"")</f>
        <v/>
      </c>
      <c r="O25" t="str">
        <f t="array" ref="O25">IFERROR(INDEX(Feuil1!$B$6:$B$113,SMALL(IF(MONTH(Feuil1!$E$6:$E$113)=MONTH(O$4),ROW(Feuil1!$B$6:$B$113)-5),ROWS(Feuil1!$1:21))),"")</f>
        <v/>
      </c>
    </row>
    <row r="26" spans="4:15" x14ac:dyDescent="0.25">
      <c r="D26" t="str">
        <f t="array" ref="D26">IFERROR(INDEX(Feuil1!$B$6:$B$113,SMALL(IF(MONTH(Feuil1!$E$6:$E$113)=MONTH(D$4),ROW(Feuil1!$B$6:$B$113)-5),ROWS(Feuil1!$1:22))),"")</f>
        <v/>
      </c>
      <c r="E26" t="str">
        <f t="array" ref="E26">IFERROR(INDEX(Feuil1!$B$6:$B$113,SMALL(IF(MONTH(Feuil1!$E$6:$E$113)=MONTH(E$4),ROW(Feuil1!$B$6:$B$113)-5),ROWS(Feuil1!$1:22))),"")</f>
        <v/>
      </c>
      <c r="F26" t="str">
        <f t="array" ref="F26">IFERROR(INDEX(Feuil1!$B$6:$B$113,SMALL(IF(MONTH(Feuil1!$E$6:$E$113)=MONTH(F$4),ROW(Feuil1!$B$6:$B$113)-5),ROWS(Feuil1!$1:22))),"")</f>
        <v/>
      </c>
      <c r="G26" t="str">
        <f t="array" ref="G26">IFERROR(INDEX(Feuil1!$B$6:$B$113,SMALL(IF(MONTH(Feuil1!$E$6:$E$113)=MONTH(G$4),ROW(Feuil1!$B$6:$B$113)-5),ROWS(Feuil1!$1:22))),"")</f>
        <v/>
      </c>
      <c r="H26" t="str">
        <f t="array" ref="H26">IFERROR(INDEX(Feuil1!$B$6:$B$113,SMALL(IF(MONTH(Feuil1!$E$6:$E$113)=MONTH(H$4),ROW(Feuil1!$B$6:$B$113)-5),ROWS(Feuil1!$1:22))),"")</f>
        <v/>
      </c>
      <c r="I26" t="str">
        <f t="array" ref="I26">IFERROR(INDEX(Feuil1!$B$6:$B$113,SMALL(IF(MONTH(Feuil1!$E$6:$E$113)=MONTH(I$4),ROW(Feuil1!$B$6:$B$113)-5),ROWS(Feuil1!$1:22))),"")</f>
        <v/>
      </c>
      <c r="J26" t="str">
        <f t="array" ref="J26">IFERROR(INDEX(Feuil1!$B$6:$B$113,SMALL(IF(MONTH(Feuil1!$E$6:$E$113)=MONTH(J$4),ROW(Feuil1!$B$6:$B$113)-5),ROWS(Feuil1!$1:22))),"")</f>
        <v/>
      </c>
      <c r="K26" t="str">
        <f t="array" ref="K26">IFERROR(INDEX(Feuil1!$B$6:$B$113,SMALL(IF(MONTH(Feuil1!$E$6:$E$113)=MONTH(K$4),ROW(Feuil1!$B$6:$B$113)-5),ROWS(Feuil1!$1:22))),"")</f>
        <v/>
      </c>
      <c r="L26" t="str">
        <f t="array" ref="L26">IFERROR(INDEX(Feuil1!$B$6:$B$113,SMALL(IF(MONTH(Feuil1!$E$6:$E$113)=MONTH(L$4),ROW(Feuil1!$B$6:$B$113)-5),ROWS(Feuil1!$1:22))),"")</f>
        <v/>
      </c>
      <c r="M26" t="str">
        <f t="array" ref="M26">IFERROR(INDEX(Feuil1!$B$6:$B$113,SMALL(IF(MONTH(Feuil1!$E$6:$E$113)=MONTH(M$4),ROW(Feuil1!$B$6:$B$113)-5),ROWS(Feuil1!$1:22))),"")</f>
        <v/>
      </c>
      <c r="N26" t="str">
        <f t="array" ref="N26">IFERROR(INDEX(Feuil1!$B$6:$B$113,SMALL(IF(MONTH(Feuil1!$E$6:$E$113)=MONTH(N$4),ROW(Feuil1!$B$6:$B$113)-5),ROWS(Feuil1!$1:22))),"")</f>
        <v/>
      </c>
      <c r="O26" t="str">
        <f t="array" ref="O26">IFERROR(INDEX(Feuil1!$B$6:$B$113,SMALL(IF(MONTH(Feuil1!$E$6:$E$113)=MONTH(O$4),ROW(Feuil1!$B$6:$B$113)-5),ROWS(Feuil1!$1:22))),"")</f>
        <v/>
      </c>
    </row>
    <row r="27" spans="4:15" x14ac:dyDescent="0.25">
      <c r="D27" t="str">
        <f t="array" ref="D27">IFERROR(INDEX(Feuil1!$B$6:$B$113,SMALL(IF(MONTH(Feuil1!$E$6:$E$113)=MONTH(D$4),ROW(Feuil1!$B$6:$B$113)-5),ROWS(Feuil1!$1:23))),"")</f>
        <v/>
      </c>
      <c r="E27" t="str">
        <f t="array" ref="E27">IFERROR(INDEX(Feuil1!$B$6:$B$113,SMALL(IF(MONTH(Feuil1!$E$6:$E$113)=MONTH(E$4),ROW(Feuil1!$B$6:$B$113)-5),ROWS(Feuil1!$1:23))),"")</f>
        <v/>
      </c>
      <c r="F27" t="str">
        <f t="array" ref="F27">IFERROR(INDEX(Feuil1!$B$6:$B$113,SMALL(IF(MONTH(Feuil1!$E$6:$E$113)=MONTH(F$4),ROW(Feuil1!$B$6:$B$113)-5),ROWS(Feuil1!$1:23))),"")</f>
        <v/>
      </c>
      <c r="G27" t="str">
        <f t="array" ref="G27">IFERROR(INDEX(Feuil1!$B$6:$B$113,SMALL(IF(MONTH(Feuil1!$E$6:$E$113)=MONTH(G$4),ROW(Feuil1!$B$6:$B$113)-5),ROWS(Feuil1!$1:23))),"")</f>
        <v/>
      </c>
      <c r="H27" t="str">
        <f t="array" ref="H27">IFERROR(INDEX(Feuil1!$B$6:$B$113,SMALL(IF(MONTH(Feuil1!$E$6:$E$113)=MONTH(H$4),ROW(Feuil1!$B$6:$B$113)-5),ROWS(Feuil1!$1:23))),"")</f>
        <v/>
      </c>
      <c r="I27" t="str">
        <f t="array" ref="I27">IFERROR(INDEX(Feuil1!$B$6:$B$113,SMALL(IF(MONTH(Feuil1!$E$6:$E$113)=MONTH(I$4),ROW(Feuil1!$B$6:$B$113)-5),ROWS(Feuil1!$1:23))),"")</f>
        <v/>
      </c>
      <c r="J27" t="str">
        <f t="array" ref="J27">IFERROR(INDEX(Feuil1!$B$6:$B$113,SMALL(IF(MONTH(Feuil1!$E$6:$E$113)=MONTH(J$4),ROW(Feuil1!$B$6:$B$113)-5),ROWS(Feuil1!$1:23))),"")</f>
        <v/>
      </c>
      <c r="K27" t="str">
        <f t="array" ref="K27">IFERROR(INDEX(Feuil1!$B$6:$B$113,SMALL(IF(MONTH(Feuil1!$E$6:$E$113)=MONTH(K$4),ROW(Feuil1!$B$6:$B$113)-5),ROWS(Feuil1!$1:23))),"")</f>
        <v/>
      </c>
      <c r="L27" t="str">
        <f t="array" ref="L27">IFERROR(INDEX(Feuil1!$B$6:$B$113,SMALL(IF(MONTH(Feuil1!$E$6:$E$113)=MONTH(L$4),ROW(Feuil1!$B$6:$B$113)-5),ROWS(Feuil1!$1:23))),"")</f>
        <v/>
      </c>
      <c r="M27" t="str">
        <f t="array" ref="M27">IFERROR(INDEX(Feuil1!$B$6:$B$113,SMALL(IF(MONTH(Feuil1!$E$6:$E$113)=MONTH(M$4),ROW(Feuil1!$B$6:$B$113)-5),ROWS(Feuil1!$1:23))),"")</f>
        <v/>
      </c>
      <c r="N27" t="str">
        <f t="array" ref="N27">IFERROR(INDEX(Feuil1!$B$6:$B$113,SMALL(IF(MONTH(Feuil1!$E$6:$E$113)=MONTH(N$4),ROW(Feuil1!$B$6:$B$113)-5),ROWS(Feuil1!$1:23))),"")</f>
        <v/>
      </c>
      <c r="O27" t="str">
        <f t="array" ref="O27">IFERROR(INDEX(Feuil1!$B$6:$B$113,SMALL(IF(MONTH(Feuil1!$E$6:$E$113)=MONTH(O$4),ROW(Feuil1!$B$6:$B$113)-5),ROWS(Feuil1!$1:23))),"")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Avec un TCD</vt:lpstr>
      <vt:lpstr>Feuil1</vt:lpstr>
      <vt:lpstr>tableau recap</vt:lpstr>
      <vt:lpstr>Feuil3</vt:lpstr>
      <vt:lpstr>BB</vt:lpstr>
      <vt:lpstr>JANVIER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Mulot</dc:creator>
  <cp:lastModifiedBy>DjiDji</cp:lastModifiedBy>
  <cp:lastPrinted>2018-06-18T14:47:27Z</cp:lastPrinted>
  <dcterms:created xsi:type="dcterms:W3CDTF">2015-07-30T09:52:44Z</dcterms:created>
  <dcterms:modified xsi:type="dcterms:W3CDTF">2018-09-11T10:19:37Z</dcterms:modified>
</cp:coreProperties>
</file>