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88" yWindow="132" windowWidth="15876" windowHeight="5040"/>
  </bookViews>
  <sheets>
    <sheet name="Feuil2" sheetId="1" r:id="rId1"/>
    <sheet name="Feuil1" sheetId="2" r:id="rId2"/>
  </sheets>
  <calcPr calcId="125725"/>
</workbook>
</file>

<file path=xl/calcChain.xml><?xml version="1.0" encoding="utf-8"?>
<calcChain xmlns="http://schemas.openxmlformats.org/spreadsheetml/2006/main">
  <c r="AI20" i="1"/>
  <c r="Y20"/>
  <c r="Z20" s="1"/>
  <c r="AI19"/>
  <c r="Y19"/>
  <c r="AI18"/>
  <c r="Y18"/>
  <c r="AI17"/>
  <c r="Y17"/>
  <c r="Z17" s="1"/>
  <c r="AA17" s="1"/>
  <c r="AF17" s="1"/>
  <c r="AI16"/>
  <c r="Y16"/>
  <c r="Z16" s="1"/>
  <c r="AA16" s="1"/>
  <c r="AF16" s="1"/>
  <c r="AI15"/>
  <c r="Y15"/>
  <c r="AI14"/>
  <c r="Y14"/>
  <c r="Z14" s="1"/>
  <c r="AI13"/>
  <c r="Y13"/>
  <c r="Z13" s="1"/>
  <c r="AI12"/>
  <c r="Y12"/>
  <c r="AI11"/>
  <c r="Y11"/>
  <c r="AI10"/>
  <c r="Y10"/>
  <c r="AI9"/>
  <c r="Y9"/>
  <c r="Z9" s="1"/>
  <c r="AI8"/>
  <c r="Y8"/>
  <c r="Z8" s="1"/>
  <c r="AA8" s="1"/>
  <c r="AF8" s="1"/>
  <c r="AI7"/>
  <c r="Y7"/>
  <c r="AI6"/>
  <c r="Z6"/>
  <c r="Y6"/>
  <c r="AI5"/>
  <c r="Y5"/>
  <c r="Z5" s="1"/>
  <c r="AI4"/>
  <c r="Y4"/>
  <c r="Z4" s="1"/>
  <c r="AI3"/>
  <c r="Y3"/>
  <c r="AI2"/>
  <c r="Y2"/>
  <c r="AA13" l="1"/>
  <c r="AF13" s="1"/>
  <c r="AA4"/>
  <c r="AF4" s="1"/>
  <c r="AA9"/>
  <c r="AF9" s="1"/>
  <c r="AA20"/>
  <c r="AF20" s="1"/>
  <c r="Z12"/>
  <c r="AA12" s="1"/>
  <c r="AF12" s="1"/>
  <c r="AA5"/>
  <c r="AF5" s="1"/>
  <c r="Z2"/>
  <c r="AA2" s="1"/>
  <c r="AF2" s="1"/>
  <c r="Z10"/>
  <c r="AA10" s="1"/>
  <c r="AF10" s="1"/>
  <c r="AA18"/>
  <c r="AF18" s="1"/>
  <c r="Z18"/>
  <c r="Z7"/>
  <c r="AA7" s="1"/>
  <c r="AF7" s="1"/>
  <c r="Z15"/>
  <c r="AA15" s="1"/>
  <c r="AF15" s="1"/>
  <c r="Z3"/>
  <c r="AA3" s="1"/>
  <c r="AF3" s="1"/>
  <c r="Z11"/>
  <c r="AA11" s="1"/>
  <c r="AF11" s="1"/>
  <c r="Z19"/>
  <c r="AA19" s="1"/>
  <c r="AF19" s="1"/>
  <c r="AA6"/>
  <c r="AF6" s="1"/>
  <c r="AA14"/>
  <c r="AF14" s="1"/>
</calcChain>
</file>

<file path=xl/sharedStrings.xml><?xml version="1.0" encoding="utf-8"?>
<sst xmlns="http://schemas.openxmlformats.org/spreadsheetml/2006/main" count="94" uniqueCount="36">
  <si>
    <t>NOM</t>
  </si>
  <si>
    <t>Année</t>
  </si>
  <si>
    <t>Montant</t>
  </si>
  <si>
    <t xml:space="preserve">TOTAL </t>
  </si>
  <si>
    <t>Pénaltés</t>
  </si>
  <si>
    <t>Total Général</t>
  </si>
  <si>
    <t>Quittance</t>
  </si>
  <si>
    <t>Date</t>
  </si>
  <si>
    <t>Montant Versé Principal</t>
  </si>
  <si>
    <t>Montant Versé Pénalité</t>
  </si>
  <si>
    <t>Rar</t>
  </si>
  <si>
    <t>Grp</t>
  </si>
  <si>
    <t xml:space="preserve">Acte </t>
  </si>
  <si>
    <t>Date Acte</t>
  </si>
  <si>
    <t>N° D'ORDRE</t>
  </si>
  <si>
    <t>Code</t>
  </si>
  <si>
    <t>Montant A</t>
  </si>
  <si>
    <t>A</t>
  </si>
  <si>
    <t>I</t>
  </si>
  <si>
    <t>S</t>
  </si>
  <si>
    <t>Montant S</t>
  </si>
  <si>
    <t>T</t>
  </si>
  <si>
    <t>Montant  T</t>
  </si>
  <si>
    <t>REV</t>
  </si>
  <si>
    <t>Montant  REV</t>
  </si>
  <si>
    <t>V</t>
  </si>
  <si>
    <t>Montant V</t>
  </si>
  <si>
    <t>F</t>
  </si>
  <si>
    <t>Montant F</t>
  </si>
  <si>
    <t>M</t>
  </si>
  <si>
    <t>Montant  M</t>
  </si>
  <si>
    <t>P</t>
  </si>
  <si>
    <t>Montant  P</t>
  </si>
  <si>
    <t>XXXXXXXXXXXXXXXXXXXXXXXXXXXXXXXXXXXXXXXX</t>
  </si>
  <si>
    <t>Montant  I</t>
  </si>
  <si>
    <t>PEN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</si>
</sst>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002060"/>
      </left>
      <right style="thick">
        <color rgb="FF002060"/>
      </right>
      <top style="thick">
        <color rgb="FF002060"/>
      </top>
      <bottom/>
      <diagonal/>
    </border>
    <border>
      <left style="thick">
        <color rgb="FF7030A0"/>
      </left>
      <right style="thick">
        <color rgb="FF7030A0"/>
      </right>
      <top style="thick">
        <color rgb="FF7030A0"/>
      </top>
      <bottom style="thick">
        <color rgb="FF7030A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/>
    <xf numFmtId="0" fontId="0" fillId="0" borderId="5" xfId="0" applyBorder="1"/>
    <xf numFmtId="0" fontId="0" fillId="0" borderId="5" xfId="0" applyBorder="1" applyAlignment="1">
      <alignment horizontal="center"/>
    </xf>
    <xf numFmtId="4" fontId="0" fillId="0" borderId="5" xfId="0" applyNumberFormat="1" applyBorder="1"/>
    <xf numFmtId="4" fontId="0" fillId="0" borderId="6" xfId="0" applyNumberFormat="1" applyBorder="1"/>
    <xf numFmtId="0" fontId="0" fillId="0" borderId="6" xfId="0" applyBorder="1" applyAlignment="1">
      <alignment horizontal="center"/>
    </xf>
    <xf numFmtId="0" fontId="0" fillId="0" borderId="5" xfId="0" applyNumberFormat="1" applyBorder="1"/>
    <xf numFmtId="14" fontId="0" fillId="0" borderId="5" xfId="0" applyNumberFormat="1" applyBorder="1"/>
    <xf numFmtId="49" fontId="0" fillId="0" borderId="5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4" xfId="0" applyFont="1" applyBorder="1"/>
    <xf numFmtId="4" fontId="1" fillId="0" borderId="5" xfId="0" applyNumberFormat="1" applyFont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6" xfId="0" applyFont="1" applyBorder="1" applyAlignment="1">
      <alignment horizontal="center"/>
    </xf>
    <xf numFmtId="0" fontId="0" fillId="0" borderId="4" xfId="0" applyBorder="1"/>
    <xf numFmtId="0" fontId="3" fillId="0" borderId="7" xfId="0" applyFont="1" applyBorder="1"/>
    <xf numFmtId="0" fontId="3" fillId="0" borderId="2" xfId="0" applyFont="1" applyBorder="1"/>
    <xf numFmtId="0" fontId="3" fillId="0" borderId="9" xfId="0" applyFont="1" applyBorder="1"/>
    <xf numFmtId="0" fontId="3" fillId="0" borderId="8" xfId="0" applyFont="1" applyBorder="1"/>
    <xf numFmtId="0" fontId="3" fillId="0" borderId="11" xfId="0" applyFont="1" applyBorder="1"/>
    <xf numFmtId="0" fontId="3" fillId="0" borderId="10" xfId="0" applyFont="1" applyBorder="1"/>
  </cellXfs>
  <cellStyles count="2">
    <cellStyle name="Normal" xfId="0" builtinId="0"/>
    <cellStyle name="Normal 2 2" xfId="1"/>
  </cellStyles>
  <dxfs count="39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dd/mm/yyyy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20</xdr:row>
      <xdr:rowOff>161925</xdr:rowOff>
    </xdr:from>
    <xdr:to>
      <xdr:col>9</xdr:col>
      <xdr:colOff>561975</xdr:colOff>
      <xdr:row>27</xdr:row>
      <xdr:rowOff>114300</xdr:rowOff>
    </xdr:to>
    <xdr:sp macro="" textlink="">
      <xdr:nvSpPr>
        <xdr:cNvPr id="2" name="ZoneTexte 1"/>
        <xdr:cNvSpPr txBox="1"/>
      </xdr:nvSpPr>
      <xdr:spPr>
        <a:xfrm>
          <a:off x="47625" y="3781425"/>
          <a:ext cx="12363450" cy="1219200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2400">
              <a:latin typeface="Arial" pitchFamily="34" charset="0"/>
              <a:cs typeface="Arial" pitchFamily="34" charset="0"/>
            </a:rPr>
            <a:t>voila , j'ai un tableau de 5890 lignes</a:t>
          </a:r>
          <a:r>
            <a:rPr lang="fr-FR" sz="2400" baseline="0">
              <a:latin typeface="Arial" pitchFamily="34" charset="0"/>
              <a:cs typeface="Arial" pitchFamily="34" charset="0"/>
            </a:rPr>
            <a:t>,</a:t>
          </a:r>
          <a:r>
            <a:rPr lang="fr-FR" sz="2400">
              <a:latin typeface="Arial" pitchFamily="34" charset="0"/>
              <a:cs typeface="Arial" pitchFamily="34" charset="0"/>
            </a:rPr>
            <a:t>mon problème est</a:t>
          </a:r>
          <a:r>
            <a:rPr lang="fr-FR" sz="2400" baseline="0">
              <a:latin typeface="Arial" pitchFamily="34" charset="0"/>
              <a:cs typeface="Arial" pitchFamily="34" charset="0"/>
            </a:rPr>
            <a:t> comment transposer </a:t>
          </a:r>
          <a:r>
            <a:rPr lang="fr-FR" sz="24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automatiquemen</a:t>
          </a:r>
          <a:r>
            <a:rPr lang="fr-FR" sz="28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t,</a:t>
          </a:r>
          <a:r>
            <a:rPr lang="fr-FR" sz="2400" baseline="0">
              <a:latin typeface="Arial" pitchFamily="34" charset="0"/>
              <a:cs typeface="Arial" pitchFamily="34" charset="0"/>
            </a:rPr>
            <a:t>les montants entourés en rouge,bleu et violé dans les colonnes correpondantes en respectant l'ordre,et Merci.   </a:t>
          </a:r>
          <a:endParaRPr lang="fr-FR" sz="24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38100</xdr:colOff>
      <xdr:row>14</xdr:row>
      <xdr:rowOff>95250</xdr:rowOff>
    </xdr:from>
    <xdr:to>
      <xdr:col>11</xdr:col>
      <xdr:colOff>514350</xdr:colOff>
      <xdr:row>14</xdr:row>
      <xdr:rowOff>114301</xdr:rowOff>
    </xdr:to>
    <xdr:cxnSp macro="">
      <xdr:nvCxnSpPr>
        <xdr:cNvPr id="4" name="Connecteur droit avec flèche 3"/>
        <xdr:cNvCxnSpPr/>
      </xdr:nvCxnSpPr>
      <xdr:spPr>
        <a:xfrm flipV="1">
          <a:off x="7458075" y="2695575"/>
          <a:ext cx="7210425" cy="19051"/>
        </a:xfrm>
        <a:prstGeom prst="straightConnector1">
          <a:avLst/>
        </a:prstGeom>
        <a:ln>
          <a:tailEnd type="arrow"/>
        </a:ln>
      </xdr:spPr>
      <xdr:style>
        <a:lnRef idx="3">
          <a:schemeClr val="accent4"/>
        </a:lnRef>
        <a:fillRef idx="0">
          <a:schemeClr val="accent4"/>
        </a:fillRef>
        <a:effectRef idx="2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11</xdr:row>
      <xdr:rowOff>85726</xdr:rowOff>
    </xdr:from>
    <xdr:to>
      <xdr:col>9</xdr:col>
      <xdr:colOff>657225</xdr:colOff>
      <xdr:row>11</xdr:row>
      <xdr:rowOff>104775</xdr:rowOff>
    </xdr:to>
    <xdr:cxnSp macro="">
      <xdr:nvCxnSpPr>
        <xdr:cNvPr id="5" name="Connecteur droit avec flèche 4"/>
        <xdr:cNvCxnSpPr/>
      </xdr:nvCxnSpPr>
      <xdr:spPr>
        <a:xfrm>
          <a:off x="7419975" y="2085976"/>
          <a:ext cx="5086350" cy="19049"/>
        </a:xfrm>
        <a:prstGeom prst="straightConnector1">
          <a:avLst/>
        </a:prstGeom>
        <a:ln>
          <a:tailEnd type="arrow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962025</xdr:colOff>
      <xdr:row>12</xdr:row>
      <xdr:rowOff>95250</xdr:rowOff>
    </xdr:from>
    <xdr:to>
      <xdr:col>15</xdr:col>
      <xdr:colOff>561975</xdr:colOff>
      <xdr:row>12</xdr:row>
      <xdr:rowOff>123827</xdr:rowOff>
    </xdr:to>
    <xdr:cxnSp macro="">
      <xdr:nvCxnSpPr>
        <xdr:cNvPr id="7" name="Connecteur droit avec flèche 6"/>
        <xdr:cNvCxnSpPr/>
      </xdr:nvCxnSpPr>
      <xdr:spPr>
        <a:xfrm flipV="1">
          <a:off x="7381875" y="2295525"/>
          <a:ext cx="11944350" cy="28577"/>
        </a:xfrm>
        <a:prstGeom prst="straightConnector1">
          <a:avLst/>
        </a:prstGeom>
        <a:ln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381000</xdr:colOff>
      <xdr:row>17</xdr:row>
      <xdr:rowOff>68580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890760" cy="3177540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id="1" name="SYNT5" displayName="SYNT5" ref="A1:AI20" totalsRowShown="0" headerRowDxfId="38" headerRowBorderDxfId="37" tableBorderDxfId="36" totalsRowBorderDxfId="35">
  <autoFilter ref="A1:AI20">
    <filterColumn colId="1"/>
    <filterColumn colId="2"/>
    <filterColumn colId="7"/>
    <filterColumn colId="9"/>
    <filterColumn colId="11"/>
    <filterColumn colId="13"/>
    <filterColumn colId="15"/>
    <filterColumn colId="17"/>
    <filterColumn colId="19"/>
    <filterColumn colId="21"/>
    <filterColumn colId="23"/>
    <filterColumn colId="24"/>
    <filterColumn colId="25"/>
    <filterColumn colId="26"/>
    <filterColumn colId="27"/>
    <filterColumn colId="28"/>
    <filterColumn colId="29"/>
    <filterColumn colId="30"/>
    <filterColumn colId="31"/>
    <filterColumn colId="32"/>
    <filterColumn colId="33"/>
    <filterColumn colId="34"/>
  </autoFilter>
  <tableColumns count="35">
    <tableColumn id="1" name="NOM" dataDxfId="0"/>
    <tableColumn id="31" name="N° D'ORDRE" dataDxfId="1"/>
    <tableColumn id="32" name="Année" dataDxfId="34"/>
    <tableColumn id="2" name="Code" dataDxfId="33"/>
    <tableColumn id="3" name="Montant" dataDxfId="32"/>
    <tableColumn id="4" name="PEN" dataDxfId="31"/>
    <tableColumn id="5" name="I" dataDxfId="30"/>
    <tableColumn id="14" name="Montant  I" dataDxfId="29"/>
    <tableColumn id="6" name="S" dataDxfId="28"/>
    <tableColumn id="16" name="Montant S" dataDxfId="27"/>
    <tableColumn id="7" name="T" dataDxfId="26"/>
    <tableColumn id="17" name="Montant  T" dataDxfId="25"/>
    <tableColumn id="8" name="REV" dataDxfId="24"/>
    <tableColumn id="18" name="Montant  REV" dataDxfId="23"/>
    <tableColumn id="9" name="V" dataDxfId="22"/>
    <tableColumn id="19" name="Montant V" dataDxfId="21"/>
    <tableColumn id="10" name="A" dataDxfId="20"/>
    <tableColumn id="20" name="Montant A" dataDxfId="19"/>
    <tableColumn id="11" name="F" dataDxfId="18"/>
    <tableColumn id="21" name="Montant F" dataDxfId="17"/>
    <tableColumn id="12" name="M" dataDxfId="16"/>
    <tableColumn id="22" name="Montant  M" dataDxfId="15"/>
    <tableColumn id="13" name="P" dataDxfId="14"/>
    <tableColumn id="23" name="Montant  P" dataDxfId="13"/>
    <tableColumn id="24" name="TOTAL " dataDxfId="12">
      <calculatedColumnFormula>SUM(SYNT5[[#This Row],[Montant  I]]+SYNT5[[#This Row],[Montant S]]+SYNT5[[#This Row],[Montant  T]]+SYNT5[[#This Row],[Montant  REV]]+SYNT5[[#This Row],[Montant V]]+SYNT5[[#This Row],[Montant A]]+SYNT5[[#This Row],[Montant F]]+SYNT5[[#This Row],[Montant  M]]+SYNT5[[#This Row],[Montant  P]])</calculatedColumnFormula>
    </tableColumn>
    <tableColumn id="25" name="Pénaltés" dataDxfId="11">
      <calculatedColumnFormula>SUM(SYNT5[[#This Row],[TOTAL ]]*25/100)</calculatedColumnFormula>
    </tableColumn>
    <tableColumn id="26" name="Total Général" dataDxfId="10">
      <calculatedColumnFormula>SUM(SYNT5[[#This Row],[TOTAL ]:[Pénaltés]])</calculatedColumnFormula>
    </tableColumn>
    <tableColumn id="34" name="Quittance" dataDxfId="9"/>
    <tableColumn id="33" name="Date" dataDxfId="8"/>
    <tableColumn id="30" name="Montant Versé Principal" dataDxfId="7"/>
    <tableColumn id="35" name="Montant Versé Pénalité" dataDxfId="6"/>
    <tableColumn id="15" name="Rar" dataDxfId="5">
      <calculatedColumnFormula>SUM(SYNT5[[#This Row],[Total Général]]-SYNT5[[#This Row],[Montant Versé Principal]]-SYNT5[[#This Row],[Montant Versé Pénalité]])</calculatedColumnFormula>
    </tableColumn>
    <tableColumn id="27" name="Grp" dataDxfId="4"/>
    <tableColumn id="28" name="Acte " dataDxfId="3"/>
    <tableColumn id="29" name="Date Acte" dataDxfId="2">
      <calculatedColumnFormula>TODAY()</calculatedColumnFormula>
    </tableColumn>
  </tableColumns>
  <tableStyleInfo name="TableStyleDark1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1"/>
  <sheetViews>
    <sheetView tabSelected="1" topLeftCell="A16" zoomScale="80" zoomScaleNormal="80" workbookViewId="0">
      <selection activeCell="B34" sqref="B34"/>
    </sheetView>
  </sheetViews>
  <sheetFormatPr baseColWidth="10" defaultRowHeight="14.4"/>
  <cols>
    <col min="1" max="1" width="48.5546875" customWidth="1"/>
    <col min="2" max="2" width="15.109375" style="13" customWidth="1"/>
    <col min="3" max="3" width="12.77734375" customWidth="1"/>
    <col min="4" max="4" width="17.109375" customWidth="1"/>
    <col min="5" max="5" width="14.5546875" customWidth="1"/>
    <col min="6" max="6" width="14.109375" customWidth="1"/>
    <col min="7" max="7" width="16.77734375" style="13" customWidth="1"/>
    <col min="8" max="8" width="16.77734375" customWidth="1"/>
    <col min="9" max="9" width="16.77734375" style="13" customWidth="1"/>
    <col min="10" max="10" width="16.77734375" customWidth="1"/>
    <col min="11" max="11" width="16.77734375" style="13" customWidth="1"/>
    <col min="12" max="12" width="16.77734375" customWidth="1"/>
    <col min="13" max="13" width="16.77734375" style="13" customWidth="1"/>
    <col min="14" max="14" width="16.77734375" customWidth="1"/>
    <col min="15" max="15" width="16.77734375" style="13" customWidth="1"/>
    <col min="16" max="16" width="16.77734375" customWidth="1"/>
    <col min="17" max="17" width="16.77734375" style="13" customWidth="1"/>
    <col min="18" max="18" width="16.77734375" customWidth="1"/>
    <col min="19" max="19" width="16.77734375" style="13" customWidth="1"/>
    <col min="20" max="20" width="16.77734375" customWidth="1"/>
    <col min="21" max="21" width="16.77734375" style="13" customWidth="1"/>
    <col min="22" max="22" width="16.77734375" customWidth="1"/>
    <col min="23" max="23" width="16.77734375" style="13" customWidth="1"/>
    <col min="24" max="29" width="16.77734375" customWidth="1"/>
    <col min="30" max="30" width="23.109375" customWidth="1"/>
    <col min="31" max="31" width="20" customWidth="1"/>
    <col min="32" max="32" width="12.5546875" bestFit="1" customWidth="1"/>
    <col min="35" max="35" width="14.44140625" customWidth="1"/>
  </cols>
  <sheetData>
    <row r="1" spans="1:35">
      <c r="A1" s="1" t="s">
        <v>0</v>
      </c>
      <c r="B1" s="1" t="s">
        <v>14</v>
      </c>
      <c r="C1" s="1" t="s">
        <v>1</v>
      </c>
      <c r="D1" s="2" t="s">
        <v>15</v>
      </c>
      <c r="E1" s="2" t="s">
        <v>2</v>
      </c>
      <c r="F1" s="2" t="s">
        <v>35</v>
      </c>
      <c r="G1" s="2" t="s">
        <v>18</v>
      </c>
      <c r="H1" s="2" t="s">
        <v>34</v>
      </c>
      <c r="I1" s="2" t="s">
        <v>19</v>
      </c>
      <c r="J1" s="2" t="s">
        <v>20</v>
      </c>
      <c r="K1" s="2" t="s">
        <v>21</v>
      </c>
      <c r="L1" s="2" t="s">
        <v>22</v>
      </c>
      <c r="M1" s="2" t="s">
        <v>23</v>
      </c>
      <c r="N1" s="2" t="s">
        <v>24</v>
      </c>
      <c r="O1" s="2" t="s">
        <v>25</v>
      </c>
      <c r="P1" s="2" t="s">
        <v>26</v>
      </c>
      <c r="Q1" s="2" t="s">
        <v>17</v>
      </c>
      <c r="R1" s="2" t="s">
        <v>16</v>
      </c>
      <c r="S1" s="2" t="s">
        <v>27</v>
      </c>
      <c r="T1" s="2" t="s">
        <v>28</v>
      </c>
      <c r="U1" s="2" t="s">
        <v>29</v>
      </c>
      <c r="V1" s="3" t="s">
        <v>30</v>
      </c>
      <c r="W1" s="3" t="s">
        <v>31</v>
      </c>
      <c r="X1" s="2" t="s">
        <v>32</v>
      </c>
      <c r="Y1" s="2" t="s">
        <v>3</v>
      </c>
      <c r="Z1" s="2" t="s">
        <v>4</v>
      </c>
      <c r="AA1" s="2" t="s">
        <v>5</v>
      </c>
      <c r="AB1" s="2" t="s">
        <v>6</v>
      </c>
      <c r="AC1" s="2" t="s">
        <v>7</v>
      </c>
      <c r="AD1" s="4" t="s">
        <v>8</v>
      </c>
      <c r="AE1" s="4" t="s">
        <v>9</v>
      </c>
      <c r="AF1" s="2" t="s">
        <v>10</v>
      </c>
      <c r="AG1" s="2" t="s">
        <v>11</v>
      </c>
      <c r="AH1" s="2" t="s">
        <v>12</v>
      </c>
      <c r="AI1" s="2" t="s">
        <v>13</v>
      </c>
    </row>
    <row r="2" spans="1:35">
      <c r="A2" s="15" t="s">
        <v>33</v>
      </c>
      <c r="B2" s="17">
        <v>257</v>
      </c>
      <c r="C2" s="17">
        <v>2014</v>
      </c>
      <c r="D2" s="18" t="s">
        <v>18</v>
      </c>
      <c r="E2" s="19"/>
      <c r="F2" s="5"/>
      <c r="G2" s="14" t="s">
        <v>18</v>
      </c>
      <c r="H2" s="16">
        <v>5000</v>
      </c>
      <c r="I2" s="6"/>
      <c r="J2" s="7"/>
      <c r="K2" s="6"/>
      <c r="L2" s="7"/>
      <c r="M2" s="6"/>
      <c r="N2" s="7"/>
      <c r="O2" s="6"/>
      <c r="P2" s="7"/>
      <c r="Q2" s="6" t="s">
        <v>17</v>
      </c>
      <c r="R2" s="7">
        <v>1250</v>
      </c>
      <c r="S2" s="6"/>
      <c r="T2" s="7"/>
      <c r="U2" s="6"/>
      <c r="V2" s="7"/>
      <c r="W2" s="9"/>
      <c r="X2" s="8"/>
      <c r="Y2" s="7">
        <f>SUM(SYNT5[[#This Row],[Montant  I]]+SYNT5[[#This Row],[Montant S]]+SYNT5[[#This Row],[Montant  T]]+SYNT5[[#This Row],[Montant  REV]]+SYNT5[[#This Row],[Montant V]]+SYNT5[[#This Row],[Montant A]]+SYNT5[[#This Row],[Montant F]]+SYNT5[[#This Row],[Montant  M]]+SYNT5[[#This Row],[Montant  P]])</f>
        <v>6250</v>
      </c>
      <c r="Z2" s="7">
        <f>SUM(SYNT5[[#This Row],[TOTAL ]]*25/100)</f>
        <v>1562.5</v>
      </c>
      <c r="AA2" s="7">
        <f>SUM(SYNT5[[#This Row],[TOTAL ]:[Pénaltés]])</f>
        <v>7812.5</v>
      </c>
      <c r="AB2" s="10"/>
      <c r="AC2" s="10"/>
      <c r="AD2" s="7"/>
      <c r="AE2" s="7"/>
      <c r="AF2" s="7">
        <f>SUM(SYNT5[[#This Row],[Total Général]]-SYNT5[[#This Row],[Montant Versé Principal]]-SYNT5[[#This Row],[Montant Versé Pénalité]])</f>
        <v>7812.5</v>
      </c>
      <c r="AG2" s="12"/>
      <c r="AH2" s="12"/>
      <c r="AI2" s="11">
        <f t="shared" ref="AI2:AI20" ca="1" si="0">TODAY()</f>
        <v>43353</v>
      </c>
    </row>
    <row r="3" spans="1:35">
      <c r="A3" s="15" t="s">
        <v>33</v>
      </c>
      <c r="B3" s="17">
        <v>257</v>
      </c>
      <c r="C3" s="17">
        <v>2014</v>
      </c>
      <c r="D3" s="18" t="s">
        <v>18</v>
      </c>
      <c r="E3" s="19"/>
      <c r="F3" s="5"/>
      <c r="G3" s="14" t="s">
        <v>18</v>
      </c>
      <c r="H3" s="16">
        <v>5000</v>
      </c>
      <c r="I3" s="6"/>
      <c r="J3" s="7"/>
      <c r="K3" s="6"/>
      <c r="L3" s="7"/>
      <c r="M3" s="6"/>
      <c r="N3" s="7"/>
      <c r="O3" s="6"/>
      <c r="P3" s="7"/>
      <c r="Q3" s="6" t="s">
        <v>17</v>
      </c>
      <c r="R3" s="7">
        <v>500</v>
      </c>
      <c r="S3" s="6"/>
      <c r="T3" s="7"/>
      <c r="U3" s="6"/>
      <c r="V3" s="7"/>
      <c r="W3" s="9"/>
      <c r="X3" s="8"/>
      <c r="Y3" s="7">
        <f>SUM(SYNT5[[#This Row],[Montant  I]]+SYNT5[[#This Row],[Montant S]]+SYNT5[[#This Row],[Montant  T]]+SYNT5[[#This Row],[Montant  REV]]+SYNT5[[#This Row],[Montant V]]+SYNT5[[#This Row],[Montant A]]+SYNT5[[#This Row],[Montant F]]+SYNT5[[#This Row],[Montant  M]]+SYNT5[[#This Row],[Montant  P]])</f>
        <v>5500</v>
      </c>
      <c r="Z3" s="7">
        <f>SUM(SYNT5[[#This Row],[TOTAL ]]*25/100)</f>
        <v>1375</v>
      </c>
      <c r="AA3" s="7">
        <f>SUM(SYNT5[[#This Row],[TOTAL ]:[Pénaltés]])</f>
        <v>6875</v>
      </c>
      <c r="AB3" s="10"/>
      <c r="AC3" s="10"/>
      <c r="AD3" s="7"/>
      <c r="AE3" s="7"/>
      <c r="AF3" s="7">
        <f>SUM(SYNT5[[#This Row],[Total Général]]-SYNT5[[#This Row],[Montant Versé Principal]]-SYNT5[[#This Row],[Montant Versé Pénalité]])</f>
        <v>6875</v>
      </c>
      <c r="AG3" s="12"/>
      <c r="AH3" s="12"/>
      <c r="AI3" s="11">
        <f t="shared" ca="1" si="0"/>
        <v>43353</v>
      </c>
    </row>
    <row r="4" spans="1:35">
      <c r="A4" s="15" t="s">
        <v>33</v>
      </c>
      <c r="B4" s="17">
        <v>258</v>
      </c>
      <c r="C4" s="17">
        <v>2014</v>
      </c>
      <c r="D4" s="18" t="s">
        <v>18</v>
      </c>
      <c r="E4" s="19"/>
      <c r="F4" s="5"/>
      <c r="G4" s="14" t="s">
        <v>18</v>
      </c>
      <c r="H4" s="16">
        <v>5000</v>
      </c>
      <c r="I4" s="6"/>
      <c r="J4" s="7"/>
      <c r="K4" s="6"/>
      <c r="L4" s="7"/>
      <c r="M4" s="6"/>
      <c r="N4" s="7"/>
      <c r="O4" s="6"/>
      <c r="P4" s="7"/>
      <c r="Q4" s="6"/>
      <c r="R4" s="7"/>
      <c r="S4" s="6"/>
      <c r="T4" s="7"/>
      <c r="U4" s="6"/>
      <c r="V4" s="7"/>
      <c r="W4" s="9"/>
      <c r="X4" s="8"/>
      <c r="Y4" s="7">
        <f>SUM(SYNT5[[#This Row],[Montant  I]]+SYNT5[[#This Row],[Montant S]]+SYNT5[[#This Row],[Montant  T]]+SYNT5[[#This Row],[Montant  REV]]+SYNT5[[#This Row],[Montant V]]+SYNT5[[#This Row],[Montant A]]+SYNT5[[#This Row],[Montant F]]+SYNT5[[#This Row],[Montant  M]]+SYNT5[[#This Row],[Montant  P]])</f>
        <v>5000</v>
      </c>
      <c r="Z4" s="7">
        <f>SUM(SYNT5[[#This Row],[TOTAL ]]*25/100)</f>
        <v>1250</v>
      </c>
      <c r="AA4" s="7">
        <f>SUM(SYNT5[[#This Row],[TOTAL ]:[Pénaltés]])</f>
        <v>6250</v>
      </c>
      <c r="AB4" s="10"/>
      <c r="AC4" s="10"/>
      <c r="AD4" s="7"/>
      <c r="AE4" s="7"/>
      <c r="AF4" s="7">
        <f>SUM(SYNT5[[#This Row],[Total Général]]-SYNT5[[#This Row],[Montant Versé Principal]]-SYNT5[[#This Row],[Montant Versé Pénalité]])</f>
        <v>6250</v>
      </c>
      <c r="AG4" s="12"/>
      <c r="AH4" s="12"/>
      <c r="AI4" s="11">
        <f t="shared" ca="1" si="0"/>
        <v>43353</v>
      </c>
    </row>
    <row r="5" spans="1:35">
      <c r="A5" s="15" t="s">
        <v>33</v>
      </c>
      <c r="B5" s="17">
        <v>259</v>
      </c>
      <c r="C5" s="17">
        <v>2014</v>
      </c>
      <c r="D5" s="18" t="s">
        <v>27</v>
      </c>
      <c r="E5" s="19"/>
      <c r="F5" s="5"/>
      <c r="G5" s="14"/>
      <c r="H5" s="16"/>
      <c r="I5" s="6"/>
      <c r="J5" s="7"/>
      <c r="K5" s="6"/>
      <c r="L5" s="7"/>
      <c r="M5" s="6"/>
      <c r="N5" s="7"/>
      <c r="O5" s="6"/>
      <c r="P5" s="7"/>
      <c r="Q5" s="6"/>
      <c r="R5" s="7"/>
      <c r="S5" s="6"/>
      <c r="T5" s="7">
        <v>5000</v>
      </c>
      <c r="U5" s="6"/>
      <c r="V5" s="7"/>
      <c r="W5" s="9"/>
      <c r="X5" s="8"/>
      <c r="Y5" s="7">
        <f>SUM(SYNT5[[#This Row],[Montant  I]]+SYNT5[[#This Row],[Montant S]]+SYNT5[[#This Row],[Montant  T]]+SYNT5[[#This Row],[Montant  REV]]+SYNT5[[#This Row],[Montant V]]+SYNT5[[#This Row],[Montant A]]+SYNT5[[#This Row],[Montant F]]+SYNT5[[#This Row],[Montant  M]]+SYNT5[[#This Row],[Montant  P]])</f>
        <v>5000</v>
      </c>
      <c r="Z5" s="7">
        <f>SUM(SYNT5[[#This Row],[TOTAL ]]*25/100)</f>
        <v>1250</v>
      </c>
      <c r="AA5" s="7">
        <f>SUM(SYNT5[[#This Row],[TOTAL ]:[Pénaltés]])</f>
        <v>6250</v>
      </c>
      <c r="AB5" s="10"/>
      <c r="AC5" s="10"/>
      <c r="AD5" s="7"/>
      <c r="AE5" s="7"/>
      <c r="AF5" s="7">
        <f>SUM(SYNT5[[#This Row],[Total Général]]-SYNT5[[#This Row],[Montant Versé Principal]]-SYNT5[[#This Row],[Montant Versé Pénalité]])</f>
        <v>6250</v>
      </c>
      <c r="AG5" s="12"/>
      <c r="AH5" s="12"/>
      <c r="AI5" s="11">
        <f t="shared" ca="1" si="0"/>
        <v>43353</v>
      </c>
    </row>
    <row r="6" spans="1:35">
      <c r="A6" s="15" t="s">
        <v>33</v>
      </c>
      <c r="B6" s="17">
        <v>266</v>
      </c>
      <c r="C6" s="17">
        <v>2014</v>
      </c>
      <c r="D6" s="18" t="s">
        <v>19</v>
      </c>
      <c r="E6" s="19"/>
      <c r="F6" s="5"/>
      <c r="G6" s="14"/>
      <c r="H6" s="16"/>
      <c r="I6" s="6" t="s">
        <v>19</v>
      </c>
      <c r="J6" s="7">
        <v>5000</v>
      </c>
      <c r="K6" s="6"/>
      <c r="L6" s="7"/>
      <c r="M6" s="6"/>
      <c r="N6" s="7"/>
      <c r="O6" s="6"/>
      <c r="P6" s="7"/>
      <c r="Q6" s="6" t="s">
        <v>17</v>
      </c>
      <c r="R6" s="7">
        <v>500</v>
      </c>
      <c r="S6" s="6"/>
      <c r="T6" s="7"/>
      <c r="U6" s="6"/>
      <c r="V6" s="7"/>
      <c r="W6" s="9"/>
      <c r="X6" s="8"/>
      <c r="Y6" s="7">
        <f>SUM(SYNT5[[#This Row],[Montant  I]]+SYNT5[[#This Row],[Montant S]]+SYNT5[[#This Row],[Montant  T]]+SYNT5[[#This Row],[Montant  REV]]+SYNT5[[#This Row],[Montant V]]+SYNT5[[#This Row],[Montant A]]+SYNT5[[#This Row],[Montant F]]+SYNT5[[#This Row],[Montant  M]]+SYNT5[[#This Row],[Montant  P]])</f>
        <v>5500</v>
      </c>
      <c r="Z6" s="7">
        <f>SUM(SYNT5[[#This Row],[TOTAL ]]*25/100)</f>
        <v>1375</v>
      </c>
      <c r="AA6" s="7">
        <f>SUM(SYNT5[[#This Row],[TOTAL ]:[Pénaltés]])</f>
        <v>6875</v>
      </c>
      <c r="AB6" s="10"/>
      <c r="AC6" s="10"/>
      <c r="AD6" s="7"/>
      <c r="AE6" s="7"/>
      <c r="AF6" s="7">
        <f>SUM(SYNT5[[#This Row],[Total Général]]-SYNT5[[#This Row],[Montant Versé Principal]]-SYNT5[[#This Row],[Montant Versé Pénalité]])</f>
        <v>6875</v>
      </c>
      <c r="AG6" s="12"/>
      <c r="AH6" s="12"/>
      <c r="AI6" s="11">
        <f t="shared" ca="1" si="0"/>
        <v>43353</v>
      </c>
    </row>
    <row r="7" spans="1:35">
      <c r="A7" s="15" t="s">
        <v>33</v>
      </c>
      <c r="B7" s="17">
        <v>267</v>
      </c>
      <c r="C7" s="17">
        <v>2014</v>
      </c>
      <c r="D7" s="18" t="s">
        <v>18</v>
      </c>
      <c r="E7" s="19"/>
      <c r="F7" s="5"/>
      <c r="G7" s="14" t="s">
        <v>18</v>
      </c>
      <c r="H7" s="16">
        <v>5000</v>
      </c>
      <c r="I7" s="6"/>
      <c r="J7" s="7"/>
      <c r="K7" s="6"/>
      <c r="L7" s="7"/>
      <c r="M7" s="6"/>
      <c r="N7" s="7"/>
      <c r="O7" s="6"/>
      <c r="P7" s="7"/>
      <c r="Q7" s="6" t="s">
        <v>17</v>
      </c>
      <c r="R7" s="7">
        <v>500</v>
      </c>
      <c r="S7" s="6"/>
      <c r="T7" s="7"/>
      <c r="U7" s="6"/>
      <c r="V7" s="7"/>
      <c r="W7" s="9"/>
      <c r="X7" s="8"/>
      <c r="Y7" s="7">
        <f>SUM(SYNT5[[#This Row],[Montant  I]]+SYNT5[[#This Row],[Montant S]]+SYNT5[[#This Row],[Montant  T]]+SYNT5[[#This Row],[Montant  REV]]+SYNT5[[#This Row],[Montant V]]+SYNT5[[#This Row],[Montant A]]+SYNT5[[#This Row],[Montant F]]+SYNT5[[#This Row],[Montant  M]]+SYNT5[[#This Row],[Montant  P]])</f>
        <v>5500</v>
      </c>
      <c r="Z7" s="7">
        <f>SUM(SYNT5[[#This Row],[TOTAL ]]*25/100)</f>
        <v>1375</v>
      </c>
      <c r="AA7" s="7">
        <f>SUM(SYNT5[[#This Row],[TOTAL ]:[Pénaltés]])</f>
        <v>6875</v>
      </c>
      <c r="AB7" s="10"/>
      <c r="AC7" s="10"/>
      <c r="AD7" s="7"/>
      <c r="AE7" s="7"/>
      <c r="AF7" s="7">
        <f>SUM(SYNT5[[#This Row],[Total Général]]-SYNT5[[#This Row],[Montant Versé Principal]]-SYNT5[[#This Row],[Montant Versé Pénalité]])</f>
        <v>6875</v>
      </c>
      <c r="AG7" s="12"/>
      <c r="AH7" s="12"/>
      <c r="AI7" s="11">
        <f t="shared" ca="1" si="0"/>
        <v>43353</v>
      </c>
    </row>
    <row r="8" spans="1:35">
      <c r="A8" s="15" t="s">
        <v>33</v>
      </c>
      <c r="B8" s="17">
        <v>268</v>
      </c>
      <c r="C8" s="17">
        <v>2014</v>
      </c>
      <c r="D8" s="18" t="s">
        <v>18</v>
      </c>
      <c r="E8" s="19"/>
      <c r="F8" s="5"/>
      <c r="G8" s="14" t="s">
        <v>18</v>
      </c>
      <c r="H8" s="16">
        <v>17025</v>
      </c>
      <c r="I8" s="6"/>
      <c r="J8" s="7"/>
      <c r="K8" s="6"/>
      <c r="L8" s="7"/>
      <c r="M8" s="6"/>
      <c r="N8" s="7"/>
      <c r="O8" s="6"/>
      <c r="P8" s="7"/>
      <c r="Q8" s="6" t="s">
        <v>17</v>
      </c>
      <c r="R8" s="7">
        <v>4256</v>
      </c>
      <c r="S8" s="6"/>
      <c r="T8" s="7"/>
      <c r="U8" s="6"/>
      <c r="V8" s="7"/>
      <c r="W8" s="9"/>
      <c r="X8" s="8"/>
      <c r="Y8" s="7">
        <f>SUM(SYNT5[[#This Row],[Montant  I]]+SYNT5[[#This Row],[Montant S]]+SYNT5[[#This Row],[Montant  T]]+SYNT5[[#This Row],[Montant  REV]]+SYNT5[[#This Row],[Montant V]]+SYNT5[[#This Row],[Montant A]]+SYNT5[[#This Row],[Montant F]]+SYNT5[[#This Row],[Montant  M]]+SYNT5[[#This Row],[Montant  P]])</f>
        <v>21281</v>
      </c>
      <c r="Z8" s="7">
        <f>SUM(SYNT5[[#This Row],[TOTAL ]]*25/100)</f>
        <v>5320.25</v>
      </c>
      <c r="AA8" s="7">
        <f>SUM(SYNT5[[#This Row],[TOTAL ]:[Pénaltés]])</f>
        <v>26601.25</v>
      </c>
      <c r="AB8" s="10"/>
      <c r="AC8" s="10"/>
      <c r="AD8" s="7"/>
      <c r="AE8" s="7"/>
      <c r="AF8" s="7">
        <f>SUM(SYNT5[[#This Row],[Total Général]]-SYNT5[[#This Row],[Montant Versé Principal]]-SYNT5[[#This Row],[Montant Versé Pénalité]])</f>
        <v>26601.25</v>
      </c>
      <c r="AG8" s="12"/>
      <c r="AH8" s="12"/>
      <c r="AI8" s="11">
        <f t="shared" ca="1" si="0"/>
        <v>43353</v>
      </c>
    </row>
    <row r="9" spans="1:35">
      <c r="A9" s="15" t="s">
        <v>33</v>
      </c>
      <c r="B9" s="17">
        <v>268</v>
      </c>
      <c r="C9" s="17">
        <v>2014</v>
      </c>
      <c r="D9" s="18" t="s">
        <v>21</v>
      </c>
      <c r="E9" s="19"/>
      <c r="F9" s="5"/>
      <c r="G9" s="6"/>
      <c r="H9" s="7"/>
      <c r="I9" s="6"/>
      <c r="J9" s="7"/>
      <c r="K9" s="6" t="s">
        <v>21</v>
      </c>
      <c r="L9" s="7">
        <v>41026</v>
      </c>
      <c r="M9" s="6"/>
      <c r="N9" s="7"/>
      <c r="O9" s="6"/>
      <c r="P9" s="7"/>
      <c r="Q9" s="6" t="s">
        <v>17</v>
      </c>
      <c r="R9" s="7">
        <v>10256</v>
      </c>
      <c r="S9" s="6"/>
      <c r="T9" s="7"/>
      <c r="U9" s="6"/>
      <c r="V9" s="7"/>
      <c r="W9" s="9"/>
      <c r="X9" s="8"/>
      <c r="Y9" s="7">
        <f>SUM(SYNT5[[#This Row],[Montant  I]]+SYNT5[[#This Row],[Montant S]]+SYNT5[[#This Row],[Montant  T]]+SYNT5[[#This Row],[Montant  REV]]+SYNT5[[#This Row],[Montant V]]+SYNT5[[#This Row],[Montant A]]+SYNT5[[#This Row],[Montant F]]+SYNT5[[#This Row],[Montant  M]]+SYNT5[[#This Row],[Montant  P]])</f>
        <v>51282</v>
      </c>
      <c r="Z9" s="7">
        <f>SUM(SYNT5[[#This Row],[TOTAL ]]*25/100)</f>
        <v>12820.5</v>
      </c>
      <c r="AA9" s="7">
        <f>SUM(SYNT5[[#This Row],[TOTAL ]:[Pénaltés]])</f>
        <v>64102.5</v>
      </c>
      <c r="AB9" s="10"/>
      <c r="AC9" s="10"/>
      <c r="AD9" s="7"/>
      <c r="AE9" s="7"/>
      <c r="AF9" s="7">
        <f>SUM(SYNT5[[#This Row],[Total Général]]-SYNT5[[#This Row],[Montant Versé Principal]]-SYNT5[[#This Row],[Montant Versé Pénalité]])</f>
        <v>64102.5</v>
      </c>
      <c r="AG9" s="12"/>
      <c r="AH9" s="12"/>
      <c r="AI9" s="11">
        <f t="shared" ca="1" si="0"/>
        <v>43353</v>
      </c>
    </row>
    <row r="10" spans="1:35">
      <c r="A10" s="15" t="s">
        <v>33</v>
      </c>
      <c r="B10" s="17">
        <v>268</v>
      </c>
      <c r="C10" s="17">
        <v>2014</v>
      </c>
      <c r="D10" s="18" t="s">
        <v>25</v>
      </c>
      <c r="E10" s="19"/>
      <c r="F10" s="5"/>
      <c r="G10" s="6"/>
      <c r="H10" s="7"/>
      <c r="I10" s="6"/>
      <c r="J10" s="7"/>
      <c r="K10" s="6"/>
      <c r="L10" s="7"/>
      <c r="M10" s="6"/>
      <c r="N10" s="7"/>
      <c r="O10" s="6" t="s">
        <v>25</v>
      </c>
      <c r="P10" s="7">
        <v>348718</v>
      </c>
      <c r="Q10" s="6"/>
      <c r="R10" s="7"/>
      <c r="S10" s="6"/>
      <c r="T10" s="7"/>
      <c r="U10" s="6"/>
      <c r="V10" s="7"/>
      <c r="W10" s="9"/>
      <c r="X10" s="8"/>
      <c r="Y10" s="7">
        <f>SUM(SYNT5[[#This Row],[Montant  I]]+SYNT5[[#This Row],[Montant S]]+SYNT5[[#This Row],[Montant  T]]+SYNT5[[#This Row],[Montant  REV]]+SYNT5[[#This Row],[Montant V]]+SYNT5[[#This Row],[Montant A]]+SYNT5[[#This Row],[Montant F]]+SYNT5[[#This Row],[Montant  M]]+SYNT5[[#This Row],[Montant  P]])</f>
        <v>348718</v>
      </c>
      <c r="Z10" s="7">
        <f>SUM(SYNT5[[#This Row],[TOTAL ]]*25/100)</f>
        <v>87179.5</v>
      </c>
      <c r="AA10" s="7">
        <f>SUM(SYNT5[[#This Row],[TOTAL ]:[Pénaltés]])</f>
        <v>435897.5</v>
      </c>
      <c r="AB10" s="10"/>
      <c r="AC10" s="10"/>
      <c r="AD10" s="7"/>
      <c r="AE10" s="7"/>
      <c r="AF10" s="7">
        <f>SUM(SYNT5[[#This Row],[Total Général]]-SYNT5[[#This Row],[Montant Versé Principal]]-SYNT5[[#This Row],[Montant Versé Pénalité]])</f>
        <v>435897.5</v>
      </c>
      <c r="AG10" s="12"/>
      <c r="AH10" s="12"/>
      <c r="AI10" s="11">
        <f t="shared" ca="1" si="0"/>
        <v>43353</v>
      </c>
    </row>
    <row r="11" spans="1:35" ht="15" thickBot="1">
      <c r="A11" s="15" t="s">
        <v>33</v>
      </c>
      <c r="B11" s="17">
        <v>268</v>
      </c>
      <c r="C11" s="17">
        <v>2014</v>
      </c>
      <c r="D11" s="18" t="s">
        <v>25</v>
      </c>
      <c r="E11" s="27"/>
      <c r="F11" s="5"/>
      <c r="G11" s="6"/>
      <c r="H11" s="7"/>
      <c r="I11" s="6"/>
      <c r="J11" s="7"/>
      <c r="K11" s="6"/>
      <c r="L11" s="7"/>
      <c r="M11" s="6"/>
      <c r="N11" s="7"/>
      <c r="O11" s="6"/>
      <c r="P11" s="7"/>
      <c r="Q11" s="6" t="s">
        <v>17</v>
      </c>
      <c r="R11" s="7">
        <v>87179</v>
      </c>
      <c r="S11" s="6"/>
      <c r="T11" s="7"/>
      <c r="U11" s="6"/>
      <c r="V11" s="7"/>
      <c r="W11" s="9"/>
      <c r="X11" s="8"/>
      <c r="Y11" s="7">
        <f>SUM(SYNT5[[#This Row],[Montant  I]]+SYNT5[[#This Row],[Montant S]]+SYNT5[[#This Row],[Montant  T]]+SYNT5[[#This Row],[Montant  REV]]+SYNT5[[#This Row],[Montant V]]+SYNT5[[#This Row],[Montant A]]+SYNT5[[#This Row],[Montant F]]+SYNT5[[#This Row],[Montant  M]]+SYNT5[[#This Row],[Montant  P]])</f>
        <v>87179</v>
      </c>
      <c r="Z11" s="7">
        <f>SUM(SYNT5[[#This Row],[TOTAL ]]*25/100)</f>
        <v>21794.75</v>
      </c>
      <c r="AA11" s="7">
        <f>SUM(SYNT5[[#This Row],[TOTAL ]:[Pénaltés]])</f>
        <v>108973.75</v>
      </c>
      <c r="AB11" s="10"/>
      <c r="AC11" s="10"/>
      <c r="AD11" s="7"/>
      <c r="AE11" s="7"/>
      <c r="AF11" s="7">
        <f>SUM(SYNT5[[#This Row],[Total Général]]-SYNT5[[#This Row],[Montant Versé Principal]]-SYNT5[[#This Row],[Montant Versé Pénalité]])</f>
        <v>108973.75</v>
      </c>
      <c r="AG11" s="12"/>
      <c r="AH11" s="12"/>
      <c r="AI11" s="11">
        <f t="shared" ca="1" si="0"/>
        <v>43353</v>
      </c>
    </row>
    <row r="12" spans="1:35" ht="15.6" thickTop="1" thickBot="1">
      <c r="A12" s="15" t="s">
        <v>33</v>
      </c>
      <c r="B12" s="17">
        <v>269</v>
      </c>
      <c r="C12" s="17">
        <v>2014</v>
      </c>
      <c r="D12" s="25" t="s">
        <v>19</v>
      </c>
      <c r="E12" s="29">
        <v>2831823</v>
      </c>
      <c r="F12" s="26"/>
      <c r="G12" s="6"/>
      <c r="H12" s="7"/>
      <c r="I12" s="6"/>
      <c r="J12" s="7"/>
      <c r="K12" s="6"/>
      <c r="L12" s="7"/>
      <c r="M12" s="6"/>
      <c r="N12" s="7"/>
      <c r="O12" s="6"/>
      <c r="P12" s="7"/>
      <c r="Q12" s="6" t="s">
        <v>17</v>
      </c>
      <c r="R12" s="7">
        <v>2831823</v>
      </c>
      <c r="S12" s="6"/>
      <c r="T12" s="7"/>
      <c r="U12" s="6"/>
      <c r="V12" s="7"/>
      <c r="W12" s="9"/>
      <c r="X12" s="8"/>
      <c r="Y12" s="7">
        <f>SUM(SYNT5[[#This Row],[Montant  I]]+SYNT5[[#This Row],[Montant S]]+SYNT5[[#This Row],[Montant  T]]+SYNT5[[#This Row],[Montant  REV]]+SYNT5[[#This Row],[Montant V]]+SYNT5[[#This Row],[Montant A]]+SYNT5[[#This Row],[Montant F]]+SYNT5[[#This Row],[Montant  M]]+SYNT5[[#This Row],[Montant  P]])</f>
        <v>2831823</v>
      </c>
      <c r="Z12" s="7">
        <f>SUM(SYNT5[[#This Row],[TOTAL ]]*25/100)</f>
        <v>707955.75</v>
      </c>
      <c r="AA12" s="7">
        <f>SUM(SYNT5[[#This Row],[TOTAL ]:[Pénaltés]])</f>
        <v>3539778.75</v>
      </c>
      <c r="AB12" s="10"/>
      <c r="AC12" s="10"/>
      <c r="AD12" s="7"/>
      <c r="AE12" s="7"/>
      <c r="AF12" s="7">
        <f>SUM(SYNT5[[#This Row],[Total Général]]-SYNT5[[#This Row],[Montant Versé Principal]]-SYNT5[[#This Row],[Montant Versé Pénalité]])</f>
        <v>3539778.75</v>
      </c>
      <c r="AG12" s="12"/>
      <c r="AH12" s="12"/>
      <c r="AI12" s="11">
        <f t="shared" ca="1" si="0"/>
        <v>43353</v>
      </c>
    </row>
    <row r="13" spans="1:35" ht="15.6" thickTop="1" thickBot="1">
      <c r="A13" s="15" t="s">
        <v>33</v>
      </c>
      <c r="B13" s="17">
        <v>270</v>
      </c>
      <c r="C13" s="17">
        <v>2014</v>
      </c>
      <c r="D13" s="25" t="s">
        <v>25</v>
      </c>
      <c r="E13" s="30">
        <v>55276</v>
      </c>
      <c r="F13" s="26"/>
      <c r="G13" s="6"/>
      <c r="H13" s="7"/>
      <c r="I13" s="6"/>
      <c r="J13" s="7"/>
      <c r="K13" s="6"/>
      <c r="L13" s="7"/>
      <c r="M13" s="6"/>
      <c r="N13" s="7"/>
      <c r="O13" s="6"/>
      <c r="P13" s="7"/>
      <c r="Q13" s="6"/>
      <c r="R13" s="7"/>
      <c r="S13" s="6"/>
      <c r="T13" s="7"/>
      <c r="U13" s="6"/>
      <c r="V13" s="7"/>
      <c r="W13" s="9"/>
      <c r="X13" s="8"/>
      <c r="Y13" s="7">
        <f>SUM(SYNT5[[#This Row],[Montant  I]]+SYNT5[[#This Row],[Montant S]]+SYNT5[[#This Row],[Montant  T]]+SYNT5[[#This Row],[Montant  REV]]+SYNT5[[#This Row],[Montant V]]+SYNT5[[#This Row],[Montant A]]+SYNT5[[#This Row],[Montant F]]+SYNT5[[#This Row],[Montant  M]]+SYNT5[[#This Row],[Montant  P]])</f>
        <v>0</v>
      </c>
      <c r="Z13" s="7">
        <f>SUM(SYNT5[[#This Row],[TOTAL ]]*25/100)</f>
        <v>0</v>
      </c>
      <c r="AA13" s="7">
        <f>SUM(SYNT5[[#This Row],[TOTAL ]:[Pénaltés]])</f>
        <v>0</v>
      </c>
      <c r="AB13" s="10"/>
      <c r="AC13" s="10"/>
      <c r="AD13" s="7"/>
      <c r="AE13" s="7"/>
      <c r="AF13" s="7">
        <f>SUM(SYNT5[[#This Row],[Total Général]]-SYNT5[[#This Row],[Montant Versé Principal]]-SYNT5[[#This Row],[Montant Versé Pénalité]])</f>
        <v>0</v>
      </c>
      <c r="AG13" s="12"/>
      <c r="AH13" s="12"/>
      <c r="AI13" s="11">
        <f t="shared" ca="1" si="0"/>
        <v>43353</v>
      </c>
    </row>
    <row r="14" spans="1:35" ht="15.6" thickTop="1" thickBot="1">
      <c r="A14" s="15" t="s">
        <v>33</v>
      </c>
      <c r="B14" s="17">
        <v>270</v>
      </c>
      <c r="C14" s="17">
        <v>2014</v>
      </c>
      <c r="D14" s="18" t="s">
        <v>25</v>
      </c>
      <c r="E14" s="31"/>
      <c r="F14" s="5"/>
      <c r="G14" s="6"/>
      <c r="H14" s="7"/>
      <c r="I14" s="6"/>
      <c r="J14" s="7"/>
      <c r="K14" s="6"/>
      <c r="L14" s="7"/>
      <c r="M14" s="6"/>
      <c r="N14" s="7"/>
      <c r="O14" s="6"/>
      <c r="P14" s="7"/>
      <c r="Q14" s="6" t="s">
        <v>17</v>
      </c>
      <c r="R14" s="7">
        <v>8291</v>
      </c>
      <c r="S14" s="6"/>
      <c r="T14" s="7"/>
      <c r="U14" s="6"/>
      <c r="V14" s="7"/>
      <c r="W14" s="9"/>
      <c r="X14" s="8"/>
      <c r="Y14" s="7">
        <f>SUM(SYNT5[[#This Row],[Montant  I]]+SYNT5[[#This Row],[Montant S]]+SYNT5[[#This Row],[Montant  T]]+SYNT5[[#This Row],[Montant  REV]]+SYNT5[[#This Row],[Montant V]]+SYNT5[[#This Row],[Montant A]]+SYNT5[[#This Row],[Montant F]]+SYNT5[[#This Row],[Montant  M]]+SYNT5[[#This Row],[Montant  P]])</f>
        <v>8291</v>
      </c>
      <c r="Z14" s="7">
        <f>SUM(SYNT5[[#This Row],[TOTAL ]]*25/100)</f>
        <v>2072.75</v>
      </c>
      <c r="AA14" s="7">
        <f>SUM(SYNT5[[#This Row],[TOTAL ]:[Pénaltés]])</f>
        <v>10363.75</v>
      </c>
      <c r="AB14" s="10"/>
      <c r="AC14" s="10"/>
      <c r="AD14" s="7"/>
      <c r="AE14" s="7"/>
      <c r="AF14" s="7">
        <f>SUM(SYNT5[[#This Row],[Total Général]]-SYNT5[[#This Row],[Montant Versé Principal]]-SYNT5[[#This Row],[Montant Versé Pénalité]])</f>
        <v>10363.75</v>
      </c>
      <c r="AG14" s="12"/>
      <c r="AH14" s="12"/>
      <c r="AI14" s="11">
        <f t="shared" ca="1" si="0"/>
        <v>43353</v>
      </c>
    </row>
    <row r="15" spans="1:35" ht="15.6" thickTop="1" thickBot="1">
      <c r="A15" s="15" t="s">
        <v>33</v>
      </c>
      <c r="B15" s="17">
        <v>271</v>
      </c>
      <c r="C15" s="17">
        <v>2014</v>
      </c>
      <c r="D15" s="25" t="s">
        <v>21</v>
      </c>
      <c r="E15" s="32">
        <v>185042</v>
      </c>
      <c r="F15" s="26"/>
      <c r="G15" s="6"/>
      <c r="H15" s="7"/>
      <c r="I15" s="6"/>
      <c r="J15" s="7"/>
      <c r="K15" s="6"/>
      <c r="L15" s="7"/>
      <c r="M15" s="6"/>
      <c r="N15" s="7"/>
      <c r="O15" s="6"/>
      <c r="P15" s="7"/>
      <c r="Q15" s="6" t="s">
        <v>17</v>
      </c>
      <c r="R15" s="7">
        <v>185042</v>
      </c>
      <c r="S15" s="6"/>
      <c r="T15" s="7"/>
      <c r="U15" s="6"/>
      <c r="V15" s="7"/>
      <c r="W15" s="9"/>
      <c r="X15" s="8"/>
      <c r="Y15" s="7">
        <f>SUM(SYNT5[[#This Row],[Montant  I]]+SYNT5[[#This Row],[Montant S]]+SYNT5[[#This Row],[Montant  T]]+SYNT5[[#This Row],[Montant  REV]]+SYNT5[[#This Row],[Montant V]]+SYNT5[[#This Row],[Montant A]]+SYNT5[[#This Row],[Montant F]]+SYNT5[[#This Row],[Montant  M]]+SYNT5[[#This Row],[Montant  P]])</f>
        <v>185042</v>
      </c>
      <c r="Z15" s="7">
        <f>SUM(SYNT5[[#This Row],[TOTAL ]]*25/100)</f>
        <v>46260.5</v>
      </c>
      <c r="AA15" s="7">
        <f>SUM(SYNT5[[#This Row],[TOTAL ]:[Pénaltés]])</f>
        <v>231302.5</v>
      </c>
      <c r="AB15" s="10"/>
      <c r="AC15" s="10"/>
      <c r="AD15" s="7"/>
      <c r="AE15" s="7"/>
      <c r="AF15" s="7">
        <f>SUM(SYNT5[[#This Row],[Total Général]]-SYNT5[[#This Row],[Montant Versé Principal]]-SYNT5[[#This Row],[Montant Versé Pénalité]])</f>
        <v>231302.5</v>
      </c>
      <c r="AG15" s="12"/>
      <c r="AH15" s="12"/>
      <c r="AI15" s="11">
        <f t="shared" ca="1" si="0"/>
        <v>43353</v>
      </c>
    </row>
    <row r="16" spans="1:35" ht="15" thickTop="1">
      <c r="A16" s="15" t="s">
        <v>33</v>
      </c>
      <c r="B16" s="17">
        <v>271</v>
      </c>
      <c r="C16" s="17">
        <v>2014</v>
      </c>
      <c r="D16" s="18" t="s">
        <v>25</v>
      </c>
      <c r="E16" s="28">
        <v>1572855</v>
      </c>
      <c r="F16" s="5"/>
      <c r="G16" s="6"/>
      <c r="H16" s="7"/>
      <c r="I16" s="6"/>
      <c r="J16" s="7"/>
      <c r="K16" s="6"/>
      <c r="L16" s="7"/>
      <c r="M16" s="6"/>
      <c r="N16" s="7"/>
      <c r="O16" s="6"/>
      <c r="P16" s="7"/>
      <c r="Q16" s="6"/>
      <c r="R16" s="7"/>
      <c r="S16" s="6"/>
      <c r="T16" s="7"/>
      <c r="U16" s="6"/>
      <c r="V16" s="7"/>
      <c r="W16" s="9"/>
      <c r="X16" s="8"/>
      <c r="Y16" s="7">
        <f>SUM(SYNT5[[#This Row],[Montant  I]]+SYNT5[[#This Row],[Montant S]]+SYNT5[[#This Row],[Montant  T]]+SYNT5[[#This Row],[Montant  REV]]+SYNT5[[#This Row],[Montant V]]+SYNT5[[#This Row],[Montant A]]+SYNT5[[#This Row],[Montant F]]+SYNT5[[#This Row],[Montant  M]]+SYNT5[[#This Row],[Montant  P]])</f>
        <v>0</v>
      </c>
      <c r="Z16" s="7">
        <f>SUM(SYNT5[[#This Row],[TOTAL ]]*25/100)</f>
        <v>0</v>
      </c>
      <c r="AA16" s="7">
        <f>SUM(SYNT5[[#This Row],[TOTAL ]:[Pénaltés]])</f>
        <v>0</v>
      </c>
      <c r="AB16" s="10"/>
      <c r="AC16" s="10"/>
      <c r="AD16" s="7"/>
      <c r="AE16" s="7"/>
      <c r="AF16" s="7">
        <f>SUM(SYNT5[[#This Row],[Total Général]]-SYNT5[[#This Row],[Montant Versé Principal]]-SYNT5[[#This Row],[Montant Versé Pénalité]])</f>
        <v>0</v>
      </c>
      <c r="AG16" s="12"/>
      <c r="AH16" s="12"/>
      <c r="AI16" s="11">
        <f t="shared" ca="1" si="0"/>
        <v>43353</v>
      </c>
    </row>
    <row r="17" spans="1:35">
      <c r="A17" s="15" t="s">
        <v>33</v>
      </c>
      <c r="B17" s="17">
        <v>271</v>
      </c>
      <c r="C17" s="17">
        <v>2014</v>
      </c>
      <c r="D17" s="18" t="s">
        <v>25</v>
      </c>
      <c r="E17" s="19"/>
      <c r="F17" s="5"/>
      <c r="G17" s="6"/>
      <c r="H17" s="7"/>
      <c r="I17" s="6"/>
      <c r="J17" s="7"/>
      <c r="K17" s="6"/>
      <c r="L17" s="7"/>
      <c r="M17" s="6"/>
      <c r="N17" s="7"/>
      <c r="O17" s="6"/>
      <c r="P17" s="7"/>
      <c r="Q17" s="6" t="s">
        <v>17</v>
      </c>
      <c r="R17" s="7">
        <v>1572855</v>
      </c>
      <c r="S17" s="6"/>
      <c r="T17" s="7"/>
      <c r="U17" s="6"/>
      <c r="V17" s="7"/>
      <c r="W17" s="9"/>
      <c r="X17" s="8"/>
      <c r="Y17" s="7">
        <f>SUM(SYNT5[[#This Row],[Montant  I]]+SYNT5[[#This Row],[Montant S]]+SYNT5[[#This Row],[Montant  T]]+SYNT5[[#This Row],[Montant  REV]]+SYNT5[[#This Row],[Montant V]]+SYNT5[[#This Row],[Montant A]]+SYNT5[[#This Row],[Montant F]]+SYNT5[[#This Row],[Montant  M]]+SYNT5[[#This Row],[Montant  P]])</f>
        <v>1572855</v>
      </c>
      <c r="Z17" s="7">
        <f>SUM(SYNT5[[#This Row],[TOTAL ]]*25/100)</f>
        <v>393213.75</v>
      </c>
      <c r="AA17" s="7">
        <f>SUM(SYNT5[[#This Row],[TOTAL ]:[Pénaltés]])</f>
        <v>1966068.75</v>
      </c>
      <c r="AB17" s="10"/>
      <c r="AC17" s="10"/>
      <c r="AD17" s="7"/>
      <c r="AE17" s="7"/>
      <c r="AF17" s="7">
        <f>SUM(SYNT5[[#This Row],[Total Général]]-SYNT5[[#This Row],[Montant Versé Principal]]-SYNT5[[#This Row],[Montant Versé Pénalité]])</f>
        <v>1966068.75</v>
      </c>
      <c r="AG17" s="12"/>
      <c r="AH17" s="12"/>
      <c r="AI17" s="11">
        <f t="shared" ca="1" si="0"/>
        <v>43353</v>
      </c>
    </row>
    <row r="18" spans="1:35">
      <c r="A18" s="15" t="s">
        <v>33</v>
      </c>
      <c r="B18" s="20">
        <v>272</v>
      </c>
      <c r="C18" s="20">
        <v>2014</v>
      </c>
      <c r="D18" s="21" t="s">
        <v>21</v>
      </c>
      <c r="E18" s="22" t="e">
        <v>#REF!</v>
      </c>
      <c r="F18" s="5"/>
      <c r="G18" s="6"/>
      <c r="H18" s="7"/>
      <c r="I18" s="6"/>
      <c r="J18" s="7"/>
      <c r="K18" s="6"/>
      <c r="L18" s="7"/>
      <c r="M18" s="6"/>
      <c r="N18" s="7"/>
      <c r="O18" s="6"/>
      <c r="P18" s="7"/>
      <c r="Q18" s="6" t="s">
        <v>17</v>
      </c>
      <c r="R18" s="7" t="e">
        <v>#REF!</v>
      </c>
      <c r="S18" s="6"/>
      <c r="T18" s="7"/>
      <c r="U18" s="6"/>
      <c r="V18" s="7"/>
      <c r="W18" s="9"/>
      <c r="X18" s="8"/>
      <c r="Y18" s="7" t="e">
        <f>SUM(SYNT5[[#This Row],[Montant  I]]+SYNT5[[#This Row],[Montant S]]+SYNT5[[#This Row],[Montant  T]]+SYNT5[[#This Row],[Montant  REV]]+SYNT5[[#This Row],[Montant V]]+SYNT5[[#This Row],[Montant A]]+SYNT5[[#This Row],[Montant F]]+SYNT5[[#This Row],[Montant  M]]+SYNT5[[#This Row],[Montant  P]])</f>
        <v>#REF!</v>
      </c>
      <c r="Z18" s="7" t="e">
        <f>SUM(SYNT5[[#This Row],[TOTAL ]]*25/100)</f>
        <v>#REF!</v>
      </c>
      <c r="AA18" s="7" t="e">
        <f>SUM(SYNT5[[#This Row],[TOTAL ]:[Pénaltés]])</f>
        <v>#REF!</v>
      </c>
      <c r="AB18" s="10"/>
      <c r="AC18" s="10"/>
      <c r="AD18" s="7"/>
      <c r="AE18" s="7"/>
      <c r="AF18" s="7" t="e">
        <f>SUM(SYNT5[[#This Row],[Total Général]]-SYNT5[[#This Row],[Montant Versé Principal]]-SYNT5[[#This Row],[Montant Versé Pénalité]])</f>
        <v>#REF!</v>
      </c>
      <c r="AG18" s="12"/>
      <c r="AH18" s="12"/>
      <c r="AI18" s="11">
        <f t="shared" ca="1" si="0"/>
        <v>43353</v>
      </c>
    </row>
    <row r="19" spans="1:35">
      <c r="A19" s="15" t="s">
        <v>33</v>
      </c>
      <c r="B19" s="20">
        <v>272</v>
      </c>
      <c r="C19" s="20">
        <v>2014</v>
      </c>
      <c r="D19" s="21" t="s">
        <v>25</v>
      </c>
      <c r="E19" s="22" t="e">
        <v>#REF!</v>
      </c>
      <c r="F19" s="5"/>
      <c r="G19" s="6"/>
      <c r="H19" s="7"/>
      <c r="I19" s="6"/>
      <c r="J19" s="7"/>
      <c r="K19" s="6"/>
      <c r="L19" s="7"/>
      <c r="M19" s="6"/>
      <c r="N19" s="7"/>
      <c r="O19" s="6"/>
      <c r="P19" s="7"/>
      <c r="Q19" s="6"/>
      <c r="R19" s="7"/>
      <c r="S19" s="6"/>
      <c r="T19" s="7"/>
      <c r="U19" s="6"/>
      <c r="V19" s="7"/>
      <c r="W19" s="9"/>
      <c r="X19" s="8"/>
      <c r="Y19" s="7">
        <f>SUM(SYNT5[[#This Row],[Montant  I]]+SYNT5[[#This Row],[Montant S]]+SYNT5[[#This Row],[Montant  T]]+SYNT5[[#This Row],[Montant  REV]]+SYNT5[[#This Row],[Montant V]]+SYNT5[[#This Row],[Montant A]]+SYNT5[[#This Row],[Montant F]]+SYNT5[[#This Row],[Montant  M]]+SYNT5[[#This Row],[Montant  P]])</f>
        <v>0</v>
      </c>
      <c r="Z19" s="7">
        <f>SUM(SYNT5[[#This Row],[TOTAL ]]*25/100)</f>
        <v>0</v>
      </c>
      <c r="AA19" s="7">
        <f>SUM(SYNT5[[#This Row],[TOTAL ]:[Pénaltés]])</f>
        <v>0</v>
      </c>
      <c r="AB19" s="10"/>
      <c r="AC19" s="10"/>
      <c r="AD19" s="7"/>
      <c r="AE19" s="7"/>
      <c r="AF19" s="7">
        <f>SUM(SYNT5[[#This Row],[Total Général]]-SYNT5[[#This Row],[Montant Versé Principal]]-SYNT5[[#This Row],[Montant Versé Pénalité]])</f>
        <v>0</v>
      </c>
      <c r="AG19" s="12"/>
      <c r="AH19" s="12"/>
      <c r="AI19" s="11">
        <f t="shared" ca="1" si="0"/>
        <v>43353</v>
      </c>
    </row>
    <row r="20" spans="1:35">
      <c r="A20" s="15" t="s">
        <v>33</v>
      </c>
      <c r="B20" s="17">
        <v>272</v>
      </c>
      <c r="C20" s="17">
        <v>2014</v>
      </c>
      <c r="D20" s="18" t="s">
        <v>25</v>
      </c>
      <c r="E20" s="19"/>
      <c r="F20" s="5"/>
      <c r="G20" s="6"/>
      <c r="H20" s="7"/>
      <c r="I20" s="6"/>
      <c r="J20" s="7"/>
      <c r="K20" s="6"/>
      <c r="L20" s="7"/>
      <c r="M20" s="6"/>
      <c r="N20" s="7"/>
      <c r="O20" s="6"/>
      <c r="P20" s="7"/>
      <c r="Q20" s="6" t="s">
        <v>17</v>
      </c>
      <c r="R20" s="7">
        <v>255</v>
      </c>
      <c r="S20" s="6"/>
      <c r="T20" s="7"/>
      <c r="U20" s="6"/>
      <c r="V20" s="7"/>
      <c r="W20" s="9"/>
      <c r="X20" s="8"/>
      <c r="Y20" s="7">
        <f>SUM(SYNT5[[#This Row],[Montant  I]]+SYNT5[[#This Row],[Montant S]]+SYNT5[[#This Row],[Montant  T]]+SYNT5[[#This Row],[Montant  REV]]+SYNT5[[#This Row],[Montant V]]+SYNT5[[#This Row],[Montant A]]+SYNT5[[#This Row],[Montant F]]+SYNT5[[#This Row],[Montant  M]]+SYNT5[[#This Row],[Montant  P]])</f>
        <v>255</v>
      </c>
      <c r="Z20" s="7">
        <f>SUM(SYNT5[[#This Row],[TOTAL ]]*25/100)</f>
        <v>63.75</v>
      </c>
      <c r="AA20" s="7">
        <f>SUM(SYNT5[[#This Row],[TOTAL ]:[Pénaltés]])</f>
        <v>318.75</v>
      </c>
      <c r="AB20" s="10"/>
      <c r="AC20" s="10"/>
      <c r="AD20" s="7"/>
      <c r="AE20" s="7"/>
      <c r="AF20" s="7">
        <f>SUM(SYNT5[[#This Row],[Total Général]]-SYNT5[[#This Row],[Montant Versé Principal]]-SYNT5[[#This Row],[Montant Versé Pénalité]])</f>
        <v>318.75</v>
      </c>
      <c r="AG20" s="12"/>
      <c r="AH20" s="12"/>
      <c r="AI20" s="11">
        <f t="shared" ca="1" si="0"/>
        <v>43353</v>
      </c>
    </row>
    <row r="21" spans="1:35">
      <c r="B21" s="23"/>
      <c r="C21" s="24"/>
      <c r="D21" s="24"/>
      <c r="E21" s="24"/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Feuil2</vt:lpstr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ZEPHIR</dc:creator>
  <cp:lastModifiedBy>ZEPHIR</cp:lastModifiedBy>
  <dcterms:created xsi:type="dcterms:W3CDTF">2018-09-09T20:43:47Z</dcterms:created>
  <dcterms:modified xsi:type="dcterms:W3CDTF">2018-09-10T14:36:23Z</dcterms:modified>
</cp:coreProperties>
</file>