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45"/>
  </bookViews>
  <sheets>
    <sheet name="Ex 2" sheetId="1" r:id="rId1"/>
  </sheets>
  <externalReferences>
    <externalReference r:id="rId2"/>
  </externalReferences>
  <definedNames>
    <definedName name="Code_élève">[1]Ex4_listes!$E$4:$G$9</definedName>
    <definedName name="ELEVES">[1]Ex4_listes!$E$4:$G$9</definedName>
    <definedName name="MATIERES">[1]Ex4_listes!$A$4:$C$9</definedName>
    <definedName name="PAYS">'Ex 2'!$I$1:$K$6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J19"/>
  <c r="J1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4"/>
  <c r="C3"/>
  <c r="C2"/>
  <c r="B2" l="1"/>
  <c r="F2"/>
  <c r="G2" s="1"/>
  <c r="B3"/>
  <c r="F3"/>
  <c r="G3" s="1"/>
  <c r="B4"/>
  <c r="F4"/>
  <c r="G4" s="1"/>
  <c r="B5"/>
  <c r="F5"/>
  <c r="G5" s="1"/>
  <c r="B6"/>
  <c r="F6"/>
  <c r="G6" s="1"/>
  <c r="B7"/>
  <c r="F7"/>
  <c r="G7" s="1"/>
  <c r="B8"/>
  <c r="F8"/>
  <c r="G8" s="1"/>
  <c r="B9"/>
  <c r="F9"/>
  <c r="G9" s="1"/>
  <c r="B10"/>
  <c r="F10"/>
  <c r="G10" s="1"/>
  <c r="B11"/>
  <c r="F11"/>
  <c r="G11" s="1"/>
  <c r="B12"/>
  <c r="F12"/>
  <c r="G12" s="1"/>
  <c r="B13"/>
  <c r="F13"/>
  <c r="G13" s="1"/>
  <c r="B14"/>
  <c r="F14"/>
  <c r="G14" s="1"/>
  <c r="B15"/>
  <c r="F15"/>
  <c r="G15" s="1"/>
  <c r="B16"/>
  <c r="F16"/>
  <c r="G16" s="1"/>
  <c r="B17"/>
  <c r="F17"/>
  <c r="G17" s="1"/>
  <c r="B18"/>
  <c r="F18"/>
  <c r="G18" s="1"/>
  <c r="B19"/>
  <c r="F19"/>
  <c r="G19" s="1"/>
  <c r="B20"/>
  <c r="F20"/>
  <c r="G20" s="1"/>
  <c r="B21"/>
  <c r="F21"/>
  <c r="G21" s="1"/>
  <c r="B22"/>
  <c r="F22"/>
  <c r="G22" s="1"/>
  <c r="B23"/>
  <c r="F23"/>
  <c r="G23" s="1"/>
  <c r="B24"/>
  <c r="F24"/>
  <c r="G24" s="1"/>
  <c r="B25"/>
  <c r="F25"/>
  <c r="G25" s="1"/>
  <c r="B26"/>
  <c r="F26"/>
  <c r="G26" s="1"/>
  <c r="B27"/>
  <c r="F27"/>
  <c r="G27" s="1"/>
  <c r="B28"/>
  <c r="F28"/>
  <c r="G28" s="1"/>
  <c r="B29"/>
  <c r="F29"/>
  <c r="G29" s="1"/>
  <c r="B30"/>
  <c r="F30"/>
  <c r="G30" s="1"/>
  <c r="B31"/>
  <c r="F31"/>
  <c r="G31" s="1"/>
  <c r="B32"/>
  <c r="F32"/>
  <c r="G32" s="1"/>
  <c r="B33"/>
  <c r="F33"/>
  <c r="G33" s="1"/>
  <c r="B34"/>
  <c r="F34"/>
  <c r="G34" s="1"/>
  <c r="B35"/>
  <c r="F35"/>
  <c r="G35" s="1"/>
  <c r="B36"/>
  <c r="F36"/>
  <c r="G36" s="1"/>
  <c r="B37"/>
  <c r="F37"/>
  <c r="G37" s="1"/>
  <c r="B38"/>
  <c r="F38"/>
  <c r="G38" s="1"/>
  <c r="B39"/>
  <c r="F39"/>
  <c r="G39" s="1"/>
  <c r="B40"/>
  <c r="F40"/>
  <c r="G40" s="1"/>
  <c r="B41"/>
  <c r="F41"/>
  <c r="G41" s="1"/>
  <c r="B42"/>
  <c r="F42"/>
  <c r="G42" s="1"/>
  <c r="B43"/>
  <c r="F43"/>
  <c r="G43" s="1"/>
  <c r="B44"/>
  <c r="F44"/>
  <c r="G44" s="1"/>
  <c r="B45"/>
  <c r="F45"/>
  <c r="G45" s="1"/>
  <c r="B46"/>
  <c r="F46"/>
  <c r="G46" s="1"/>
  <c r="B47"/>
  <c r="F47"/>
  <c r="G47" s="1"/>
  <c r="B48"/>
  <c r="F48"/>
  <c r="G48" s="1"/>
  <c r="B49"/>
  <c r="F49"/>
  <c r="G49" s="1"/>
  <c r="B50"/>
  <c r="F50"/>
  <c r="G50" s="1"/>
  <c r="B51"/>
  <c r="F51"/>
  <c r="G51" s="1"/>
</calcChain>
</file>

<file path=xl/sharedStrings.xml><?xml version="1.0" encoding="utf-8"?>
<sst xmlns="http://schemas.openxmlformats.org/spreadsheetml/2006/main" count="77" uniqueCount="23">
  <si>
    <t>Bernard</t>
  </si>
  <si>
    <t>Caro</t>
  </si>
  <si>
    <t>Grondin</t>
  </si>
  <si>
    <t>Hoarau</t>
  </si>
  <si>
    <t>Joël</t>
  </si>
  <si>
    <t>Legrand</t>
  </si>
  <si>
    <t>Moreau</t>
  </si>
  <si>
    <t>Moungin</t>
  </si>
  <si>
    <t>Vidal</t>
  </si>
  <si>
    <t>CA HT</t>
  </si>
  <si>
    <t>Nom du vendeur</t>
  </si>
  <si>
    <t>Total des ventes HT par vendeur</t>
  </si>
  <si>
    <t>France</t>
  </si>
  <si>
    <t>Maurice</t>
  </si>
  <si>
    <t>Madagascar</t>
  </si>
  <si>
    <t>Réunion</t>
  </si>
  <si>
    <t>Suisse</t>
  </si>
  <si>
    <t>Taux TVA</t>
  </si>
  <si>
    <t>Pays</t>
  </si>
  <si>
    <t>Code pays</t>
  </si>
  <si>
    <t>TTC</t>
  </si>
  <si>
    <t>Montant TVA</t>
  </si>
  <si>
    <t>Vendeur</t>
  </si>
</sst>
</file>

<file path=xl/styles.xml><?xml version="1.0" encoding="utf-8"?>
<styleSheet xmlns="http://schemas.openxmlformats.org/spreadsheetml/2006/main">
  <numFmts count="3">
    <numFmt numFmtId="164" formatCode="#,##0.00\ [$€-40C];[Red]\-#,##0.00\ [$€-40C]"/>
    <numFmt numFmtId="165" formatCode="_-* #,##0.00\ &quot;F&quot;_-;\-* #,##0.00\ &quot;F&quot;_-;_-* &quot;-&quot;??\ &quot;F&quot;_-;_-@_-"/>
    <numFmt numFmtId="166" formatCode="_-* #,##0.00\ [$€-40C]_-;\-* #,##0.00\ [$€-40C]_-;_-* &quot;-&quot;??\ [$€-40C]_-;_-@_-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3"/>
      </patternFill>
    </fill>
    <fill>
      <patternFill patternType="solid">
        <fgColor rgb="FF92D050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4" fillId="0" borderId="1" xfId="2" applyNumberFormat="1" applyFont="1" applyBorder="1"/>
    <xf numFmtId="10" fontId="5" fillId="2" borderId="1" xfId="2" applyNumberFormat="1" applyFont="1" applyFill="1" applyBorder="1"/>
    <xf numFmtId="0" fontId="4" fillId="3" borderId="1" xfId="2" applyFont="1" applyFill="1" applyBorder="1" applyAlignment="1">
      <alignment horizontal="center"/>
    </xf>
    <xf numFmtId="0" fontId="4" fillId="0" borderId="1" xfId="2" applyFont="1" applyBorder="1"/>
    <xf numFmtId="166" fontId="5" fillId="2" borderId="1" xfId="1" applyNumberFormat="1" applyFont="1" applyFill="1" applyBorder="1"/>
    <xf numFmtId="0" fontId="1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0" fontId="4" fillId="0" borderId="1" xfId="2" applyNumberFormat="1" applyFont="1" applyBorder="1"/>
    <xf numFmtId="0" fontId="0" fillId="5" borderId="1" xfId="0" applyFont="1" applyFill="1" applyBorder="1" applyAlignment="1">
      <alignment horizontal="center"/>
    </xf>
    <xf numFmtId="10" fontId="0" fillId="0" borderId="1" xfId="0" applyNumberFormat="1" applyFont="1" applyBorder="1"/>
    <xf numFmtId="0" fontId="0" fillId="0" borderId="1" xfId="0" applyFont="1" applyBorder="1"/>
    <xf numFmtId="0" fontId="7" fillId="6" borderId="2" xfId="2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3">
    <cellStyle name="Monétaire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161926</xdr:colOff>
      <xdr:row>9</xdr:row>
      <xdr:rowOff>9525</xdr:rowOff>
    </xdr:from>
    <xdr:to>
      <xdr:col>15</xdr:col>
      <xdr:colOff>352426</xdr:colOff>
      <xdr:row>18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DBECC87F-9436-4418-B222-80230B70327F}"/>
            </a:ext>
          </a:extLst>
        </xdr:cNvPr>
        <xdr:cNvSpPr/>
      </xdr:nvSpPr>
      <xdr:spPr>
        <a:xfrm>
          <a:off x="7400926" y="1466850"/>
          <a:ext cx="3810000" cy="16097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3175">
          <a:solidFill>
            <a:srgbClr val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lang="fr-FR" sz="11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Travail à faire : </a:t>
          </a:r>
        </a:p>
        <a:p>
          <a:pPr algn="l"/>
          <a:endParaRPr lang="fr-FR" sz="1100" b="1" u="sng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fr-FR" sz="1100" b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Vous devez automatiser les deux tableaux proposés : </a:t>
          </a:r>
          <a:br>
            <a:rPr lang="fr-FR" sz="1100" b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fr-FR" sz="1100" b="1" u="none"/>
        </a:p>
        <a:p>
          <a:pPr algn="l"/>
          <a:r>
            <a:rPr lang="fr-FR" sz="1100" b="1">
              <a:solidFill>
                <a:srgbClr val="C00000"/>
              </a:solidFill>
            </a:rPr>
            <a:t>Tableau 1</a:t>
          </a:r>
          <a:r>
            <a:rPr lang="fr-FR" sz="1100" b="0"/>
            <a:t>,</a:t>
          </a:r>
          <a:r>
            <a:rPr lang="fr-FR" sz="1100" b="0" baseline="0"/>
            <a:t> afficher le nom du pays (colonne C)  et le taux de TVA</a:t>
          </a:r>
          <a:r>
            <a:rPr lang="fr-FR" sz="1100" b="0"/>
            <a:t>E (colonne E) ; les calculs se feront automatiquement :</a:t>
          </a:r>
        </a:p>
        <a:p>
          <a:pPr algn="l"/>
          <a:endParaRPr lang="fr-FR" sz="1100" b="0"/>
        </a:p>
        <a:p>
          <a:pPr algn="l"/>
          <a:r>
            <a:rPr lang="fr-FR" sz="1100" b="1">
              <a:solidFill>
                <a:srgbClr val="C00000"/>
              </a:solidFill>
            </a:rPr>
            <a:t>Tableau 2</a:t>
          </a:r>
          <a:r>
            <a:rPr lang="fr-FR" sz="1100" b="0"/>
            <a:t> : calculer le CA HT de chaque vendeur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AN/Downloads/Classeur%20exercice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 4"/>
      <sheetName val="Ex4_listes"/>
    </sheetNames>
    <sheetDataSet>
      <sheetData sheetId="0" refreshError="1"/>
      <sheetData sheetId="1">
        <row r="4">
          <cell r="A4" t="str">
            <v>Code matière</v>
          </cell>
          <cell r="B4" t="str">
            <v>Nom matière</v>
          </cell>
          <cell r="C4" t="str">
            <v>Coefficient matière</v>
          </cell>
          <cell r="E4" t="str">
            <v>Code élève</v>
          </cell>
          <cell r="F4" t="str">
            <v>Nom élève</v>
          </cell>
          <cell r="G4" t="str">
            <v>Prénom élève</v>
          </cell>
        </row>
        <row r="5">
          <cell r="A5">
            <v>3</v>
          </cell>
          <cell r="B5" t="str">
            <v>MATHS</v>
          </cell>
          <cell r="C5">
            <v>4</v>
          </cell>
          <cell r="E5">
            <v>1</v>
          </cell>
          <cell r="F5" t="str">
            <v>GRONDIN</v>
          </cell>
          <cell r="G5" t="str">
            <v>Aline</v>
          </cell>
        </row>
        <row r="6">
          <cell r="A6">
            <v>1</v>
          </cell>
          <cell r="B6" t="str">
            <v>Français</v>
          </cell>
          <cell r="C6">
            <v>3</v>
          </cell>
          <cell r="E6">
            <v>2</v>
          </cell>
          <cell r="F6" t="str">
            <v>PAYET</v>
          </cell>
          <cell r="G6" t="str">
            <v>Paul</v>
          </cell>
        </row>
        <row r="7">
          <cell r="A7">
            <v>2</v>
          </cell>
          <cell r="B7" t="str">
            <v>SVT</v>
          </cell>
          <cell r="C7">
            <v>3</v>
          </cell>
          <cell r="E7">
            <v>3</v>
          </cell>
          <cell r="F7" t="str">
            <v>FONTAINE</v>
          </cell>
          <cell r="G7" t="str">
            <v>Jacques</v>
          </cell>
        </row>
        <row r="8">
          <cell r="A8">
            <v>5</v>
          </cell>
          <cell r="B8" t="str">
            <v>HISTOIRE</v>
          </cell>
          <cell r="C8">
            <v>3</v>
          </cell>
          <cell r="E8">
            <v>4</v>
          </cell>
          <cell r="F8" t="str">
            <v>HOAREAU</v>
          </cell>
          <cell r="G8" t="str">
            <v>Pierre</v>
          </cell>
        </row>
        <row r="9">
          <cell r="A9">
            <v>4</v>
          </cell>
          <cell r="B9" t="str">
            <v>PHYSIQUE</v>
          </cell>
          <cell r="C9">
            <v>2</v>
          </cell>
          <cell r="E9">
            <v>5</v>
          </cell>
          <cell r="F9" t="str">
            <v>TURPIN</v>
          </cell>
          <cell r="G9" t="str">
            <v>Anne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selection activeCell="J11" sqref="J11"/>
    </sheetView>
  </sheetViews>
  <sheetFormatPr baseColWidth="10" defaultColWidth="10.85546875" defaultRowHeight="15"/>
  <cols>
    <col min="1" max="1" width="10.85546875" style="1"/>
    <col min="2" max="2" width="11.140625" style="2" bestFit="1" customWidth="1"/>
    <col min="3" max="3" width="10.85546875" style="1"/>
    <col min="4" max="4" width="11.85546875" style="1" bestFit="1" customWidth="1"/>
    <col min="5" max="5" width="10.85546875" style="1"/>
    <col min="6" max="6" width="11.7109375" style="1" customWidth="1"/>
    <col min="7" max="8" width="10.85546875" style="1"/>
    <col min="9" max="9" width="17.42578125" style="1" customWidth="1"/>
    <col min="10" max="10" width="15.5703125" style="1" customWidth="1"/>
    <col min="11" max="16384" width="10.85546875" style="1"/>
  </cols>
  <sheetData>
    <row r="1" spans="1:11" ht="36" customHeight="1">
      <c r="A1" s="16" t="s">
        <v>22</v>
      </c>
      <c r="B1" s="16" t="s">
        <v>19</v>
      </c>
      <c r="C1" s="16" t="s">
        <v>18</v>
      </c>
      <c r="D1" s="16" t="s">
        <v>9</v>
      </c>
      <c r="E1" s="16" t="s">
        <v>17</v>
      </c>
      <c r="F1" s="16" t="s">
        <v>21</v>
      </c>
      <c r="G1" s="16" t="s">
        <v>20</v>
      </c>
      <c r="I1" s="15" t="s">
        <v>19</v>
      </c>
      <c r="J1" s="14" t="s">
        <v>18</v>
      </c>
      <c r="K1" s="14" t="s">
        <v>17</v>
      </c>
    </row>
    <row r="2" spans="1:11">
      <c r="A2" s="6" t="s">
        <v>8</v>
      </c>
      <c r="B2" s="5">
        <f>I$2</f>
        <v>1</v>
      </c>
      <c r="C2" s="5" t="str">
        <f>VLOOKUP(B2,$I$2:$K$6,2,FALSE)</f>
        <v>Suisse</v>
      </c>
      <c r="D2" s="3">
        <v>5900</v>
      </c>
      <c r="E2" s="4">
        <f>VLOOKUP(B2,$I$2:$K$6,3,FALSE)</f>
        <v>0.24</v>
      </c>
      <c r="F2" s="3">
        <f t="shared" ref="F2:F33" si="0">D2*E2</f>
        <v>1416</v>
      </c>
      <c r="G2" s="3">
        <f t="shared" ref="G2:G33" si="1">D2+F2</f>
        <v>7316</v>
      </c>
      <c r="I2" s="11">
        <v>1</v>
      </c>
      <c r="J2" s="6" t="s">
        <v>16</v>
      </c>
      <c r="K2" s="10">
        <v>0.24</v>
      </c>
    </row>
    <row r="3" spans="1:11">
      <c r="A3" s="6" t="s">
        <v>8</v>
      </c>
      <c r="B3" s="5">
        <f>I$3</f>
        <v>2</v>
      </c>
      <c r="C3" s="5" t="str">
        <f>VLOOKUP(B3,$I$2:$K$6,2,FALSE)</f>
        <v>Réunion</v>
      </c>
      <c r="D3" s="3">
        <v>12000</v>
      </c>
      <c r="E3" s="4">
        <f t="shared" ref="E3:E51" si="2">VLOOKUP(B3,$I$2:$K$6,3,FALSE)</f>
        <v>8.5000000000000006E-2</v>
      </c>
      <c r="F3" s="3">
        <f t="shared" si="0"/>
        <v>1020.0000000000001</v>
      </c>
      <c r="G3" s="3">
        <f t="shared" si="1"/>
        <v>13020</v>
      </c>
      <c r="I3" s="11">
        <v>2</v>
      </c>
      <c r="J3" s="6" t="s">
        <v>15</v>
      </c>
      <c r="K3" s="10">
        <v>8.5000000000000006E-2</v>
      </c>
    </row>
    <row r="4" spans="1:11">
      <c r="A4" s="6" t="s">
        <v>8</v>
      </c>
      <c r="B4" s="5">
        <f>I$4</f>
        <v>3</v>
      </c>
      <c r="C4" s="5" t="str">
        <f>VLOOKUP(B4,$I$2:$K$6,2,FALSE)</f>
        <v>Madagascar</v>
      </c>
      <c r="D4" s="3">
        <v>5600</v>
      </c>
      <c r="E4" s="4">
        <f t="shared" si="2"/>
        <v>0.12</v>
      </c>
      <c r="F4" s="3">
        <f t="shared" si="0"/>
        <v>672</v>
      </c>
      <c r="G4" s="3">
        <f t="shared" si="1"/>
        <v>6272</v>
      </c>
      <c r="I4" s="11">
        <v>3</v>
      </c>
      <c r="J4" s="6" t="s">
        <v>14</v>
      </c>
      <c r="K4" s="10">
        <v>0.12</v>
      </c>
    </row>
    <row r="5" spans="1:11">
      <c r="A5" s="6" t="s">
        <v>8</v>
      </c>
      <c r="B5" s="5">
        <f>I$5</f>
        <v>4</v>
      </c>
      <c r="C5" s="5" t="str">
        <f t="shared" ref="C5:C51" si="3">VLOOKUP(B5,$I$2:$K$6,2,FALSE)</f>
        <v>Maurice</v>
      </c>
      <c r="D5" s="3">
        <v>23500</v>
      </c>
      <c r="E5" s="4">
        <f t="shared" si="2"/>
        <v>0.155</v>
      </c>
      <c r="F5" s="3">
        <f t="shared" si="0"/>
        <v>3642.5</v>
      </c>
      <c r="G5" s="3">
        <f t="shared" si="1"/>
        <v>27142.5</v>
      </c>
      <c r="I5" s="11">
        <v>4</v>
      </c>
      <c r="J5" s="13" t="s">
        <v>13</v>
      </c>
      <c r="K5" s="12">
        <v>0.155</v>
      </c>
    </row>
    <row r="6" spans="1:11">
      <c r="A6" s="6" t="s">
        <v>8</v>
      </c>
      <c r="B6" s="5">
        <f>I$6</f>
        <v>5</v>
      </c>
      <c r="C6" s="5" t="str">
        <f t="shared" si="3"/>
        <v>France</v>
      </c>
      <c r="D6" s="3">
        <v>54000</v>
      </c>
      <c r="E6" s="4">
        <f t="shared" si="2"/>
        <v>0.19600000000000001</v>
      </c>
      <c r="F6" s="3">
        <f t="shared" si="0"/>
        <v>10584</v>
      </c>
      <c r="G6" s="3">
        <f t="shared" si="1"/>
        <v>64584</v>
      </c>
      <c r="I6" s="11">
        <v>5</v>
      </c>
      <c r="J6" s="6" t="s">
        <v>12</v>
      </c>
      <c r="K6" s="10">
        <v>0.19600000000000001</v>
      </c>
    </row>
    <row r="7" spans="1:11">
      <c r="A7" s="6" t="s">
        <v>7</v>
      </c>
      <c r="B7" s="5">
        <f>I$2</f>
        <v>1</v>
      </c>
      <c r="C7" s="5" t="str">
        <f t="shared" si="3"/>
        <v>Suisse</v>
      </c>
      <c r="D7" s="3">
        <v>23500</v>
      </c>
      <c r="E7" s="4">
        <f t="shared" si="2"/>
        <v>0.24</v>
      </c>
      <c r="F7" s="3">
        <f t="shared" si="0"/>
        <v>5640</v>
      </c>
      <c r="G7" s="3">
        <f t="shared" si="1"/>
        <v>29140</v>
      </c>
    </row>
    <row r="8" spans="1:11" ht="14.1" customHeight="1">
      <c r="A8" s="6" t="s">
        <v>7</v>
      </c>
      <c r="B8" s="5">
        <f>I$3</f>
        <v>2</v>
      </c>
      <c r="C8" s="5" t="str">
        <f t="shared" si="3"/>
        <v>Réunion</v>
      </c>
      <c r="D8" s="3">
        <v>12500</v>
      </c>
      <c r="E8" s="4">
        <f t="shared" si="2"/>
        <v>8.5000000000000006E-2</v>
      </c>
      <c r="F8" s="3">
        <f t="shared" si="0"/>
        <v>1062.5</v>
      </c>
      <c r="G8" s="3">
        <f t="shared" si="1"/>
        <v>13562.5</v>
      </c>
      <c r="I8" s="17" t="s">
        <v>11</v>
      </c>
      <c r="J8" s="17"/>
    </row>
    <row r="9" spans="1:11">
      <c r="A9" s="6" t="s">
        <v>7</v>
      </c>
      <c r="B9" s="5">
        <f>I$3</f>
        <v>2</v>
      </c>
      <c r="C9" s="5" t="str">
        <f t="shared" si="3"/>
        <v>Réunion</v>
      </c>
      <c r="D9" s="3">
        <v>23500</v>
      </c>
      <c r="E9" s="4">
        <f t="shared" si="2"/>
        <v>8.5000000000000006E-2</v>
      </c>
      <c r="F9" s="3">
        <f t="shared" si="0"/>
        <v>1997.5000000000002</v>
      </c>
      <c r="G9" s="3">
        <f t="shared" si="1"/>
        <v>25497.5</v>
      </c>
    </row>
    <row r="10" spans="1:11">
      <c r="A10" s="6" t="s">
        <v>7</v>
      </c>
      <c r="B10" s="5">
        <f>I$4</f>
        <v>3</v>
      </c>
      <c r="C10" s="5" t="str">
        <f t="shared" si="3"/>
        <v>Madagascar</v>
      </c>
      <c r="D10" s="3">
        <v>14000</v>
      </c>
      <c r="E10" s="4">
        <f t="shared" si="2"/>
        <v>0.12</v>
      </c>
      <c r="F10" s="3">
        <f t="shared" si="0"/>
        <v>1680</v>
      </c>
      <c r="G10" s="3">
        <f t="shared" si="1"/>
        <v>15680</v>
      </c>
      <c r="I10" s="9" t="s">
        <v>10</v>
      </c>
      <c r="J10" s="9" t="s">
        <v>9</v>
      </c>
    </row>
    <row r="11" spans="1:11">
      <c r="A11" s="6" t="s">
        <v>7</v>
      </c>
      <c r="B11" s="5">
        <f>I$4</f>
        <v>3</v>
      </c>
      <c r="C11" s="5" t="str">
        <f t="shared" si="3"/>
        <v>Madagascar</v>
      </c>
      <c r="D11" s="3">
        <v>43600</v>
      </c>
      <c r="E11" s="4">
        <f t="shared" si="2"/>
        <v>0.12</v>
      </c>
      <c r="F11" s="3">
        <f t="shared" si="0"/>
        <v>5232</v>
      </c>
      <c r="G11" s="3">
        <f t="shared" si="1"/>
        <v>48832</v>
      </c>
      <c r="I11" s="8" t="s">
        <v>8</v>
      </c>
      <c r="J11" s="7">
        <f>SUMIF($A$2:$A$51,I11,$D$2:$D$51)</f>
        <v>101000</v>
      </c>
    </row>
    <row r="12" spans="1:11">
      <c r="A12" s="6" t="s">
        <v>7</v>
      </c>
      <c r="B12" s="5">
        <f>I$5</f>
        <v>4</v>
      </c>
      <c r="C12" s="5" t="str">
        <f t="shared" si="3"/>
        <v>Maurice</v>
      </c>
      <c r="D12" s="3">
        <v>34000</v>
      </c>
      <c r="E12" s="4">
        <f t="shared" si="2"/>
        <v>0.155</v>
      </c>
      <c r="F12" s="3">
        <f t="shared" si="0"/>
        <v>5270</v>
      </c>
      <c r="G12" s="3">
        <f t="shared" si="1"/>
        <v>39270</v>
      </c>
      <c r="I12" s="8" t="s">
        <v>7</v>
      </c>
      <c r="J12" s="7">
        <f t="shared" ref="J12:J19" si="4">SUMIF($A$2:$A$51,I12,$D$2:$D$51)</f>
        <v>164500</v>
      </c>
    </row>
    <row r="13" spans="1:11">
      <c r="A13" s="6" t="s">
        <v>7</v>
      </c>
      <c r="B13" s="5">
        <f>I$6</f>
        <v>5</v>
      </c>
      <c r="C13" s="5" t="str">
        <f t="shared" si="3"/>
        <v>France</v>
      </c>
      <c r="D13" s="3">
        <v>13400</v>
      </c>
      <c r="E13" s="4">
        <f t="shared" si="2"/>
        <v>0.19600000000000001</v>
      </c>
      <c r="F13" s="3">
        <f t="shared" si="0"/>
        <v>2626.4</v>
      </c>
      <c r="G13" s="3">
        <f t="shared" si="1"/>
        <v>16026.4</v>
      </c>
      <c r="I13" s="8" t="s">
        <v>6</v>
      </c>
      <c r="J13" s="7">
        <f t="shared" si="4"/>
        <v>123600</v>
      </c>
    </row>
    <row r="14" spans="1:11">
      <c r="A14" s="6" t="s">
        <v>6</v>
      </c>
      <c r="B14" s="5">
        <f>I$2</f>
        <v>1</v>
      </c>
      <c r="C14" s="5" t="str">
        <f t="shared" si="3"/>
        <v>Suisse</v>
      </c>
      <c r="D14" s="3">
        <v>43600</v>
      </c>
      <c r="E14" s="4">
        <f t="shared" si="2"/>
        <v>0.24</v>
      </c>
      <c r="F14" s="3">
        <f t="shared" si="0"/>
        <v>10464</v>
      </c>
      <c r="G14" s="3">
        <f t="shared" si="1"/>
        <v>54064</v>
      </c>
      <c r="I14" s="8" t="s">
        <v>5</v>
      </c>
      <c r="J14" s="7">
        <f t="shared" si="4"/>
        <v>77300</v>
      </c>
    </row>
    <row r="15" spans="1:11">
      <c r="A15" s="6" t="s">
        <v>6</v>
      </c>
      <c r="B15" s="5">
        <f>I$3</f>
        <v>2</v>
      </c>
      <c r="C15" s="5" t="str">
        <f t="shared" si="3"/>
        <v>Réunion</v>
      </c>
      <c r="D15" s="3">
        <v>5600</v>
      </c>
      <c r="E15" s="4">
        <f t="shared" si="2"/>
        <v>8.5000000000000006E-2</v>
      </c>
      <c r="F15" s="3">
        <f t="shared" si="0"/>
        <v>476.00000000000006</v>
      </c>
      <c r="G15" s="3">
        <f t="shared" si="1"/>
        <v>6076</v>
      </c>
      <c r="I15" s="8" t="s">
        <v>4</v>
      </c>
      <c r="J15" s="7">
        <f t="shared" si="4"/>
        <v>8900</v>
      </c>
    </row>
    <row r="16" spans="1:11">
      <c r="A16" s="6" t="s">
        <v>6</v>
      </c>
      <c r="B16" s="5">
        <f>I$4</f>
        <v>3</v>
      </c>
      <c r="C16" s="5" t="str">
        <f t="shared" si="3"/>
        <v>Madagascar</v>
      </c>
      <c r="D16" s="3">
        <v>23500</v>
      </c>
      <c r="E16" s="4">
        <f t="shared" si="2"/>
        <v>0.12</v>
      </c>
      <c r="F16" s="3">
        <f t="shared" si="0"/>
        <v>2820</v>
      </c>
      <c r="G16" s="3">
        <f t="shared" si="1"/>
        <v>26320</v>
      </c>
      <c r="I16" s="8" t="s">
        <v>3</v>
      </c>
      <c r="J16" s="7">
        <f t="shared" si="4"/>
        <v>99900</v>
      </c>
    </row>
    <row r="17" spans="1:10">
      <c r="A17" s="6" t="s">
        <v>6</v>
      </c>
      <c r="B17" s="5">
        <f>I$5</f>
        <v>4</v>
      </c>
      <c r="C17" s="5" t="str">
        <f t="shared" si="3"/>
        <v>Maurice</v>
      </c>
      <c r="D17" s="3">
        <v>45000</v>
      </c>
      <c r="E17" s="4">
        <f t="shared" si="2"/>
        <v>0.155</v>
      </c>
      <c r="F17" s="3">
        <f t="shared" si="0"/>
        <v>6975</v>
      </c>
      <c r="G17" s="3">
        <f t="shared" si="1"/>
        <v>51975</v>
      </c>
      <c r="I17" s="8" t="s">
        <v>2</v>
      </c>
      <c r="J17" s="7">
        <f t="shared" si="4"/>
        <v>215500</v>
      </c>
    </row>
    <row r="18" spans="1:10">
      <c r="A18" s="6" t="s">
        <v>6</v>
      </c>
      <c r="B18" s="5">
        <f>I$6</f>
        <v>5</v>
      </c>
      <c r="C18" s="5" t="str">
        <f t="shared" si="3"/>
        <v>France</v>
      </c>
      <c r="D18" s="3">
        <v>5900</v>
      </c>
      <c r="E18" s="4">
        <f t="shared" si="2"/>
        <v>0.19600000000000001</v>
      </c>
      <c r="F18" s="3">
        <f t="shared" si="0"/>
        <v>1156.4000000000001</v>
      </c>
      <c r="G18" s="3">
        <f t="shared" si="1"/>
        <v>7056.4</v>
      </c>
      <c r="I18" s="8" t="s">
        <v>1</v>
      </c>
      <c r="J18" s="7">
        <f t="shared" si="4"/>
        <v>245000</v>
      </c>
    </row>
    <row r="19" spans="1:10">
      <c r="A19" s="6" t="s">
        <v>5</v>
      </c>
      <c r="B19" s="5">
        <f>I$2</f>
        <v>1</v>
      </c>
      <c r="C19" s="5" t="str">
        <f t="shared" si="3"/>
        <v>Suisse</v>
      </c>
      <c r="D19" s="3">
        <v>13400</v>
      </c>
      <c r="E19" s="4">
        <f t="shared" si="2"/>
        <v>0.24</v>
      </c>
      <c r="F19" s="3">
        <f t="shared" si="0"/>
        <v>3216</v>
      </c>
      <c r="G19" s="3">
        <f t="shared" si="1"/>
        <v>16616</v>
      </c>
      <c r="I19" s="8" t="s">
        <v>0</v>
      </c>
      <c r="J19" s="7">
        <f t="shared" si="4"/>
        <v>63200</v>
      </c>
    </row>
    <row r="20" spans="1:10">
      <c r="A20" s="6" t="s">
        <v>5</v>
      </c>
      <c r="B20" s="5">
        <f>I$3</f>
        <v>2</v>
      </c>
      <c r="C20" s="5" t="str">
        <f t="shared" si="3"/>
        <v>Réunion</v>
      </c>
      <c r="D20" s="3">
        <v>3400</v>
      </c>
      <c r="E20" s="4">
        <f t="shared" si="2"/>
        <v>8.5000000000000006E-2</v>
      </c>
      <c r="F20" s="3">
        <f t="shared" si="0"/>
        <v>289</v>
      </c>
      <c r="G20" s="3">
        <f t="shared" si="1"/>
        <v>3689</v>
      </c>
    </row>
    <row r="21" spans="1:10">
      <c r="A21" s="6" t="s">
        <v>5</v>
      </c>
      <c r="B21" s="5">
        <f>I$4</f>
        <v>3</v>
      </c>
      <c r="C21" s="5" t="str">
        <f t="shared" si="3"/>
        <v>Madagascar</v>
      </c>
      <c r="D21" s="3">
        <v>12500</v>
      </c>
      <c r="E21" s="4">
        <f t="shared" si="2"/>
        <v>0.12</v>
      </c>
      <c r="F21" s="3">
        <f t="shared" si="0"/>
        <v>1500</v>
      </c>
      <c r="G21" s="3">
        <f t="shared" si="1"/>
        <v>14000</v>
      </c>
    </row>
    <row r="22" spans="1:10">
      <c r="A22" s="6" t="s">
        <v>5</v>
      </c>
      <c r="B22" s="5">
        <f>I$5</f>
        <v>4</v>
      </c>
      <c r="C22" s="5" t="str">
        <f t="shared" si="3"/>
        <v>Maurice</v>
      </c>
      <c r="D22" s="3">
        <v>14000</v>
      </c>
      <c r="E22" s="4">
        <f t="shared" si="2"/>
        <v>0.155</v>
      </c>
      <c r="F22" s="3">
        <f t="shared" si="0"/>
        <v>2170</v>
      </c>
      <c r="G22" s="3">
        <f t="shared" si="1"/>
        <v>16170</v>
      </c>
    </row>
    <row r="23" spans="1:10">
      <c r="A23" s="6" t="s">
        <v>5</v>
      </c>
      <c r="B23" s="5">
        <f>I$6</f>
        <v>5</v>
      </c>
      <c r="C23" s="5" t="str">
        <f t="shared" si="3"/>
        <v>France</v>
      </c>
      <c r="D23" s="3">
        <v>34000</v>
      </c>
      <c r="E23" s="4">
        <f t="shared" si="2"/>
        <v>0.19600000000000001</v>
      </c>
      <c r="F23" s="3">
        <f t="shared" si="0"/>
        <v>6664</v>
      </c>
      <c r="G23" s="3">
        <f t="shared" si="1"/>
        <v>40664</v>
      </c>
    </row>
    <row r="24" spans="1:10">
      <c r="A24" s="6" t="s">
        <v>4</v>
      </c>
      <c r="B24" s="5">
        <f>I$6</f>
        <v>5</v>
      </c>
      <c r="C24" s="5" t="str">
        <f t="shared" si="3"/>
        <v>France</v>
      </c>
      <c r="D24" s="3">
        <v>8900</v>
      </c>
      <c r="E24" s="4">
        <f t="shared" si="2"/>
        <v>0.19600000000000001</v>
      </c>
      <c r="F24" s="3">
        <f t="shared" si="0"/>
        <v>1744.4</v>
      </c>
      <c r="G24" s="3">
        <f t="shared" si="1"/>
        <v>10644.4</v>
      </c>
    </row>
    <row r="25" spans="1:10">
      <c r="A25" s="6" t="s">
        <v>3</v>
      </c>
      <c r="B25" s="5">
        <f>I$2</f>
        <v>1</v>
      </c>
      <c r="C25" s="5" t="str">
        <f t="shared" si="3"/>
        <v>Suisse</v>
      </c>
      <c r="D25" s="3">
        <v>12500</v>
      </c>
      <c r="E25" s="4">
        <f t="shared" si="2"/>
        <v>0.24</v>
      </c>
      <c r="F25" s="3">
        <f t="shared" si="0"/>
        <v>3000</v>
      </c>
      <c r="G25" s="3">
        <f t="shared" si="1"/>
        <v>15500</v>
      </c>
    </row>
    <row r="26" spans="1:10">
      <c r="A26" s="6" t="s">
        <v>3</v>
      </c>
      <c r="B26" s="5">
        <f>I$2</f>
        <v>1</v>
      </c>
      <c r="C26" s="5" t="str">
        <f t="shared" si="3"/>
        <v>Suisse</v>
      </c>
      <c r="D26" s="3">
        <v>12000</v>
      </c>
      <c r="E26" s="4">
        <f t="shared" si="2"/>
        <v>0.24</v>
      </c>
      <c r="F26" s="3">
        <f t="shared" si="0"/>
        <v>2880</v>
      </c>
      <c r="G26" s="3">
        <f t="shared" si="1"/>
        <v>14880</v>
      </c>
    </row>
    <row r="27" spans="1:10">
      <c r="A27" s="6" t="s">
        <v>3</v>
      </c>
      <c r="B27" s="5">
        <f>I$3</f>
        <v>2</v>
      </c>
      <c r="C27" s="5" t="str">
        <f t="shared" si="3"/>
        <v>Réunion</v>
      </c>
      <c r="D27" s="3">
        <v>8900</v>
      </c>
      <c r="E27" s="4">
        <f t="shared" si="2"/>
        <v>8.5000000000000006E-2</v>
      </c>
      <c r="F27" s="3">
        <f t="shared" si="0"/>
        <v>756.5</v>
      </c>
      <c r="G27" s="3">
        <f t="shared" si="1"/>
        <v>9656.5</v>
      </c>
    </row>
    <row r="28" spans="1:10">
      <c r="A28" s="6" t="s">
        <v>3</v>
      </c>
      <c r="B28" s="5">
        <f>I$4</f>
        <v>3</v>
      </c>
      <c r="C28" s="5" t="str">
        <f t="shared" si="3"/>
        <v>Madagascar</v>
      </c>
      <c r="D28" s="3">
        <v>34000</v>
      </c>
      <c r="E28" s="4">
        <f t="shared" si="2"/>
        <v>0.12</v>
      </c>
      <c r="F28" s="3">
        <f t="shared" si="0"/>
        <v>4080</v>
      </c>
      <c r="G28" s="3">
        <f t="shared" si="1"/>
        <v>38080</v>
      </c>
    </row>
    <row r="29" spans="1:10">
      <c r="A29" s="6" t="s">
        <v>3</v>
      </c>
      <c r="B29" s="5">
        <f>I$5</f>
        <v>4</v>
      </c>
      <c r="C29" s="5" t="str">
        <f t="shared" si="3"/>
        <v>Maurice</v>
      </c>
      <c r="D29" s="3">
        <v>3400</v>
      </c>
      <c r="E29" s="4">
        <f t="shared" si="2"/>
        <v>0.155</v>
      </c>
      <c r="F29" s="3">
        <f t="shared" si="0"/>
        <v>527</v>
      </c>
      <c r="G29" s="3">
        <f t="shared" si="1"/>
        <v>3927</v>
      </c>
    </row>
    <row r="30" spans="1:10">
      <c r="A30" s="6" t="s">
        <v>3</v>
      </c>
      <c r="B30" s="5">
        <f>I$6</f>
        <v>5</v>
      </c>
      <c r="C30" s="5" t="str">
        <f t="shared" si="3"/>
        <v>France</v>
      </c>
      <c r="D30" s="3">
        <v>23500</v>
      </c>
      <c r="E30" s="4">
        <f t="shared" si="2"/>
        <v>0.19600000000000001</v>
      </c>
      <c r="F30" s="3">
        <f t="shared" si="0"/>
        <v>4606</v>
      </c>
      <c r="G30" s="3">
        <f t="shared" si="1"/>
        <v>28106</v>
      </c>
    </row>
    <row r="31" spans="1:10">
      <c r="A31" s="6" t="s">
        <v>3</v>
      </c>
      <c r="B31" s="5">
        <f>I$6</f>
        <v>5</v>
      </c>
      <c r="C31" s="5" t="str">
        <f t="shared" si="3"/>
        <v>France</v>
      </c>
      <c r="D31" s="3">
        <v>5600</v>
      </c>
      <c r="E31" s="4">
        <f t="shared" si="2"/>
        <v>0.19600000000000001</v>
      </c>
      <c r="F31" s="3">
        <f t="shared" si="0"/>
        <v>1097.6000000000001</v>
      </c>
      <c r="G31" s="3">
        <f t="shared" si="1"/>
        <v>6697.6</v>
      </c>
    </row>
    <row r="32" spans="1:10">
      <c r="A32" s="6" t="s">
        <v>2</v>
      </c>
      <c r="B32" s="5">
        <f>I$2</f>
        <v>1</v>
      </c>
      <c r="C32" s="5" t="str">
        <f t="shared" si="3"/>
        <v>Suisse</v>
      </c>
      <c r="D32" s="3">
        <v>54000</v>
      </c>
      <c r="E32" s="4">
        <f t="shared" si="2"/>
        <v>0.24</v>
      </c>
      <c r="F32" s="3">
        <f t="shared" si="0"/>
        <v>12960</v>
      </c>
      <c r="G32" s="3">
        <f t="shared" si="1"/>
        <v>66960</v>
      </c>
    </row>
    <row r="33" spans="1:7">
      <c r="A33" s="6" t="s">
        <v>2</v>
      </c>
      <c r="B33" s="5">
        <f>I$2</f>
        <v>1</v>
      </c>
      <c r="C33" s="5" t="str">
        <f t="shared" si="3"/>
        <v>Suisse</v>
      </c>
      <c r="D33" s="3">
        <v>3400</v>
      </c>
      <c r="E33" s="4">
        <f t="shared" si="2"/>
        <v>0.24</v>
      </c>
      <c r="F33" s="3">
        <f t="shared" si="0"/>
        <v>816</v>
      </c>
      <c r="G33" s="3">
        <f t="shared" si="1"/>
        <v>4216</v>
      </c>
    </row>
    <row r="34" spans="1:7">
      <c r="A34" s="6" t="s">
        <v>2</v>
      </c>
      <c r="B34" s="5">
        <f>I$3</f>
        <v>2</v>
      </c>
      <c r="C34" s="5" t="str">
        <f t="shared" si="3"/>
        <v>Réunion</v>
      </c>
      <c r="D34" s="3">
        <v>45000</v>
      </c>
      <c r="E34" s="4">
        <f t="shared" si="2"/>
        <v>8.5000000000000006E-2</v>
      </c>
      <c r="F34" s="3">
        <f t="shared" ref="F34:F65" si="5">D34*E34</f>
        <v>3825.0000000000005</v>
      </c>
      <c r="G34" s="3">
        <f t="shared" ref="G34:G65" si="6">D34+F34</f>
        <v>48825</v>
      </c>
    </row>
    <row r="35" spans="1:7">
      <c r="A35" s="6" t="s">
        <v>2</v>
      </c>
      <c r="B35" s="5">
        <f>I$3</f>
        <v>2</v>
      </c>
      <c r="C35" s="5" t="str">
        <f t="shared" si="3"/>
        <v>Réunion</v>
      </c>
      <c r="D35" s="3">
        <v>34000</v>
      </c>
      <c r="E35" s="4">
        <f t="shared" si="2"/>
        <v>8.5000000000000006E-2</v>
      </c>
      <c r="F35" s="3">
        <f t="shared" si="5"/>
        <v>2890</v>
      </c>
      <c r="G35" s="3">
        <f t="shared" si="6"/>
        <v>36890</v>
      </c>
    </row>
    <row r="36" spans="1:7">
      <c r="A36" s="6" t="s">
        <v>2</v>
      </c>
      <c r="B36" s="5">
        <f>I$4</f>
        <v>3</v>
      </c>
      <c r="C36" s="5" t="str">
        <f t="shared" si="3"/>
        <v>Madagascar</v>
      </c>
      <c r="D36" s="3">
        <v>12000</v>
      </c>
      <c r="E36" s="4">
        <f t="shared" si="2"/>
        <v>0.12</v>
      </c>
      <c r="F36" s="3">
        <f t="shared" si="5"/>
        <v>1440</v>
      </c>
      <c r="G36" s="3">
        <f t="shared" si="6"/>
        <v>13440</v>
      </c>
    </row>
    <row r="37" spans="1:7">
      <c r="A37" s="6" t="s">
        <v>2</v>
      </c>
      <c r="B37" s="5">
        <f>I$5</f>
        <v>4</v>
      </c>
      <c r="C37" s="5" t="str">
        <f t="shared" si="3"/>
        <v>Maurice</v>
      </c>
      <c r="D37" s="3">
        <v>43600</v>
      </c>
      <c r="E37" s="4">
        <f t="shared" si="2"/>
        <v>0.155</v>
      </c>
      <c r="F37" s="3">
        <f t="shared" si="5"/>
        <v>6758</v>
      </c>
      <c r="G37" s="3">
        <f t="shared" si="6"/>
        <v>50358</v>
      </c>
    </row>
    <row r="38" spans="1:7">
      <c r="A38" s="6" t="s">
        <v>2</v>
      </c>
      <c r="B38" s="5">
        <f>I$6</f>
        <v>5</v>
      </c>
      <c r="C38" s="5" t="str">
        <f t="shared" si="3"/>
        <v>France</v>
      </c>
      <c r="D38" s="3">
        <v>23500</v>
      </c>
      <c r="E38" s="4">
        <f t="shared" si="2"/>
        <v>0.19600000000000001</v>
      </c>
      <c r="F38" s="3">
        <f t="shared" si="5"/>
        <v>4606</v>
      </c>
      <c r="G38" s="3">
        <f t="shared" si="6"/>
        <v>28106</v>
      </c>
    </row>
    <row r="39" spans="1:7">
      <c r="A39" s="6" t="s">
        <v>1</v>
      </c>
      <c r="B39" s="5">
        <f>I$2</f>
        <v>1</v>
      </c>
      <c r="C39" s="5" t="str">
        <f t="shared" si="3"/>
        <v>Suisse</v>
      </c>
      <c r="D39" s="3">
        <v>5600</v>
      </c>
      <c r="E39" s="4">
        <f t="shared" si="2"/>
        <v>0.24</v>
      </c>
      <c r="F39" s="3">
        <f t="shared" si="5"/>
        <v>1344</v>
      </c>
      <c r="G39" s="3">
        <f t="shared" si="6"/>
        <v>6944</v>
      </c>
    </row>
    <row r="40" spans="1:7">
      <c r="A40" s="6" t="s">
        <v>1</v>
      </c>
      <c r="B40" s="5">
        <f>I$3</f>
        <v>2</v>
      </c>
      <c r="C40" s="5" t="str">
        <f t="shared" si="3"/>
        <v>Réunion</v>
      </c>
      <c r="D40" s="3">
        <v>54000</v>
      </c>
      <c r="E40" s="4">
        <f t="shared" si="2"/>
        <v>8.5000000000000006E-2</v>
      </c>
      <c r="F40" s="3">
        <f t="shared" si="5"/>
        <v>4590</v>
      </c>
      <c r="G40" s="3">
        <f t="shared" si="6"/>
        <v>58590</v>
      </c>
    </row>
    <row r="41" spans="1:7">
      <c r="A41" s="6" t="s">
        <v>1</v>
      </c>
      <c r="B41" s="5">
        <f>I$4</f>
        <v>3</v>
      </c>
      <c r="C41" s="5" t="str">
        <f t="shared" si="3"/>
        <v>Madagascar</v>
      </c>
      <c r="D41" s="3">
        <v>45000</v>
      </c>
      <c r="E41" s="4">
        <f t="shared" si="2"/>
        <v>0.12</v>
      </c>
      <c r="F41" s="3">
        <f t="shared" si="5"/>
        <v>5400</v>
      </c>
      <c r="G41" s="3">
        <f t="shared" si="6"/>
        <v>50400</v>
      </c>
    </row>
    <row r="42" spans="1:7">
      <c r="A42" s="6" t="s">
        <v>1</v>
      </c>
      <c r="B42" s="5">
        <f>I$4</f>
        <v>3</v>
      </c>
      <c r="C42" s="5" t="str">
        <f t="shared" si="3"/>
        <v>Madagascar</v>
      </c>
      <c r="D42" s="3">
        <v>23500</v>
      </c>
      <c r="E42" s="4">
        <f t="shared" si="2"/>
        <v>0.12</v>
      </c>
      <c r="F42" s="3">
        <f t="shared" si="5"/>
        <v>2820</v>
      </c>
      <c r="G42" s="3">
        <f t="shared" si="6"/>
        <v>26320</v>
      </c>
    </row>
    <row r="43" spans="1:7">
      <c r="A43" s="6" t="s">
        <v>1</v>
      </c>
      <c r="B43" s="5">
        <f t="shared" ref="B43:C45" si="7">I$5</f>
        <v>4</v>
      </c>
      <c r="C43" s="5" t="str">
        <f t="shared" si="3"/>
        <v>Maurice</v>
      </c>
      <c r="D43" s="3">
        <v>5900</v>
      </c>
      <c r="E43" s="4">
        <f t="shared" si="2"/>
        <v>0.155</v>
      </c>
      <c r="F43" s="3">
        <f t="shared" si="5"/>
        <v>914.5</v>
      </c>
      <c r="G43" s="3">
        <f t="shared" si="6"/>
        <v>6814.5</v>
      </c>
    </row>
    <row r="44" spans="1:7">
      <c r="A44" s="6" t="s">
        <v>1</v>
      </c>
      <c r="B44" s="5">
        <f t="shared" si="7"/>
        <v>4</v>
      </c>
      <c r="C44" s="5" t="str">
        <f t="shared" si="3"/>
        <v>Maurice</v>
      </c>
      <c r="D44" s="3">
        <v>13400</v>
      </c>
      <c r="E44" s="4">
        <f t="shared" si="2"/>
        <v>0.155</v>
      </c>
      <c r="F44" s="3">
        <f t="shared" si="5"/>
        <v>2077</v>
      </c>
      <c r="G44" s="3">
        <f t="shared" si="6"/>
        <v>15477</v>
      </c>
    </row>
    <row r="45" spans="1:7">
      <c r="A45" s="6" t="s">
        <v>1</v>
      </c>
      <c r="B45" s="5">
        <f t="shared" si="7"/>
        <v>4</v>
      </c>
      <c r="C45" s="5" t="str">
        <f t="shared" si="3"/>
        <v>Maurice</v>
      </c>
      <c r="D45" s="3">
        <v>54000</v>
      </c>
      <c r="E45" s="4">
        <f t="shared" si="2"/>
        <v>0.155</v>
      </c>
      <c r="F45" s="3">
        <f t="shared" si="5"/>
        <v>8370</v>
      </c>
      <c r="G45" s="3">
        <f t="shared" si="6"/>
        <v>62370</v>
      </c>
    </row>
    <row r="46" spans="1:7">
      <c r="A46" s="6" t="s">
        <v>1</v>
      </c>
      <c r="B46" s="5">
        <f>I$6</f>
        <v>5</v>
      </c>
      <c r="C46" s="5" t="str">
        <f t="shared" si="3"/>
        <v>France</v>
      </c>
      <c r="D46" s="3">
        <v>43600</v>
      </c>
      <c r="E46" s="4">
        <f t="shared" si="2"/>
        <v>0.19600000000000001</v>
      </c>
      <c r="F46" s="3">
        <f t="shared" si="5"/>
        <v>8545.6</v>
      </c>
      <c r="G46" s="3">
        <f t="shared" si="6"/>
        <v>52145.599999999999</v>
      </c>
    </row>
    <row r="47" spans="1:7">
      <c r="A47" s="6" t="s">
        <v>0</v>
      </c>
      <c r="B47" s="5">
        <f>I$2</f>
        <v>1</v>
      </c>
      <c r="C47" s="5" t="str">
        <f t="shared" si="3"/>
        <v>Suisse</v>
      </c>
      <c r="D47" s="3">
        <v>8900</v>
      </c>
      <c r="E47" s="4">
        <f t="shared" si="2"/>
        <v>0.24</v>
      </c>
      <c r="F47" s="3">
        <f t="shared" si="5"/>
        <v>2136</v>
      </c>
      <c r="G47" s="3">
        <f t="shared" si="6"/>
        <v>11036</v>
      </c>
    </row>
    <row r="48" spans="1:7">
      <c r="A48" s="6" t="s">
        <v>0</v>
      </c>
      <c r="B48" s="5">
        <f>I$3</f>
        <v>2</v>
      </c>
      <c r="C48" s="5" t="str">
        <f t="shared" si="3"/>
        <v>Réunion</v>
      </c>
      <c r="D48" s="3">
        <v>13400</v>
      </c>
      <c r="E48" s="4">
        <f t="shared" si="2"/>
        <v>8.5000000000000006E-2</v>
      </c>
      <c r="F48" s="3">
        <f t="shared" si="5"/>
        <v>1139</v>
      </c>
      <c r="G48" s="3">
        <f t="shared" si="6"/>
        <v>14539</v>
      </c>
    </row>
    <row r="49" spans="1:7">
      <c r="A49" s="6" t="s">
        <v>0</v>
      </c>
      <c r="B49" s="5">
        <f>I$4</f>
        <v>3</v>
      </c>
      <c r="C49" s="5" t="str">
        <f t="shared" si="3"/>
        <v>Madagascar</v>
      </c>
      <c r="D49" s="3">
        <v>3400</v>
      </c>
      <c r="E49" s="4">
        <f t="shared" si="2"/>
        <v>0.12</v>
      </c>
      <c r="F49" s="3">
        <f t="shared" si="5"/>
        <v>408</v>
      </c>
      <c r="G49" s="3">
        <f t="shared" si="6"/>
        <v>3808</v>
      </c>
    </row>
    <row r="50" spans="1:7">
      <c r="A50" s="6" t="s">
        <v>0</v>
      </c>
      <c r="B50" s="5">
        <f>I$5</f>
        <v>4</v>
      </c>
      <c r="C50" s="5" t="str">
        <f t="shared" si="3"/>
        <v>Maurice</v>
      </c>
      <c r="D50" s="3">
        <v>23500</v>
      </c>
      <c r="E50" s="4">
        <f t="shared" si="2"/>
        <v>0.155</v>
      </c>
      <c r="F50" s="3">
        <f t="shared" si="5"/>
        <v>3642.5</v>
      </c>
      <c r="G50" s="3">
        <f t="shared" si="6"/>
        <v>27142.5</v>
      </c>
    </row>
    <row r="51" spans="1:7">
      <c r="A51" s="6" t="s">
        <v>0</v>
      </c>
      <c r="B51" s="5">
        <f>I$6</f>
        <v>5</v>
      </c>
      <c r="C51" s="5" t="str">
        <f t="shared" si="3"/>
        <v>France</v>
      </c>
      <c r="D51" s="3">
        <v>14000</v>
      </c>
      <c r="E51" s="4">
        <f t="shared" si="2"/>
        <v>0.19600000000000001</v>
      </c>
      <c r="F51" s="3">
        <f t="shared" si="5"/>
        <v>2744</v>
      </c>
      <c r="G51" s="3">
        <f t="shared" si="6"/>
        <v>16744</v>
      </c>
    </row>
  </sheetData>
  <mergeCells count="1">
    <mergeCell ref="I8:J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 2</vt:lpstr>
      <vt:lpstr>PAYS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LERA</dc:creator>
  <cp:lastModifiedBy>CHRISTIAN</cp:lastModifiedBy>
  <dcterms:created xsi:type="dcterms:W3CDTF">2018-09-26T14:47:35Z</dcterms:created>
  <dcterms:modified xsi:type="dcterms:W3CDTF">2018-09-26T15:50:21Z</dcterms:modified>
</cp:coreProperties>
</file>