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AUL\Documents\"/>
    </mc:Choice>
  </mc:AlternateContent>
  <bookViews>
    <workbookView xWindow="0" yWindow="0" windowWidth="28800" windowHeight="11820" activeTab="1"/>
  </bookViews>
  <sheets>
    <sheet name="base_com" sheetId="2" r:id="rId1"/>
    <sheet name="feuil1" sheetId="20" r:id="rId2"/>
  </sheets>
  <definedNames>
    <definedName name="_xlnm.Print_Area" localSheetId="0">base_com!$A$1:$L$26</definedName>
    <definedName name="_xlnm.Print_Area" localSheetId="1">feuil1!#REF!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20" l="1"/>
  <c r="E78" i="20"/>
  <c r="E74" i="20"/>
  <c r="E71" i="20"/>
  <c r="E66" i="20"/>
  <c r="E62" i="20"/>
  <c r="E58" i="20"/>
  <c r="E55" i="20"/>
  <c r="E51" i="20"/>
  <c r="E47" i="20"/>
  <c r="E43" i="20"/>
  <c r="E40" i="20"/>
  <c r="E23" i="20" l="1"/>
  <c r="E19" i="20"/>
  <c r="L19" i="20" s="1"/>
  <c r="E15" i="20"/>
  <c r="E12" i="20"/>
  <c r="L12" i="20" l="1"/>
  <c r="H12" i="20"/>
  <c r="H15" i="20"/>
  <c r="L15" i="20"/>
  <c r="H19" i="20"/>
  <c r="H23" i="20"/>
  <c r="L23" i="20"/>
</calcChain>
</file>

<file path=xl/sharedStrings.xml><?xml version="1.0" encoding="utf-8"?>
<sst xmlns="http://schemas.openxmlformats.org/spreadsheetml/2006/main" count="283" uniqueCount="60">
  <si>
    <t>par lots de 40 contrats</t>
  </si>
  <si>
    <t>de</t>
  </si>
  <si>
    <t>à</t>
  </si>
  <si>
    <t>%</t>
  </si>
  <si>
    <t>prime</t>
  </si>
  <si>
    <t>PAR LOTS DE 80 CONTRATS</t>
  </si>
  <si>
    <t>C.A</t>
  </si>
  <si>
    <t>PAR LOTS DE 60 CONTRATS</t>
  </si>
  <si>
    <t>D12688F</t>
  </si>
  <si>
    <t>D44265F</t>
  </si>
  <si>
    <t>D116653F</t>
  </si>
  <si>
    <t>D15009F</t>
  </si>
  <si>
    <t>D46455F</t>
  </si>
  <si>
    <t>D55950F</t>
  </si>
  <si>
    <t>XXXXXXXXX</t>
  </si>
  <si>
    <t>D61140F</t>
  </si>
  <si>
    <t>Base_com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</si>
  <si>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</si>
  <si>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</si>
  <si>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</si>
  <si>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</si>
  <si>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</si>
  <si>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</si>
  <si>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</si>
  <si>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</si>
  <si>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</si>
  <si>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</si>
  <si>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</si>
  <si>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</si>
  <si>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</si>
  <si>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</si>
  <si>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</si>
  <si>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</si>
  <si>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C</t>
  </si>
  <si>
    <t>D45056E</t>
  </si>
  <si>
    <t>D125897E</t>
  </si>
  <si>
    <t>D425857E</t>
  </si>
  <si>
    <t>D428564E</t>
  </si>
  <si>
    <t>total</t>
  </si>
  <si>
    <t>XXXXXXXX</t>
  </si>
  <si>
    <t>taux</t>
  </si>
  <si>
    <t>contacts</t>
  </si>
  <si>
    <t>(</t>
  </si>
  <si>
    <t>jean</t>
  </si>
  <si>
    <t>eric</t>
  </si>
  <si>
    <t>pierre</t>
  </si>
  <si>
    <t>michel</t>
  </si>
  <si>
    <t>D239878E</t>
  </si>
  <si>
    <t>LOT20</t>
  </si>
  <si>
    <t>LOT25</t>
  </si>
  <si>
    <t>LOT28</t>
  </si>
  <si>
    <t>LOT 30</t>
  </si>
  <si>
    <t>LOT35</t>
  </si>
  <si>
    <t>LOT29</t>
  </si>
  <si>
    <t>LOT32</t>
  </si>
  <si>
    <t>LOT34</t>
  </si>
  <si>
    <t>LOT33</t>
  </si>
  <si>
    <t>LOT36</t>
  </si>
  <si>
    <t>LOT45</t>
  </si>
  <si>
    <t>LOT46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</si>
</sst>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C]d\-mmm;@"/>
    <numFmt numFmtId="165" formatCode="dd/mm/yy;@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4"/>
      <color rgb="FFFF0000"/>
      <name val="Arial"/>
      <family val="2"/>
    </font>
    <font>
      <sz val="14"/>
      <name val="Arial"/>
      <family val="2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Continuous"/>
    </xf>
    <xf numFmtId="0" fontId="1" fillId="3" borderId="7" xfId="0" applyFont="1" applyFill="1" applyBorder="1" applyAlignment="1">
      <alignment horizontal="centerContinuous"/>
    </xf>
    <xf numFmtId="0" fontId="1" fillId="3" borderId="8" xfId="0" applyFont="1" applyFill="1" applyBorder="1" applyAlignment="1">
      <alignment horizontal="centerContinuous"/>
    </xf>
    <xf numFmtId="0" fontId="1" fillId="4" borderId="7" xfId="0" applyFont="1" applyFill="1" applyBorder="1" applyAlignment="1">
      <alignment horizontal="centerContinuous"/>
    </xf>
    <xf numFmtId="0" fontId="1" fillId="4" borderId="8" xfId="0" applyFont="1" applyFill="1" applyBorder="1" applyAlignment="1">
      <alignment horizontal="centerContinuous"/>
    </xf>
    <xf numFmtId="0" fontId="1" fillId="2" borderId="12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9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9" fontId="1" fillId="0" borderId="14" xfId="0" applyNumberFormat="1" applyFont="1" applyBorder="1" applyAlignment="1">
      <alignment horizontal="center"/>
    </xf>
    <xf numFmtId="0" fontId="0" fillId="0" borderId="19" xfId="0" applyBorder="1"/>
    <xf numFmtId="0" fontId="1" fillId="0" borderId="2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" fontId="0" fillId="0" borderId="22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2" fontId="5" fillId="0" borderId="21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165" fontId="7" fillId="0" borderId="15" xfId="0" applyNumberFormat="1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7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164" fontId="10" fillId="0" borderId="17" xfId="0" applyNumberFormat="1" applyFont="1" applyFill="1" applyBorder="1" applyAlignment="1">
      <alignment horizontal="center"/>
    </xf>
    <xf numFmtId="0" fontId="10" fillId="0" borderId="17" xfId="0" applyFont="1" applyFill="1" applyBorder="1" applyAlignment="1">
      <alignment horizontal="left"/>
    </xf>
    <xf numFmtId="0" fontId="9" fillId="0" borderId="23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left"/>
    </xf>
    <xf numFmtId="0" fontId="3" fillId="0" borderId="0" xfId="0" applyFont="1"/>
    <xf numFmtId="0" fontId="11" fillId="0" borderId="0" xfId="0" applyFont="1" applyFill="1" applyBorder="1" applyAlignment="1">
      <alignment horizontal="center"/>
    </xf>
    <xf numFmtId="0" fontId="12" fillId="0" borderId="0" xfId="0" applyFont="1"/>
    <xf numFmtId="0" fontId="0" fillId="0" borderId="24" xfId="0" applyBorder="1"/>
    <xf numFmtId="0" fontId="0" fillId="0" borderId="0" xfId="0" applyAlignment="1">
      <alignment horizontal="center" wrapText="1"/>
    </xf>
    <xf numFmtId="0" fontId="13" fillId="0" borderId="0" xfId="0" applyFont="1" applyAlignment="1">
      <alignment horizontal="center"/>
    </xf>
    <xf numFmtId="0" fontId="0" fillId="0" borderId="24" xfId="0" applyBorder="1" applyAlignment="1">
      <alignment horizontal="center"/>
    </xf>
    <xf numFmtId="0" fontId="2" fillId="0" borderId="24" xfId="0" applyFont="1" applyBorder="1"/>
    <xf numFmtId="0" fontId="10" fillId="0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9" fontId="0" fillId="0" borderId="0" xfId="0" applyNumberFormat="1"/>
    <xf numFmtId="0" fontId="0" fillId="0" borderId="0" xfId="0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2" fontId="5" fillId="0" borderId="2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5" fillId="0" borderId="24" xfId="0" applyFont="1" applyBorder="1"/>
    <xf numFmtId="0" fontId="16" fillId="0" borderId="17" xfId="0" applyFont="1" applyFill="1" applyBorder="1" applyAlignment="1">
      <alignment horizontal="center"/>
    </xf>
    <xf numFmtId="0" fontId="15" fillId="0" borderId="0" xfId="0" applyFont="1" applyBorder="1"/>
    <xf numFmtId="0" fontId="10" fillId="0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0</xdr:row>
      <xdr:rowOff>152400</xdr:rowOff>
    </xdr:from>
    <xdr:to>
      <xdr:col>14</xdr:col>
      <xdr:colOff>657225</xdr:colOff>
      <xdr:row>4</xdr:row>
      <xdr:rowOff>161925</xdr:rowOff>
    </xdr:to>
    <xdr:sp macro="" textlink="">
      <xdr:nvSpPr>
        <xdr:cNvPr id="2" name="ZoneTexte 1"/>
        <xdr:cNvSpPr txBox="1"/>
      </xdr:nvSpPr>
      <xdr:spPr>
        <a:xfrm>
          <a:off x="1228725" y="152400"/>
          <a:ext cx="900112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/>
            <a:t>Ci</a:t>
          </a:r>
          <a:r>
            <a:rPr lang="fr-FR" sz="1200" baseline="0"/>
            <a:t> dessous  un exemple à partir du tableau  base_com  (feuillet 1).J'ai obtenu ce résultat en recopiant la formule  RECHERCHEV et la fonction  DECALER</a:t>
          </a:r>
        </a:p>
        <a:p>
          <a:r>
            <a:rPr lang="fr-FR" sz="1200" baseline="0"/>
            <a:t>Les chiffres en rouge, c'est ce que dois trouver</a:t>
          </a:r>
        </a:p>
        <a:p>
          <a:r>
            <a:rPr lang="fr-FR" sz="1200" baseline="0"/>
            <a:t>Je reçois chaque mois le CA produit par les conseillers</a:t>
          </a:r>
        </a:p>
        <a:p>
          <a:endParaRPr lang="fr-FR" sz="1200"/>
        </a:p>
      </xdr:txBody>
    </xdr:sp>
    <xdr:clientData/>
  </xdr:twoCellAnchor>
  <xdr:twoCellAnchor>
    <xdr:from>
      <xdr:col>0</xdr:col>
      <xdr:colOff>590550</xdr:colOff>
      <xdr:row>25</xdr:row>
      <xdr:rowOff>209549</xdr:rowOff>
    </xdr:from>
    <xdr:to>
      <xdr:col>15</xdr:col>
      <xdr:colOff>704850</xdr:colOff>
      <xdr:row>34</xdr:row>
      <xdr:rowOff>85724</xdr:rowOff>
    </xdr:to>
    <xdr:sp macro="" textlink="">
      <xdr:nvSpPr>
        <xdr:cNvPr id="5" name="ZoneTexte 4"/>
        <xdr:cNvSpPr txBox="1"/>
      </xdr:nvSpPr>
      <xdr:spPr>
        <a:xfrm>
          <a:off x="590550" y="5495924"/>
          <a:ext cx="10401300" cy="1933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/>
            <a:t>cI Desous</a:t>
          </a:r>
          <a:r>
            <a:rPr lang="fr-FR" sz="1400" baseline="0"/>
            <a:t> un exemple du fichier que je reçois en  fin de mois pour calculer la com des conseillers</a:t>
          </a:r>
        </a:p>
        <a:p>
          <a:r>
            <a:rPr lang="fr-FR" sz="1400" baseline="0"/>
            <a:t>Ne sont rempli que  les colonnes A à G .il me faut donc calculer le taux ((col H) qui est fonction et du nombre de contacts (40,60,80) et du montant du CA noté par strat (dans la base_com (feuillet base_com).</a:t>
          </a:r>
        </a:p>
        <a:p>
          <a:r>
            <a:rPr lang="fr-FR" sz="1400" baseline="0"/>
            <a:t>le tableau base_com reprend tout cela mais je voudrais maintenant pouvoir effectuer les calculs directement en colonne H  L  sans passer par le VBA car je n'y connais rien.</a:t>
          </a:r>
        </a:p>
        <a:p>
          <a:r>
            <a:rPr lang="fr-FR" sz="1400" baseline="0"/>
            <a:t>J'ai essayé avec "SELECTIONNER LE TABLEAU" mais je n'y arrive pas.</a:t>
          </a:r>
        </a:p>
        <a:p>
          <a:r>
            <a:rPr lang="fr-FR" sz="1400" baseline="0"/>
            <a:t>A noter que chaque mois les N° de lot se retrouvent (ou pas) de façon aléatoire et que s'y ajoutent de nouveaux</a:t>
          </a:r>
        </a:p>
        <a:p>
          <a:r>
            <a:rPr lang="fr-FR" sz="1400" baseline="0"/>
            <a:t>Actuellement, j'effectue ces calculs à partir d'une feuille de calcul que j'ai bidouillée, mais ça devient trop compliqué et source d'erreurs.</a:t>
          </a:r>
          <a:endParaRPr lang="fr-FR" sz="14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5:L27"/>
  <sheetViews>
    <sheetView topLeftCell="A7" workbookViewId="0">
      <selection activeCell="R20" sqref="R20"/>
    </sheetView>
  </sheetViews>
  <sheetFormatPr baseColWidth="10" defaultColWidth="11.42578125" defaultRowHeight="15" x14ac:dyDescent="0.25"/>
  <cols>
    <col min="1" max="12" width="8.7109375" customWidth="1"/>
  </cols>
  <sheetData>
    <row r="15" spans="1:12" ht="15.75" thickBot="1" x14ac:dyDescent="0.3">
      <c r="E15" t="s">
        <v>16</v>
      </c>
    </row>
    <row r="16" spans="1:12" ht="16.5" thickTop="1" thickBot="1" x14ac:dyDescent="0.3">
      <c r="A16" s="10" t="s">
        <v>0</v>
      </c>
      <c r="B16" s="11"/>
      <c r="C16" s="11"/>
      <c r="D16" s="12"/>
      <c r="E16" s="63" t="s">
        <v>7</v>
      </c>
      <c r="F16" s="64"/>
      <c r="G16" s="64"/>
      <c r="H16" s="65"/>
      <c r="I16" s="13" t="s">
        <v>5</v>
      </c>
      <c r="J16" s="13"/>
      <c r="K16" s="13"/>
      <c r="L16" s="14"/>
    </row>
    <row r="17" spans="1:12" x14ac:dyDescent="0.25">
      <c r="A17" s="7" t="s">
        <v>1</v>
      </c>
      <c r="B17" s="15" t="s">
        <v>2</v>
      </c>
      <c r="C17" s="15" t="s">
        <v>3</v>
      </c>
      <c r="D17" s="9" t="s">
        <v>4</v>
      </c>
      <c r="E17" s="7" t="s">
        <v>1</v>
      </c>
      <c r="F17" s="15" t="s">
        <v>2</v>
      </c>
      <c r="G17" s="15" t="s">
        <v>3</v>
      </c>
      <c r="H17" s="9" t="s">
        <v>4</v>
      </c>
      <c r="I17" s="8" t="s">
        <v>1</v>
      </c>
      <c r="J17" s="15" t="s">
        <v>2</v>
      </c>
      <c r="K17" s="15" t="s">
        <v>3</v>
      </c>
      <c r="L17" s="9" t="s">
        <v>4</v>
      </c>
    </row>
    <row r="18" spans="1:12" x14ac:dyDescent="0.25">
      <c r="A18" s="1">
        <v>0</v>
      </c>
      <c r="B18" s="16">
        <v>1750</v>
      </c>
      <c r="C18" s="17">
        <v>0.05</v>
      </c>
      <c r="D18" s="3"/>
      <c r="E18" s="21">
        <v>0</v>
      </c>
      <c r="F18" s="16">
        <v>2625</v>
      </c>
      <c r="G18" s="17">
        <v>0.05</v>
      </c>
      <c r="H18" s="22"/>
      <c r="I18" s="2">
        <v>0</v>
      </c>
      <c r="J18" s="16">
        <v>3500</v>
      </c>
      <c r="K18" s="17">
        <v>0.05</v>
      </c>
      <c r="L18" s="3"/>
    </row>
    <row r="19" spans="1:12" x14ac:dyDescent="0.25">
      <c r="A19" s="1">
        <v>1751</v>
      </c>
      <c r="B19" s="16">
        <v>2250</v>
      </c>
      <c r="C19" s="17">
        <v>7.0000000000000007E-2</v>
      </c>
      <c r="D19" s="3"/>
      <c r="E19" s="21">
        <v>2626</v>
      </c>
      <c r="F19" s="16">
        <v>3375</v>
      </c>
      <c r="G19" s="17">
        <v>7.0000000000000007E-2</v>
      </c>
      <c r="H19" s="22"/>
      <c r="I19" s="2">
        <v>3501</v>
      </c>
      <c r="J19" s="16">
        <v>4500</v>
      </c>
      <c r="K19" s="17">
        <v>7.0000000000000007E-2</v>
      </c>
      <c r="L19" s="3"/>
    </row>
    <row r="20" spans="1:12" x14ac:dyDescent="0.25">
      <c r="A20" s="1">
        <v>2251</v>
      </c>
      <c r="B20" s="16">
        <v>2950</v>
      </c>
      <c r="C20" s="17">
        <v>0.08</v>
      </c>
      <c r="D20" s="3"/>
      <c r="E20" s="21">
        <v>3376</v>
      </c>
      <c r="F20" s="16">
        <v>4425</v>
      </c>
      <c r="G20" s="17">
        <v>0.08</v>
      </c>
      <c r="H20" s="22"/>
      <c r="I20" s="2">
        <v>4501</v>
      </c>
      <c r="J20" s="16">
        <v>5900</v>
      </c>
      <c r="K20" s="17">
        <v>0.08</v>
      </c>
      <c r="L20" s="3"/>
    </row>
    <row r="21" spans="1:12" x14ac:dyDescent="0.25">
      <c r="A21" s="1">
        <v>2951</v>
      </c>
      <c r="B21" s="16">
        <v>3250</v>
      </c>
      <c r="C21" s="17">
        <v>0.1</v>
      </c>
      <c r="D21" s="3"/>
      <c r="E21" s="21">
        <v>4426</v>
      </c>
      <c r="F21" s="16">
        <v>4875</v>
      </c>
      <c r="G21" s="17">
        <v>0.1</v>
      </c>
      <c r="H21" s="22"/>
      <c r="I21" s="2">
        <v>5901</v>
      </c>
      <c r="J21" s="16">
        <v>6500</v>
      </c>
      <c r="K21" s="17">
        <v>0.1</v>
      </c>
      <c r="L21" s="3"/>
    </row>
    <row r="22" spans="1:12" x14ac:dyDescent="0.25">
      <c r="A22" s="1">
        <v>3251</v>
      </c>
      <c r="B22" s="16">
        <v>4000</v>
      </c>
      <c r="C22" s="17">
        <v>0.12</v>
      </c>
      <c r="D22" s="3"/>
      <c r="E22" s="21">
        <v>4876</v>
      </c>
      <c r="F22" s="16">
        <v>6000</v>
      </c>
      <c r="G22" s="17">
        <v>0.12</v>
      </c>
      <c r="H22" s="22"/>
      <c r="I22" s="2">
        <v>6501</v>
      </c>
      <c r="J22" s="16">
        <v>8000</v>
      </c>
      <c r="K22" s="17">
        <v>0.12</v>
      </c>
      <c r="L22" s="3"/>
    </row>
    <row r="23" spans="1:12" x14ac:dyDescent="0.25">
      <c r="A23" s="1">
        <v>4001</v>
      </c>
      <c r="B23" s="16">
        <v>4375</v>
      </c>
      <c r="C23" s="17">
        <v>0.13</v>
      </c>
      <c r="D23" s="3"/>
      <c r="E23" s="21">
        <v>6001</v>
      </c>
      <c r="F23" s="16">
        <v>6562</v>
      </c>
      <c r="G23" s="17">
        <v>0.13</v>
      </c>
      <c r="H23" s="22"/>
      <c r="I23" s="2">
        <v>8001</v>
      </c>
      <c r="J23" s="16">
        <v>8750</v>
      </c>
      <c r="K23" s="17">
        <v>0.13</v>
      </c>
      <c r="L23" s="3"/>
    </row>
    <row r="24" spans="1:12" x14ac:dyDescent="0.25">
      <c r="A24" s="1">
        <v>4376</v>
      </c>
      <c r="B24" s="16"/>
      <c r="C24" s="17">
        <v>0.13</v>
      </c>
      <c r="D24" s="3">
        <v>50</v>
      </c>
      <c r="E24" s="21">
        <v>6562</v>
      </c>
      <c r="F24" s="16"/>
      <c r="G24" s="17">
        <v>0.13</v>
      </c>
      <c r="H24" s="22">
        <v>75</v>
      </c>
      <c r="I24" s="2">
        <v>8751</v>
      </c>
      <c r="J24" s="16"/>
      <c r="K24" s="17">
        <v>0.13</v>
      </c>
      <c r="L24" s="3">
        <v>100</v>
      </c>
    </row>
    <row r="25" spans="1:12" x14ac:dyDescent="0.25">
      <c r="A25" s="1"/>
      <c r="B25" s="16"/>
      <c r="C25" s="17"/>
      <c r="D25" s="3"/>
      <c r="E25" s="21"/>
      <c r="F25" s="16"/>
      <c r="G25" s="17"/>
      <c r="H25" s="22"/>
      <c r="I25" s="2"/>
      <c r="J25" s="16"/>
      <c r="K25" s="17"/>
      <c r="L25" s="3"/>
    </row>
    <row r="26" spans="1:12" ht="15.75" thickBot="1" x14ac:dyDescent="0.3">
      <c r="A26" s="4"/>
      <c r="B26" s="18"/>
      <c r="C26" s="19"/>
      <c r="D26" s="6"/>
      <c r="E26" s="23"/>
      <c r="F26" s="19"/>
      <c r="G26" s="19"/>
      <c r="H26" s="24"/>
      <c r="I26" s="5"/>
      <c r="J26" s="18"/>
      <c r="K26" s="19"/>
      <c r="L26" s="6"/>
    </row>
    <row r="27" spans="1:12" ht="15.75" thickTop="1" x14ac:dyDescent="0.25">
      <c r="I27" s="20"/>
      <c r="J27" s="20"/>
      <c r="K27" s="20"/>
      <c r="L27" s="20"/>
    </row>
  </sheetData>
  <mergeCells count="1">
    <mergeCell ref="E16:H1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2"/>
  <sheetViews>
    <sheetView tabSelected="1" topLeftCell="A12" workbookViewId="0">
      <selection activeCell="Q35" sqref="Q35"/>
    </sheetView>
  </sheetViews>
  <sheetFormatPr baseColWidth="10" defaultColWidth="11.42578125" defaultRowHeight="15" x14ac:dyDescent="0.25"/>
  <cols>
    <col min="1" max="1" width="9" customWidth="1"/>
    <col min="2" max="3" width="8.7109375" customWidth="1"/>
    <col min="4" max="4" width="9.85546875" customWidth="1"/>
    <col min="5" max="5" width="10.5703125" customWidth="1"/>
    <col min="6" max="6" width="13.5703125" customWidth="1"/>
    <col min="7" max="7" width="8.140625" customWidth="1"/>
    <col min="8" max="17" width="10.7109375" customWidth="1"/>
  </cols>
  <sheetData>
    <row r="1" spans="1:19" x14ac:dyDescent="0.25">
      <c r="F1" t="s">
        <v>42</v>
      </c>
    </row>
    <row r="5" spans="1:19" ht="15.75" thickBot="1" x14ac:dyDescent="0.3"/>
    <row r="6" spans="1:19" ht="15.75" x14ac:dyDescent="0.25">
      <c r="A6" s="30" t="s">
        <v>17</v>
      </c>
      <c r="B6" s="31" t="s">
        <v>18</v>
      </c>
      <c r="C6" s="32" t="s">
        <v>33</v>
      </c>
      <c r="D6" s="33" t="s">
        <v>19</v>
      </c>
      <c r="E6" s="32" t="s">
        <v>20</v>
      </c>
      <c r="F6" s="34" t="s">
        <v>21</v>
      </c>
      <c r="G6" s="35" t="s">
        <v>22</v>
      </c>
      <c r="H6" s="35" t="s">
        <v>23</v>
      </c>
      <c r="I6" s="35" t="s">
        <v>24</v>
      </c>
      <c r="J6" s="35" t="s">
        <v>25</v>
      </c>
      <c r="K6" s="36" t="s">
        <v>26</v>
      </c>
      <c r="L6" s="26" t="s">
        <v>27</v>
      </c>
      <c r="M6" s="26" t="s">
        <v>28</v>
      </c>
      <c r="N6" s="36" t="s">
        <v>29</v>
      </c>
      <c r="O6" s="36" t="s">
        <v>30</v>
      </c>
      <c r="P6" s="36" t="s">
        <v>31</v>
      </c>
      <c r="Q6" s="37" t="s">
        <v>32</v>
      </c>
    </row>
    <row r="7" spans="1:19" ht="30" x14ac:dyDescent="0.25">
      <c r="E7" t="s">
        <v>6</v>
      </c>
      <c r="G7" s="54" t="s">
        <v>41</v>
      </c>
      <c r="H7" t="s">
        <v>40</v>
      </c>
      <c r="L7" t="s">
        <v>4</v>
      </c>
      <c r="N7" t="s">
        <v>38</v>
      </c>
    </row>
    <row r="8" spans="1:19" x14ac:dyDescent="0.25">
      <c r="A8" s="38" t="s">
        <v>39</v>
      </c>
      <c r="B8" s="39" t="s">
        <v>15</v>
      </c>
      <c r="C8" s="39" t="s">
        <v>14</v>
      </c>
      <c r="D8" s="39" t="s">
        <v>14</v>
      </c>
      <c r="E8" s="27">
        <v>1751</v>
      </c>
      <c r="F8" s="39" t="s">
        <v>14</v>
      </c>
      <c r="G8" s="42"/>
      <c r="S8" s="61"/>
    </row>
    <row r="9" spans="1:19" x14ac:dyDescent="0.25">
      <c r="A9" s="38" t="s">
        <v>39</v>
      </c>
      <c r="B9" s="44" t="s">
        <v>10</v>
      </c>
      <c r="C9" s="40" t="s">
        <v>14</v>
      </c>
      <c r="D9" s="39" t="s">
        <v>14</v>
      </c>
      <c r="E9" s="28">
        <v>2500</v>
      </c>
      <c r="F9" s="39" t="s">
        <v>14</v>
      </c>
      <c r="G9" s="42"/>
      <c r="S9" s="61"/>
    </row>
    <row r="10" spans="1:19" x14ac:dyDescent="0.25">
      <c r="A10" s="38" t="s">
        <v>39</v>
      </c>
      <c r="B10" s="39" t="s">
        <v>34</v>
      </c>
      <c r="C10" s="40" t="s">
        <v>14</v>
      </c>
      <c r="D10" s="39" t="s">
        <v>14</v>
      </c>
      <c r="E10" s="41">
        <v>374</v>
      </c>
      <c r="F10" s="39" t="s">
        <v>14</v>
      </c>
      <c r="G10" s="42"/>
      <c r="S10" s="61"/>
    </row>
    <row r="11" spans="1:19" x14ac:dyDescent="0.25">
      <c r="A11" s="38"/>
      <c r="B11" s="39"/>
      <c r="C11" s="39"/>
      <c r="D11" s="45"/>
      <c r="E11" s="27">
        <v>0</v>
      </c>
      <c r="F11" s="50"/>
      <c r="G11" s="42"/>
    </row>
    <row r="12" spans="1:19" ht="18.75" x14ac:dyDescent="0.3">
      <c r="A12" s="46"/>
      <c r="B12" s="59" t="s">
        <v>38</v>
      </c>
      <c r="C12" s="73" t="s">
        <v>43</v>
      </c>
      <c r="D12" s="48"/>
      <c r="E12" s="29">
        <f>SUM(E8:E11)</f>
        <v>4625</v>
      </c>
      <c r="F12" s="51"/>
      <c r="G12" s="42">
        <v>40</v>
      </c>
      <c r="H12" s="55">
        <f ca="1">VLOOKUP(E12,OFFSET(base_com!$A$18,0,((G12-40)/20)*4,7,4),3,TRUE)</f>
        <v>0.13</v>
      </c>
      <c r="L12" s="55">
        <f ca="1">VLOOKUP(E12,OFFSET(base_com!$A$18,0,((G12-40)/20)*4,7,4),4,TRUE)</f>
        <v>50</v>
      </c>
    </row>
    <row r="13" spans="1:19" x14ac:dyDescent="0.25">
      <c r="A13" s="38" t="s">
        <v>39</v>
      </c>
      <c r="B13" s="49" t="s">
        <v>11</v>
      </c>
      <c r="C13" s="40" t="s">
        <v>14</v>
      </c>
      <c r="D13" s="39" t="s">
        <v>14</v>
      </c>
      <c r="E13" s="25">
        <v>4188</v>
      </c>
      <c r="F13" s="39" t="s">
        <v>14</v>
      </c>
      <c r="G13" s="42"/>
      <c r="L13" s="43"/>
    </row>
    <row r="14" spans="1:19" x14ac:dyDescent="0.25">
      <c r="A14" s="38" t="s">
        <v>39</v>
      </c>
      <c r="B14" s="39" t="s">
        <v>35</v>
      </c>
      <c r="C14" s="40" t="s">
        <v>14</v>
      </c>
      <c r="D14" s="39" t="s">
        <v>14</v>
      </c>
      <c r="E14" s="25">
        <v>2375</v>
      </c>
      <c r="F14" s="39" t="s">
        <v>14</v>
      </c>
      <c r="G14" s="42"/>
      <c r="L14" s="43"/>
    </row>
    <row r="15" spans="1:19" ht="18.75" x14ac:dyDescent="0.3">
      <c r="A15" s="46"/>
      <c r="B15" s="58" t="s">
        <v>38</v>
      </c>
      <c r="C15" s="73" t="s">
        <v>44</v>
      </c>
      <c r="D15" s="48"/>
      <c r="E15" s="29">
        <f>SUM(E13:E14)</f>
        <v>6563</v>
      </c>
      <c r="F15" s="50"/>
      <c r="G15" s="42">
        <v>60</v>
      </c>
      <c r="H15" s="55">
        <f ca="1">VLOOKUP(E15,OFFSET(base_com!$A$18,0,((G15-40)/20)*4,7,4),3,TRUE)</f>
        <v>0.13</v>
      </c>
      <c r="L15" s="55">
        <f ca="1">VLOOKUP(E15,OFFSET(base_com!$A$18,0,((G15-40)/20)*4,7,4),4,TRUE)</f>
        <v>75</v>
      </c>
    </row>
    <row r="16" spans="1:19" x14ac:dyDescent="0.25">
      <c r="A16" s="38" t="s">
        <v>39</v>
      </c>
      <c r="B16" s="40" t="s">
        <v>12</v>
      </c>
      <c r="C16" s="40" t="s">
        <v>14</v>
      </c>
      <c r="D16" s="40" t="s">
        <v>14</v>
      </c>
      <c r="E16" s="27">
        <v>4501</v>
      </c>
      <c r="F16" s="39" t="s">
        <v>14</v>
      </c>
      <c r="G16" s="42"/>
      <c r="L16" s="43"/>
    </row>
    <row r="17" spans="1:17" x14ac:dyDescent="0.25">
      <c r="A17" s="38" t="s">
        <v>39</v>
      </c>
      <c r="B17" s="39" t="s">
        <v>9</v>
      </c>
      <c r="C17" s="40" t="s">
        <v>14</v>
      </c>
      <c r="D17" s="40" t="s">
        <v>14</v>
      </c>
      <c r="E17" s="27">
        <v>2750</v>
      </c>
      <c r="F17" s="39" t="s">
        <v>14</v>
      </c>
      <c r="G17" s="42"/>
      <c r="L17" s="43"/>
    </row>
    <row r="18" spans="1:17" x14ac:dyDescent="0.25">
      <c r="A18" s="38" t="s">
        <v>39</v>
      </c>
      <c r="B18" s="39" t="s">
        <v>36</v>
      </c>
      <c r="C18" s="40" t="s">
        <v>14</v>
      </c>
      <c r="D18" s="39" t="s">
        <v>14</v>
      </c>
      <c r="E18" s="27">
        <v>1500</v>
      </c>
      <c r="F18" s="39" t="s">
        <v>14</v>
      </c>
      <c r="G18" s="42"/>
      <c r="L18" s="43"/>
    </row>
    <row r="19" spans="1:17" ht="18.75" x14ac:dyDescent="0.3">
      <c r="A19" s="46"/>
      <c r="B19" s="47" t="s">
        <v>38</v>
      </c>
      <c r="C19" s="73" t="s">
        <v>45</v>
      </c>
      <c r="D19" s="48"/>
      <c r="E19" s="29">
        <f>SUM(E16:E18)</f>
        <v>8751</v>
      </c>
      <c r="F19" s="52"/>
      <c r="G19" s="42">
        <v>80</v>
      </c>
      <c r="H19" s="55">
        <f ca="1">VLOOKUP(E19,OFFSET(base_com!$A$18,0,(((G19-20)/20)-1)*4,7,4),3,TRUE)</f>
        <v>0.13</v>
      </c>
      <c r="L19" s="55">
        <f ca="1">VLOOKUP(E19,OFFSET(base_com!$A$18,0,((G19-40)/20)*4,7,4),4,TRUE)</f>
        <v>100</v>
      </c>
    </row>
    <row r="20" spans="1:17" x14ac:dyDescent="0.25">
      <c r="A20" s="38" t="s">
        <v>39</v>
      </c>
      <c r="B20" s="39" t="s">
        <v>13</v>
      </c>
      <c r="C20" s="40" t="s">
        <v>14</v>
      </c>
      <c r="D20" s="40" t="s">
        <v>14</v>
      </c>
      <c r="E20" s="27">
        <v>3570</v>
      </c>
      <c r="F20" s="39" t="s">
        <v>14</v>
      </c>
      <c r="G20" s="42"/>
      <c r="L20" s="43"/>
    </row>
    <row r="21" spans="1:17" x14ac:dyDescent="0.25">
      <c r="A21" s="38" t="s">
        <v>39</v>
      </c>
      <c r="B21" s="39" t="s">
        <v>8</v>
      </c>
      <c r="C21" s="40" t="s">
        <v>14</v>
      </c>
      <c r="D21" s="40" t="s">
        <v>14</v>
      </c>
      <c r="E21" s="27">
        <v>3450</v>
      </c>
      <c r="F21" s="39" t="s">
        <v>14</v>
      </c>
      <c r="G21" s="42"/>
      <c r="L21" s="43"/>
    </row>
    <row r="22" spans="1:17" ht="18" x14ac:dyDescent="0.25">
      <c r="A22" s="38" t="s">
        <v>39</v>
      </c>
      <c r="B22" s="39" t="s">
        <v>37</v>
      </c>
      <c r="C22" s="40" t="s">
        <v>14</v>
      </c>
      <c r="D22" s="39" t="s">
        <v>14</v>
      </c>
      <c r="E22" s="27">
        <v>2500</v>
      </c>
      <c r="F22" s="39" t="s">
        <v>14</v>
      </c>
      <c r="G22" s="42"/>
      <c r="H22" s="55"/>
      <c r="L22" s="60"/>
    </row>
    <row r="23" spans="1:17" ht="18.75" x14ac:dyDescent="0.3">
      <c r="A23" s="53"/>
      <c r="B23" s="57" t="s">
        <v>38</v>
      </c>
      <c r="C23" s="72" t="s">
        <v>46</v>
      </c>
      <c r="D23" s="53"/>
      <c r="E23" s="29">
        <f>SUM(E20:E22)</f>
        <v>9520</v>
      </c>
      <c r="F23" s="53"/>
      <c r="G23" s="56">
        <v>60</v>
      </c>
      <c r="H23" s="55">
        <f ca="1">VLOOKUP(E23,OFFSET(base_com!$A$18,0,(((G23-20)/20)-1)*4,7,4),3,TRUE)</f>
        <v>0.13</v>
      </c>
      <c r="J23" s="53"/>
      <c r="K23" s="53"/>
      <c r="L23" s="66">
        <f>IF(E23="","",VLOOKUP(E23,base_com!$I$18:$L$26,4,1))</f>
        <v>100</v>
      </c>
      <c r="M23" s="53"/>
      <c r="O23" s="53"/>
      <c r="P23" s="53"/>
      <c r="Q23" s="53"/>
    </row>
    <row r="24" spans="1:17" ht="18.75" x14ac:dyDescent="0.3">
      <c r="A24" s="67"/>
      <c r="B24" s="68"/>
      <c r="C24" s="74"/>
      <c r="D24" s="67"/>
      <c r="E24" s="69"/>
      <c r="F24" s="67"/>
      <c r="G24" s="70"/>
      <c r="H24" s="55"/>
      <c r="J24" s="67"/>
      <c r="K24" s="67"/>
      <c r="L24" s="71"/>
      <c r="M24" s="67"/>
      <c r="O24" s="67"/>
      <c r="P24" s="67"/>
      <c r="Q24" s="67"/>
    </row>
    <row r="25" spans="1:17" ht="18" x14ac:dyDescent="0.25">
      <c r="A25" s="67"/>
      <c r="B25" s="68"/>
      <c r="C25" s="67"/>
      <c r="D25" s="67"/>
      <c r="E25" s="69"/>
      <c r="F25" s="67"/>
      <c r="G25" s="70"/>
      <c r="H25" s="55"/>
      <c r="J25" s="67"/>
      <c r="K25" s="67"/>
      <c r="L25" s="71"/>
      <c r="M25" s="67"/>
      <c r="O25" s="67"/>
      <c r="P25" s="67"/>
      <c r="Q25" s="67"/>
    </row>
    <row r="26" spans="1:17" ht="18" x14ac:dyDescent="0.25">
      <c r="A26" s="67"/>
      <c r="B26" s="68"/>
      <c r="C26" s="67"/>
      <c r="D26" s="67"/>
      <c r="E26" s="69"/>
      <c r="F26" s="67"/>
      <c r="G26" s="70"/>
      <c r="H26" s="55"/>
      <c r="J26" s="67"/>
      <c r="K26" s="67"/>
      <c r="L26" s="71"/>
      <c r="M26" s="67"/>
      <c r="O26" s="67"/>
      <c r="P26" s="67"/>
      <c r="Q26" s="67"/>
    </row>
    <row r="27" spans="1:17" ht="18" x14ac:dyDescent="0.25">
      <c r="A27" s="67"/>
      <c r="B27" s="68"/>
      <c r="C27" s="67"/>
      <c r="D27" s="67"/>
      <c r="E27" s="69"/>
      <c r="F27" s="67"/>
      <c r="G27" s="70"/>
      <c r="H27" s="55"/>
      <c r="J27" s="67"/>
      <c r="K27" s="67"/>
      <c r="L27" s="71"/>
      <c r="M27" s="67"/>
      <c r="O27" s="67"/>
      <c r="P27" s="67"/>
      <c r="Q27" s="67"/>
    </row>
    <row r="28" spans="1:17" ht="18" x14ac:dyDescent="0.25">
      <c r="A28" s="67"/>
      <c r="B28" s="68"/>
      <c r="C28" s="67"/>
      <c r="D28" s="67"/>
      <c r="E28" s="69"/>
      <c r="F28" s="67"/>
      <c r="G28" s="70"/>
      <c r="H28" s="55"/>
      <c r="J28" s="67"/>
      <c r="K28" s="67"/>
      <c r="L28" s="71"/>
      <c r="M28" s="67"/>
      <c r="O28" s="67"/>
      <c r="P28" s="67"/>
      <c r="Q28" s="67"/>
    </row>
    <row r="29" spans="1:17" ht="18" x14ac:dyDescent="0.25">
      <c r="A29" s="67"/>
      <c r="B29" s="68"/>
      <c r="C29" s="67"/>
      <c r="D29" s="67"/>
      <c r="E29" s="69"/>
      <c r="F29" s="67"/>
      <c r="G29" s="70"/>
      <c r="H29" s="55"/>
      <c r="J29" s="67"/>
      <c r="K29" s="67"/>
      <c r="L29" s="71"/>
      <c r="M29" s="67"/>
      <c r="O29" s="67"/>
      <c r="P29" s="67"/>
      <c r="Q29" s="67"/>
    </row>
    <row r="30" spans="1:17" ht="18" x14ac:dyDescent="0.25">
      <c r="A30" s="67"/>
      <c r="B30" s="68"/>
      <c r="C30" s="67"/>
      <c r="D30" s="67"/>
      <c r="E30" s="69"/>
      <c r="F30" s="67"/>
      <c r="G30" s="70"/>
      <c r="H30" s="55"/>
      <c r="J30" s="67"/>
      <c r="K30" s="67"/>
      <c r="L30" s="71"/>
      <c r="M30" s="67"/>
      <c r="O30" s="67"/>
      <c r="P30" s="67"/>
      <c r="Q30" s="67"/>
    </row>
    <row r="31" spans="1:17" ht="18" x14ac:dyDescent="0.25">
      <c r="A31" s="67"/>
      <c r="B31" s="68"/>
      <c r="C31" s="67"/>
      <c r="D31" s="67"/>
      <c r="E31" s="69"/>
      <c r="F31" s="67"/>
      <c r="G31" s="70"/>
      <c r="H31" s="55"/>
      <c r="J31" s="67"/>
      <c r="K31" s="67"/>
      <c r="L31" s="71"/>
      <c r="M31" s="67"/>
      <c r="O31" s="67"/>
      <c r="P31" s="67"/>
      <c r="Q31" s="67"/>
    </row>
    <row r="32" spans="1:17" ht="18" x14ac:dyDescent="0.25">
      <c r="A32" s="67"/>
      <c r="B32" s="68"/>
      <c r="C32" s="67"/>
      <c r="D32" s="67"/>
      <c r="E32" s="69"/>
      <c r="F32" s="67"/>
      <c r="G32" s="70"/>
      <c r="H32" s="55"/>
      <c r="J32" s="67"/>
      <c r="K32" s="67"/>
      <c r="L32" s="71"/>
      <c r="M32" s="67"/>
      <c r="O32" s="67"/>
      <c r="P32" s="67"/>
      <c r="Q32" s="67"/>
    </row>
    <row r="33" spans="1:17" ht="18" x14ac:dyDescent="0.25">
      <c r="A33" s="67"/>
      <c r="B33" s="68"/>
      <c r="C33" s="67"/>
      <c r="D33" s="67"/>
      <c r="E33" s="69"/>
      <c r="F33" s="67"/>
      <c r="G33" s="70"/>
      <c r="H33" s="55"/>
      <c r="J33" s="67"/>
      <c r="K33" s="67"/>
      <c r="L33" s="71"/>
      <c r="M33" s="67"/>
      <c r="O33" s="67"/>
      <c r="P33" s="67"/>
      <c r="Q33" s="67"/>
    </row>
    <row r="34" spans="1:17" ht="18" x14ac:dyDescent="0.25">
      <c r="A34" s="67"/>
      <c r="B34" s="68"/>
      <c r="C34" s="67"/>
      <c r="D34" s="67"/>
      <c r="E34" s="69"/>
      <c r="F34" s="67"/>
      <c r="G34" s="70"/>
      <c r="H34" s="55"/>
      <c r="J34" s="67"/>
      <c r="K34" s="67"/>
      <c r="L34" s="71"/>
      <c r="M34" s="67"/>
      <c r="O34" s="67"/>
      <c r="P34" s="67"/>
      <c r="Q34" s="67"/>
    </row>
    <row r="35" spans="1:17" ht="30" x14ac:dyDescent="0.25">
      <c r="A35" s="62"/>
      <c r="B35" s="62"/>
      <c r="C35" s="62"/>
      <c r="D35" s="62"/>
      <c r="E35" s="62" t="s">
        <v>6</v>
      </c>
      <c r="F35" s="62"/>
      <c r="G35" s="54" t="s">
        <v>41</v>
      </c>
      <c r="H35" s="55"/>
      <c r="I35" s="62"/>
      <c r="J35" s="70"/>
      <c r="K35" s="70"/>
      <c r="L35" s="71"/>
      <c r="M35" s="67"/>
      <c r="O35" s="67"/>
      <c r="P35" s="67"/>
      <c r="Q35" s="67"/>
    </row>
    <row r="36" spans="1:17" x14ac:dyDescent="0.25">
      <c r="A36" s="38" t="s">
        <v>39</v>
      </c>
      <c r="B36" s="39" t="s">
        <v>15</v>
      </c>
      <c r="C36" s="39" t="s">
        <v>14</v>
      </c>
      <c r="D36" s="39" t="s">
        <v>14</v>
      </c>
      <c r="E36" s="27">
        <v>2450</v>
      </c>
      <c r="F36" s="39" t="s">
        <v>14</v>
      </c>
      <c r="G36" s="62"/>
    </row>
    <row r="37" spans="1:17" x14ac:dyDescent="0.25">
      <c r="A37" s="38" t="s">
        <v>39</v>
      </c>
      <c r="B37" s="44" t="s">
        <v>10</v>
      </c>
      <c r="C37" s="40" t="s">
        <v>14</v>
      </c>
      <c r="D37" s="39" t="s">
        <v>14</v>
      </c>
      <c r="E37" s="28">
        <v>325</v>
      </c>
      <c r="F37" s="39" t="s">
        <v>14</v>
      </c>
      <c r="G37" s="62"/>
    </row>
    <row r="38" spans="1:17" x14ac:dyDescent="0.25">
      <c r="A38" s="38" t="s">
        <v>39</v>
      </c>
      <c r="B38" s="39" t="s">
        <v>34</v>
      </c>
      <c r="C38" s="40" t="s">
        <v>14</v>
      </c>
      <c r="D38" s="39" t="s">
        <v>14</v>
      </c>
      <c r="E38" s="41">
        <v>1200</v>
      </c>
      <c r="F38" s="39" t="s">
        <v>14</v>
      </c>
      <c r="G38" s="62"/>
    </row>
    <row r="39" spans="1:17" x14ac:dyDescent="0.25">
      <c r="A39" s="38"/>
      <c r="B39" s="39"/>
      <c r="C39" s="39"/>
      <c r="D39" s="45"/>
      <c r="E39" s="27">
        <v>0</v>
      </c>
      <c r="F39" s="50"/>
      <c r="G39" s="62"/>
    </row>
    <row r="40" spans="1:17" ht="18" x14ac:dyDescent="0.25">
      <c r="A40" s="46"/>
      <c r="B40" s="59" t="s">
        <v>38</v>
      </c>
      <c r="C40" s="75" t="s">
        <v>48</v>
      </c>
      <c r="D40" s="48"/>
      <c r="E40" s="29">
        <f>SUM(E36:E39)</f>
        <v>3975</v>
      </c>
      <c r="F40" s="51"/>
      <c r="G40" s="62">
        <v>40</v>
      </c>
      <c r="H40" s="55"/>
      <c r="L40" s="55"/>
    </row>
    <row r="41" spans="1:17" x14ac:dyDescent="0.25">
      <c r="A41" s="38" t="s">
        <v>39</v>
      </c>
      <c r="B41" s="49" t="s">
        <v>11</v>
      </c>
      <c r="C41" s="40" t="s">
        <v>14</v>
      </c>
      <c r="D41" s="39" t="s">
        <v>14</v>
      </c>
      <c r="E41" s="25">
        <v>4120</v>
      </c>
      <c r="F41" s="39" t="s">
        <v>14</v>
      </c>
      <c r="G41" s="62"/>
      <c r="L41" s="43"/>
    </row>
    <row r="42" spans="1:17" x14ac:dyDescent="0.25">
      <c r="A42" s="38" t="s">
        <v>39</v>
      </c>
      <c r="B42" s="39" t="s">
        <v>35</v>
      </c>
      <c r="C42" s="40" t="s">
        <v>14</v>
      </c>
      <c r="D42" s="39" t="s">
        <v>14</v>
      </c>
      <c r="E42" s="25">
        <v>2000</v>
      </c>
      <c r="F42" s="39" t="s">
        <v>14</v>
      </c>
      <c r="G42" s="62"/>
      <c r="L42" s="43"/>
    </row>
    <row r="43" spans="1:17" ht="18" x14ac:dyDescent="0.25">
      <c r="A43" s="46"/>
      <c r="B43" s="58" t="s">
        <v>38</v>
      </c>
      <c r="C43" s="75" t="s">
        <v>49</v>
      </c>
      <c r="D43" s="48"/>
      <c r="E43" s="29">
        <f>SUM(E41:E42)</f>
        <v>6120</v>
      </c>
      <c r="F43" s="50"/>
      <c r="G43" s="62">
        <v>60</v>
      </c>
      <c r="H43" s="55"/>
      <c r="L43" s="55"/>
    </row>
    <row r="44" spans="1:17" x14ac:dyDescent="0.25">
      <c r="A44" s="38" t="s">
        <v>39</v>
      </c>
      <c r="B44" s="40" t="s">
        <v>12</v>
      </c>
      <c r="C44" s="40" t="s">
        <v>14</v>
      </c>
      <c r="D44" s="40" t="s">
        <v>14</v>
      </c>
      <c r="E44" s="27">
        <v>3256</v>
      </c>
      <c r="F44" s="39" t="s">
        <v>14</v>
      </c>
      <c r="G44" s="62"/>
      <c r="L44" s="43"/>
    </row>
    <row r="45" spans="1:17" x14ac:dyDescent="0.25">
      <c r="A45" s="38" t="s">
        <v>39</v>
      </c>
      <c r="B45" s="39" t="s">
        <v>9</v>
      </c>
      <c r="C45" s="40" t="s">
        <v>14</v>
      </c>
      <c r="D45" s="40" t="s">
        <v>14</v>
      </c>
      <c r="E45" s="27">
        <v>1250</v>
      </c>
      <c r="F45" s="39" t="s">
        <v>14</v>
      </c>
      <c r="G45" s="62"/>
      <c r="L45" s="43"/>
    </row>
    <row r="46" spans="1:17" x14ac:dyDescent="0.25">
      <c r="A46" s="38" t="s">
        <v>39</v>
      </c>
      <c r="B46" s="39" t="s">
        <v>36</v>
      </c>
      <c r="C46" s="40" t="s">
        <v>14</v>
      </c>
      <c r="D46" s="39" t="s">
        <v>14</v>
      </c>
      <c r="E46" s="27">
        <v>253</v>
      </c>
      <c r="F46" s="39" t="s">
        <v>14</v>
      </c>
      <c r="G46" s="62"/>
      <c r="L46" s="43"/>
    </row>
    <row r="47" spans="1:17" ht="18" x14ac:dyDescent="0.25">
      <c r="A47" s="46"/>
      <c r="B47" s="47" t="s">
        <v>38</v>
      </c>
      <c r="C47" s="75" t="s">
        <v>50</v>
      </c>
      <c r="D47" s="48"/>
      <c r="E47" s="29">
        <f>SUM(E44:E46)</f>
        <v>4759</v>
      </c>
      <c r="F47" s="52"/>
      <c r="G47" s="62">
        <v>80</v>
      </c>
      <c r="H47" s="55"/>
      <c r="L47" s="55"/>
    </row>
    <row r="48" spans="1:17" x14ac:dyDescent="0.25">
      <c r="A48" s="38" t="s">
        <v>39</v>
      </c>
      <c r="B48" s="39" t="s">
        <v>13</v>
      </c>
      <c r="C48" s="40" t="s">
        <v>14</v>
      </c>
      <c r="D48" s="40" t="s">
        <v>14</v>
      </c>
      <c r="E48" s="27">
        <v>2350</v>
      </c>
      <c r="F48" s="39" t="s">
        <v>14</v>
      </c>
      <c r="G48" s="62"/>
      <c r="L48" s="43"/>
    </row>
    <row r="49" spans="1:13" x14ac:dyDescent="0.25">
      <c r="A49" s="38" t="s">
        <v>39</v>
      </c>
      <c r="B49" s="39" t="s">
        <v>8</v>
      </c>
      <c r="C49" s="40" t="s">
        <v>14</v>
      </c>
      <c r="D49" s="40" t="s">
        <v>14</v>
      </c>
      <c r="E49" s="27">
        <v>3560</v>
      </c>
      <c r="F49" s="39" t="s">
        <v>14</v>
      </c>
      <c r="G49" s="62"/>
      <c r="L49" s="43"/>
    </row>
    <row r="50" spans="1:13" ht="18" x14ac:dyDescent="0.25">
      <c r="A50" s="38" t="s">
        <v>39</v>
      </c>
      <c r="B50" s="39" t="s">
        <v>37</v>
      </c>
      <c r="C50" s="40" t="s">
        <v>14</v>
      </c>
      <c r="D50" s="39" t="s">
        <v>14</v>
      </c>
      <c r="E50" s="27">
        <v>1500</v>
      </c>
      <c r="F50" s="39" t="s">
        <v>14</v>
      </c>
      <c r="G50" s="62"/>
      <c r="H50" s="55"/>
      <c r="L50" s="60"/>
    </row>
    <row r="51" spans="1:13" ht="18" x14ac:dyDescent="0.25">
      <c r="A51" s="53"/>
      <c r="B51" s="57" t="s">
        <v>38</v>
      </c>
      <c r="C51" s="57" t="s">
        <v>51</v>
      </c>
      <c r="D51" s="53"/>
      <c r="E51" s="29">
        <f>SUM(E48:E50)</f>
        <v>7410</v>
      </c>
      <c r="F51" s="53"/>
      <c r="G51" s="56">
        <v>60</v>
      </c>
      <c r="H51" s="55"/>
      <c r="J51" s="53"/>
      <c r="K51" s="53"/>
      <c r="L51" s="66"/>
      <c r="M51" s="53"/>
    </row>
    <row r="52" spans="1:13" ht="18" x14ac:dyDescent="0.25">
      <c r="A52" s="67"/>
      <c r="B52" s="68"/>
      <c r="C52" s="68"/>
      <c r="D52" s="67"/>
      <c r="E52" s="69"/>
      <c r="F52" s="67"/>
      <c r="G52" s="70"/>
      <c r="H52" s="55"/>
      <c r="J52" s="67"/>
      <c r="K52" s="67"/>
      <c r="L52" s="71"/>
      <c r="M52" s="67"/>
    </row>
    <row r="53" spans="1:13" x14ac:dyDescent="0.25">
      <c r="A53" s="38" t="s">
        <v>39</v>
      </c>
      <c r="B53" s="38" t="s">
        <v>47</v>
      </c>
      <c r="C53" s="40" t="s">
        <v>14</v>
      </c>
      <c r="D53" s="39" t="s">
        <v>14</v>
      </c>
      <c r="E53" s="41">
        <v>1200</v>
      </c>
      <c r="F53" s="39" t="s">
        <v>14</v>
      </c>
      <c r="G53" s="62"/>
    </row>
    <row r="54" spans="1:13" x14ac:dyDescent="0.25">
      <c r="A54" s="38"/>
      <c r="B54" s="39"/>
      <c r="C54" s="40"/>
      <c r="D54" s="45"/>
      <c r="E54" s="27">
        <v>0</v>
      </c>
      <c r="F54" s="50"/>
      <c r="G54" s="62"/>
    </row>
    <row r="55" spans="1:13" ht="18" x14ac:dyDescent="0.25">
      <c r="A55" s="46"/>
      <c r="B55" s="59" t="s">
        <v>38</v>
      </c>
      <c r="C55" s="75" t="s">
        <v>52</v>
      </c>
      <c r="D55" s="48"/>
      <c r="E55" s="29">
        <f>SUM(E53:E54)</f>
        <v>1200</v>
      </c>
      <c r="F55" s="51"/>
      <c r="G55" s="62">
        <v>40</v>
      </c>
      <c r="H55" s="55"/>
      <c r="L55" s="55"/>
    </row>
    <row r="56" spans="1:13" x14ac:dyDescent="0.25">
      <c r="A56" s="38" t="s">
        <v>39</v>
      </c>
      <c r="B56" s="49" t="s">
        <v>11</v>
      </c>
      <c r="C56" s="40" t="s">
        <v>14</v>
      </c>
      <c r="D56" s="39" t="s">
        <v>14</v>
      </c>
      <c r="E56" s="25">
        <v>4120</v>
      </c>
      <c r="F56" s="39" t="s">
        <v>14</v>
      </c>
      <c r="G56" s="62"/>
      <c r="L56" s="43"/>
    </row>
    <row r="57" spans="1:13" x14ac:dyDescent="0.25">
      <c r="A57" s="38" t="s">
        <v>39</v>
      </c>
      <c r="B57" s="39" t="s">
        <v>35</v>
      </c>
      <c r="C57" s="40" t="s">
        <v>14</v>
      </c>
      <c r="D57" s="39" t="s">
        <v>14</v>
      </c>
      <c r="E57" s="25">
        <v>2000</v>
      </c>
      <c r="F57" s="39" t="s">
        <v>14</v>
      </c>
      <c r="G57" s="62"/>
      <c r="L57" s="43"/>
    </row>
    <row r="58" spans="1:13" ht="18" x14ac:dyDescent="0.25">
      <c r="A58" s="46"/>
      <c r="B58" s="58" t="s">
        <v>38</v>
      </c>
      <c r="C58" s="75" t="s">
        <v>53</v>
      </c>
      <c r="D58" s="48"/>
      <c r="E58" s="29">
        <f>SUM(E56:E57)</f>
        <v>6120</v>
      </c>
      <c r="F58" s="50"/>
      <c r="G58" s="62">
        <v>60</v>
      </c>
      <c r="H58" s="55"/>
      <c r="L58" s="55"/>
    </row>
    <row r="59" spans="1:13" x14ac:dyDescent="0.25">
      <c r="A59" s="38" t="s">
        <v>39</v>
      </c>
      <c r="B59" s="40" t="s">
        <v>12</v>
      </c>
      <c r="C59" s="40" t="s">
        <v>14</v>
      </c>
      <c r="D59" s="40" t="s">
        <v>14</v>
      </c>
      <c r="E59" s="27">
        <v>3256</v>
      </c>
      <c r="F59" s="39" t="s">
        <v>14</v>
      </c>
      <c r="G59" s="62"/>
      <c r="L59" s="43"/>
    </row>
    <row r="60" spans="1:13" x14ac:dyDescent="0.25">
      <c r="A60" s="38" t="s">
        <v>39</v>
      </c>
      <c r="B60" s="39" t="s">
        <v>9</v>
      </c>
      <c r="C60" s="40" t="s">
        <v>14</v>
      </c>
      <c r="D60" s="40" t="s">
        <v>14</v>
      </c>
      <c r="E60" s="27">
        <v>1250</v>
      </c>
      <c r="F60" s="39" t="s">
        <v>14</v>
      </c>
      <c r="G60" s="62"/>
      <c r="L60" s="43"/>
    </row>
    <row r="61" spans="1:13" x14ac:dyDescent="0.25">
      <c r="A61" s="38" t="s">
        <v>39</v>
      </c>
      <c r="B61" s="39" t="s">
        <v>36</v>
      </c>
      <c r="C61" s="40" t="s">
        <v>14</v>
      </c>
      <c r="D61" s="39" t="s">
        <v>14</v>
      </c>
      <c r="E61" s="27">
        <v>253</v>
      </c>
      <c r="F61" s="39" t="s">
        <v>14</v>
      </c>
      <c r="G61" s="62"/>
      <c r="L61" s="43"/>
    </row>
    <row r="62" spans="1:13" ht="18" x14ac:dyDescent="0.25">
      <c r="A62" s="46"/>
      <c r="B62" s="47" t="s">
        <v>38</v>
      </c>
      <c r="C62" s="75" t="s">
        <v>54</v>
      </c>
      <c r="D62" s="48"/>
      <c r="E62" s="29">
        <f>SUM(E59:E61)</f>
        <v>4759</v>
      </c>
      <c r="F62" s="52"/>
      <c r="G62" s="62">
        <v>80</v>
      </c>
      <c r="H62" s="55"/>
      <c r="L62" s="55"/>
    </row>
    <row r="63" spans="1:13" x14ac:dyDescent="0.25">
      <c r="A63" s="38" t="s">
        <v>39</v>
      </c>
      <c r="B63" s="39" t="s">
        <v>13</v>
      </c>
      <c r="C63" s="40" t="s">
        <v>14</v>
      </c>
      <c r="D63" s="40" t="s">
        <v>14</v>
      </c>
      <c r="E63" s="27">
        <v>2350</v>
      </c>
      <c r="F63" s="39" t="s">
        <v>14</v>
      </c>
      <c r="G63" s="62"/>
      <c r="L63" s="43"/>
    </row>
    <row r="64" spans="1:13" x14ac:dyDescent="0.25">
      <c r="A64" s="38" t="s">
        <v>39</v>
      </c>
      <c r="B64" s="39" t="s">
        <v>8</v>
      </c>
      <c r="C64" s="40" t="s">
        <v>14</v>
      </c>
      <c r="D64" s="40" t="s">
        <v>14</v>
      </c>
      <c r="E64" s="27">
        <v>3560</v>
      </c>
      <c r="F64" s="39" t="s">
        <v>14</v>
      </c>
      <c r="G64" s="62"/>
      <c r="L64" s="43"/>
    </row>
    <row r="65" spans="1:12" ht="18" x14ac:dyDescent="0.25">
      <c r="A65" s="38" t="s">
        <v>39</v>
      </c>
      <c r="B65" s="39" t="s">
        <v>37</v>
      </c>
      <c r="C65" s="40" t="s">
        <v>14</v>
      </c>
      <c r="D65" s="39" t="s">
        <v>14</v>
      </c>
      <c r="E65" s="27">
        <v>1500</v>
      </c>
      <c r="F65" s="39" t="s">
        <v>14</v>
      </c>
      <c r="G65" s="62"/>
      <c r="H65" s="55"/>
      <c r="L65" s="60"/>
    </row>
    <row r="66" spans="1:12" ht="18" x14ac:dyDescent="0.25">
      <c r="A66" s="53"/>
      <c r="B66" s="57" t="s">
        <v>38</v>
      </c>
      <c r="C66" s="57" t="s">
        <v>55</v>
      </c>
      <c r="D66" s="53"/>
      <c r="E66" s="29">
        <f>SUM(E63:E65)</f>
        <v>7410</v>
      </c>
      <c r="F66" s="53"/>
      <c r="G66" s="56">
        <v>60</v>
      </c>
      <c r="H66" s="55"/>
      <c r="J66" s="53"/>
      <c r="K66" s="53"/>
      <c r="L66" s="66"/>
    </row>
    <row r="67" spans="1:12" x14ac:dyDescent="0.25">
      <c r="A67" s="38" t="s">
        <v>39</v>
      </c>
      <c r="B67" s="39" t="s">
        <v>15</v>
      </c>
      <c r="C67" s="40" t="s">
        <v>14</v>
      </c>
      <c r="D67" s="39" t="s">
        <v>14</v>
      </c>
      <c r="E67" s="27">
        <v>1751</v>
      </c>
      <c r="F67" s="39" t="s">
        <v>14</v>
      </c>
      <c r="G67" s="62"/>
    </row>
    <row r="68" spans="1:12" x14ac:dyDescent="0.25">
      <c r="A68" s="38" t="s">
        <v>39</v>
      </c>
      <c r="B68" s="44" t="s">
        <v>10</v>
      </c>
      <c r="C68" s="40" t="s">
        <v>14</v>
      </c>
      <c r="D68" s="39" t="s">
        <v>14</v>
      </c>
      <c r="E68" s="28">
        <v>2500</v>
      </c>
      <c r="F68" s="39" t="s">
        <v>14</v>
      </c>
      <c r="G68" s="62"/>
    </row>
    <row r="69" spans="1:12" x14ac:dyDescent="0.25">
      <c r="A69" s="38" t="s">
        <v>39</v>
      </c>
      <c r="B69" s="39" t="s">
        <v>34</v>
      </c>
      <c r="C69" s="40" t="s">
        <v>14</v>
      </c>
      <c r="D69" s="39" t="s">
        <v>14</v>
      </c>
      <c r="E69" s="41">
        <v>374</v>
      </c>
      <c r="F69" s="39" t="s">
        <v>14</v>
      </c>
      <c r="G69" s="62"/>
    </row>
    <row r="70" spans="1:12" x14ac:dyDescent="0.25">
      <c r="A70" s="38"/>
      <c r="B70" s="39"/>
      <c r="C70" s="40"/>
      <c r="D70" s="45"/>
      <c r="E70" s="27">
        <v>0</v>
      </c>
      <c r="F70" s="50"/>
      <c r="G70" s="62"/>
    </row>
    <row r="71" spans="1:12" ht="18" x14ac:dyDescent="0.25">
      <c r="A71" s="46"/>
      <c r="B71" s="59" t="s">
        <v>38</v>
      </c>
      <c r="C71" s="75" t="s">
        <v>56</v>
      </c>
      <c r="D71" s="48"/>
      <c r="E71" s="29">
        <f>SUM(E67:E70)</f>
        <v>4625</v>
      </c>
      <c r="F71" s="51"/>
      <c r="G71" s="62">
        <v>40</v>
      </c>
      <c r="H71" s="55"/>
      <c r="L71" s="55"/>
    </row>
    <row r="72" spans="1:12" x14ac:dyDescent="0.25">
      <c r="A72" s="38" t="s">
        <v>39</v>
      </c>
      <c r="B72" s="49" t="s">
        <v>11</v>
      </c>
      <c r="C72" s="40" t="s">
        <v>14</v>
      </c>
      <c r="D72" s="39" t="s">
        <v>14</v>
      </c>
      <c r="E72" s="25">
        <v>4188</v>
      </c>
      <c r="F72" s="39" t="s">
        <v>14</v>
      </c>
      <c r="G72" s="62"/>
      <c r="L72" s="43"/>
    </row>
    <row r="73" spans="1:12" x14ac:dyDescent="0.25">
      <c r="A73" s="38" t="s">
        <v>39</v>
      </c>
      <c r="B73" s="39" t="s">
        <v>35</v>
      </c>
      <c r="C73" s="40" t="s">
        <v>14</v>
      </c>
      <c r="D73" s="39" t="s">
        <v>14</v>
      </c>
      <c r="E73" s="25">
        <v>2375</v>
      </c>
      <c r="F73" s="39" t="s">
        <v>14</v>
      </c>
      <c r="G73" s="62"/>
      <c r="L73" s="43"/>
    </row>
    <row r="74" spans="1:12" ht="18" x14ac:dyDescent="0.25">
      <c r="A74" s="46"/>
      <c r="B74" s="58" t="s">
        <v>38</v>
      </c>
      <c r="C74" s="75" t="s">
        <v>59</v>
      </c>
      <c r="D74" s="48"/>
      <c r="E74" s="29">
        <f>SUM(E72:E73)</f>
        <v>6563</v>
      </c>
      <c r="F74" s="50"/>
      <c r="G74" s="62">
        <v>60</v>
      </c>
      <c r="H74" s="55"/>
      <c r="L74" s="55"/>
    </row>
    <row r="75" spans="1:12" x14ac:dyDescent="0.25">
      <c r="A75" s="38" t="s">
        <v>39</v>
      </c>
      <c r="B75" s="40" t="s">
        <v>12</v>
      </c>
      <c r="C75" s="40" t="s">
        <v>14</v>
      </c>
      <c r="D75" s="40" t="s">
        <v>14</v>
      </c>
      <c r="E75" s="27">
        <v>4501</v>
      </c>
      <c r="F75" s="39" t="s">
        <v>14</v>
      </c>
      <c r="G75" s="62"/>
      <c r="L75" s="43"/>
    </row>
    <row r="76" spans="1:12" x14ac:dyDescent="0.25">
      <c r="A76" s="38" t="s">
        <v>39</v>
      </c>
      <c r="B76" s="39" t="s">
        <v>9</v>
      </c>
      <c r="C76" s="40" t="s">
        <v>14</v>
      </c>
      <c r="D76" s="40" t="s">
        <v>14</v>
      </c>
      <c r="E76" s="27">
        <v>2750</v>
      </c>
      <c r="F76" s="39" t="s">
        <v>14</v>
      </c>
      <c r="G76" s="62"/>
      <c r="L76" s="43"/>
    </row>
    <row r="77" spans="1:12" x14ac:dyDescent="0.25">
      <c r="A77" s="38" t="s">
        <v>39</v>
      </c>
      <c r="B77" s="39" t="s">
        <v>36</v>
      </c>
      <c r="C77" s="40" t="s">
        <v>14</v>
      </c>
      <c r="D77" s="39" t="s">
        <v>14</v>
      </c>
      <c r="E77" s="27">
        <v>1500</v>
      </c>
      <c r="F77" s="39" t="s">
        <v>14</v>
      </c>
      <c r="G77" s="62"/>
      <c r="L77" s="43"/>
    </row>
    <row r="78" spans="1:12" ht="18" x14ac:dyDescent="0.25">
      <c r="A78" s="46"/>
      <c r="B78" s="47" t="s">
        <v>38</v>
      </c>
      <c r="C78" s="75" t="s">
        <v>57</v>
      </c>
      <c r="D78" s="48"/>
      <c r="E78" s="29">
        <f>SUM(E75:E77)</f>
        <v>8751</v>
      </c>
      <c r="F78" s="52"/>
      <c r="G78" s="62">
        <v>80</v>
      </c>
      <c r="H78" s="55"/>
      <c r="L78" s="55"/>
    </row>
    <row r="79" spans="1:12" x14ac:dyDescent="0.25">
      <c r="A79" s="38" t="s">
        <v>39</v>
      </c>
      <c r="B79" s="39" t="s">
        <v>13</v>
      </c>
      <c r="C79" s="40" t="s">
        <v>14</v>
      </c>
      <c r="D79" s="40" t="s">
        <v>14</v>
      </c>
      <c r="E79" s="27">
        <v>3570</v>
      </c>
      <c r="F79" s="39" t="s">
        <v>14</v>
      </c>
      <c r="G79" s="62"/>
      <c r="L79" s="43"/>
    </row>
    <row r="80" spans="1:12" x14ac:dyDescent="0.25">
      <c r="A80" s="38" t="s">
        <v>39</v>
      </c>
      <c r="B80" s="39" t="s">
        <v>8</v>
      </c>
      <c r="C80" s="40" t="s">
        <v>14</v>
      </c>
      <c r="D80" s="40" t="s">
        <v>14</v>
      </c>
      <c r="E80" s="27">
        <v>3450</v>
      </c>
      <c r="F80" s="39" t="s">
        <v>14</v>
      </c>
      <c r="G80" s="62"/>
      <c r="L80" s="43"/>
    </row>
    <row r="81" spans="1:13" ht="18" x14ac:dyDescent="0.25">
      <c r="A81" s="38" t="s">
        <v>39</v>
      </c>
      <c r="B81" s="39" t="s">
        <v>37</v>
      </c>
      <c r="C81" s="40" t="s">
        <v>14</v>
      </c>
      <c r="D81" s="39" t="s">
        <v>14</v>
      </c>
      <c r="E81" s="27">
        <v>2500</v>
      </c>
      <c r="F81" s="39" t="s">
        <v>14</v>
      </c>
      <c r="G81" s="62"/>
      <c r="H81" s="55"/>
      <c r="L81" s="60"/>
    </row>
    <row r="82" spans="1:13" ht="18" x14ac:dyDescent="0.25">
      <c r="A82" s="53"/>
      <c r="B82" s="57" t="s">
        <v>38</v>
      </c>
      <c r="C82" s="57" t="s">
        <v>58</v>
      </c>
      <c r="D82" s="53"/>
      <c r="E82" s="29">
        <f>SUM(E79:E81)</f>
        <v>9520</v>
      </c>
      <c r="F82" s="53"/>
      <c r="G82" s="56">
        <v>60</v>
      </c>
      <c r="H82" s="55"/>
      <c r="J82" s="53"/>
      <c r="K82" s="53"/>
      <c r="L82" s="66"/>
      <c r="M82" s="53"/>
    </row>
  </sheetData>
  <pageMargins left="0" right="0" top="0.35433070866141736" bottom="0" header="0.31496062992125984" footer="0.31496062992125984"/>
  <pageSetup paperSize="9" scale="82" fitToHeight="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base_com</vt:lpstr>
      <vt:lpstr>feuil1</vt:lpstr>
      <vt:lpstr>base_com!Zone_d_impression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</dc:creator>
  <cp:lastModifiedBy>pap</cp:lastModifiedBy>
  <cp:lastPrinted>2018-08-20T15:41:32Z</cp:lastPrinted>
  <dcterms:created xsi:type="dcterms:W3CDTF">2013-11-14T09:16:13Z</dcterms:created>
  <dcterms:modified xsi:type="dcterms:W3CDTF">2018-08-25T19:53:13Z</dcterms:modified>
</cp:coreProperties>
</file>