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135" windowWidth="24915" windowHeight="12090" activeTab="2"/>
  </bookViews>
  <sheets>
    <sheet name="Sheet1" sheetId="1" r:id="rId1"/>
    <sheet name="Sheet2" sheetId="2" r:id="rId2"/>
    <sheet name="Sheet3" sheetId="3" r:id="rId3"/>
    <sheet name="Sheet4" sheetId="4" r:id="rId4"/>
  </sheets>
  <calcPr calcId="145621" calcMode="manual"/>
</workbook>
</file>

<file path=xl/calcChain.xml><?xml version="1.0" encoding="utf-8"?>
<calcChain xmlns="http://schemas.openxmlformats.org/spreadsheetml/2006/main">
  <c r="BY3" i="3" l="1"/>
  <c r="BX3" i="3"/>
  <c r="BX2" i="3"/>
  <c r="BU27" i="3"/>
  <c r="BT32" i="3"/>
  <c r="BV32" i="3" s="1"/>
  <c r="BY24" i="3"/>
  <c r="BX24" i="3"/>
  <c r="BX23" i="3"/>
  <c r="BT23" i="3"/>
  <c r="BV23" i="3" s="1"/>
  <c r="BV15" i="3"/>
  <c r="BV18" i="3"/>
  <c r="BU16" i="3"/>
  <c r="BU18" i="3"/>
  <c r="BS15" i="3"/>
  <c r="BS18" i="3"/>
  <c r="BS19" i="3"/>
  <c r="BT19" i="3"/>
  <c r="BV19" i="3" s="1"/>
  <c r="BT18" i="3"/>
  <c r="BT17" i="3"/>
  <c r="BV17" i="3" s="1"/>
  <c r="BT16" i="3"/>
  <c r="BS16" i="3" s="1"/>
  <c r="BT15" i="3"/>
  <c r="BU15" i="3" s="1"/>
  <c r="BT14" i="3"/>
  <c r="BV14" i="3" s="1"/>
  <c r="BV4" i="3"/>
  <c r="BS4" i="3"/>
  <c r="BT4" i="3"/>
  <c r="BT5" i="3" s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Q101" i="3"/>
  <c r="BQ102" i="3"/>
  <c r="BQ103" i="3"/>
  <c r="BQ104" i="3"/>
  <c r="BQ105" i="3"/>
  <c r="BQ106" i="3"/>
  <c r="BQ107" i="3"/>
  <c r="BQ108" i="3"/>
  <c r="BQ109" i="3"/>
  <c r="BQ110" i="3"/>
  <c r="BQ111" i="3"/>
  <c r="BQ112" i="3"/>
  <c r="BQ113" i="3"/>
  <c r="BQ114" i="3"/>
  <c r="BQ115" i="3"/>
  <c r="BQ116" i="3"/>
  <c r="BQ117" i="3"/>
  <c r="BQ118" i="3"/>
  <c r="BQ119" i="3"/>
  <c r="BQ120" i="3"/>
  <c r="BQ121" i="3"/>
  <c r="BQ122" i="3"/>
  <c r="BQ123" i="3"/>
  <c r="BQ124" i="3"/>
  <c r="BQ125" i="3"/>
  <c r="BQ126" i="3"/>
  <c r="BQ127" i="3"/>
  <c r="BQ128" i="3"/>
  <c r="BQ129" i="3"/>
  <c r="BQ130" i="3"/>
  <c r="BQ131" i="3"/>
  <c r="BQ132" i="3"/>
  <c r="BQ133" i="3"/>
  <c r="BQ134" i="3"/>
  <c r="BQ135" i="3"/>
  <c r="BQ136" i="3"/>
  <c r="BQ137" i="3"/>
  <c r="BQ138" i="3"/>
  <c r="BQ139" i="3"/>
  <c r="BQ140" i="3"/>
  <c r="BQ141" i="3"/>
  <c r="BQ142" i="3"/>
  <c r="BQ143" i="3"/>
  <c r="BQ144" i="3"/>
  <c r="BQ145" i="3"/>
  <c r="BQ146" i="3"/>
  <c r="BQ147" i="3"/>
  <c r="BQ148" i="3"/>
  <c r="BQ149" i="3"/>
  <c r="BQ150" i="3"/>
  <c r="BQ151" i="3"/>
  <c r="BQ152" i="3"/>
  <c r="BQ153" i="3"/>
  <c r="BQ154" i="3"/>
  <c r="BQ155" i="3"/>
  <c r="BQ156" i="3"/>
  <c r="BQ157" i="3"/>
  <c r="BQ158" i="3"/>
  <c r="BQ159" i="3"/>
  <c r="BQ160" i="3"/>
  <c r="BQ161" i="3"/>
  <c r="BQ162" i="3"/>
  <c r="BQ163" i="3"/>
  <c r="BQ164" i="3"/>
  <c r="BQ165" i="3"/>
  <c r="BQ166" i="3"/>
  <c r="BQ167" i="3"/>
  <c r="BQ168" i="3"/>
  <c r="BQ169" i="3"/>
  <c r="BQ170" i="3"/>
  <c r="BQ171" i="3"/>
  <c r="BQ172" i="3"/>
  <c r="BQ173" i="3"/>
  <c r="BQ174" i="3"/>
  <c r="BQ175" i="3"/>
  <c r="BQ176" i="3"/>
  <c r="BQ177" i="3"/>
  <c r="BQ178" i="3"/>
  <c r="BQ179" i="3"/>
  <c r="BQ180" i="3"/>
  <c r="BQ181" i="3"/>
  <c r="BQ182" i="3"/>
  <c r="BQ183" i="3"/>
  <c r="BQ184" i="3"/>
  <c r="BQ185" i="3"/>
  <c r="BQ186" i="3"/>
  <c r="BQ187" i="3"/>
  <c r="BQ188" i="3"/>
  <c r="BQ189" i="3"/>
  <c r="BQ190" i="3"/>
  <c r="BQ191" i="3"/>
  <c r="BQ192" i="3"/>
  <c r="BQ193" i="3"/>
  <c r="BQ194" i="3"/>
  <c r="BQ195" i="3"/>
  <c r="BQ196" i="3"/>
  <c r="BQ197" i="3"/>
  <c r="BQ198" i="3"/>
  <c r="BQ199" i="3"/>
  <c r="BQ200" i="3"/>
  <c r="BQ201" i="3"/>
  <c r="BQ202" i="3"/>
  <c r="BQ203" i="3"/>
  <c r="BQ204" i="3"/>
  <c r="BQ205" i="3"/>
  <c r="BQ206" i="3"/>
  <c r="BQ207" i="3"/>
  <c r="BQ208" i="3"/>
  <c r="BQ209" i="3"/>
  <c r="BQ210" i="3"/>
  <c r="BQ211" i="3"/>
  <c r="BQ212" i="3"/>
  <c r="BQ213" i="3"/>
  <c r="BQ214" i="3"/>
  <c r="BQ215" i="3"/>
  <c r="BQ216" i="3"/>
  <c r="BQ217" i="3"/>
  <c r="BQ218" i="3"/>
  <c r="BQ219" i="3"/>
  <c r="BQ220" i="3"/>
  <c r="BQ221" i="3"/>
  <c r="BQ222" i="3"/>
  <c r="BQ223" i="3"/>
  <c r="BQ224" i="3"/>
  <c r="BQ225" i="3"/>
  <c r="BQ226" i="3"/>
  <c r="BQ227" i="3"/>
  <c r="BQ228" i="3"/>
  <c r="BQ229" i="3"/>
  <c r="BQ230" i="3"/>
  <c r="BQ231" i="3"/>
  <c r="BQ232" i="3"/>
  <c r="BQ233" i="3"/>
  <c r="BQ234" i="3"/>
  <c r="BQ235" i="3"/>
  <c r="BQ236" i="3"/>
  <c r="BQ237" i="3"/>
  <c r="BQ238" i="3"/>
  <c r="BQ239" i="3"/>
  <c r="BQ240" i="3"/>
  <c r="BQ241" i="3"/>
  <c r="BQ242" i="3"/>
  <c r="BQ243" i="3"/>
  <c r="BQ244" i="3"/>
  <c r="BQ245" i="3"/>
  <c r="BQ246" i="3"/>
  <c r="BQ247" i="3"/>
  <c r="BQ248" i="3"/>
  <c r="BQ249" i="3"/>
  <c r="BQ250" i="3"/>
  <c r="BQ251" i="3"/>
  <c r="BQ252" i="3"/>
  <c r="BQ253" i="3"/>
  <c r="BQ254" i="3"/>
  <c r="BQ255" i="3"/>
  <c r="BQ256" i="3"/>
  <c r="BQ257" i="3"/>
  <c r="BQ258" i="3"/>
  <c r="BQ259" i="3"/>
  <c r="BQ260" i="3"/>
  <c r="BQ261" i="3"/>
  <c r="BQ262" i="3"/>
  <c r="BQ263" i="3"/>
  <c r="BQ264" i="3"/>
  <c r="BQ265" i="3"/>
  <c r="BQ266" i="3"/>
  <c r="BQ267" i="3"/>
  <c r="BQ268" i="3"/>
  <c r="BQ269" i="3"/>
  <c r="BQ270" i="3"/>
  <c r="BQ271" i="3"/>
  <c r="BQ272" i="3"/>
  <c r="BQ273" i="3"/>
  <c r="BQ274" i="3"/>
  <c r="BQ275" i="3"/>
  <c r="BQ276" i="3"/>
  <c r="BQ277" i="3"/>
  <c r="BQ278" i="3"/>
  <c r="BQ279" i="3"/>
  <c r="BQ280" i="3"/>
  <c r="BQ281" i="3"/>
  <c r="BQ282" i="3"/>
  <c r="BQ283" i="3"/>
  <c r="BQ284" i="3"/>
  <c r="BQ285" i="3"/>
  <c r="BQ286" i="3"/>
  <c r="BQ287" i="3"/>
  <c r="BQ288" i="3"/>
  <c r="BQ289" i="3"/>
  <c r="BQ290" i="3"/>
  <c r="BQ291" i="3"/>
  <c r="BQ292" i="3"/>
  <c r="BQ293" i="3"/>
  <c r="BQ294" i="3"/>
  <c r="BQ295" i="3"/>
  <c r="BQ296" i="3"/>
  <c r="BQ297" i="3"/>
  <c r="BQ298" i="3"/>
  <c r="BQ299" i="3"/>
  <c r="BQ300" i="3"/>
  <c r="BQ301" i="3"/>
  <c r="BQ302" i="3"/>
  <c r="BQ303" i="3"/>
  <c r="BQ304" i="3"/>
  <c r="BQ305" i="3"/>
  <c r="BQ306" i="3"/>
  <c r="BQ307" i="3"/>
  <c r="BQ308" i="3"/>
  <c r="BQ309" i="3"/>
  <c r="BQ310" i="3"/>
  <c r="BQ311" i="3"/>
  <c r="BQ312" i="3"/>
  <c r="BQ313" i="3"/>
  <c r="BQ314" i="3"/>
  <c r="BQ315" i="3"/>
  <c r="BQ316" i="3"/>
  <c r="BQ317" i="3"/>
  <c r="BQ318" i="3"/>
  <c r="BQ319" i="3"/>
  <c r="BQ320" i="3"/>
  <c r="BQ321" i="3"/>
  <c r="BQ322" i="3"/>
  <c r="BQ323" i="3"/>
  <c r="BQ324" i="3"/>
  <c r="BQ325" i="3"/>
  <c r="BQ326" i="3"/>
  <c r="BQ327" i="3"/>
  <c r="BQ328" i="3"/>
  <c r="BQ329" i="3"/>
  <c r="BQ330" i="3"/>
  <c r="BQ331" i="3"/>
  <c r="BQ332" i="3"/>
  <c r="BQ333" i="3"/>
  <c r="BQ334" i="3"/>
  <c r="BQ335" i="3"/>
  <c r="BQ336" i="3"/>
  <c r="BQ337" i="3"/>
  <c r="BQ338" i="3"/>
  <c r="BQ339" i="3"/>
  <c r="BQ340" i="3"/>
  <c r="BQ341" i="3"/>
  <c r="BQ342" i="3"/>
  <c r="BQ343" i="3"/>
  <c r="BQ344" i="3"/>
  <c r="BQ345" i="3"/>
  <c r="BQ346" i="3"/>
  <c r="BQ347" i="3"/>
  <c r="BQ348" i="3"/>
  <c r="BQ349" i="3"/>
  <c r="BQ350" i="3"/>
  <c r="BQ351" i="3"/>
  <c r="BQ352" i="3"/>
  <c r="BQ353" i="3"/>
  <c r="BQ354" i="3"/>
  <c r="BQ355" i="3"/>
  <c r="BQ356" i="3"/>
  <c r="BQ357" i="3"/>
  <c r="BQ358" i="3"/>
  <c r="BQ359" i="3"/>
  <c r="BQ360" i="3"/>
  <c r="BQ361" i="3"/>
  <c r="BQ362" i="3"/>
  <c r="BQ363" i="3"/>
  <c r="BQ364" i="3"/>
  <c r="BQ365" i="3"/>
  <c r="BQ366" i="3"/>
  <c r="BQ367" i="3"/>
  <c r="BQ368" i="3"/>
  <c r="BQ369" i="3"/>
  <c r="BQ370" i="3"/>
  <c r="BQ371" i="3"/>
  <c r="BQ372" i="3"/>
  <c r="BQ373" i="3"/>
  <c r="BQ374" i="3"/>
  <c r="BQ375" i="3"/>
  <c r="BQ376" i="3"/>
  <c r="BQ377" i="3"/>
  <c r="BQ378" i="3"/>
  <c r="BQ379" i="3"/>
  <c r="BQ380" i="3"/>
  <c r="BQ381" i="3"/>
  <c r="BQ382" i="3"/>
  <c r="BQ383" i="3"/>
  <c r="BQ384" i="3"/>
  <c r="BQ385" i="3"/>
  <c r="BQ386" i="3"/>
  <c r="BQ387" i="3"/>
  <c r="BQ388" i="3"/>
  <c r="BQ389" i="3"/>
  <c r="BQ390" i="3"/>
  <c r="BQ391" i="3"/>
  <c r="BQ392" i="3"/>
  <c r="BQ393" i="3"/>
  <c r="BQ394" i="3"/>
  <c r="BQ395" i="3"/>
  <c r="BQ396" i="3"/>
  <c r="BQ397" i="3"/>
  <c r="BQ398" i="3"/>
  <c r="BQ399" i="3"/>
  <c r="BQ400" i="3"/>
  <c r="BQ401" i="3"/>
  <c r="BQ402" i="3"/>
  <c r="BQ403" i="3"/>
  <c r="BQ404" i="3"/>
  <c r="BQ405" i="3"/>
  <c r="BQ406" i="3"/>
  <c r="BQ407" i="3"/>
  <c r="BQ408" i="3"/>
  <c r="BQ409" i="3"/>
  <c r="BQ410" i="3"/>
  <c r="BQ411" i="3"/>
  <c r="BQ412" i="3"/>
  <c r="BQ413" i="3"/>
  <c r="BQ414" i="3"/>
  <c r="BQ415" i="3"/>
  <c r="BQ416" i="3"/>
  <c r="BQ417" i="3"/>
  <c r="BQ418" i="3"/>
  <c r="BQ419" i="3"/>
  <c r="BQ420" i="3"/>
  <c r="BQ421" i="3"/>
  <c r="BQ422" i="3"/>
  <c r="BQ423" i="3"/>
  <c r="BQ424" i="3"/>
  <c r="BQ425" i="3"/>
  <c r="BQ426" i="3"/>
  <c r="BQ427" i="3"/>
  <c r="BQ428" i="3"/>
  <c r="BQ429" i="3"/>
  <c r="BQ430" i="3"/>
  <c r="BQ431" i="3"/>
  <c r="BQ432" i="3"/>
  <c r="BQ433" i="3"/>
  <c r="BQ434" i="3"/>
  <c r="BQ435" i="3"/>
  <c r="BQ436" i="3"/>
  <c r="BQ437" i="3"/>
  <c r="BQ438" i="3"/>
  <c r="BQ439" i="3"/>
  <c r="BQ440" i="3"/>
  <c r="BQ441" i="3"/>
  <c r="BQ442" i="3"/>
  <c r="BQ443" i="3"/>
  <c r="BQ444" i="3"/>
  <c r="BQ445" i="3"/>
  <c r="BQ446" i="3"/>
  <c r="BQ447" i="3"/>
  <c r="BQ448" i="3"/>
  <c r="BQ449" i="3"/>
  <c r="BQ450" i="3"/>
  <c r="BQ451" i="3"/>
  <c r="BQ452" i="3"/>
  <c r="BQ453" i="3"/>
  <c r="BQ454" i="3"/>
  <c r="BQ455" i="3"/>
  <c r="BQ456" i="3"/>
  <c r="BQ457" i="3"/>
  <c r="BQ458" i="3"/>
  <c r="BQ459" i="3"/>
  <c r="BQ460" i="3"/>
  <c r="BQ461" i="3"/>
  <c r="BQ462" i="3"/>
  <c r="BQ463" i="3"/>
  <c r="BQ464" i="3"/>
  <c r="BQ465" i="3"/>
  <c r="BQ466" i="3"/>
  <c r="BQ467" i="3"/>
  <c r="BQ468" i="3"/>
  <c r="BQ469" i="3"/>
  <c r="BQ470" i="3"/>
  <c r="BQ471" i="3"/>
  <c r="BQ472" i="3"/>
  <c r="BQ473" i="3"/>
  <c r="BQ474" i="3"/>
  <c r="BQ475" i="3"/>
  <c r="BQ476" i="3"/>
  <c r="BQ477" i="3"/>
  <c r="BQ478" i="3"/>
  <c r="BQ479" i="3"/>
  <c r="BQ480" i="3"/>
  <c r="BQ481" i="3"/>
  <c r="BQ482" i="3"/>
  <c r="BQ483" i="3"/>
  <c r="BQ484" i="3"/>
  <c r="BQ485" i="3"/>
  <c r="BQ486" i="3"/>
  <c r="BQ487" i="3"/>
  <c r="BQ488" i="3"/>
  <c r="BQ489" i="3"/>
  <c r="BQ490" i="3"/>
  <c r="BQ491" i="3"/>
  <c r="BQ492" i="3"/>
  <c r="BQ493" i="3"/>
  <c r="BQ494" i="3"/>
  <c r="BQ495" i="3"/>
  <c r="BQ496" i="3"/>
  <c r="BQ497" i="3"/>
  <c r="BQ498" i="3"/>
  <c r="BQ499" i="3"/>
  <c r="BQ500" i="3"/>
  <c r="BQ501" i="3"/>
  <c r="BQ502" i="3"/>
  <c r="BQ503" i="3"/>
  <c r="BQ504" i="3"/>
  <c r="BQ505" i="3"/>
  <c r="BQ506" i="3"/>
  <c r="BQ507" i="3"/>
  <c r="BQ508" i="3"/>
  <c r="BQ509" i="3"/>
  <c r="BQ510" i="3"/>
  <c r="BQ511" i="3"/>
  <c r="BQ512" i="3"/>
  <c r="BQ513" i="3"/>
  <c r="BQ514" i="3"/>
  <c r="BQ515" i="3"/>
  <c r="BQ516" i="3"/>
  <c r="BQ517" i="3"/>
  <c r="BQ518" i="3"/>
  <c r="BQ519" i="3"/>
  <c r="BQ520" i="3"/>
  <c r="BQ521" i="3"/>
  <c r="BQ522" i="3"/>
  <c r="BQ523" i="3"/>
  <c r="BQ524" i="3"/>
  <c r="BQ525" i="3"/>
  <c r="BQ526" i="3"/>
  <c r="BQ527" i="3"/>
  <c r="BQ528" i="3"/>
  <c r="BQ529" i="3"/>
  <c r="BQ530" i="3"/>
  <c r="BQ531" i="3"/>
  <c r="BQ532" i="3"/>
  <c r="BQ533" i="3"/>
  <c r="BQ534" i="3"/>
  <c r="BQ535" i="3"/>
  <c r="BQ536" i="3"/>
  <c r="BQ537" i="3"/>
  <c r="BQ538" i="3"/>
  <c r="BQ539" i="3"/>
  <c r="BQ540" i="3"/>
  <c r="BQ541" i="3"/>
  <c r="BQ542" i="3"/>
  <c r="BQ543" i="3"/>
  <c r="BQ544" i="3"/>
  <c r="BQ545" i="3"/>
  <c r="BQ546" i="3"/>
  <c r="BQ547" i="3"/>
  <c r="BQ548" i="3"/>
  <c r="BQ549" i="3"/>
  <c r="BQ550" i="3"/>
  <c r="BQ551" i="3"/>
  <c r="BQ552" i="3"/>
  <c r="BQ553" i="3"/>
  <c r="BQ554" i="3"/>
  <c r="BQ555" i="3"/>
  <c r="BQ556" i="3"/>
  <c r="BQ557" i="3"/>
  <c r="BQ558" i="3"/>
  <c r="BQ559" i="3"/>
  <c r="BQ560" i="3"/>
  <c r="BQ561" i="3"/>
  <c r="BQ562" i="3"/>
  <c r="BQ563" i="3"/>
  <c r="BQ564" i="3"/>
  <c r="BQ565" i="3"/>
  <c r="BQ566" i="3"/>
  <c r="BQ567" i="3"/>
  <c r="BQ568" i="3"/>
  <c r="BQ569" i="3"/>
  <c r="BQ570" i="3"/>
  <c r="BQ571" i="3"/>
  <c r="BQ572" i="3"/>
  <c r="BQ573" i="3"/>
  <c r="BQ574" i="3"/>
  <c r="BQ575" i="3"/>
  <c r="BQ576" i="3"/>
  <c r="BQ577" i="3"/>
  <c r="BQ578" i="3"/>
  <c r="BQ579" i="3"/>
  <c r="BQ580" i="3"/>
  <c r="BQ581" i="3"/>
  <c r="BQ582" i="3"/>
  <c r="BQ583" i="3"/>
  <c r="BQ584" i="3"/>
  <c r="BQ585" i="3"/>
  <c r="BQ586" i="3"/>
  <c r="BQ587" i="3"/>
  <c r="BQ588" i="3"/>
  <c r="BQ589" i="3"/>
  <c r="BQ590" i="3"/>
  <c r="BQ591" i="3"/>
  <c r="BQ592" i="3"/>
  <c r="BQ593" i="3"/>
  <c r="BQ594" i="3"/>
  <c r="BQ595" i="3"/>
  <c r="BQ596" i="3"/>
  <c r="BQ597" i="3"/>
  <c r="BQ598" i="3"/>
  <c r="BQ599" i="3"/>
  <c r="BQ600" i="3"/>
  <c r="BQ601" i="3"/>
  <c r="BQ602" i="3"/>
  <c r="BQ603" i="3"/>
  <c r="BQ604" i="3"/>
  <c r="BQ605" i="3"/>
  <c r="BQ606" i="3"/>
  <c r="BQ607" i="3"/>
  <c r="BQ608" i="3"/>
  <c r="BQ609" i="3"/>
  <c r="BQ610" i="3"/>
  <c r="BQ611" i="3"/>
  <c r="BQ612" i="3"/>
  <c r="BQ613" i="3"/>
  <c r="BQ614" i="3"/>
  <c r="BQ615" i="3"/>
  <c r="BQ616" i="3"/>
  <c r="BQ617" i="3"/>
  <c r="BQ618" i="3"/>
  <c r="BQ619" i="3"/>
  <c r="BQ620" i="3"/>
  <c r="BQ621" i="3"/>
  <c r="BQ622" i="3"/>
  <c r="BQ623" i="3"/>
  <c r="BQ624" i="3"/>
  <c r="BQ625" i="3"/>
  <c r="BQ626" i="3"/>
  <c r="BQ627" i="3"/>
  <c r="BQ628" i="3"/>
  <c r="BQ629" i="3"/>
  <c r="BQ630" i="3"/>
  <c r="BQ631" i="3"/>
  <c r="BQ632" i="3"/>
  <c r="BQ633" i="3"/>
  <c r="BQ634" i="3"/>
  <c r="BQ635" i="3"/>
  <c r="BQ636" i="3"/>
  <c r="BQ637" i="3"/>
  <c r="BQ638" i="3"/>
  <c r="BQ639" i="3"/>
  <c r="BQ640" i="3"/>
  <c r="BQ641" i="3"/>
  <c r="BQ642" i="3"/>
  <c r="BQ643" i="3"/>
  <c r="BQ644" i="3"/>
  <c r="BQ645" i="3"/>
  <c r="BQ646" i="3"/>
  <c r="BQ647" i="3"/>
  <c r="BQ648" i="3"/>
  <c r="BQ649" i="3"/>
  <c r="BQ650" i="3"/>
  <c r="BQ651" i="3"/>
  <c r="BQ652" i="3"/>
  <c r="BQ653" i="3"/>
  <c r="BQ654" i="3"/>
  <c r="BQ655" i="3"/>
  <c r="BQ656" i="3"/>
  <c r="BQ657" i="3"/>
  <c r="BQ658" i="3"/>
  <c r="BQ659" i="3"/>
  <c r="BQ660" i="3"/>
  <c r="BQ661" i="3"/>
  <c r="BQ662" i="3"/>
  <c r="BQ663" i="3"/>
  <c r="BQ664" i="3"/>
  <c r="BQ665" i="3"/>
  <c r="BQ666" i="3"/>
  <c r="BQ667" i="3"/>
  <c r="BQ668" i="3"/>
  <c r="BQ669" i="3"/>
  <c r="BQ670" i="3"/>
  <c r="BQ671" i="3"/>
  <c r="BQ672" i="3"/>
  <c r="BQ673" i="3"/>
  <c r="BQ674" i="3"/>
  <c r="BQ675" i="3"/>
  <c r="BQ676" i="3"/>
  <c r="BQ677" i="3"/>
  <c r="BQ678" i="3"/>
  <c r="BQ679" i="3"/>
  <c r="BQ680" i="3"/>
  <c r="BQ681" i="3"/>
  <c r="BQ682" i="3"/>
  <c r="BQ683" i="3"/>
  <c r="BQ684" i="3"/>
  <c r="BQ685" i="3"/>
  <c r="BQ686" i="3"/>
  <c r="BQ687" i="3"/>
  <c r="BQ688" i="3"/>
  <c r="BQ689" i="3"/>
  <c r="BQ690" i="3"/>
  <c r="BQ691" i="3"/>
  <c r="BQ692" i="3"/>
  <c r="BQ693" i="3"/>
  <c r="BQ694" i="3"/>
  <c r="BQ695" i="3"/>
  <c r="BQ696" i="3"/>
  <c r="BQ697" i="3"/>
  <c r="BQ698" i="3"/>
  <c r="BQ699" i="3"/>
  <c r="BQ700" i="3"/>
  <c r="BQ701" i="3"/>
  <c r="BQ702" i="3"/>
  <c r="BQ703" i="3"/>
  <c r="BQ704" i="3"/>
  <c r="BQ705" i="3"/>
  <c r="BQ706" i="3"/>
  <c r="BQ707" i="3"/>
  <c r="BQ708" i="3"/>
  <c r="BQ709" i="3"/>
  <c r="BQ710" i="3"/>
  <c r="BQ711" i="3"/>
  <c r="BQ712" i="3"/>
  <c r="BQ713" i="3"/>
  <c r="BQ714" i="3"/>
  <c r="BQ715" i="3"/>
  <c r="BQ716" i="3"/>
  <c r="BQ717" i="3"/>
  <c r="BQ718" i="3"/>
  <c r="BQ719" i="3"/>
  <c r="BQ720" i="3"/>
  <c r="BQ721" i="3"/>
  <c r="BQ722" i="3"/>
  <c r="BQ723" i="3"/>
  <c r="BQ724" i="3"/>
  <c r="BQ725" i="3"/>
  <c r="BQ726" i="3"/>
  <c r="BQ727" i="3"/>
  <c r="BQ728" i="3"/>
  <c r="BQ729" i="3"/>
  <c r="BQ730" i="3"/>
  <c r="BQ731" i="3"/>
  <c r="BQ732" i="3"/>
  <c r="BQ733" i="3"/>
  <c r="BQ734" i="3"/>
  <c r="BQ735" i="3"/>
  <c r="BQ736" i="3"/>
  <c r="BQ737" i="3"/>
  <c r="BQ738" i="3"/>
  <c r="BQ739" i="3"/>
  <c r="BQ740" i="3"/>
  <c r="BQ741" i="3"/>
  <c r="BQ742" i="3"/>
  <c r="BQ743" i="3"/>
  <c r="BQ744" i="3"/>
  <c r="BQ745" i="3"/>
  <c r="BQ746" i="3"/>
  <c r="BQ747" i="3"/>
  <c r="BQ748" i="3"/>
  <c r="BQ749" i="3"/>
  <c r="BQ750" i="3"/>
  <c r="BQ751" i="3"/>
  <c r="BQ752" i="3"/>
  <c r="BQ753" i="3"/>
  <c r="BQ754" i="3"/>
  <c r="BQ755" i="3"/>
  <c r="BQ756" i="3"/>
  <c r="BQ757" i="3"/>
  <c r="BQ758" i="3"/>
  <c r="BQ759" i="3"/>
  <c r="BQ760" i="3"/>
  <c r="BQ761" i="3"/>
  <c r="BQ762" i="3"/>
  <c r="BQ763" i="3"/>
  <c r="BQ764" i="3"/>
  <c r="BQ765" i="3"/>
  <c r="BQ766" i="3"/>
  <c r="BQ767" i="3"/>
  <c r="BQ768" i="3"/>
  <c r="BQ769" i="3"/>
  <c r="BQ770" i="3"/>
  <c r="BQ771" i="3"/>
  <c r="BQ772" i="3"/>
  <c r="BQ773" i="3"/>
  <c r="BQ774" i="3"/>
  <c r="BQ775" i="3"/>
  <c r="BQ776" i="3"/>
  <c r="BQ777" i="3"/>
  <c r="BQ778" i="3"/>
  <c r="BQ779" i="3"/>
  <c r="BQ780" i="3"/>
  <c r="BQ781" i="3"/>
  <c r="BQ782" i="3"/>
  <c r="BQ783" i="3"/>
  <c r="BQ784" i="3"/>
  <c r="BQ785" i="3"/>
  <c r="BQ786" i="3"/>
  <c r="BQ787" i="3"/>
  <c r="BQ788" i="3"/>
  <c r="BQ789" i="3"/>
  <c r="BQ790" i="3"/>
  <c r="BQ791" i="3"/>
  <c r="BQ792" i="3"/>
  <c r="BQ793" i="3"/>
  <c r="BQ794" i="3"/>
  <c r="BQ795" i="3"/>
  <c r="BQ796" i="3"/>
  <c r="BQ797" i="3"/>
  <c r="BQ798" i="3"/>
  <c r="BQ799" i="3"/>
  <c r="BQ800" i="3"/>
  <c r="BQ801" i="3"/>
  <c r="BQ802" i="3"/>
  <c r="BQ803" i="3"/>
  <c r="BQ804" i="3"/>
  <c r="BQ805" i="3"/>
  <c r="BQ806" i="3"/>
  <c r="BQ807" i="3"/>
  <c r="BQ808" i="3"/>
  <c r="BQ809" i="3"/>
  <c r="BQ810" i="3"/>
  <c r="BQ811" i="3"/>
  <c r="BQ812" i="3"/>
  <c r="BQ813" i="3"/>
  <c r="BQ814" i="3"/>
  <c r="BQ815" i="3"/>
  <c r="BQ816" i="3"/>
  <c r="BQ817" i="3"/>
  <c r="BQ818" i="3"/>
  <c r="BQ819" i="3"/>
  <c r="BQ820" i="3"/>
  <c r="BQ821" i="3"/>
  <c r="BQ822" i="3"/>
  <c r="BQ823" i="3"/>
  <c r="BQ824" i="3"/>
  <c r="BQ825" i="3"/>
  <c r="BQ826" i="3"/>
  <c r="BQ827" i="3"/>
  <c r="BQ828" i="3"/>
  <c r="BQ829" i="3"/>
  <c r="BQ830" i="3"/>
  <c r="BQ831" i="3"/>
  <c r="BQ832" i="3"/>
  <c r="BQ833" i="3"/>
  <c r="BQ834" i="3"/>
  <c r="BQ835" i="3"/>
  <c r="BQ836" i="3"/>
  <c r="BQ837" i="3"/>
  <c r="BQ838" i="3"/>
  <c r="BQ839" i="3"/>
  <c r="BQ840" i="3"/>
  <c r="BQ841" i="3"/>
  <c r="BQ842" i="3"/>
  <c r="BQ843" i="3"/>
  <c r="BQ844" i="3"/>
  <c r="BQ845" i="3"/>
  <c r="BQ846" i="3"/>
  <c r="BQ847" i="3"/>
  <c r="BQ848" i="3"/>
  <c r="BQ849" i="3"/>
  <c r="BQ850" i="3"/>
  <c r="BQ851" i="3"/>
  <c r="BQ852" i="3"/>
  <c r="BQ853" i="3"/>
  <c r="BQ854" i="3"/>
  <c r="BQ855" i="3"/>
  <c r="BQ856" i="3"/>
  <c r="BQ857" i="3"/>
  <c r="BQ858" i="3"/>
  <c r="BQ859" i="3"/>
  <c r="BQ860" i="3"/>
  <c r="BQ861" i="3"/>
  <c r="BQ862" i="3"/>
  <c r="BQ863" i="3"/>
  <c r="BQ864" i="3"/>
  <c r="BQ865" i="3"/>
  <c r="BQ866" i="3"/>
  <c r="BQ867" i="3"/>
  <c r="BQ868" i="3"/>
  <c r="BQ869" i="3"/>
  <c r="BQ870" i="3"/>
  <c r="BQ871" i="3"/>
  <c r="BQ872" i="3"/>
  <c r="BQ873" i="3"/>
  <c r="BQ874" i="3"/>
  <c r="BQ875" i="3"/>
  <c r="BQ876" i="3"/>
  <c r="BQ877" i="3"/>
  <c r="BQ878" i="3"/>
  <c r="BQ879" i="3"/>
  <c r="BQ880" i="3"/>
  <c r="BQ881" i="3"/>
  <c r="BQ882" i="3"/>
  <c r="BQ883" i="3"/>
  <c r="BQ884" i="3"/>
  <c r="BQ885" i="3"/>
  <c r="BQ886" i="3"/>
  <c r="BQ887" i="3"/>
  <c r="BQ888" i="3"/>
  <c r="BQ889" i="3"/>
  <c r="BQ890" i="3"/>
  <c r="BQ891" i="3"/>
  <c r="BQ892" i="3"/>
  <c r="BQ893" i="3"/>
  <c r="BQ894" i="3"/>
  <c r="BQ895" i="3"/>
  <c r="BQ896" i="3"/>
  <c r="BQ897" i="3"/>
  <c r="BQ898" i="3"/>
  <c r="BQ899" i="3"/>
  <c r="BQ900" i="3"/>
  <c r="BP5" i="3"/>
  <c r="BP6" i="3"/>
  <c r="BP7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5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0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4" i="3"/>
  <c r="BP55" i="3"/>
  <c r="BP56" i="3"/>
  <c r="BP57" i="3"/>
  <c r="BP58" i="3"/>
  <c r="BP59" i="3"/>
  <c r="BP60" i="3"/>
  <c r="BP61" i="3"/>
  <c r="BP62" i="3"/>
  <c r="BP63" i="3"/>
  <c r="BP64" i="3"/>
  <c r="BP65" i="3"/>
  <c r="BP66" i="3"/>
  <c r="BP67" i="3"/>
  <c r="BP68" i="3"/>
  <c r="BP69" i="3"/>
  <c r="BP70" i="3"/>
  <c r="BP71" i="3"/>
  <c r="BP72" i="3"/>
  <c r="BP73" i="3"/>
  <c r="BP74" i="3"/>
  <c r="BP75" i="3"/>
  <c r="BP76" i="3"/>
  <c r="BP77" i="3"/>
  <c r="BP78" i="3"/>
  <c r="BP79" i="3"/>
  <c r="BP80" i="3"/>
  <c r="BP81" i="3"/>
  <c r="BP82" i="3"/>
  <c r="BP83" i="3"/>
  <c r="BP84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P101" i="3"/>
  <c r="BP102" i="3"/>
  <c r="BP103" i="3"/>
  <c r="BP104" i="3"/>
  <c r="BP105" i="3"/>
  <c r="BP106" i="3"/>
  <c r="BP107" i="3"/>
  <c r="BP108" i="3"/>
  <c r="BP109" i="3"/>
  <c r="BP110" i="3"/>
  <c r="BP111" i="3"/>
  <c r="BP112" i="3"/>
  <c r="BP113" i="3"/>
  <c r="BP114" i="3"/>
  <c r="BP115" i="3"/>
  <c r="BP116" i="3"/>
  <c r="BP117" i="3"/>
  <c r="BP118" i="3"/>
  <c r="BP119" i="3"/>
  <c r="BP120" i="3"/>
  <c r="BP121" i="3"/>
  <c r="BP122" i="3"/>
  <c r="BP123" i="3"/>
  <c r="BP124" i="3"/>
  <c r="BP125" i="3"/>
  <c r="BP126" i="3"/>
  <c r="BP127" i="3"/>
  <c r="BP128" i="3"/>
  <c r="BP129" i="3"/>
  <c r="BP130" i="3"/>
  <c r="BP131" i="3"/>
  <c r="BP132" i="3"/>
  <c r="BP133" i="3"/>
  <c r="BP134" i="3"/>
  <c r="BP135" i="3"/>
  <c r="BP136" i="3"/>
  <c r="BP137" i="3"/>
  <c r="BP138" i="3"/>
  <c r="BP139" i="3"/>
  <c r="BP140" i="3"/>
  <c r="BP141" i="3"/>
  <c r="BP142" i="3"/>
  <c r="BP143" i="3"/>
  <c r="BP144" i="3"/>
  <c r="BP145" i="3"/>
  <c r="BP146" i="3"/>
  <c r="BP147" i="3"/>
  <c r="BP148" i="3"/>
  <c r="BP149" i="3"/>
  <c r="BP150" i="3"/>
  <c r="BP151" i="3"/>
  <c r="BP152" i="3"/>
  <c r="BP153" i="3"/>
  <c r="BP154" i="3"/>
  <c r="BP155" i="3"/>
  <c r="BP156" i="3"/>
  <c r="BP157" i="3"/>
  <c r="BP158" i="3"/>
  <c r="BP159" i="3"/>
  <c r="BP160" i="3"/>
  <c r="BP161" i="3"/>
  <c r="BP162" i="3"/>
  <c r="BP163" i="3"/>
  <c r="BP164" i="3"/>
  <c r="BP165" i="3"/>
  <c r="BP166" i="3"/>
  <c r="BP167" i="3"/>
  <c r="BP168" i="3"/>
  <c r="BP169" i="3"/>
  <c r="BP170" i="3"/>
  <c r="BP171" i="3"/>
  <c r="BP172" i="3"/>
  <c r="BP173" i="3"/>
  <c r="BP174" i="3"/>
  <c r="BP175" i="3"/>
  <c r="BP176" i="3"/>
  <c r="BP177" i="3"/>
  <c r="BP178" i="3"/>
  <c r="BP179" i="3"/>
  <c r="BP180" i="3"/>
  <c r="BP181" i="3"/>
  <c r="BP182" i="3"/>
  <c r="BP183" i="3"/>
  <c r="BP184" i="3"/>
  <c r="BP185" i="3"/>
  <c r="BP186" i="3"/>
  <c r="BP187" i="3"/>
  <c r="BP188" i="3"/>
  <c r="BP189" i="3"/>
  <c r="BP190" i="3"/>
  <c r="BP191" i="3"/>
  <c r="BP192" i="3"/>
  <c r="BP193" i="3"/>
  <c r="BP194" i="3"/>
  <c r="BP195" i="3"/>
  <c r="BP196" i="3"/>
  <c r="BP197" i="3"/>
  <c r="BP198" i="3"/>
  <c r="BP199" i="3"/>
  <c r="BP200" i="3"/>
  <c r="BP201" i="3"/>
  <c r="BP202" i="3"/>
  <c r="BP203" i="3"/>
  <c r="BP204" i="3"/>
  <c r="BP205" i="3"/>
  <c r="BP206" i="3"/>
  <c r="BP207" i="3"/>
  <c r="BP208" i="3"/>
  <c r="BP209" i="3"/>
  <c r="BP210" i="3"/>
  <c r="BP211" i="3"/>
  <c r="BP212" i="3"/>
  <c r="BP213" i="3"/>
  <c r="BP214" i="3"/>
  <c r="BP215" i="3"/>
  <c r="BP216" i="3"/>
  <c r="BP217" i="3"/>
  <c r="BP218" i="3"/>
  <c r="BP219" i="3"/>
  <c r="BP220" i="3"/>
  <c r="BP221" i="3"/>
  <c r="BP222" i="3"/>
  <c r="BP223" i="3"/>
  <c r="BP224" i="3"/>
  <c r="BP225" i="3"/>
  <c r="BP226" i="3"/>
  <c r="BP227" i="3"/>
  <c r="BP228" i="3"/>
  <c r="BP229" i="3"/>
  <c r="BP230" i="3"/>
  <c r="BP231" i="3"/>
  <c r="BP232" i="3"/>
  <c r="BP233" i="3"/>
  <c r="BP234" i="3"/>
  <c r="BP235" i="3"/>
  <c r="BP236" i="3"/>
  <c r="BP237" i="3"/>
  <c r="BP238" i="3"/>
  <c r="BP239" i="3"/>
  <c r="BP240" i="3"/>
  <c r="BP241" i="3"/>
  <c r="BP242" i="3"/>
  <c r="BP243" i="3"/>
  <c r="BP244" i="3"/>
  <c r="BP245" i="3"/>
  <c r="BP246" i="3"/>
  <c r="BP247" i="3"/>
  <c r="BP248" i="3"/>
  <c r="BP249" i="3"/>
  <c r="BP250" i="3"/>
  <c r="BP251" i="3"/>
  <c r="BP252" i="3"/>
  <c r="BP253" i="3"/>
  <c r="BP254" i="3"/>
  <c r="BP255" i="3"/>
  <c r="BP256" i="3"/>
  <c r="BP257" i="3"/>
  <c r="BP258" i="3"/>
  <c r="BP259" i="3"/>
  <c r="BP260" i="3"/>
  <c r="BP261" i="3"/>
  <c r="BP262" i="3"/>
  <c r="BP263" i="3"/>
  <c r="BP264" i="3"/>
  <c r="BP265" i="3"/>
  <c r="BP266" i="3"/>
  <c r="BP267" i="3"/>
  <c r="BP268" i="3"/>
  <c r="BP269" i="3"/>
  <c r="BP270" i="3"/>
  <c r="BP271" i="3"/>
  <c r="BP272" i="3"/>
  <c r="BP273" i="3"/>
  <c r="BP274" i="3"/>
  <c r="BP275" i="3"/>
  <c r="BP276" i="3"/>
  <c r="BP277" i="3"/>
  <c r="BP278" i="3"/>
  <c r="BP279" i="3"/>
  <c r="BP280" i="3"/>
  <c r="BP281" i="3"/>
  <c r="BP282" i="3"/>
  <c r="BP283" i="3"/>
  <c r="BP284" i="3"/>
  <c r="BP285" i="3"/>
  <c r="BP286" i="3"/>
  <c r="BP287" i="3"/>
  <c r="BP288" i="3"/>
  <c r="BP289" i="3"/>
  <c r="BP290" i="3"/>
  <c r="BP291" i="3"/>
  <c r="BP292" i="3"/>
  <c r="BP293" i="3"/>
  <c r="BP294" i="3"/>
  <c r="BP295" i="3"/>
  <c r="BP296" i="3"/>
  <c r="BP297" i="3"/>
  <c r="BP298" i="3"/>
  <c r="BP299" i="3"/>
  <c r="BP300" i="3"/>
  <c r="BP301" i="3"/>
  <c r="BP302" i="3"/>
  <c r="BP303" i="3"/>
  <c r="BP304" i="3"/>
  <c r="BP305" i="3"/>
  <c r="BP306" i="3"/>
  <c r="BP307" i="3"/>
  <c r="BP308" i="3"/>
  <c r="BP309" i="3"/>
  <c r="BP310" i="3"/>
  <c r="BP311" i="3"/>
  <c r="BP312" i="3"/>
  <c r="BP313" i="3"/>
  <c r="BP314" i="3"/>
  <c r="BP315" i="3"/>
  <c r="BP316" i="3"/>
  <c r="BP317" i="3"/>
  <c r="BP318" i="3"/>
  <c r="BP319" i="3"/>
  <c r="BP320" i="3"/>
  <c r="BP321" i="3"/>
  <c r="BP322" i="3"/>
  <c r="BP323" i="3"/>
  <c r="BP324" i="3"/>
  <c r="BP325" i="3"/>
  <c r="BP326" i="3"/>
  <c r="BP327" i="3"/>
  <c r="BP328" i="3"/>
  <c r="BP329" i="3"/>
  <c r="BP330" i="3"/>
  <c r="BP331" i="3"/>
  <c r="BP332" i="3"/>
  <c r="BP333" i="3"/>
  <c r="BP334" i="3"/>
  <c r="BP335" i="3"/>
  <c r="BP336" i="3"/>
  <c r="BP337" i="3"/>
  <c r="BP338" i="3"/>
  <c r="BP339" i="3"/>
  <c r="BP340" i="3"/>
  <c r="BP341" i="3"/>
  <c r="BP342" i="3"/>
  <c r="BP343" i="3"/>
  <c r="BP344" i="3"/>
  <c r="BP345" i="3"/>
  <c r="BP346" i="3"/>
  <c r="BP347" i="3"/>
  <c r="BP348" i="3"/>
  <c r="BP349" i="3"/>
  <c r="BP350" i="3"/>
  <c r="BP351" i="3"/>
  <c r="BP352" i="3"/>
  <c r="BP353" i="3"/>
  <c r="BP354" i="3"/>
  <c r="BP355" i="3"/>
  <c r="BP356" i="3"/>
  <c r="BP357" i="3"/>
  <c r="BP358" i="3"/>
  <c r="BP359" i="3"/>
  <c r="BP360" i="3"/>
  <c r="BP361" i="3"/>
  <c r="BP362" i="3"/>
  <c r="BP363" i="3"/>
  <c r="BP364" i="3"/>
  <c r="BP365" i="3"/>
  <c r="BP366" i="3"/>
  <c r="BP367" i="3"/>
  <c r="BP368" i="3"/>
  <c r="BP369" i="3"/>
  <c r="BP370" i="3"/>
  <c r="BP371" i="3"/>
  <c r="BP372" i="3"/>
  <c r="BP373" i="3"/>
  <c r="BP374" i="3"/>
  <c r="BP375" i="3"/>
  <c r="BP376" i="3"/>
  <c r="BP377" i="3"/>
  <c r="BP378" i="3"/>
  <c r="BP379" i="3"/>
  <c r="BP380" i="3"/>
  <c r="BP381" i="3"/>
  <c r="BP382" i="3"/>
  <c r="BP383" i="3"/>
  <c r="BP384" i="3"/>
  <c r="BP385" i="3"/>
  <c r="BP386" i="3"/>
  <c r="BP387" i="3"/>
  <c r="BP388" i="3"/>
  <c r="BP389" i="3"/>
  <c r="BP390" i="3"/>
  <c r="BP391" i="3"/>
  <c r="BP392" i="3"/>
  <c r="BP393" i="3"/>
  <c r="BP394" i="3"/>
  <c r="BP395" i="3"/>
  <c r="BP396" i="3"/>
  <c r="BP397" i="3"/>
  <c r="BP398" i="3"/>
  <c r="BP399" i="3"/>
  <c r="BP400" i="3"/>
  <c r="BP401" i="3"/>
  <c r="BP402" i="3"/>
  <c r="BP403" i="3"/>
  <c r="BP404" i="3"/>
  <c r="BP405" i="3"/>
  <c r="BP406" i="3"/>
  <c r="BP407" i="3"/>
  <c r="BP408" i="3"/>
  <c r="BP409" i="3"/>
  <c r="BP410" i="3"/>
  <c r="BP411" i="3"/>
  <c r="BP412" i="3"/>
  <c r="BP413" i="3"/>
  <c r="BP414" i="3"/>
  <c r="BP415" i="3"/>
  <c r="BP416" i="3"/>
  <c r="BP417" i="3"/>
  <c r="BP418" i="3"/>
  <c r="BP419" i="3"/>
  <c r="BP420" i="3"/>
  <c r="BP421" i="3"/>
  <c r="BP422" i="3"/>
  <c r="BP423" i="3"/>
  <c r="BP424" i="3"/>
  <c r="BP425" i="3"/>
  <c r="BP426" i="3"/>
  <c r="BP427" i="3"/>
  <c r="BP428" i="3"/>
  <c r="BP429" i="3"/>
  <c r="BP430" i="3"/>
  <c r="BP431" i="3"/>
  <c r="BP432" i="3"/>
  <c r="BP433" i="3"/>
  <c r="BP434" i="3"/>
  <c r="BP435" i="3"/>
  <c r="BP436" i="3"/>
  <c r="BP437" i="3"/>
  <c r="BP438" i="3"/>
  <c r="BP439" i="3"/>
  <c r="BP440" i="3"/>
  <c r="BP441" i="3"/>
  <c r="BP442" i="3"/>
  <c r="BP443" i="3"/>
  <c r="BP444" i="3"/>
  <c r="BP445" i="3"/>
  <c r="BP446" i="3"/>
  <c r="BP447" i="3"/>
  <c r="BP448" i="3"/>
  <c r="BP449" i="3"/>
  <c r="BP450" i="3"/>
  <c r="BP451" i="3"/>
  <c r="BP452" i="3"/>
  <c r="BP453" i="3"/>
  <c r="BP454" i="3"/>
  <c r="BP455" i="3"/>
  <c r="BP456" i="3"/>
  <c r="BP457" i="3"/>
  <c r="BP458" i="3"/>
  <c r="BP459" i="3"/>
  <c r="BP460" i="3"/>
  <c r="BP461" i="3"/>
  <c r="BP462" i="3"/>
  <c r="BP463" i="3"/>
  <c r="BP464" i="3"/>
  <c r="BP465" i="3"/>
  <c r="BP466" i="3"/>
  <c r="BP467" i="3"/>
  <c r="BP468" i="3"/>
  <c r="BP469" i="3"/>
  <c r="BP470" i="3"/>
  <c r="BP471" i="3"/>
  <c r="BP472" i="3"/>
  <c r="BP473" i="3"/>
  <c r="BP474" i="3"/>
  <c r="BP475" i="3"/>
  <c r="BP476" i="3"/>
  <c r="BP477" i="3"/>
  <c r="BP478" i="3"/>
  <c r="BP479" i="3"/>
  <c r="BP480" i="3"/>
  <c r="BP481" i="3"/>
  <c r="BP482" i="3"/>
  <c r="BP483" i="3"/>
  <c r="BP484" i="3"/>
  <c r="BP485" i="3"/>
  <c r="BP486" i="3"/>
  <c r="BP487" i="3"/>
  <c r="BP488" i="3"/>
  <c r="BP489" i="3"/>
  <c r="BP490" i="3"/>
  <c r="BP491" i="3"/>
  <c r="BP492" i="3"/>
  <c r="BP493" i="3"/>
  <c r="BP494" i="3"/>
  <c r="BP495" i="3"/>
  <c r="BP496" i="3"/>
  <c r="BP497" i="3"/>
  <c r="BP498" i="3"/>
  <c r="BP499" i="3"/>
  <c r="BP500" i="3"/>
  <c r="BP501" i="3"/>
  <c r="BP502" i="3"/>
  <c r="BP503" i="3"/>
  <c r="BP504" i="3"/>
  <c r="BP505" i="3"/>
  <c r="BP506" i="3"/>
  <c r="BP507" i="3"/>
  <c r="BP508" i="3"/>
  <c r="BP509" i="3"/>
  <c r="BP510" i="3"/>
  <c r="BP511" i="3"/>
  <c r="BP512" i="3"/>
  <c r="BP513" i="3"/>
  <c r="BP514" i="3"/>
  <c r="BP515" i="3"/>
  <c r="BP516" i="3"/>
  <c r="BP517" i="3"/>
  <c r="BP518" i="3"/>
  <c r="BP519" i="3"/>
  <c r="BP520" i="3"/>
  <c r="BP521" i="3"/>
  <c r="BP522" i="3"/>
  <c r="BP523" i="3"/>
  <c r="BP524" i="3"/>
  <c r="BP525" i="3"/>
  <c r="BP526" i="3"/>
  <c r="BP527" i="3"/>
  <c r="BP528" i="3"/>
  <c r="BP529" i="3"/>
  <c r="BP530" i="3"/>
  <c r="BP531" i="3"/>
  <c r="BP532" i="3"/>
  <c r="BP533" i="3"/>
  <c r="BP534" i="3"/>
  <c r="BP535" i="3"/>
  <c r="BP536" i="3"/>
  <c r="BP537" i="3"/>
  <c r="BP538" i="3"/>
  <c r="BP539" i="3"/>
  <c r="BP540" i="3"/>
  <c r="BP541" i="3"/>
  <c r="BP542" i="3"/>
  <c r="BP543" i="3"/>
  <c r="BP544" i="3"/>
  <c r="BP545" i="3"/>
  <c r="BP546" i="3"/>
  <c r="BP547" i="3"/>
  <c r="BP548" i="3"/>
  <c r="BP549" i="3"/>
  <c r="BP550" i="3"/>
  <c r="BP551" i="3"/>
  <c r="BP552" i="3"/>
  <c r="BP553" i="3"/>
  <c r="BP554" i="3"/>
  <c r="BP555" i="3"/>
  <c r="BP556" i="3"/>
  <c r="BP557" i="3"/>
  <c r="BP558" i="3"/>
  <c r="BP559" i="3"/>
  <c r="BP560" i="3"/>
  <c r="BP561" i="3"/>
  <c r="BP562" i="3"/>
  <c r="BP563" i="3"/>
  <c r="BP564" i="3"/>
  <c r="BP565" i="3"/>
  <c r="BP566" i="3"/>
  <c r="BP567" i="3"/>
  <c r="BP568" i="3"/>
  <c r="BP569" i="3"/>
  <c r="BP570" i="3"/>
  <c r="BP571" i="3"/>
  <c r="BP572" i="3"/>
  <c r="BP573" i="3"/>
  <c r="BP574" i="3"/>
  <c r="BP575" i="3"/>
  <c r="BP576" i="3"/>
  <c r="BP577" i="3"/>
  <c r="BP578" i="3"/>
  <c r="BP579" i="3"/>
  <c r="BP580" i="3"/>
  <c r="BP581" i="3"/>
  <c r="BP582" i="3"/>
  <c r="BP583" i="3"/>
  <c r="BP584" i="3"/>
  <c r="BP585" i="3"/>
  <c r="BP586" i="3"/>
  <c r="BP587" i="3"/>
  <c r="BP588" i="3"/>
  <c r="BP589" i="3"/>
  <c r="BP590" i="3"/>
  <c r="BP591" i="3"/>
  <c r="BP592" i="3"/>
  <c r="BP593" i="3"/>
  <c r="BP594" i="3"/>
  <c r="BP595" i="3"/>
  <c r="BP596" i="3"/>
  <c r="BP597" i="3"/>
  <c r="BP598" i="3"/>
  <c r="BP599" i="3"/>
  <c r="BP600" i="3"/>
  <c r="BP601" i="3"/>
  <c r="BP602" i="3"/>
  <c r="BP603" i="3"/>
  <c r="BP604" i="3"/>
  <c r="BP605" i="3"/>
  <c r="BP606" i="3"/>
  <c r="BP607" i="3"/>
  <c r="BP608" i="3"/>
  <c r="BP609" i="3"/>
  <c r="BP610" i="3"/>
  <c r="BP611" i="3"/>
  <c r="BP612" i="3"/>
  <c r="BP613" i="3"/>
  <c r="BP614" i="3"/>
  <c r="BP615" i="3"/>
  <c r="BP616" i="3"/>
  <c r="BP617" i="3"/>
  <c r="BP618" i="3"/>
  <c r="BP619" i="3"/>
  <c r="BP620" i="3"/>
  <c r="BP621" i="3"/>
  <c r="BP622" i="3"/>
  <c r="BP623" i="3"/>
  <c r="BP624" i="3"/>
  <c r="BP625" i="3"/>
  <c r="BP626" i="3"/>
  <c r="BP627" i="3"/>
  <c r="BP628" i="3"/>
  <c r="BP629" i="3"/>
  <c r="BP630" i="3"/>
  <c r="BP631" i="3"/>
  <c r="BP632" i="3"/>
  <c r="BP633" i="3"/>
  <c r="BP634" i="3"/>
  <c r="BP635" i="3"/>
  <c r="BP636" i="3"/>
  <c r="BP637" i="3"/>
  <c r="BP638" i="3"/>
  <c r="BP639" i="3"/>
  <c r="BP640" i="3"/>
  <c r="BP641" i="3"/>
  <c r="BP642" i="3"/>
  <c r="BP643" i="3"/>
  <c r="BP644" i="3"/>
  <c r="BP645" i="3"/>
  <c r="BP646" i="3"/>
  <c r="BP647" i="3"/>
  <c r="BP648" i="3"/>
  <c r="BP649" i="3"/>
  <c r="BP650" i="3"/>
  <c r="BP651" i="3"/>
  <c r="BP652" i="3"/>
  <c r="BP653" i="3"/>
  <c r="BP654" i="3"/>
  <c r="BP655" i="3"/>
  <c r="BP656" i="3"/>
  <c r="BP657" i="3"/>
  <c r="BP658" i="3"/>
  <c r="BP659" i="3"/>
  <c r="BP660" i="3"/>
  <c r="BP661" i="3"/>
  <c r="BP662" i="3"/>
  <c r="BP663" i="3"/>
  <c r="BP664" i="3"/>
  <c r="BP665" i="3"/>
  <c r="BP666" i="3"/>
  <c r="BP667" i="3"/>
  <c r="BP668" i="3"/>
  <c r="BP669" i="3"/>
  <c r="BP670" i="3"/>
  <c r="BP671" i="3"/>
  <c r="BP672" i="3"/>
  <c r="BP673" i="3"/>
  <c r="BP674" i="3"/>
  <c r="BP675" i="3"/>
  <c r="BP676" i="3"/>
  <c r="BP677" i="3"/>
  <c r="BP678" i="3"/>
  <c r="BP679" i="3"/>
  <c r="BP680" i="3"/>
  <c r="BP681" i="3"/>
  <c r="BP682" i="3"/>
  <c r="BP683" i="3"/>
  <c r="BP684" i="3"/>
  <c r="BP685" i="3"/>
  <c r="BP686" i="3"/>
  <c r="BP687" i="3"/>
  <c r="BP688" i="3"/>
  <c r="BP689" i="3"/>
  <c r="BP690" i="3"/>
  <c r="BP691" i="3"/>
  <c r="BP692" i="3"/>
  <c r="BP693" i="3"/>
  <c r="BP694" i="3"/>
  <c r="BP695" i="3"/>
  <c r="BP696" i="3"/>
  <c r="BP697" i="3"/>
  <c r="BP698" i="3"/>
  <c r="BP699" i="3"/>
  <c r="BP700" i="3"/>
  <c r="BP701" i="3"/>
  <c r="BP702" i="3"/>
  <c r="BP703" i="3"/>
  <c r="BP704" i="3"/>
  <c r="BP705" i="3"/>
  <c r="BP706" i="3"/>
  <c r="BP707" i="3"/>
  <c r="BP708" i="3"/>
  <c r="BP709" i="3"/>
  <c r="BP710" i="3"/>
  <c r="BP711" i="3"/>
  <c r="BP712" i="3"/>
  <c r="BP713" i="3"/>
  <c r="BP714" i="3"/>
  <c r="BP715" i="3"/>
  <c r="BP716" i="3"/>
  <c r="BP717" i="3"/>
  <c r="BP718" i="3"/>
  <c r="BP719" i="3"/>
  <c r="BP720" i="3"/>
  <c r="BP721" i="3"/>
  <c r="BP722" i="3"/>
  <c r="BP723" i="3"/>
  <c r="BP724" i="3"/>
  <c r="BP725" i="3"/>
  <c r="BP726" i="3"/>
  <c r="BP727" i="3"/>
  <c r="BP728" i="3"/>
  <c r="BP729" i="3"/>
  <c r="BP730" i="3"/>
  <c r="BP731" i="3"/>
  <c r="BP732" i="3"/>
  <c r="BP733" i="3"/>
  <c r="BP734" i="3"/>
  <c r="BP735" i="3"/>
  <c r="BP736" i="3"/>
  <c r="BP737" i="3"/>
  <c r="BP738" i="3"/>
  <c r="BP739" i="3"/>
  <c r="BP740" i="3"/>
  <c r="BP741" i="3"/>
  <c r="BP742" i="3"/>
  <c r="BP743" i="3"/>
  <c r="BP744" i="3"/>
  <c r="BP745" i="3"/>
  <c r="BP746" i="3"/>
  <c r="BP747" i="3"/>
  <c r="BP748" i="3"/>
  <c r="BP749" i="3"/>
  <c r="BP750" i="3"/>
  <c r="BP751" i="3"/>
  <c r="BP752" i="3"/>
  <c r="BP753" i="3"/>
  <c r="BP754" i="3"/>
  <c r="BP755" i="3"/>
  <c r="BP756" i="3"/>
  <c r="BP757" i="3"/>
  <c r="BP758" i="3"/>
  <c r="BP759" i="3"/>
  <c r="BP760" i="3"/>
  <c r="BP761" i="3"/>
  <c r="BP762" i="3"/>
  <c r="BP763" i="3"/>
  <c r="BP764" i="3"/>
  <c r="BP765" i="3"/>
  <c r="BP766" i="3"/>
  <c r="BP767" i="3"/>
  <c r="BP768" i="3"/>
  <c r="BP769" i="3"/>
  <c r="BP770" i="3"/>
  <c r="BP771" i="3"/>
  <c r="BP772" i="3"/>
  <c r="BP773" i="3"/>
  <c r="BP774" i="3"/>
  <c r="BP775" i="3"/>
  <c r="BP776" i="3"/>
  <c r="BP777" i="3"/>
  <c r="BP778" i="3"/>
  <c r="BP779" i="3"/>
  <c r="BP780" i="3"/>
  <c r="BP781" i="3"/>
  <c r="BP782" i="3"/>
  <c r="BP783" i="3"/>
  <c r="BP784" i="3"/>
  <c r="BP785" i="3"/>
  <c r="BP786" i="3"/>
  <c r="BP787" i="3"/>
  <c r="BP788" i="3"/>
  <c r="BP789" i="3"/>
  <c r="BP790" i="3"/>
  <c r="BP791" i="3"/>
  <c r="BP792" i="3"/>
  <c r="BP793" i="3"/>
  <c r="BP794" i="3"/>
  <c r="BP795" i="3"/>
  <c r="BP796" i="3"/>
  <c r="BP797" i="3"/>
  <c r="BP798" i="3"/>
  <c r="BP799" i="3"/>
  <c r="BP800" i="3"/>
  <c r="BP801" i="3"/>
  <c r="BP802" i="3"/>
  <c r="BP803" i="3"/>
  <c r="BP804" i="3"/>
  <c r="BP805" i="3"/>
  <c r="BP806" i="3"/>
  <c r="BP807" i="3"/>
  <c r="BP808" i="3"/>
  <c r="BP809" i="3"/>
  <c r="BP810" i="3"/>
  <c r="BP811" i="3"/>
  <c r="BP812" i="3"/>
  <c r="BP813" i="3"/>
  <c r="BP814" i="3"/>
  <c r="BP815" i="3"/>
  <c r="BP816" i="3"/>
  <c r="BP817" i="3"/>
  <c r="BP818" i="3"/>
  <c r="BP819" i="3"/>
  <c r="BP820" i="3"/>
  <c r="BP821" i="3"/>
  <c r="BP822" i="3"/>
  <c r="BP823" i="3"/>
  <c r="BP824" i="3"/>
  <c r="BP825" i="3"/>
  <c r="BP826" i="3"/>
  <c r="BP827" i="3"/>
  <c r="BP828" i="3"/>
  <c r="BP829" i="3"/>
  <c r="BP830" i="3"/>
  <c r="BP831" i="3"/>
  <c r="BP832" i="3"/>
  <c r="BP833" i="3"/>
  <c r="BP834" i="3"/>
  <c r="BP835" i="3"/>
  <c r="BP836" i="3"/>
  <c r="BP837" i="3"/>
  <c r="BP838" i="3"/>
  <c r="BP839" i="3"/>
  <c r="BP840" i="3"/>
  <c r="BP841" i="3"/>
  <c r="BP842" i="3"/>
  <c r="BP843" i="3"/>
  <c r="BP844" i="3"/>
  <c r="BP845" i="3"/>
  <c r="BP846" i="3"/>
  <c r="BP847" i="3"/>
  <c r="BP848" i="3"/>
  <c r="BP849" i="3"/>
  <c r="BP850" i="3"/>
  <c r="BP851" i="3"/>
  <c r="BP852" i="3"/>
  <c r="BP853" i="3"/>
  <c r="BP854" i="3"/>
  <c r="BP855" i="3"/>
  <c r="BP856" i="3"/>
  <c r="BP857" i="3"/>
  <c r="BP858" i="3"/>
  <c r="BP859" i="3"/>
  <c r="BP860" i="3"/>
  <c r="BP861" i="3"/>
  <c r="BP862" i="3"/>
  <c r="BP863" i="3"/>
  <c r="BP864" i="3"/>
  <c r="BP865" i="3"/>
  <c r="BP866" i="3"/>
  <c r="BP867" i="3"/>
  <c r="BP868" i="3"/>
  <c r="BP869" i="3"/>
  <c r="BP870" i="3"/>
  <c r="BP871" i="3"/>
  <c r="BP872" i="3"/>
  <c r="BP873" i="3"/>
  <c r="BP874" i="3"/>
  <c r="BP875" i="3"/>
  <c r="BP876" i="3"/>
  <c r="BP877" i="3"/>
  <c r="BP878" i="3"/>
  <c r="BP879" i="3"/>
  <c r="BP880" i="3"/>
  <c r="BP881" i="3"/>
  <c r="BP882" i="3"/>
  <c r="BP883" i="3"/>
  <c r="BP884" i="3"/>
  <c r="BP885" i="3"/>
  <c r="BP886" i="3"/>
  <c r="BP887" i="3"/>
  <c r="BP888" i="3"/>
  <c r="BP889" i="3"/>
  <c r="BP890" i="3"/>
  <c r="BP891" i="3"/>
  <c r="BP892" i="3"/>
  <c r="BP893" i="3"/>
  <c r="BP894" i="3"/>
  <c r="BP895" i="3"/>
  <c r="BP896" i="3"/>
  <c r="BP897" i="3"/>
  <c r="BP898" i="3"/>
  <c r="BP899" i="3"/>
  <c r="BP900" i="3"/>
  <c r="BO5" i="3"/>
  <c r="BO6" i="3"/>
  <c r="BO7" i="3"/>
  <c r="BO8" i="3"/>
  <c r="BO9" i="3"/>
  <c r="BO10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8" i="3"/>
  <c r="BO69" i="3"/>
  <c r="BO70" i="3"/>
  <c r="BO71" i="3"/>
  <c r="BO72" i="3"/>
  <c r="BO73" i="3"/>
  <c r="BO74" i="3"/>
  <c r="BO75" i="3"/>
  <c r="BO76" i="3"/>
  <c r="BO77" i="3"/>
  <c r="BO78" i="3"/>
  <c r="BO79" i="3"/>
  <c r="BO80" i="3"/>
  <c r="BO81" i="3"/>
  <c r="BO82" i="3"/>
  <c r="BO83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O101" i="3"/>
  <c r="BO102" i="3"/>
  <c r="BO103" i="3"/>
  <c r="BO104" i="3"/>
  <c r="BO105" i="3"/>
  <c r="BO106" i="3"/>
  <c r="BO107" i="3"/>
  <c r="BO108" i="3"/>
  <c r="BO109" i="3"/>
  <c r="BO110" i="3"/>
  <c r="BO111" i="3"/>
  <c r="BO112" i="3"/>
  <c r="BO113" i="3"/>
  <c r="BO114" i="3"/>
  <c r="BO115" i="3"/>
  <c r="BO116" i="3"/>
  <c r="BO117" i="3"/>
  <c r="BO118" i="3"/>
  <c r="BO119" i="3"/>
  <c r="BO120" i="3"/>
  <c r="BO121" i="3"/>
  <c r="BO122" i="3"/>
  <c r="BO123" i="3"/>
  <c r="BO124" i="3"/>
  <c r="BO125" i="3"/>
  <c r="BO126" i="3"/>
  <c r="BO127" i="3"/>
  <c r="BO128" i="3"/>
  <c r="BO129" i="3"/>
  <c r="BO130" i="3"/>
  <c r="BO131" i="3"/>
  <c r="BO132" i="3"/>
  <c r="BO133" i="3"/>
  <c r="BO134" i="3"/>
  <c r="BO135" i="3"/>
  <c r="BO136" i="3"/>
  <c r="BO137" i="3"/>
  <c r="BO138" i="3"/>
  <c r="BO139" i="3"/>
  <c r="BO140" i="3"/>
  <c r="BO141" i="3"/>
  <c r="BO142" i="3"/>
  <c r="BO143" i="3"/>
  <c r="BO144" i="3"/>
  <c r="BO145" i="3"/>
  <c r="BO146" i="3"/>
  <c r="BO147" i="3"/>
  <c r="BO148" i="3"/>
  <c r="BO149" i="3"/>
  <c r="BO150" i="3"/>
  <c r="BO151" i="3"/>
  <c r="BO152" i="3"/>
  <c r="BO153" i="3"/>
  <c r="BO154" i="3"/>
  <c r="BO155" i="3"/>
  <c r="BO156" i="3"/>
  <c r="BO157" i="3"/>
  <c r="BO158" i="3"/>
  <c r="BO159" i="3"/>
  <c r="BO160" i="3"/>
  <c r="BO161" i="3"/>
  <c r="BO162" i="3"/>
  <c r="BO163" i="3"/>
  <c r="BO164" i="3"/>
  <c r="BO165" i="3"/>
  <c r="BO166" i="3"/>
  <c r="BO167" i="3"/>
  <c r="BO168" i="3"/>
  <c r="BO169" i="3"/>
  <c r="BO170" i="3"/>
  <c r="BO171" i="3"/>
  <c r="BO172" i="3"/>
  <c r="BO173" i="3"/>
  <c r="BO174" i="3"/>
  <c r="BO175" i="3"/>
  <c r="BO176" i="3"/>
  <c r="BO177" i="3"/>
  <c r="BO178" i="3"/>
  <c r="BO179" i="3"/>
  <c r="BO180" i="3"/>
  <c r="BO181" i="3"/>
  <c r="BO182" i="3"/>
  <c r="BO183" i="3"/>
  <c r="BO184" i="3"/>
  <c r="BO185" i="3"/>
  <c r="BO186" i="3"/>
  <c r="BO187" i="3"/>
  <c r="BO188" i="3"/>
  <c r="BO189" i="3"/>
  <c r="BO190" i="3"/>
  <c r="BO191" i="3"/>
  <c r="BO192" i="3"/>
  <c r="BO193" i="3"/>
  <c r="BO194" i="3"/>
  <c r="BO195" i="3"/>
  <c r="BO196" i="3"/>
  <c r="BO197" i="3"/>
  <c r="BO198" i="3"/>
  <c r="BO199" i="3"/>
  <c r="BO200" i="3"/>
  <c r="BO201" i="3"/>
  <c r="BO202" i="3"/>
  <c r="BO203" i="3"/>
  <c r="BO204" i="3"/>
  <c r="BO205" i="3"/>
  <c r="BO206" i="3"/>
  <c r="BO207" i="3"/>
  <c r="BO208" i="3"/>
  <c r="BO209" i="3"/>
  <c r="BO210" i="3"/>
  <c r="BO211" i="3"/>
  <c r="BO212" i="3"/>
  <c r="BO213" i="3"/>
  <c r="BO214" i="3"/>
  <c r="BO215" i="3"/>
  <c r="BO216" i="3"/>
  <c r="BO217" i="3"/>
  <c r="BO218" i="3"/>
  <c r="BO219" i="3"/>
  <c r="BO220" i="3"/>
  <c r="BO221" i="3"/>
  <c r="BO222" i="3"/>
  <c r="BO223" i="3"/>
  <c r="BO224" i="3"/>
  <c r="BO225" i="3"/>
  <c r="BO226" i="3"/>
  <c r="BO227" i="3"/>
  <c r="BO228" i="3"/>
  <c r="BO229" i="3"/>
  <c r="BO230" i="3"/>
  <c r="BO231" i="3"/>
  <c r="BO232" i="3"/>
  <c r="BO233" i="3"/>
  <c r="BO234" i="3"/>
  <c r="BO235" i="3"/>
  <c r="BO236" i="3"/>
  <c r="BO237" i="3"/>
  <c r="BO238" i="3"/>
  <c r="BO239" i="3"/>
  <c r="BO240" i="3"/>
  <c r="BO241" i="3"/>
  <c r="BO242" i="3"/>
  <c r="BO243" i="3"/>
  <c r="BO244" i="3"/>
  <c r="BO245" i="3"/>
  <c r="BO246" i="3"/>
  <c r="BO247" i="3"/>
  <c r="BO248" i="3"/>
  <c r="BO249" i="3"/>
  <c r="BO250" i="3"/>
  <c r="BO251" i="3"/>
  <c r="BO252" i="3"/>
  <c r="BO253" i="3"/>
  <c r="BO254" i="3"/>
  <c r="BO255" i="3"/>
  <c r="BO256" i="3"/>
  <c r="BO257" i="3"/>
  <c r="BO258" i="3"/>
  <c r="BO259" i="3"/>
  <c r="BO260" i="3"/>
  <c r="BO261" i="3"/>
  <c r="BO262" i="3"/>
  <c r="BO263" i="3"/>
  <c r="BO264" i="3"/>
  <c r="BO265" i="3"/>
  <c r="BO266" i="3"/>
  <c r="BO267" i="3"/>
  <c r="BO268" i="3"/>
  <c r="BO269" i="3"/>
  <c r="BO270" i="3"/>
  <c r="BO271" i="3"/>
  <c r="BO272" i="3"/>
  <c r="BO273" i="3"/>
  <c r="BO274" i="3"/>
  <c r="BO275" i="3"/>
  <c r="BO276" i="3"/>
  <c r="BO277" i="3"/>
  <c r="BO278" i="3"/>
  <c r="BO279" i="3"/>
  <c r="BO280" i="3"/>
  <c r="BO281" i="3"/>
  <c r="BO282" i="3"/>
  <c r="BO283" i="3"/>
  <c r="BO284" i="3"/>
  <c r="BO285" i="3"/>
  <c r="BO286" i="3"/>
  <c r="BO287" i="3"/>
  <c r="BO288" i="3"/>
  <c r="BO289" i="3"/>
  <c r="BO290" i="3"/>
  <c r="BO291" i="3"/>
  <c r="BO292" i="3"/>
  <c r="BO293" i="3"/>
  <c r="BO294" i="3"/>
  <c r="BO295" i="3"/>
  <c r="BO296" i="3"/>
  <c r="BO297" i="3"/>
  <c r="BO298" i="3"/>
  <c r="BO299" i="3"/>
  <c r="BO300" i="3"/>
  <c r="BO301" i="3"/>
  <c r="BO302" i="3"/>
  <c r="BO303" i="3"/>
  <c r="BO304" i="3"/>
  <c r="BO305" i="3"/>
  <c r="BO306" i="3"/>
  <c r="BO307" i="3"/>
  <c r="BO308" i="3"/>
  <c r="BO309" i="3"/>
  <c r="BO310" i="3"/>
  <c r="BO311" i="3"/>
  <c r="BO312" i="3"/>
  <c r="BO313" i="3"/>
  <c r="BO314" i="3"/>
  <c r="BO315" i="3"/>
  <c r="BO316" i="3"/>
  <c r="BO317" i="3"/>
  <c r="BO318" i="3"/>
  <c r="BO319" i="3"/>
  <c r="BO320" i="3"/>
  <c r="BO321" i="3"/>
  <c r="BO322" i="3"/>
  <c r="BO323" i="3"/>
  <c r="BO324" i="3"/>
  <c r="BO325" i="3"/>
  <c r="BO326" i="3"/>
  <c r="BO327" i="3"/>
  <c r="BO328" i="3"/>
  <c r="BO329" i="3"/>
  <c r="BO330" i="3"/>
  <c r="BO331" i="3"/>
  <c r="BO332" i="3"/>
  <c r="BO333" i="3"/>
  <c r="BO334" i="3"/>
  <c r="BO335" i="3"/>
  <c r="BO336" i="3"/>
  <c r="BO337" i="3"/>
  <c r="BO338" i="3"/>
  <c r="BO339" i="3"/>
  <c r="BO340" i="3"/>
  <c r="BO341" i="3"/>
  <c r="BO342" i="3"/>
  <c r="BO343" i="3"/>
  <c r="BO344" i="3"/>
  <c r="BO345" i="3"/>
  <c r="BO346" i="3"/>
  <c r="BO347" i="3"/>
  <c r="BO348" i="3"/>
  <c r="BO349" i="3"/>
  <c r="BO350" i="3"/>
  <c r="BO351" i="3"/>
  <c r="BO352" i="3"/>
  <c r="BO353" i="3"/>
  <c r="BO354" i="3"/>
  <c r="BO355" i="3"/>
  <c r="BO356" i="3"/>
  <c r="BO357" i="3"/>
  <c r="BO358" i="3"/>
  <c r="BO359" i="3"/>
  <c r="BO360" i="3"/>
  <c r="BO361" i="3"/>
  <c r="BO362" i="3"/>
  <c r="BO363" i="3"/>
  <c r="BO364" i="3"/>
  <c r="BO365" i="3"/>
  <c r="BO366" i="3"/>
  <c r="BO367" i="3"/>
  <c r="BO368" i="3"/>
  <c r="BO369" i="3"/>
  <c r="BO370" i="3"/>
  <c r="BO371" i="3"/>
  <c r="BO372" i="3"/>
  <c r="BO373" i="3"/>
  <c r="BO374" i="3"/>
  <c r="BO375" i="3"/>
  <c r="BO376" i="3"/>
  <c r="BO377" i="3"/>
  <c r="BO378" i="3"/>
  <c r="BO379" i="3"/>
  <c r="BO380" i="3"/>
  <c r="BO381" i="3"/>
  <c r="BO382" i="3"/>
  <c r="BO383" i="3"/>
  <c r="BO384" i="3"/>
  <c r="BO385" i="3"/>
  <c r="BO386" i="3"/>
  <c r="BO387" i="3"/>
  <c r="BO388" i="3"/>
  <c r="BO389" i="3"/>
  <c r="BO390" i="3"/>
  <c r="BO391" i="3"/>
  <c r="BO392" i="3"/>
  <c r="BO393" i="3"/>
  <c r="BO394" i="3"/>
  <c r="BO395" i="3"/>
  <c r="BO396" i="3"/>
  <c r="BO397" i="3"/>
  <c r="BO398" i="3"/>
  <c r="BO399" i="3"/>
  <c r="BO400" i="3"/>
  <c r="BO401" i="3"/>
  <c r="BO402" i="3"/>
  <c r="BO403" i="3"/>
  <c r="BO404" i="3"/>
  <c r="BO405" i="3"/>
  <c r="BO406" i="3"/>
  <c r="BO407" i="3"/>
  <c r="BO408" i="3"/>
  <c r="BO409" i="3"/>
  <c r="BO410" i="3"/>
  <c r="BO411" i="3"/>
  <c r="BO412" i="3"/>
  <c r="BO413" i="3"/>
  <c r="BO414" i="3"/>
  <c r="BO415" i="3"/>
  <c r="BO416" i="3"/>
  <c r="BO417" i="3"/>
  <c r="BO418" i="3"/>
  <c r="BO419" i="3"/>
  <c r="BO420" i="3"/>
  <c r="BO421" i="3"/>
  <c r="BO422" i="3"/>
  <c r="BO423" i="3"/>
  <c r="BO424" i="3"/>
  <c r="BO425" i="3"/>
  <c r="BO426" i="3"/>
  <c r="BO427" i="3"/>
  <c r="BO428" i="3"/>
  <c r="BO429" i="3"/>
  <c r="BO430" i="3"/>
  <c r="BO431" i="3"/>
  <c r="BO432" i="3"/>
  <c r="BO433" i="3"/>
  <c r="BO434" i="3"/>
  <c r="BO435" i="3"/>
  <c r="BO436" i="3"/>
  <c r="BO437" i="3"/>
  <c r="BO438" i="3"/>
  <c r="BO439" i="3"/>
  <c r="BO440" i="3"/>
  <c r="BO441" i="3"/>
  <c r="BO442" i="3"/>
  <c r="BO443" i="3"/>
  <c r="BO444" i="3"/>
  <c r="BO445" i="3"/>
  <c r="BO446" i="3"/>
  <c r="BO447" i="3"/>
  <c r="BO448" i="3"/>
  <c r="BO449" i="3"/>
  <c r="BO450" i="3"/>
  <c r="BO451" i="3"/>
  <c r="BO452" i="3"/>
  <c r="BO453" i="3"/>
  <c r="BO454" i="3"/>
  <c r="BO455" i="3"/>
  <c r="BO456" i="3"/>
  <c r="BO457" i="3"/>
  <c r="BO458" i="3"/>
  <c r="BO459" i="3"/>
  <c r="BO460" i="3"/>
  <c r="BO461" i="3"/>
  <c r="BO462" i="3"/>
  <c r="BO463" i="3"/>
  <c r="BO464" i="3"/>
  <c r="BO465" i="3"/>
  <c r="BO466" i="3"/>
  <c r="BO467" i="3"/>
  <c r="BO468" i="3"/>
  <c r="BO469" i="3"/>
  <c r="BO470" i="3"/>
  <c r="BO471" i="3"/>
  <c r="BO472" i="3"/>
  <c r="BO473" i="3"/>
  <c r="BO474" i="3"/>
  <c r="BO475" i="3"/>
  <c r="BO476" i="3"/>
  <c r="BO477" i="3"/>
  <c r="BO478" i="3"/>
  <c r="BO479" i="3"/>
  <c r="BO480" i="3"/>
  <c r="BO481" i="3"/>
  <c r="BO482" i="3"/>
  <c r="BO483" i="3"/>
  <c r="BO484" i="3"/>
  <c r="BO485" i="3"/>
  <c r="BO486" i="3"/>
  <c r="BO487" i="3"/>
  <c r="BO488" i="3"/>
  <c r="BO489" i="3"/>
  <c r="BO490" i="3"/>
  <c r="BO491" i="3"/>
  <c r="BO492" i="3"/>
  <c r="BO493" i="3"/>
  <c r="BO494" i="3"/>
  <c r="BO495" i="3"/>
  <c r="BO496" i="3"/>
  <c r="BO497" i="3"/>
  <c r="BO498" i="3"/>
  <c r="BO499" i="3"/>
  <c r="BO500" i="3"/>
  <c r="BO501" i="3"/>
  <c r="BO502" i="3"/>
  <c r="BO503" i="3"/>
  <c r="BO504" i="3"/>
  <c r="BO505" i="3"/>
  <c r="BO506" i="3"/>
  <c r="BO507" i="3"/>
  <c r="BO508" i="3"/>
  <c r="BO509" i="3"/>
  <c r="BO510" i="3"/>
  <c r="BO511" i="3"/>
  <c r="BO512" i="3"/>
  <c r="BO513" i="3"/>
  <c r="BO514" i="3"/>
  <c r="BO515" i="3"/>
  <c r="BO516" i="3"/>
  <c r="BO517" i="3"/>
  <c r="BO518" i="3"/>
  <c r="BO519" i="3"/>
  <c r="BO520" i="3"/>
  <c r="BO521" i="3"/>
  <c r="BO522" i="3"/>
  <c r="BO523" i="3"/>
  <c r="BO524" i="3"/>
  <c r="BO525" i="3"/>
  <c r="BO526" i="3"/>
  <c r="BO527" i="3"/>
  <c r="BO528" i="3"/>
  <c r="BO529" i="3"/>
  <c r="BO530" i="3"/>
  <c r="BO531" i="3"/>
  <c r="BO532" i="3"/>
  <c r="BO533" i="3"/>
  <c r="BO534" i="3"/>
  <c r="BO535" i="3"/>
  <c r="BO536" i="3"/>
  <c r="BO537" i="3"/>
  <c r="BO538" i="3"/>
  <c r="BO539" i="3"/>
  <c r="BO540" i="3"/>
  <c r="BO541" i="3"/>
  <c r="BO542" i="3"/>
  <c r="BO543" i="3"/>
  <c r="BO544" i="3"/>
  <c r="BO545" i="3"/>
  <c r="BO546" i="3"/>
  <c r="BO547" i="3"/>
  <c r="BO548" i="3"/>
  <c r="BO549" i="3"/>
  <c r="BO550" i="3"/>
  <c r="BO551" i="3"/>
  <c r="BO552" i="3"/>
  <c r="BO553" i="3"/>
  <c r="BO554" i="3"/>
  <c r="BO555" i="3"/>
  <c r="BO556" i="3"/>
  <c r="BO557" i="3"/>
  <c r="BO558" i="3"/>
  <c r="BO559" i="3"/>
  <c r="BO560" i="3"/>
  <c r="BO561" i="3"/>
  <c r="BO562" i="3"/>
  <c r="BO563" i="3"/>
  <c r="BO564" i="3"/>
  <c r="BO565" i="3"/>
  <c r="BO566" i="3"/>
  <c r="BO567" i="3"/>
  <c r="BO568" i="3"/>
  <c r="BO569" i="3"/>
  <c r="BO570" i="3"/>
  <c r="BO571" i="3"/>
  <c r="BO572" i="3"/>
  <c r="BO573" i="3"/>
  <c r="BO574" i="3"/>
  <c r="BO575" i="3"/>
  <c r="BO576" i="3"/>
  <c r="BO577" i="3"/>
  <c r="BO578" i="3"/>
  <c r="BO579" i="3"/>
  <c r="BO580" i="3"/>
  <c r="BO581" i="3"/>
  <c r="BO582" i="3"/>
  <c r="BO583" i="3"/>
  <c r="BO584" i="3"/>
  <c r="BO585" i="3"/>
  <c r="BO586" i="3"/>
  <c r="BO587" i="3"/>
  <c r="BO588" i="3"/>
  <c r="BO589" i="3"/>
  <c r="BO590" i="3"/>
  <c r="BO591" i="3"/>
  <c r="BO592" i="3"/>
  <c r="BO593" i="3"/>
  <c r="BO594" i="3"/>
  <c r="BO595" i="3"/>
  <c r="BO596" i="3"/>
  <c r="BO597" i="3"/>
  <c r="BO598" i="3"/>
  <c r="BO599" i="3"/>
  <c r="BO600" i="3"/>
  <c r="BO601" i="3"/>
  <c r="BO602" i="3"/>
  <c r="BO603" i="3"/>
  <c r="BO604" i="3"/>
  <c r="BO605" i="3"/>
  <c r="BO606" i="3"/>
  <c r="BO607" i="3"/>
  <c r="BO608" i="3"/>
  <c r="BO609" i="3"/>
  <c r="BO610" i="3"/>
  <c r="BO611" i="3"/>
  <c r="BO612" i="3"/>
  <c r="BO613" i="3"/>
  <c r="BO614" i="3"/>
  <c r="BO615" i="3"/>
  <c r="BO616" i="3"/>
  <c r="BO617" i="3"/>
  <c r="BO618" i="3"/>
  <c r="BO619" i="3"/>
  <c r="BO620" i="3"/>
  <c r="BO621" i="3"/>
  <c r="BO622" i="3"/>
  <c r="BO623" i="3"/>
  <c r="BO624" i="3"/>
  <c r="BO625" i="3"/>
  <c r="BO626" i="3"/>
  <c r="BO627" i="3"/>
  <c r="BO628" i="3"/>
  <c r="BO629" i="3"/>
  <c r="BO630" i="3"/>
  <c r="BO631" i="3"/>
  <c r="BO632" i="3"/>
  <c r="BO633" i="3"/>
  <c r="BO634" i="3"/>
  <c r="BO635" i="3"/>
  <c r="BO636" i="3"/>
  <c r="BO637" i="3"/>
  <c r="BO638" i="3"/>
  <c r="BO639" i="3"/>
  <c r="BO640" i="3"/>
  <c r="BO641" i="3"/>
  <c r="BO642" i="3"/>
  <c r="BO643" i="3"/>
  <c r="BO644" i="3"/>
  <c r="BO645" i="3"/>
  <c r="BO646" i="3"/>
  <c r="BO647" i="3"/>
  <c r="BO648" i="3"/>
  <c r="BO649" i="3"/>
  <c r="BO650" i="3"/>
  <c r="BO651" i="3"/>
  <c r="BO652" i="3"/>
  <c r="BO653" i="3"/>
  <c r="BO654" i="3"/>
  <c r="BO655" i="3"/>
  <c r="BO656" i="3"/>
  <c r="BO657" i="3"/>
  <c r="BO658" i="3"/>
  <c r="BO659" i="3"/>
  <c r="BO660" i="3"/>
  <c r="BO661" i="3"/>
  <c r="BO662" i="3"/>
  <c r="BO663" i="3"/>
  <c r="BO664" i="3"/>
  <c r="BO665" i="3"/>
  <c r="BO666" i="3"/>
  <c r="BO667" i="3"/>
  <c r="BO668" i="3"/>
  <c r="BO669" i="3"/>
  <c r="BO670" i="3"/>
  <c r="BO671" i="3"/>
  <c r="BO672" i="3"/>
  <c r="BO673" i="3"/>
  <c r="BO674" i="3"/>
  <c r="BO675" i="3"/>
  <c r="BO676" i="3"/>
  <c r="BO677" i="3"/>
  <c r="BO678" i="3"/>
  <c r="BO679" i="3"/>
  <c r="BO680" i="3"/>
  <c r="BO681" i="3"/>
  <c r="BO682" i="3"/>
  <c r="BO683" i="3"/>
  <c r="BO684" i="3"/>
  <c r="BO685" i="3"/>
  <c r="BO686" i="3"/>
  <c r="BO687" i="3"/>
  <c r="BO688" i="3"/>
  <c r="BO689" i="3"/>
  <c r="BO690" i="3"/>
  <c r="BO691" i="3"/>
  <c r="BO692" i="3"/>
  <c r="BO693" i="3"/>
  <c r="BO694" i="3"/>
  <c r="BO695" i="3"/>
  <c r="BO696" i="3"/>
  <c r="BO697" i="3"/>
  <c r="BO698" i="3"/>
  <c r="BO699" i="3"/>
  <c r="BO700" i="3"/>
  <c r="BO701" i="3"/>
  <c r="BO702" i="3"/>
  <c r="BO703" i="3"/>
  <c r="BO704" i="3"/>
  <c r="BO705" i="3"/>
  <c r="BO706" i="3"/>
  <c r="BO707" i="3"/>
  <c r="BO708" i="3"/>
  <c r="BO709" i="3"/>
  <c r="BO710" i="3"/>
  <c r="BO711" i="3"/>
  <c r="BO712" i="3"/>
  <c r="BO713" i="3"/>
  <c r="BO714" i="3"/>
  <c r="BO715" i="3"/>
  <c r="BO716" i="3"/>
  <c r="BO717" i="3"/>
  <c r="BO718" i="3"/>
  <c r="BO719" i="3"/>
  <c r="BO720" i="3"/>
  <c r="BO721" i="3"/>
  <c r="BO722" i="3"/>
  <c r="BO723" i="3"/>
  <c r="BO724" i="3"/>
  <c r="BO725" i="3"/>
  <c r="BO726" i="3"/>
  <c r="BO727" i="3"/>
  <c r="BO728" i="3"/>
  <c r="BO729" i="3"/>
  <c r="BO730" i="3"/>
  <c r="BO731" i="3"/>
  <c r="BO732" i="3"/>
  <c r="BO733" i="3"/>
  <c r="BO734" i="3"/>
  <c r="BO735" i="3"/>
  <c r="BO736" i="3"/>
  <c r="BO737" i="3"/>
  <c r="BO738" i="3"/>
  <c r="BO739" i="3"/>
  <c r="BO740" i="3"/>
  <c r="BO741" i="3"/>
  <c r="BO742" i="3"/>
  <c r="BO743" i="3"/>
  <c r="BO744" i="3"/>
  <c r="BO745" i="3"/>
  <c r="BO746" i="3"/>
  <c r="BO747" i="3"/>
  <c r="BO748" i="3"/>
  <c r="BO749" i="3"/>
  <c r="BO750" i="3"/>
  <c r="BO751" i="3"/>
  <c r="BO752" i="3"/>
  <c r="BO753" i="3"/>
  <c r="BO754" i="3"/>
  <c r="BO755" i="3"/>
  <c r="BO756" i="3"/>
  <c r="BO757" i="3"/>
  <c r="BO758" i="3"/>
  <c r="BO759" i="3"/>
  <c r="BO760" i="3"/>
  <c r="BO761" i="3"/>
  <c r="BO762" i="3"/>
  <c r="BO763" i="3"/>
  <c r="BO764" i="3"/>
  <c r="BO765" i="3"/>
  <c r="BO766" i="3"/>
  <c r="BO767" i="3"/>
  <c r="BO768" i="3"/>
  <c r="BO769" i="3"/>
  <c r="BO770" i="3"/>
  <c r="BO771" i="3"/>
  <c r="BO772" i="3"/>
  <c r="BO773" i="3"/>
  <c r="BO774" i="3"/>
  <c r="BO775" i="3"/>
  <c r="BO776" i="3"/>
  <c r="BO777" i="3"/>
  <c r="BO778" i="3"/>
  <c r="BO779" i="3"/>
  <c r="BO780" i="3"/>
  <c r="BO781" i="3"/>
  <c r="BO782" i="3"/>
  <c r="BO783" i="3"/>
  <c r="BO784" i="3"/>
  <c r="BO785" i="3"/>
  <c r="BO786" i="3"/>
  <c r="BO787" i="3"/>
  <c r="BO788" i="3"/>
  <c r="BO789" i="3"/>
  <c r="BO790" i="3"/>
  <c r="BO791" i="3"/>
  <c r="BO792" i="3"/>
  <c r="BO793" i="3"/>
  <c r="BO794" i="3"/>
  <c r="BO795" i="3"/>
  <c r="BO796" i="3"/>
  <c r="BO797" i="3"/>
  <c r="BO798" i="3"/>
  <c r="BO799" i="3"/>
  <c r="BO800" i="3"/>
  <c r="BO801" i="3"/>
  <c r="BO802" i="3"/>
  <c r="BO803" i="3"/>
  <c r="BO804" i="3"/>
  <c r="BO805" i="3"/>
  <c r="BO806" i="3"/>
  <c r="BO807" i="3"/>
  <c r="BO808" i="3"/>
  <c r="BO809" i="3"/>
  <c r="BO810" i="3"/>
  <c r="BO811" i="3"/>
  <c r="BO812" i="3"/>
  <c r="BO813" i="3"/>
  <c r="BO814" i="3"/>
  <c r="BO815" i="3"/>
  <c r="BO816" i="3"/>
  <c r="BO817" i="3"/>
  <c r="BO818" i="3"/>
  <c r="BO819" i="3"/>
  <c r="BO820" i="3"/>
  <c r="BO821" i="3"/>
  <c r="BO822" i="3"/>
  <c r="BO823" i="3"/>
  <c r="BO824" i="3"/>
  <c r="BO825" i="3"/>
  <c r="BO826" i="3"/>
  <c r="BO827" i="3"/>
  <c r="BO828" i="3"/>
  <c r="BO829" i="3"/>
  <c r="BO830" i="3"/>
  <c r="BO831" i="3"/>
  <c r="BO832" i="3"/>
  <c r="BO833" i="3"/>
  <c r="BO834" i="3"/>
  <c r="BO835" i="3"/>
  <c r="BO836" i="3"/>
  <c r="BO837" i="3"/>
  <c r="BO838" i="3"/>
  <c r="BO839" i="3"/>
  <c r="BO840" i="3"/>
  <c r="BO841" i="3"/>
  <c r="BO842" i="3"/>
  <c r="BO843" i="3"/>
  <c r="BO844" i="3"/>
  <c r="BO845" i="3"/>
  <c r="BO846" i="3"/>
  <c r="BO847" i="3"/>
  <c r="BO848" i="3"/>
  <c r="BO849" i="3"/>
  <c r="BO850" i="3"/>
  <c r="BO851" i="3"/>
  <c r="BO852" i="3"/>
  <c r="BO853" i="3"/>
  <c r="BO854" i="3"/>
  <c r="BO855" i="3"/>
  <c r="BO856" i="3"/>
  <c r="BO857" i="3"/>
  <c r="BO858" i="3"/>
  <c r="BO859" i="3"/>
  <c r="BO860" i="3"/>
  <c r="BO861" i="3"/>
  <c r="BO862" i="3"/>
  <c r="BO863" i="3"/>
  <c r="BO864" i="3"/>
  <c r="BO865" i="3"/>
  <c r="BO866" i="3"/>
  <c r="BO867" i="3"/>
  <c r="BO868" i="3"/>
  <c r="BO869" i="3"/>
  <c r="BO870" i="3"/>
  <c r="BO871" i="3"/>
  <c r="BO872" i="3"/>
  <c r="BO873" i="3"/>
  <c r="BO874" i="3"/>
  <c r="BO875" i="3"/>
  <c r="BO876" i="3"/>
  <c r="BO877" i="3"/>
  <c r="BO878" i="3"/>
  <c r="BO879" i="3"/>
  <c r="BO880" i="3"/>
  <c r="BO881" i="3"/>
  <c r="BO882" i="3"/>
  <c r="BO883" i="3"/>
  <c r="BO884" i="3"/>
  <c r="BO885" i="3"/>
  <c r="BO886" i="3"/>
  <c r="BO887" i="3"/>
  <c r="BO888" i="3"/>
  <c r="BO889" i="3"/>
  <c r="BO890" i="3"/>
  <c r="BO891" i="3"/>
  <c r="BO892" i="3"/>
  <c r="BO893" i="3"/>
  <c r="BO894" i="3"/>
  <c r="BO895" i="3"/>
  <c r="BO896" i="3"/>
  <c r="BO897" i="3"/>
  <c r="BO898" i="3"/>
  <c r="BO899" i="3"/>
  <c r="BO900" i="3"/>
  <c r="BN6" i="3"/>
  <c r="BN7" i="3"/>
  <c r="BN8" i="3"/>
  <c r="BN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N108" i="3"/>
  <c r="BN109" i="3"/>
  <c r="BN110" i="3"/>
  <c r="BN111" i="3"/>
  <c r="BN112" i="3"/>
  <c r="BN113" i="3"/>
  <c r="BN114" i="3"/>
  <c r="BN115" i="3"/>
  <c r="BN116" i="3"/>
  <c r="BN117" i="3"/>
  <c r="BN118" i="3"/>
  <c r="BN119" i="3"/>
  <c r="BN120" i="3"/>
  <c r="BN121" i="3"/>
  <c r="BN122" i="3"/>
  <c r="BN123" i="3"/>
  <c r="BN124" i="3"/>
  <c r="BN125" i="3"/>
  <c r="BN126" i="3"/>
  <c r="BN127" i="3"/>
  <c r="BN128" i="3"/>
  <c r="BN129" i="3"/>
  <c r="BN130" i="3"/>
  <c r="BN131" i="3"/>
  <c r="BN132" i="3"/>
  <c r="BN133" i="3"/>
  <c r="BN134" i="3"/>
  <c r="BN135" i="3"/>
  <c r="BN136" i="3"/>
  <c r="BN137" i="3"/>
  <c r="BN138" i="3"/>
  <c r="BN139" i="3"/>
  <c r="BN140" i="3"/>
  <c r="BN141" i="3"/>
  <c r="BN142" i="3"/>
  <c r="BN143" i="3"/>
  <c r="BN144" i="3"/>
  <c r="BN145" i="3"/>
  <c r="BN146" i="3"/>
  <c r="BN147" i="3"/>
  <c r="BN148" i="3"/>
  <c r="BN149" i="3"/>
  <c r="BN150" i="3"/>
  <c r="BN151" i="3"/>
  <c r="BN152" i="3"/>
  <c r="BN153" i="3"/>
  <c r="BN154" i="3"/>
  <c r="BN155" i="3"/>
  <c r="BN156" i="3"/>
  <c r="BN157" i="3"/>
  <c r="BN158" i="3"/>
  <c r="BN159" i="3"/>
  <c r="BN160" i="3"/>
  <c r="BN161" i="3"/>
  <c r="BN162" i="3"/>
  <c r="BN163" i="3"/>
  <c r="BN164" i="3"/>
  <c r="BN165" i="3"/>
  <c r="BN166" i="3"/>
  <c r="BN167" i="3"/>
  <c r="BN168" i="3"/>
  <c r="BN169" i="3"/>
  <c r="BN170" i="3"/>
  <c r="BN171" i="3"/>
  <c r="BN172" i="3"/>
  <c r="BN173" i="3"/>
  <c r="BN174" i="3"/>
  <c r="BN175" i="3"/>
  <c r="BN176" i="3"/>
  <c r="BN177" i="3"/>
  <c r="BN178" i="3"/>
  <c r="BN179" i="3"/>
  <c r="BN180" i="3"/>
  <c r="BN181" i="3"/>
  <c r="BN182" i="3"/>
  <c r="BN183" i="3"/>
  <c r="BN184" i="3"/>
  <c r="BN185" i="3"/>
  <c r="BN186" i="3"/>
  <c r="BN187" i="3"/>
  <c r="BN188" i="3"/>
  <c r="BN189" i="3"/>
  <c r="BN190" i="3"/>
  <c r="BN191" i="3"/>
  <c r="BN192" i="3"/>
  <c r="BN193" i="3"/>
  <c r="BN194" i="3"/>
  <c r="BN195" i="3"/>
  <c r="BN196" i="3"/>
  <c r="BN197" i="3"/>
  <c r="BN198" i="3"/>
  <c r="BN199" i="3"/>
  <c r="BN200" i="3"/>
  <c r="BN201" i="3"/>
  <c r="BN202" i="3"/>
  <c r="BN203" i="3"/>
  <c r="BN204" i="3"/>
  <c r="BN205" i="3"/>
  <c r="BN206" i="3"/>
  <c r="BN207" i="3"/>
  <c r="BN208" i="3"/>
  <c r="BN209" i="3"/>
  <c r="BN210" i="3"/>
  <c r="BN211" i="3"/>
  <c r="BN212" i="3"/>
  <c r="BN213" i="3"/>
  <c r="BN214" i="3"/>
  <c r="BN215" i="3"/>
  <c r="BN216" i="3"/>
  <c r="BN217" i="3"/>
  <c r="BN218" i="3"/>
  <c r="BN219" i="3"/>
  <c r="BN220" i="3"/>
  <c r="BN221" i="3"/>
  <c r="BN222" i="3"/>
  <c r="BN223" i="3"/>
  <c r="BN224" i="3"/>
  <c r="BN225" i="3"/>
  <c r="BN226" i="3"/>
  <c r="BN227" i="3"/>
  <c r="BN228" i="3"/>
  <c r="BN229" i="3"/>
  <c r="BN230" i="3"/>
  <c r="BN231" i="3"/>
  <c r="BN232" i="3"/>
  <c r="BN233" i="3"/>
  <c r="BN234" i="3"/>
  <c r="BN235" i="3"/>
  <c r="BN236" i="3"/>
  <c r="BN237" i="3"/>
  <c r="BN238" i="3"/>
  <c r="BN239" i="3"/>
  <c r="BN240" i="3"/>
  <c r="BN241" i="3"/>
  <c r="BN242" i="3"/>
  <c r="BN243" i="3"/>
  <c r="BN244" i="3"/>
  <c r="BN245" i="3"/>
  <c r="BN246" i="3"/>
  <c r="BN247" i="3"/>
  <c r="BN248" i="3"/>
  <c r="BN249" i="3"/>
  <c r="BN250" i="3"/>
  <c r="BN251" i="3"/>
  <c r="BN252" i="3"/>
  <c r="BN253" i="3"/>
  <c r="BN254" i="3"/>
  <c r="BN255" i="3"/>
  <c r="BN256" i="3"/>
  <c r="BN257" i="3"/>
  <c r="BN258" i="3"/>
  <c r="BN259" i="3"/>
  <c r="BN260" i="3"/>
  <c r="BN261" i="3"/>
  <c r="BN262" i="3"/>
  <c r="BN263" i="3"/>
  <c r="BN264" i="3"/>
  <c r="BN265" i="3"/>
  <c r="BN266" i="3"/>
  <c r="BN267" i="3"/>
  <c r="BN268" i="3"/>
  <c r="BN269" i="3"/>
  <c r="BN270" i="3"/>
  <c r="BN271" i="3"/>
  <c r="BN272" i="3"/>
  <c r="BN273" i="3"/>
  <c r="BN274" i="3"/>
  <c r="BN275" i="3"/>
  <c r="BN276" i="3"/>
  <c r="BN277" i="3"/>
  <c r="BN278" i="3"/>
  <c r="BN279" i="3"/>
  <c r="BN280" i="3"/>
  <c r="BN281" i="3"/>
  <c r="BN282" i="3"/>
  <c r="BN283" i="3"/>
  <c r="BN284" i="3"/>
  <c r="BN285" i="3"/>
  <c r="BN286" i="3"/>
  <c r="BN287" i="3"/>
  <c r="BN288" i="3"/>
  <c r="BN289" i="3"/>
  <c r="BN290" i="3"/>
  <c r="BN291" i="3"/>
  <c r="BN292" i="3"/>
  <c r="BN293" i="3"/>
  <c r="BN294" i="3"/>
  <c r="BN295" i="3"/>
  <c r="BN296" i="3"/>
  <c r="BN297" i="3"/>
  <c r="BN298" i="3"/>
  <c r="BN299" i="3"/>
  <c r="BN300" i="3"/>
  <c r="BN301" i="3"/>
  <c r="BN302" i="3"/>
  <c r="BN303" i="3"/>
  <c r="BN304" i="3"/>
  <c r="BN305" i="3"/>
  <c r="BN306" i="3"/>
  <c r="BN307" i="3"/>
  <c r="BN308" i="3"/>
  <c r="BN309" i="3"/>
  <c r="BN310" i="3"/>
  <c r="BN311" i="3"/>
  <c r="BN312" i="3"/>
  <c r="BN313" i="3"/>
  <c r="BN314" i="3"/>
  <c r="BN315" i="3"/>
  <c r="BN316" i="3"/>
  <c r="BN317" i="3"/>
  <c r="BN318" i="3"/>
  <c r="BN319" i="3"/>
  <c r="BN320" i="3"/>
  <c r="BN321" i="3"/>
  <c r="BN322" i="3"/>
  <c r="BN323" i="3"/>
  <c r="BN324" i="3"/>
  <c r="BN325" i="3"/>
  <c r="BN326" i="3"/>
  <c r="BN327" i="3"/>
  <c r="BN328" i="3"/>
  <c r="BN329" i="3"/>
  <c r="BN330" i="3"/>
  <c r="BN331" i="3"/>
  <c r="BN332" i="3"/>
  <c r="BN333" i="3"/>
  <c r="BN334" i="3"/>
  <c r="BN335" i="3"/>
  <c r="BN336" i="3"/>
  <c r="BN337" i="3"/>
  <c r="BN338" i="3"/>
  <c r="BN339" i="3"/>
  <c r="BN340" i="3"/>
  <c r="BN341" i="3"/>
  <c r="BN342" i="3"/>
  <c r="BN343" i="3"/>
  <c r="BN344" i="3"/>
  <c r="BN345" i="3"/>
  <c r="BN346" i="3"/>
  <c r="BN347" i="3"/>
  <c r="BN348" i="3"/>
  <c r="BN349" i="3"/>
  <c r="BN350" i="3"/>
  <c r="BN351" i="3"/>
  <c r="BN352" i="3"/>
  <c r="BN353" i="3"/>
  <c r="BN354" i="3"/>
  <c r="BN355" i="3"/>
  <c r="BN356" i="3"/>
  <c r="BN357" i="3"/>
  <c r="BN358" i="3"/>
  <c r="BN359" i="3"/>
  <c r="BN360" i="3"/>
  <c r="BN361" i="3"/>
  <c r="BN362" i="3"/>
  <c r="BN363" i="3"/>
  <c r="BN364" i="3"/>
  <c r="BN365" i="3"/>
  <c r="BN366" i="3"/>
  <c r="BN367" i="3"/>
  <c r="BN368" i="3"/>
  <c r="BN369" i="3"/>
  <c r="BN370" i="3"/>
  <c r="BN371" i="3"/>
  <c r="BN372" i="3"/>
  <c r="BN373" i="3"/>
  <c r="BN374" i="3"/>
  <c r="BN375" i="3"/>
  <c r="BN376" i="3"/>
  <c r="BN377" i="3"/>
  <c r="BN378" i="3"/>
  <c r="BN379" i="3"/>
  <c r="BN380" i="3"/>
  <c r="BN381" i="3"/>
  <c r="BN382" i="3"/>
  <c r="BN383" i="3"/>
  <c r="BN384" i="3"/>
  <c r="BN385" i="3"/>
  <c r="BN386" i="3"/>
  <c r="BN387" i="3"/>
  <c r="BN388" i="3"/>
  <c r="BN389" i="3"/>
  <c r="BN390" i="3"/>
  <c r="BN391" i="3"/>
  <c r="BN392" i="3"/>
  <c r="BN393" i="3"/>
  <c r="BN394" i="3"/>
  <c r="BN395" i="3"/>
  <c r="BN396" i="3"/>
  <c r="BN397" i="3"/>
  <c r="BN398" i="3"/>
  <c r="BN399" i="3"/>
  <c r="BN400" i="3"/>
  <c r="BN401" i="3"/>
  <c r="BN402" i="3"/>
  <c r="BN403" i="3"/>
  <c r="BN404" i="3"/>
  <c r="BN405" i="3"/>
  <c r="BN406" i="3"/>
  <c r="BN407" i="3"/>
  <c r="BN408" i="3"/>
  <c r="BN409" i="3"/>
  <c r="BN410" i="3"/>
  <c r="BN411" i="3"/>
  <c r="BN412" i="3"/>
  <c r="BN413" i="3"/>
  <c r="BN414" i="3"/>
  <c r="BN415" i="3"/>
  <c r="BN416" i="3"/>
  <c r="BN417" i="3"/>
  <c r="BN418" i="3"/>
  <c r="BN419" i="3"/>
  <c r="BN420" i="3"/>
  <c r="BN421" i="3"/>
  <c r="BN422" i="3"/>
  <c r="BN423" i="3"/>
  <c r="BN424" i="3"/>
  <c r="BN425" i="3"/>
  <c r="BN426" i="3"/>
  <c r="BN427" i="3"/>
  <c r="BN428" i="3"/>
  <c r="BN429" i="3"/>
  <c r="BN430" i="3"/>
  <c r="BN431" i="3"/>
  <c r="BN432" i="3"/>
  <c r="BN433" i="3"/>
  <c r="BN434" i="3"/>
  <c r="BN435" i="3"/>
  <c r="BN436" i="3"/>
  <c r="BN437" i="3"/>
  <c r="BN438" i="3"/>
  <c r="BN439" i="3"/>
  <c r="BN440" i="3"/>
  <c r="BN441" i="3"/>
  <c r="BN442" i="3"/>
  <c r="BN443" i="3"/>
  <c r="BN444" i="3"/>
  <c r="BN445" i="3"/>
  <c r="BN446" i="3"/>
  <c r="BN447" i="3"/>
  <c r="BN448" i="3"/>
  <c r="BN449" i="3"/>
  <c r="BN450" i="3"/>
  <c r="BN451" i="3"/>
  <c r="BN452" i="3"/>
  <c r="BN453" i="3"/>
  <c r="BN454" i="3"/>
  <c r="BN455" i="3"/>
  <c r="BN456" i="3"/>
  <c r="BN457" i="3"/>
  <c r="BN458" i="3"/>
  <c r="BN459" i="3"/>
  <c r="BN460" i="3"/>
  <c r="BN461" i="3"/>
  <c r="BN462" i="3"/>
  <c r="BN463" i="3"/>
  <c r="BN464" i="3"/>
  <c r="BN465" i="3"/>
  <c r="BN466" i="3"/>
  <c r="BN467" i="3"/>
  <c r="BN468" i="3"/>
  <c r="BN469" i="3"/>
  <c r="BN470" i="3"/>
  <c r="BN471" i="3"/>
  <c r="BN472" i="3"/>
  <c r="BN473" i="3"/>
  <c r="BN474" i="3"/>
  <c r="BN475" i="3"/>
  <c r="BN476" i="3"/>
  <c r="BN477" i="3"/>
  <c r="BN478" i="3"/>
  <c r="BN479" i="3"/>
  <c r="BN480" i="3"/>
  <c r="BN481" i="3"/>
  <c r="BN482" i="3"/>
  <c r="BN483" i="3"/>
  <c r="BN484" i="3"/>
  <c r="BN485" i="3"/>
  <c r="BN486" i="3"/>
  <c r="BN487" i="3"/>
  <c r="BN488" i="3"/>
  <c r="BN489" i="3"/>
  <c r="BN490" i="3"/>
  <c r="BN491" i="3"/>
  <c r="BN492" i="3"/>
  <c r="BN493" i="3"/>
  <c r="BN494" i="3"/>
  <c r="BN495" i="3"/>
  <c r="BN496" i="3"/>
  <c r="BN497" i="3"/>
  <c r="BN498" i="3"/>
  <c r="BN499" i="3"/>
  <c r="BN500" i="3"/>
  <c r="BN501" i="3"/>
  <c r="BN502" i="3"/>
  <c r="BN503" i="3"/>
  <c r="BN504" i="3"/>
  <c r="BN505" i="3"/>
  <c r="BN506" i="3"/>
  <c r="BN507" i="3"/>
  <c r="BN508" i="3"/>
  <c r="BN509" i="3"/>
  <c r="BN510" i="3"/>
  <c r="BN511" i="3"/>
  <c r="BN512" i="3"/>
  <c r="BN513" i="3"/>
  <c r="BN514" i="3"/>
  <c r="BN515" i="3"/>
  <c r="BN516" i="3"/>
  <c r="BN517" i="3"/>
  <c r="BN518" i="3"/>
  <c r="BN519" i="3"/>
  <c r="BN520" i="3"/>
  <c r="BN521" i="3"/>
  <c r="BN522" i="3"/>
  <c r="BN523" i="3"/>
  <c r="BN524" i="3"/>
  <c r="BN525" i="3"/>
  <c r="BN526" i="3"/>
  <c r="BN527" i="3"/>
  <c r="BN528" i="3"/>
  <c r="BN529" i="3"/>
  <c r="BN530" i="3"/>
  <c r="BN531" i="3"/>
  <c r="BN532" i="3"/>
  <c r="BN533" i="3"/>
  <c r="BN534" i="3"/>
  <c r="BN535" i="3"/>
  <c r="BN536" i="3"/>
  <c r="BN537" i="3"/>
  <c r="BN538" i="3"/>
  <c r="BN539" i="3"/>
  <c r="BN540" i="3"/>
  <c r="BN541" i="3"/>
  <c r="BN542" i="3"/>
  <c r="BN543" i="3"/>
  <c r="BN544" i="3"/>
  <c r="BN545" i="3"/>
  <c r="BN546" i="3"/>
  <c r="BN547" i="3"/>
  <c r="BN548" i="3"/>
  <c r="BN549" i="3"/>
  <c r="BN550" i="3"/>
  <c r="BN551" i="3"/>
  <c r="BN552" i="3"/>
  <c r="BN553" i="3"/>
  <c r="BN554" i="3"/>
  <c r="BN555" i="3"/>
  <c r="BN556" i="3"/>
  <c r="BN557" i="3"/>
  <c r="BN558" i="3"/>
  <c r="BN559" i="3"/>
  <c r="BN560" i="3"/>
  <c r="BN561" i="3"/>
  <c r="BN562" i="3"/>
  <c r="BN563" i="3"/>
  <c r="BN564" i="3"/>
  <c r="BN565" i="3"/>
  <c r="BN566" i="3"/>
  <c r="BN567" i="3"/>
  <c r="BN568" i="3"/>
  <c r="BN569" i="3"/>
  <c r="BN570" i="3"/>
  <c r="BN571" i="3"/>
  <c r="BN572" i="3"/>
  <c r="BN573" i="3"/>
  <c r="BN574" i="3"/>
  <c r="BN575" i="3"/>
  <c r="BN576" i="3"/>
  <c r="BN577" i="3"/>
  <c r="BN578" i="3"/>
  <c r="BN579" i="3"/>
  <c r="BN580" i="3"/>
  <c r="BN581" i="3"/>
  <c r="BN582" i="3"/>
  <c r="BN583" i="3"/>
  <c r="BN584" i="3"/>
  <c r="BN585" i="3"/>
  <c r="BN586" i="3"/>
  <c r="BN587" i="3"/>
  <c r="BN588" i="3"/>
  <c r="BN589" i="3"/>
  <c r="BN590" i="3"/>
  <c r="BN591" i="3"/>
  <c r="BN592" i="3"/>
  <c r="BN593" i="3"/>
  <c r="BN594" i="3"/>
  <c r="BN595" i="3"/>
  <c r="BN596" i="3"/>
  <c r="BN597" i="3"/>
  <c r="BN598" i="3"/>
  <c r="BN599" i="3"/>
  <c r="BN600" i="3"/>
  <c r="BN601" i="3"/>
  <c r="BN602" i="3"/>
  <c r="BN603" i="3"/>
  <c r="BN604" i="3"/>
  <c r="BN605" i="3"/>
  <c r="BN606" i="3"/>
  <c r="BN607" i="3"/>
  <c r="BN608" i="3"/>
  <c r="BN609" i="3"/>
  <c r="BN610" i="3"/>
  <c r="BN611" i="3"/>
  <c r="BN612" i="3"/>
  <c r="BN613" i="3"/>
  <c r="BN614" i="3"/>
  <c r="BN615" i="3"/>
  <c r="BN616" i="3"/>
  <c r="BN617" i="3"/>
  <c r="BN618" i="3"/>
  <c r="BN619" i="3"/>
  <c r="BN620" i="3"/>
  <c r="BN621" i="3"/>
  <c r="BN622" i="3"/>
  <c r="BN623" i="3"/>
  <c r="BN624" i="3"/>
  <c r="BN625" i="3"/>
  <c r="BN626" i="3"/>
  <c r="BN627" i="3"/>
  <c r="BN628" i="3"/>
  <c r="BN629" i="3"/>
  <c r="BN630" i="3"/>
  <c r="BN631" i="3"/>
  <c r="BN632" i="3"/>
  <c r="BN633" i="3"/>
  <c r="BN634" i="3"/>
  <c r="BN635" i="3"/>
  <c r="BN636" i="3"/>
  <c r="BN637" i="3"/>
  <c r="BN638" i="3"/>
  <c r="BN639" i="3"/>
  <c r="BN640" i="3"/>
  <c r="BN641" i="3"/>
  <c r="BN642" i="3"/>
  <c r="BN643" i="3"/>
  <c r="BN644" i="3"/>
  <c r="BN645" i="3"/>
  <c r="BN646" i="3"/>
  <c r="BN647" i="3"/>
  <c r="BN648" i="3"/>
  <c r="BN649" i="3"/>
  <c r="BN650" i="3"/>
  <c r="BN651" i="3"/>
  <c r="BN652" i="3"/>
  <c r="BN653" i="3"/>
  <c r="BN654" i="3"/>
  <c r="BN655" i="3"/>
  <c r="BN656" i="3"/>
  <c r="BN657" i="3"/>
  <c r="BN658" i="3"/>
  <c r="BN659" i="3"/>
  <c r="BN660" i="3"/>
  <c r="BN661" i="3"/>
  <c r="BN662" i="3"/>
  <c r="BN663" i="3"/>
  <c r="BN664" i="3"/>
  <c r="BN665" i="3"/>
  <c r="BN666" i="3"/>
  <c r="BN667" i="3"/>
  <c r="BN668" i="3"/>
  <c r="BN669" i="3"/>
  <c r="BN670" i="3"/>
  <c r="BN671" i="3"/>
  <c r="BN672" i="3"/>
  <c r="BN673" i="3"/>
  <c r="BN674" i="3"/>
  <c r="BN675" i="3"/>
  <c r="BN676" i="3"/>
  <c r="BN677" i="3"/>
  <c r="BN678" i="3"/>
  <c r="BN679" i="3"/>
  <c r="BN680" i="3"/>
  <c r="BN681" i="3"/>
  <c r="BN682" i="3"/>
  <c r="BN683" i="3"/>
  <c r="BN684" i="3"/>
  <c r="BN685" i="3"/>
  <c r="BN686" i="3"/>
  <c r="BN687" i="3"/>
  <c r="BN688" i="3"/>
  <c r="BN689" i="3"/>
  <c r="BN690" i="3"/>
  <c r="BN691" i="3"/>
  <c r="BN692" i="3"/>
  <c r="BN693" i="3"/>
  <c r="BN694" i="3"/>
  <c r="BN695" i="3"/>
  <c r="BN696" i="3"/>
  <c r="BN697" i="3"/>
  <c r="BN698" i="3"/>
  <c r="BN699" i="3"/>
  <c r="BN700" i="3"/>
  <c r="BN701" i="3"/>
  <c r="BN702" i="3"/>
  <c r="BN703" i="3"/>
  <c r="BN704" i="3"/>
  <c r="BN705" i="3"/>
  <c r="BN706" i="3"/>
  <c r="BN707" i="3"/>
  <c r="BN708" i="3"/>
  <c r="BN709" i="3"/>
  <c r="BN710" i="3"/>
  <c r="BN711" i="3"/>
  <c r="BN712" i="3"/>
  <c r="BN713" i="3"/>
  <c r="BN714" i="3"/>
  <c r="BN715" i="3"/>
  <c r="BN716" i="3"/>
  <c r="BN717" i="3"/>
  <c r="BN718" i="3"/>
  <c r="BN719" i="3"/>
  <c r="BN720" i="3"/>
  <c r="BN721" i="3"/>
  <c r="BN722" i="3"/>
  <c r="BN723" i="3"/>
  <c r="BN724" i="3"/>
  <c r="BN725" i="3"/>
  <c r="BN726" i="3"/>
  <c r="BN727" i="3"/>
  <c r="BN728" i="3"/>
  <c r="BN729" i="3"/>
  <c r="BN730" i="3"/>
  <c r="BN731" i="3"/>
  <c r="BN732" i="3"/>
  <c r="BN733" i="3"/>
  <c r="BN734" i="3"/>
  <c r="BN735" i="3"/>
  <c r="BN736" i="3"/>
  <c r="BN737" i="3"/>
  <c r="BN738" i="3"/>
  <c r="BN739" i="3"/>
  <c r="BN740" i="3"/>
  <c r="BN741" i="3"/>
  <c r="BN742" i="3"/>
  <c r="BN743" i="3"/>
  <c r="BN744" i="3"/>
  <c r="BN745" i="3"/>
  <c r="BN746" i="3"/>
  <c r="BN747" i="3"/>
  <c r="BN748" i="3"/>
  <c r="BN749" i="3"/>
  <c r="BN750" i="3"/>
  <c r="BN751" i="3"/>
  <c r="BN752" i="3"/>
  <c r="BN753" i="3"/>
  <c r="BN754" i="3"/>
  <c r="BN755" i="3"/>
  <c r="BN756" i="3"/>
  <c r="BN757" i="3"/>
  <c r="BN758" i="3"/>
  <c r="BN759" i="3"/>
  <c r="BN760" i="3"/>
  <c r="BN761" i="3"/>
  <c r="BN762" i="3"/>
  <c r="BN763" i="3"/>
  <c r="BN764" i="3"/>
  <c r="BN765" i="3"/>
  <c r="BN766" i="3"/>
  <c r="BN767" i="3"/>
  <c r="BN768" i="3"/>
  <c r="BN769" i="3"/>
  <c r="BN770" i="3"/>
  <c r="BN771" i="3"/>
  <c r="BN772" i="3"/>
  <c r="BN773" i="3"/>
  <c r="BN774" i="3"/>
  <c r="BN775" i="3"/>
  <c r="BN776" i="3"/>
  <c r="BN777" i="3"/>
  <c r="BN778" i="3"/>
  <c r="BN779" i="3"/>
  <c r="BN780" i="3"/>
  <c r="BN781" i="3"/>
  <c r="BN782" i="3"/>
  <c r="BN783" i="3"/>
  <c r="BN784" i="3"/>
  <c r="BN785" i="3"/>
  <c r="BN786" i="3"/>
  <c r="BN787" i="3"/>
  <c r="BN788" i="3"/>
  <c r="BN789" i="3"/>
  <c r="BN790" i="3"/>
  <c r="BN791" i="3"/>
  <c r="BN792" i="3"/>
  <c r="BN793" i="3"/>
  <c r="BN794" i="3"/>
  <c r="BN795" i="3"/>
  <c r="BN796" i="3"/>
  <c r="BN797" i="3"/>
  <c r="BN798" i="3"/>
  <c r="BN799" i="3"/>
  <c r="BN800" i="3"/>
  <c r="BN801" i="3"/>
  <c r="BN802" i="3"/>
  <c r="BN803" i="3"/>
  <c r="BN804" i="3"/>
  <c r="BN805" i="3"/>
  <c r="BN806" i="3"/>
  <c r="BN807" i="3"/>
  <c r="BN808" i="3"/>
  <c r="BN809" i="3"/>
  <c r="BN810" i="3"/>
  <c r="BN811" i="3"/>
  <c r="BN812" i="3"/>
  <c r="BN813" i="3"/>
  <c r="BN814" i="3"/>
  <c r="BN815" i="3"/>
  <c r="BN816" i="3"/>
  <c r="BN817" i="3"/>
  <c r="BN818" i="3"/>
  <c r="BN819" i="3"/>
  <c r="BN820" i="3"/>
  <c r="BN821" i="3"/>
  <c r="BN822" i="3"/>
  <c r="BN823" i="3"/>
  <c r="BN824" i="3"/>
  <c r="BN825" i="3"/>
  <c r="BN826" i="3"/>
  <c r="BN827" i="3"/>
  <c r="BN828" i="3"/>
  <c r="BN829" i="3"/>
  <c r="BN830" i="3"/>
  <c r="BN831" i="3"/>
  <c r="BN832" i="3"/>
  <c r="BN833" i="3"/>
  <c r="BN834" i="3"/>
  <c r="BN835" i="3"/>
  <c r="BN836" i="3"/>
  <c r="BN837" i="3"/>
  <c r="BN838" i="3"/>
  <c r="BN839" i="3"/>
  <c r="BN840" i="3"/>
  <c r="BN841" i="3"/>
  <c r="BN842" i="3"/>
  <c r="BN843" i="3"/>
  <c r="BN844" i="3"/>
  <c r="BN845" i="3"/>
  <c r="BN846" i="3"/>
  <c r="BN847" i="3"/>
  <c r="BN848" i="3"/>
  <c r="BN849" i="3"/>
  <c r="BN850" i="3"/>
  <c r="BN851" i="3"/>
  <c r="BN852" i="3"/>
  <c r="BN853" i="3"/>
  <c r="BN854" i="3"/>
  <c r="BN855" i="3"/>
  <c r="BN856" i="3"/>
  <c r="BN857" i="3"/>
  <c r="BN858" i="3"/>
  <c r="BN859" i="3"/>
  <c r="BN860" i="3"/>
  <c r="BN861" i="3"/>
  <c r="BN862" i="3"/>
  <c r="BN863" i="3"/>
  <c r="BN864" i="3"/>
  <c r="BN865" i="3"/>
  <c r="BN866" i="3"/>
  <c r="BN867" i="3"/>
  <c r="BN868" i="3"/>
  <c r="BN869" i="3"/>
  <c r="BN870" i="3"/>
  <c r="BN871" i="3"/>
  <c r="BN872" i="3"/>
  <c r="BN873" i="3"/>
  <c r="BN874" i="3"/>
  <c r="BN875" i="3"/>
  <c r="BN876" i="3"/>
  <c r="BN877" i="3"/>
  <c r="BN878" i="3"/>
  <c r="BN879" i="3"/>
  <c r="BN880" i="3"/>
  <c r="BN881" i="3"/>
  <c r="BN882" i="3"/>
  <c r="BN883" i="3"/>
  <c r="BN884" i="3"/>
  <c r="BN885" i="3"/>
  <c r="BN886" i="3"/>
  <c r="BN887" i="3"/>
  <c r="BN888" i="3"/>
  <c r="BN889" i="3"/>
  <c r="BN890" i="3"/>
  <c r="BN891" i="3"/>
  <c r="BN892" i="3"/>
  <c r="BN893" i="3"/>
  <c r="BN894" i="3"/>
  <c r="BN895" i="3"/>
  <c r="BN896" i="3"/>
  <c r="BN897" i="3"/>
  <c r="BN898" i="3"/>
  <c r="BN899" i="3"/>
  <c r="BN900" i="3"/>
  <c r="BN5" i="3"/>
  <c r="BM6" i="3"/>
  <c r="BM7" i="3"/>
  <c r="BM8" i="3"/>
  <c r="BM9" i="3"/>
  <c r="BM10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M54" i="3"/>
  <c r="BM55" i="3"/>
  <c r="BM56" i="3"/>
  <c r="BM57" i="3"/>
  <c r="BM58" i="3"/>
  <c r="BM59" i="3"/>
  <c r="BM60" i="3"/>
  <c r="BM61" i="3"/>
  <c r="BM62" i="3"/>
  <c r="BM63" i="3"/>
  <c r="BM64" i="3"/>
  <c r="BM65" i="3"/>
  <c r="BM66" i="3"/>
  <c r="BM67" i="3"/>
  <c r="BM68" i="3"/>
  <c r="BM69" i="3"/>
  <c r="BM70" i="3"/>
  <c r="BM71" i="3"/>
  <c r="BM72" i="3"/>
  <c r="BM73" i="3"/>
  <c r="BM74" i="3"/>
  <c r="BM75" i="3"/>
  <c r="BM76" i="3"/>
  <c r="BM77" i="3"/>
  <c r="BM78" i="3"/>
  <c r="BM79" i="3"/>
  <c r="BM80" i="3"/>
  <c r="BM81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M101" i="3"/>
  <c r="BM102" i="3"/>
  <c r="BM103" i="3"/>
  <c r="BM104" i="3"/>
  <c r="BM105" i="3"/>
  <c r="BM106" i="3"/>
  <c r="BM107" i="3"/>
  <c r="BM108" i="3"/>
  <c r="BM109" i="3"/>
  <c r="BM110" i="3"/>
  <c r="BM111" i="3"/>
  <c r="BM112" i="3"/>
  <c r="BM113" i="3"/>
  <c r="BM114" i="3"/>
  <c r="BM115" i="3"/>
  <c r="BM116" i="3"/>
  <c r="BM117" i="3"/>
  <c r="BM118" i="3"/>
  <c r="BM119" i="3"/>
  <c r="BM120" i="3"/>
  <c r="BM121" i="3"/>
  <c r="BM122" i="3"/>
  <c r="BM123" i="3"/>
  <c r="BM124" i="3"/>
  <c r="BM125" i="3"/>
  <c r="BM126" i="3"/>
  <c r="BM127" i="3"/>
  <c r="BM128" i="3"/>
  <c r="BM129" i="3"/>
  <c r="BM130" i="3"/>
  <c r="BM131" i="3"/>
  <c r="BM132" i="3"/>
  <c r="BM133" i="3"/>
  <c r="BM134" i="3"/>
  <c r="BM135" i="3"/>
  <c r="BM136" i="3"/>
  <c r="BM137" i="3"/>
  <c r="BM138" i="3"/>
  <c r="BM139" i="3"/>
  <c r="BM140" i="3"/>
  <c r="BM141" i="3"/>
  <c r="BM142" i="3"/>
  <c r="BM143" i="3"/>
  <c r="BM144" i="3"/>
  <c r="BM145" i="3"/>
  <c r="BM146" i="3"/>
  <c r="BM147" i="3"/>
  <c r="BM148" i="3"/>
  <c r="BM149" i="3"/>
  <c r="BM150" i="3"/>
  <c r="BM151" i="3"/>
  <c r="BM152" i="3"/>
  <c r="BM153" i="3"/>
  <c r="BM154" i="3"/>
  <c r="BM155" i="3"/>
  <c r="BM156" i="3"/>
  <c r="BM157" i="3"/>
  <c r="BM158" i="3"/>
  <c r="BM159" i="3"/>
  <c r="BM160" i="3"/>
  <c r="BM161" i="3"/>
  <c r="BM162" i="3"/>
  <c r="BM163" i="3"/>
  <c r="BM164" i="3"/>
  <c r="BM165" i="3"/>
  <c r="BM166" i="3"/>
  <c r="BM167" i="3"/>
  <c r="BM168" i="3"/>
  <c r="BM169" i="3"/>
  <c r="BM170" i="3"/>
  <c r="BM171" i="3"/>
  <c r="BM172" i="3"/>
  <c r="BM173" i="3"/>
  <c r="BM174" i="3"/>
  <c r="BM175" i="3"/>
  <c r="BM176" i="3"/>
  <c r="BM177" i="3"/>
  <c r="BM178" i="3"/>
  <c r="BM179" i="3"/>
  <c r="BM180" i="3"/>
  <c r="BM181" i="3"/>
  <c r="BM182" i="3"/>
  <c r="BM183" i="3"/>
  <c r="BM184" i="3"/>
  <c r="BM185" i="3"/>
  <c r="BM186" i="3"/>
  <c r="BM187" i="3"/>
  <c r="BM188" i="3"/>
  <c r="BM189" i="3"/>
  <c r="BM190" i="3"/>
  <c r="BM191" i="3"/>
  <c r="BM192" i="3"/>
  <c r="BM193" i="3"/>
  <c r="BM194" i="3"/>
  <c r="BM195" i="3"/>
  <c r="BM196" i="3"/>
  <c r="BM197" i="3"/>
  <c r="BM198" i="3"/>
  <c r="BM199" i="3"/>
  <c r="BM200" i="3"/>
  <c r="BM201" i="3"/>
  <c r="BM202" i="3"/>
  <c r="BM203" i="3"/>
  <c r="BM204" i="3"/>
  <c r="BM205" i="3"/>
  <c r="BM206" i="3"/>
  <c r="BM207" i="3"/>
  <c r="BM208" i="3"/>
  <c r="BM209" i="3"/>
  <c r="BM210" i="3"/>
  <c r="BM211" i="3"/>
  <c r="BM212" i="3"/>
  <c r="BM213" i="3"/>
  <c r="BM214" i="3"/>
  <c r="BM215" i="3"/>
  <c r="BM216" i="3"/>
  <c r="BM217" i="3"/>
  <c r="BM218" i="3"/>
  <c r="BM219" i="3"/>
  <c r="BM220" i="3"/>
  <c r="BM221" i="3"/>
  <c r="BM222" i="3"/>
  <c r="BM223" i="3"/>
  <c r="BM224" i="3"/>
  <c r="BM225" i="3"/>
  <c r="BM226" i="3"/>
  <c r="BM227" i="3"/>
  <c r="BM228" i="3"/>
  <c r="BM229" i="3"/>
  <c r="BM230" i="3"/>
  <c r="BM231" i="3"/>
  <c r="BM232" i="3"/>
  <c r="BM233" i="3"/>
  <c r="BM234" i="3"/>
  <c r="BM235" i="3"/>
  <c r="BM236" i="3"/>
  <c r="BM237" i="3"/>
  <c r="BM238" i="3"/>
  <c r="BM239" i="3"/>
  <c r="BM240" i="3"/>
  <c r="BM241" i="3"/>
  <c r="BM242" i="3"/>
  <c r="BM243" i="3"/>
  <c r="BM244" i="3"/>
  <c r="BM245" i="3"/>
  <c r="BM246" i="3"/>
  <c r="BM247" i="3"/>
  <c r="BM248" i="3"/>
  <c r="BM249" i="3"/>
  <c r="BM250" i="3"/>
  <c r="BM251" i="3"/>
  <c r="BM252" i="3"/>
  <c r="BM253" i="3"/>
  <c r="BM254" i="3"/>
  <c r="BM255" i="3"/>
  <c r="BM256" i="3"/>
  <c r="BM257" i="3"/>
  <c r="BM258" i="3"/>
  <c r="BM259" i="3"/>
  <c r="BM260" i="3"/>
  <c r="BM261" i="3"/>
  <c r="BM262" i="3"/>
  <c r="BM263" i="3"/>
  <c r="BM264" i="3"/>
  <c r="BM265" i="3"/>
  <c r="BM266" i="3"/>
  <c r="BM267" i="3"/>
  <c r="BM268" i="3"/>
  <c r="BM269" i="3"/>
  <c r="BM270" i="3"/>
  <c r="BM271" i="3"/>
  <c r="BM272" i="3"/>
  <c r="BM273" i="3"/>
  <c r="BM274" i="3"/>
  <c r="BM275" i="3"/>
  <c r="BM276" i="3"/>
  <c r="BM277" i="3"/>
  <c r="BM278" i="3"/>
  <c r="BM279" i="3"/>
  <c r="BM280" i="3"/>
  <c r="BM281" i="3"/>
  <c r="BM282" i="3"/>
  <c r="BM283" i="3"/>
  <c r="BM284" i="3"/>
  <c r="BM285" i="3"/>
  <c r="BM286" i="3"/>
  <c r="BM287" i="3"/>
  <c r="BM288" i="3"/>
  <c r="BM289" i="3"/>
  <c r="BM290" i="3"/>
  <c r="BM291" i="3"/>
  <c r="BM292" i="3"/>
  <c r="BM293" i="3"/>
  <c r="BM294" i="3"/>
  <c r="BM295" i="3"/>
  <c r="BM296" i="3"/>
  <c r="BM297" i="3"/>
  <c r="BM298" i="3"/>
  <c r="BM299" i="3"/>
  <c r="BM300" i="3"/>
  <c r="BM301" i="3"/>
  <c r="BM302" i="3"/>
  <c r="BM303" i="3"/>
  <c r="BM304" i="3"/>
  <c r="BM305" i="3"/>
  <c r="BM306" i="3"/>
  <c r="BM307" i="3"/>
  <c r="BM308" i="3"/>
  <c r="BM309" i="3"/>
  <c r="BM310" i="3"/>
  <c r="BM311" i="3"/>
  <c r="BM312" i="3"/>
  <c r="BM313" i="3"/>
  <c r="BM314" i="3"/>
  <c r="BM315" i="3"/>
  <c r="BM316" i="3"/>
  <c r="BM317" i="3"/>
  <c r="BM318" i="3"/>
  <c r="BM319" i="3"/>
  <c r="BM320" i="3"/>
  <c r="BM321" i="3"/>
  <c r="BM322" i="3"/>
  <c r="BM323" i="3"/>
  <c r="BM324" i="3"/>
  <c r="BM325" i="3"/>
  <c r="BM326" i="3"/>
  <c r="BM327" i="3"/>
  <c r="BM328" i="3"/>
  <c r="BM329" i="3"/>
  <c r="BM330" i="3"/>
  <c r="BM331" i="3"/>
  <c r="BM332" i="3"/>
  <c r="BM333" i="3"/>
  <c r="BM334" i="3"/>
  <c r="BM335" i="3"/>
  <c r="BM336" i="3"/>
  <c r="BM337" i="3"/>
  <c r="BM338" i="3"/>
  <c r="BM339" i="3"/>
  <c r="BM340" i="3"/>
  <c r="BM341" i="3"/>
  <c r="BM342" i="3"/>
  <c r="BM343" i="3"/>
  <c r="BM344" i="3"/>
  <c r="BM345" i="3"/>
  <c r="BM346" i="3"/>
  <c r="BM347" i="3"/>
  <c r="BM348" i="3"/>
  <c r="BM349" i="3"/>
  <c r="BM350" i="3"/>
  <c r="BM351" i="3"/>
  <c r="BM352" i="3"/>
  <c r="BM353" i="3"/>
  <c r="BM354" i="3"/>
  <c r="BM355" i="3"/>
  <c r="BM356" i="3"/>
  <c r="BM357" i="3"/>
  <c r="BM358" i="3"/>
  <c r="BM359" i="3"/>
  <c r="BM360" i="3"/>
  <c r="BM361" i="3"/>
  <c r="BM362" i="3"/>
  <c r="BM363" i="3"/>
  <c r="BM364" i="3"/>
  <c r="BM365" i="3"/>
  <c r="BM366" i="3"/>
  <c r="BM367" i="3"/>
  <c r="BM368" i="3"/>
  <c r="BM369" i="3"/>
  <c r="BM370" i="3"/>
  <c r="BM371" i="3"/>
  <c r="BM372" i="3"/>
  <c r="BM373" i="3"/>
  <c r="BM374" i="3"/>
  <c r="BM375" i="3"/>
  <c r="BM376" i="3"/>
  <c r="BM377" i="3"/>
  <c r="BM378" i="3"/>
  <c r="BM379" i="3"/>
  <c r="BM380" i="3"/>
  <c r="BM381" i="3"/>
  <c r="BM382" i="3"/>
  <c r="BM383" i="3"/>
  <c r="BM384" i="3"/>
  <c r="BM385" i="3"/>
  <c r="BM386" i="3"/>
  <c r="BM387" i="3"/>
  <c r="BM388" i="3"/>
  <c r="BM389" i="3"/>
  <c r="BM390" i="3"/>
  <c r="BM391" i="3"/>
  <c r="BM392" i="3"/>
  <c r="BM393" i="3"/>
  <c r="BM394" i="3"/>
  <c r="BM395" i="3"/>
  <c r="BM396" i="3"/>
  <c r="BM397" i="3"/>
  <c r="BM398" i="3"/>
  <c r="BM399" i="3"/>
  <c r="BM400" i="3"/>
  <c r="BM401" i="3"/>
  <c r="BM402" i="3"/>
  <c r="BM403" i="3"/>
  <c r="BM404" i="3"/>
  <c r="BM405" i="3"/>
  <c r="BM406" i="3"/>
  <c r="BM407" i="3"/>
  <c r="BM408" i="3"/>
  <c r="BM409" i="3"/>
  <c r="BM410" i="3"/>
  <c r="BM411" i="3"/>
  <c r="BM412" i="3"/>
  <c r="BM413" i="3"/>
  <c r="BM414" i="3"/>
  <c r="BM415" i="3"/>
  <c r="BM416" i="3"/>
  <c r="BM417" i="3"/>
  <c r="BM418" i="3"/>
  <c r="BM419" i="3"/>
  <c r="BM420" i="3"/>
  <c r="BM421" i="3"/>
  <c r="BM422" i="3"/>
  <c r="BM423" i="3"/>
  <c r="BM424" i="3"/>
  <c r="BM425" i="3"/>
  <c r="BM426" i="3"/>
  <c r="BM427" i="3"/>
  <c r="BM428" i="3"/>
  <c r="BM429" i="3"/>
  <c r="BM430" i="3"/>
  <c r="BM431" i="3"/>
  <c r="BM432" i="3"/>
  <c r="BM433" i="3"/>
  <c r="BM434" i="3"/>
  <c r="BM435" i="3"/>
  <c r="BM436" i="3"/>
  <c r="BM437" i="3"/>
  <c r="BM438" i="3"/>
  <c r="BM439" i="3"/>
  <c r="BM440" i="3"/>
  <c r="BM441" i="3"/>
  <c r="BM442" i="3"/>
  <c r="BM443" i="3"/>
  <c r="BM444" i="3"/>
  <c r="BM445" i="3"/>
  <c r="BM446" i="3"/>
  <c r="BM447" i="3"/>
  <c r="BM448" i="3"/>
  <c r="BM449" i="3"/>
  <c r="BM450" i="3"/>
  <c r="BM451" i="3"/>
  <c r="BM452" i="3"/>
  <c r="BM453" i="3"/>
  <c r="BM454" i="3"/>
  <c r="BM455" i="3"/>
  <c r="BM456" i="3"/>
  <c r="BM457" i="3"/>
  <c r="BM458" i="3"/>
  <c r="BM459" i="3"/>
  <c r="BM460" i="3"/>
  <c r="BM461" i="3"/>
  <c r="BM462" i="3"/>
  <c r="BM463" i="3"/>
  <c r="BM464" i="3"/>
  <c r="BM465" i="3"/>
  <c r="BM466" i="3"/>
  <c r="BM467" i="3"/>
  <c r="BM468" i="3"/>
  <c r="BM469" i="3"/>
  <c r="BM470" i="3"/>
  <c r="BM471" i="3"/>
  <c r="BM472" i="3"/>
  <c r="BM473" i="3"/>
  <c r="BM474" i="3"/>
  <c r="BM475" i="3"/>
  <c r="BM476" i="3"/>
  <c r="BM477" i="3"/>
  <c r="BM478" i="3"/>
  <c r="BM479" i="3"/>
  <c r="BM480" i="3"/>
  <c r="BM481" i="3"/>
  <c r="BM482" i="3"/>
  <c r="BM483" i="3"/>
  <c r="BM484" i="3"/>
  <c r="BM485" i="3"/>
  <c r="BM486" i="3"/>
  <c r="BM487" i="3"/>
  <c r="BM488" i="3"/>
  <c r="BM489" i="3"/>
  <c r="BM490" i="3"/>
  <c r="BM491" i="3"/>
  <c r="BM492" i="3"/>
  <c r="BM493" i="3"/>
  <c r="BM494" i="3"/>
  <c r="BM495" i="3"/>
  <c r="BM496" i="3"/>
  <c r="BM497" i="3"/>
  <c r="BM498" i="3"/>
  <c r="BM499" i="3"/>
  <c r="BM500" i="3"/>
  <c r="BM501" i="3"/>
  <c r="BM502" i="3"/>
  <c r="BM503" i="3"/>
  <c r="BM504" i="3"/>
  <c r="BM505" i="3"/>
  <c r="BM506" i="3"/>
  <c r="BM507" i="3"/>
  <c r="BM508" i="3"/>
  <c r="BM509" i="3"/>
  <c r="BM510" i="3"/>
  <c r="BM511" i="3"/>
  <c r="BM512" i="3"/>
  <c r="BM513" i="3"/>
  <c r="BM514" i="3"/>
  <c r="BM515" i="3"/>
  <c r="BM516" i="3"/>
  <c r="BM517" i="3"/>
  <c r="BM518" i="3"/>
  <c r="BM519" i="3"/>
  <c r="BM520" i="3"/>
  <c r="BM521" i="3"/>
  <c r="BM522" i="3"/>
  <c r="BM523" i="3"/>
  <c r="BM524" i="3"/>
  <c r="BM525" i="3"/>
  <c r="BM526" i="3"/>
  <c r="BM527" i="3"/>
  <c r="BM528" i="3"/>
  <c r="BM529" i="3"/>
  <c r="BM530" i="3"/>
  <c r="BM531" i="3"/>
  <c r="BM532" i="3"/>
  <c r="BM533" i="3"/>
  <c r="BM534" i="3"/>
  <c r="BM535" i="3"/>
  <c r="BM536" i="3"/>
  <c r="BM537" i="3"/>
  <c r="BM538" i="3"/>
  <c r="BM539" i="3"/>
  <c r="BM540" i="3"/>
  <c r="BM541" i="3"/>
  <c r="BM542" i="3"/>
  <c r="BM543" i="3"/>
  <c r="BM544" i="3"/>
  <c r="BM545" i="3"/>
  <c r="BM546" i="3"/>
  <c r="BM547" i="3"/>
  <c r="BM548" i="3"/>
  <c r="BM549" i="3"/>
  <c r="BM550" i="3"/>
  <c r="BM551" i="3"/>
  <c r="BM552" i="3"/>
  <c r="BM553" i="3"/>
  <c r="BM554" i="3"/>
  <c r="BM555" i="3"/>
  <c r="BM556" i="3"/>
  <c r="BM557" i="3"/>
  <c r="BM558" i="3"/>
  <c r="BM559" i="3"/>
  <c r="BM560" i="3"/>
  <c r="BM561" i="3"/>
  <c r="BM562" i="3"/>
  <c r="BM563" i="3"/>
  <c r="BM564" i="3"/>
  <c r="BM565" i="3"/>
  <c r="BM566" i="3"/>
  <c r="BM567" i="3"/>
  <c r="BM568" i="3"/>
  <c r="BM569" i="3"/>
  <c r="BM570" i="3"/>
  <c r="BM571" i="3"/>
  <c r="BM572" i="3"/>
  <c r="BM573" i="3"/>
  <c r="BM574" i="3"/>
  <c r="BM575" i="3"/>
  <c r="BM576" i="3"/>
  <c r="BM577" i="3"/>
  <c r="BM578" i="3"/>
  <c r="BM579" i="3"/>
  <c r="BM580" i="3"/>
  <c r="BM581" i="3"/>
  <c r="BM582" i="3"/>
  <c r="BM583" i="3"/>
  <c r="BM584" i="3"/>
  <c r="BM585" i="3"/>
  <c r="BM586" i="3"/>
  <c r="BM587" i="3"/>
  <c r="BM588" i="3"/>
  <c r="BM589" i="3"/>
  <c r="BM590" i="3"/>
  <c r="BM591" i="3"/>
  <c r="BM592" i="3"/>
  <c r="BM593" i="3"/>
  <c r="BM594" i="3"/>
  <c r="BM595" i="3"/>
  <c r="BM596" i="3"/>
  <c r="BM597" i="3"/>
  <c r="BM598" i="3"/>
  <c r="BM599" i="3"/>
  <c r="BM600" i="3"/>
  <c r="BM601" i="3"/>
  <c r="BM602" i="3"/>
  <c r="BM603" i="3"/>
  <c r="BM604" i="3"/>
  <c r="BM605" i="3"/>
  <c r="BM606" i="3"/>
  <c r="BM607" i="3"/>
  <c r="BM608" i="3"/>
  <c r="BM609" i="3"/>
  <c r="BM610" i="3"/>
  <c r="BM611" i="3"/>
  <c r="BM612" i="3"/>
  <c r="BM613" i="3"/>
  <c r="BM614" i="3"/>
  <c r="BM615" i="3"/>
  <c r="BM616" i="3"/>
  <c r="BM617" i="3"/>
  <c r="BM618" i="3"/>
  <c r="BM619" i="3"/>
  <c r="BM620" i="3"/>
  <c r="BM621" i="3"/>
  <c r="BM622" i="3"/>
  <c r="BM623" i="3"/>
  <c r="BM624" i="3"/>
  <c r="BM625" i="3"/>
  <c r="BM626" i="3"/>
  <c r="BM627" i="3"/>
  <c r="BM628" i="3"/>
  <c r="BM629" i="3"/>
  <c r="BM630" i="3"/>
  <c r="BM631" i="3"/>
  <c r="BM632" i="3"/>
  <c r="BM633" i="3"/>
  <c r="BM634" i="3"/>
  <c r="BM635" i="3"/>
  <c r="BM636" i="3"/>
  <c r="BM637" i="3"/>
  <c r="BM638" i="3"/>
  <c r="BM639" i="3"/>
  <c r="BM640" i="3"/>
  <c r="BM641" i="3"/>
  <c r="BM642" i="3"/>
  <c r="BM643" i="3"/>
  <c r="BM644" i="3"/>
  <c r="BM645" i="3"/>
  <c r="BM646" i="3"/>
  <c r="BM647" i="3"/>
  <c r="BM648" i="3"/>
  <c r="BM649" i="3"/>
  <c r="BM650" i="3"/>
  <c r="BM651" i="3"/>
  <c r="BM652" i="3"/>
  <c r="BM653" i="3"/>
  <c r="BM654" i="3"/>
  <c r="BM655" i="3"/>
  <c r="BM656" i="3"/>
  <c r="BM657" i="3"/>
  <c r="BM658" i="3"/>
  <c r="BM659" i="3"/>
  <c r="BM660" i="3"/>
  <c r="BM661" i="3"/>
  <c r="BM662" i="3"/>
  <c r="BM663" i="3"/>
  <c r="BM664" i="3"/>
  <c r="BM665" i="3"/>
  <c r="BM666" i="3"/>
  <c r="BM667" i="3"/>
  <c r="BM668" i="3"/>
  <c r="BM669" i="3"/>
  <c r="BM670" i="3"/>
  <c r="BM671" i="3"/>
  <c r="BM672" i="3"/>
  <c r="BM673" i="3"/>
  <c r="BM674" i="3"/>
  <c r="BM675" i="3"/>
  <c r="BM676" i="3"/>
  <c r="BM677" i="3"/>
  <c r="BM678" i="3"/>
  <c r="BM679" i="3"/>
  <c r="BM680" i="3"/>
  <c r="BM681" i="3"/>
  <c r="BM682" i="3"/>
  <c r="BM683" i="3"/>
  <c r="BM684" i="3"/>
  <c r="BM685" i="3"/>
  <c r="BM686" i="3"/>
  <c r="BM687" i="3"/>
  <c r="BM688" i="3"/>
  <c r="BM689" i="3"/>
  <c r="BM690" i="3"/>
  <c r="BM691" i="3"/>
  <c r="BM692" i="3"/>
  <c r="BM693" i="3"/>
  <c r="BM694" i="3"/>
  <c r="BM695" i="3"/>
  <c r="BM696" i="3"/>
  <c r="BM697" i="3"/>
  <c r="BM698" i="3"/>
  <c r="BM699" i="3"/>
  <c r="BM700" i="3"/>
  <c r="BM701" i="3"/>
  <c r="BM702" i="3"/>
  <c r="BM703" i="3"/>
  <c r="BM704" i="3"/>
  <c r="BM705" i="3"/>
  <c r="BM706" i="3"/>
  <c r="BM707" i="3"/>
  <c r="BM708" i="3"/>
  <c r="BM709" i="3"/>
  <c r="BM710" i="3"/>
  <c r="BM711" i="3"/>
  <c r="BM712" i="3"/>
  <c r="BM713" i="3"/>
  <c r="BM714" i="3"/>
  <c r="BM715" i="3"/>
  <c r="BM716" i="3"/>
  <c r="BM717" i="3"/>
  <c r="BM718" i="3"/>
  <c r="BM719" i="3"/>
  <c r="BM720" i="3"/>
  <c r="BM721" i="3"/>
  <c r="BM722" i="3"/>
  <c r="BM723" i="3"/>
  <c r="BM724" i="3"/>
  <c r="BM725" i="3"/>
  <c r="BM726" i="3"/>
  <c r="BM727" i="3"/>
  <c r="BM728" i="3"/>
  <c r="BM729" i="3"/>
  <c r="BM730" i="3"/>
  <c r="BM731" i="3"/>
  <c r="BM732" i="3"/>
  <c r="BM733" i="3"/>
  <c r="BM734" i="3"/>
  <c r="BM735" i="3"/>
  <c r="BM736" i="3"/>
  <c r="BM737" i="3"/>
  <c r="BM738" i="3"/>
  <c r="BM739" i="3"/>
  <c r="BM740" i="3"/>
  <c r="BM741" i="3"/>
  <c r="BM742" i="3"/>
  <c r="BM743" i="3"/>
  <c r="BM744" i="3"/>
  <c r="BM745" i="3"/>
  <c r="BM746" i="3"/>
  <c r="BM747" i="3"/>
  <c r="BM748" i="3"/>
  <c r="BM749" i="3"/>
  <c r="BM750" i="3"/>
  <c r="BM751" i="3"/>
  <c r="BM752" i="3"/>
  <c r="BM753" i="3"/>
  <c r="BM754" i="3"/>
  <c r="BM755" i="3"/>
  <c r="BM756" i="3"/>
  <c r="BM757" i="3"/>
  <c r="BM758" i="3"/>
  <c r="BM759" i="3"/>
  <c r="BM760" i="3"/>
  <c r="BM761" i="3"/>
  <c r="BM762" i="3"/>
  <c r="BM763" i="3"/>
  <c r="BM764" i="3"/>
  <c r="BM765" i="3"/>
  <c r="BM766" i="3"/>
  <c r="BM767" i="3"/>
  <c r="BM768" i="3"/>
  <c r="BM769" i="3"/>
  <c r="BM770" i="3"/>
  <c r="BM771" i="3"/>
  <c r="BM772" i="3"/>
  <c r="BM773" i="3"/>
  <c r="BM774" i="3"/>
  <c r="BM775" i="3"/>
  <c r="BM776" i="3"/>
  <c r="BM777" i="3"/>
  <c r="BM778" i="3"/>
  <c r="BM779" i="3"/>
  <c r="BM780" i="3"/>
  <c r="BM781" i="3"/>
  <c r="BM782" i="3"/>
  <c r="BM783" i="3"/>
  <c r="BM784" i="3"/>
  <c r="BM785" i="3"/>
  <c r="BM786" i="3"/>
  <c r="BM787" i="3"/>
  <c r="BM788" i="3"/>
  <c r="BM789" i="3"/>
  <c r="BM790" i="3"/>
  <c r="BM791" i="3"/>
  <c r="BM792" i="3"/>
  <c r="BM793" i="3"/>
  <c r="BM794" i="3"/>
  <c r="BM795" i="3"/>
  <c r="BM796" i="3"/>
  <c r="BM797" i="3"/>
  <c r="BM798" i="3"/>
  <c r="BM799" i="3"/>
  <c r="BM800" i="3"/>
  <c r="BM801" i="3"/>
  <c r="BM802" i="3"/>
  <c r="BM803" i="3"/>
  <c r="BM804" i="3"/>
  <c r="BM805" i="3"/>
  <c r="BM806" i="3"/>
  <c r="BM807" i="3"/>
  <c r="BM808" i="3"/>
  <c r="BM809" i="3"/>
  <c r="BM810" i="3"/>
  <c r="BM811" i="3"/>
  <c r="BM812" i="3"/>
  <c r="BM813" i="3"/>
  <c r="BM814" i="3"/>
  <c r="BM815" i="3"/>
  <c r="BM816" i="3"/>
  <c r="BM817" i="3"/>
  <c r="BM818" i="3"/>
  <c r="BM819" i="3"/>
  <c r="BM820" i="3"/>
  <c r="BM821" i="3"/>
  <c r="BM822" i="3"/>
  <c r="BM823" i="3"/>
  <c r="BM824" i="3"/>
  <c r="BM825" i="3"/>
  <c r="BM826" i="3"/>
  <c r="BM827" i="3"/>
  <c r="BM828" i="3"/>
  <c r="BM829" i="3"/>
  <c r="BM830" i="3"/>
  <c r="BM831" i="3"/>
  <c r="BM832" i="3"/>
  <c r="BM833" i="3"/>
  <c r="BM834" i="3"/>
  <c r="BM835" i="3"/>
  <c r="BM836" i="3"/>
  <c r="BM837" i="3"/>
  <c r="BM838" i="3"/>
  <c r="BM839" i="3"/>
  <c r="BM840" i="3"/>
  <c r="BM841" i="3"/>
  <c r="BM842" i="3"/>
  <c r="BM843" i="3"/>
  <c r="BM844" i="3"/>
  <c r="BM845" i="3"/>
  <c r="BM846" i="3"/>
  <c r="BM847" i="3"/>
  <c r="BM848" i="3"/>
  <c r="BM849" i="3"/>
  <c r="BM850" i="3"/>
  <c r="BM851" i="3"/>
  <c r="BM852" i="3"/>
  <c r="BM853" i="3"/>
  <c r="BM854" i="3"/>
  <c r="BM855" i="3"/>
  <c r="BM856" i="3"/>
  <c r="BM857" i="3"/>
  <c r="BM858" i="3"/>
  <c r="BM859" i="3"/>
  <c r="BM860" i="3"/>
  <c r="BM861" i="3"/>
  <c r="BM862" i="3"/>
  <c r="BM863" i="3"/>
  <c r="BM864" i="3"/>
  <c r="BM865" i="3"/>
  <c r="BM866" i="3"/>
  <c r="BM867" i="3"/>
  <c r="BM868" i="3"/>
  <c r="BM869" i="3"/>
  <c r="BM870" i="3"/>
  <c r="BM871" i="3"/>
  <c r="BM872" i="3"/>
  <c r="BM873" i="3"/>
  <c r="BM874" i="3"/>
  <c r="BM875" i="3"/>
  <c r="BM876" i="3"/>
  <c r="BM877" i="3"/>
  <c r="BM878" i="3"/>
  <c r="BM879" i="3"/>
  <c r="BM880" i="3"/>
  <c r="BM881" i="3"/>
  <c r="BM882" i="3"/>
  <c r="BM883" i="3"/>
  <c r="BM884" i="3"/>
  <c r="BM885" i="3"/>
  <c r="BM886" i="3"/>
  <c r="BM887" i="3"/>
  <c r="BM888" i="3"/>
  <c r="BM889" i="3"/>
  <c r="BM890" i="3"/>
  <c r="BM891" i="3"/>
  <c r="BM892" i="3"/>
  <c r="BM893" i="3"/>
  <c r="BM894" i="3"/>
  <c r="BM895" i="3"/>
  <c r="BM896" i="3"/>
  <c r="BM897" i="3"/>
  <c r="BM898" i="3"/>
  <c r="BM899" i="3"/>
  <c r="BM900" i="3"/>
  <c r="BM5" i="3"/>
  <c r="AF2" i="3"/>
  <c r="AE2" i="3"/>
  <c r="AD2" i="3"/>
  <c r="AC2" i="3"/>
  <c r="BL2" i="3"/>
  <c r="AZ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4" i="3"/>
  <c r="AZ95" i="3"/>
  <c r="AZ96" i="3"/>
  <c r="AZ97" i="3"/>
  <c r="AZ98" i="3"/>
  <c r="AZ99" i="3"/>
  <c r="AZ100" i="3"/>
  <c r="AZ101" i="3"/>
  <c r="AZ102" i="3"/>
  <c r="AZ103" i="3"/>
  <c r="AZ104" i="3"/>
  <c r="AZ105" i="3"/>
  <c r="AZ106" i="3"/>
  <c r="AZ107" i="3"/>
  <c r="AZ108" i="3"/>
  <c r="AZ109" i="3"/>
  <c r="AZ110" i="3"/>
  <c r="AZ111" i="3"/>
  <c r="AZ112" i="3"/>
  <c r="AZ113" i="3"/>
  <c r="AZ114" i="3"/>
  <c r="AZ115" i="3"/>
  <c r="AZ116" i="3"/>
  <c r="AZ117" i="3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AZ153" i="3"/>
  <c r="AZ154" i="3"/>
  <c r="AZ155" i="3"/>
  <c r="AZ156" i="3"/>
  <c r="AZ157" i="3"/>
  <c r="AZ158" i="3"/>
  <c r="AZ159" i="3"/>
  <c r="AZ160" i="3"/>
  <c r="AZ161" i="3"/>
  <c r="AZ162" i="3"/>
  <c r="AZ163" i="3"/>
  <c r="AZ164" i="3"/>
  <c r="AZ165" i="3"/>
  <c r="AZ166" i="3"/>
  <c r="AZ167" i="3"/>
  <c r="AZ168" i="3"/>
  <c r="AZ169" i="3"/>
  <c r="AZ170" i="3"/>
  <c r="AZ171" i="3"/>
  <c r="AZ172" i="3"/>
  <c r="AZ173" i="3"/>
  <c r="AZ174" i="3"/>
  <c r="AZ175" i="3"/>
  <c r="AZ176" i="3"/>
  <c r="AZ177" i="3"/>
  <c r="AZ178" i="3"/>
  <c r="AZ179" i="3"/>
  <c r="AZ180" i="3"/>
  <c r="AZ181" i="3"/>
  <c r="AZ182" i="3"/>
  <c r="AZ183" i="3"/>
  <c r="AZ184" i="3"/>
  <c r="AZ185" i="3"/>
  <c r="AZ186" i="3"/>
  <c r="AZ187" i="3"/>
  <c r="AZ188" i="3"/>
  <c r="AZ189" i="3"/>
  <c r="AZ190" i="3"/>
  <c r="AZ191" i="3"/>
  <c r="AZ192" i="3"/>
  <c r="AZ193" i="3"/>
  <c r="AZ194" i="3"/>
  <c r="AZ195" i="3"/>
  <c r="AZ196" i="3"/>
  <c r="AZ197" i="3"/>
  <c r="AZ198" i="3"/>
  <c r="AZ199" i="3"/>
  <c r="AZ200" i="3"/>
  <c r="AZ201" i="3"/>
  <c r="AZ202" i="3"/>
  <c r="AZ203" i="3"/>
  <c r="AZ204" i="3"/>
  <c r="AZ205" i="3"/>
  <c r="AZ206" i="3"/>
  <c r="AZ207" i="3"/>
  <c r="AZ208" i="3"/>
  <c r="AZ209" i="3"/>
  <c r="AZ210" i="3"/>
  <c r="AZ211" i="3"/>
  <c r="AZ212" i="3"/>
  <c r="AZ213" i="3"/>
  <c r="AZ214" i="3"/>
  <c r="AZ215" i="3"/>
  <c r="AZ216" i="3"/>
  <c r="AZ217" i="3"/>
  <c r="AZ218" i="3"/>
  <c r="AZ219" i="3"/>
  <c r="AZ220" i="3"/>
  <c r="AZ221" i="3"/>
  <c r="AZ222" i="3"/>
  <c r="AZ223" i="3"/>
  <c r="AZ224" i="3"/>
  <c r="AZ225" i="3"/>
  <c r="AZ226" i="3"/>
  <c r="AZ227" i="3"/>
  <c r="AZ228" i="3"/>
  <c r="AZ229" i="3"/>
  <c r="AZ230" i="3"/>
  <c r="AZ231" i="3"/>
  <c r="AZ232" i="3"/>
  <c r="AZ233" i="3"/>
  <c r="AZ234" i="3"/>
  <c r="AZ235" i="3"/>
  <c r="AZ236" i="3"/>
  <c r="AZ237" i="3"/>
  <c r="AZ238" i="3"/>
  <c r="AZ239" i="3"/>
  <c r="AZ240" i="3"/>
  <c r="AZ241" i="3"/>
  <c r="AZ242" i="3"/>
  <c r="AZ243" i="3"/>
  <c r="AZ244" i="3"/>
  <c r="AZ245" i="3"/>
  <c r="AZ246" i="3"/>
  <c r="AZ247" i="3"/>
  <c r="AZ248" i="3"/>
  <c r="AZ249" i="3"/>
  <c r="AZ250" i="3"/>
  <c r="AZ251" i="3"/>
  <c r="AZ252" i="3"/>
  <c r="AZ253" i="3"/>
  <c r="AZ254" i="3"/>
  <c r="AZ255" i="3"/>
  <c r="AZ256" i="3"/>
  <c r="AZ257" i="3"/>
  <c r="AZ258" i="3"/>
  <c r="AZ259" i="3"/>
  <c r="AZ260" i="3"/>
  <c r="AZ261" i="3"/>
  <c r="AZ262" i="3"/>
  <c r="AZ263" i="3"/>
  <c r="AZ264" i="3"/>
  <c r="AZ265" i="3"/>
  <c r="AZ266" i="3"/>
  <c r="AZ267" i="3"/>
  <c r="AZ268" i="3"/>
  <c r="AZ269" i="3"/>
  <c r="AZ270" i="3"/>
  <c r="AZ271" i="3"/>
  <c r="AZ272" i="3"/>
  <c r="AZ273" i="3"/>
  <c r="AZ274" i="3"/>
  <c r="AZ275" i="3"/>
  <c r="AZ276" i="3"/>
  <c r="AZ277" i="3"/>
  <c r="AZ278" i="3"/>
  <c r="AZ279" i="3"/>
  <c r="AZ280" i="3"/>
  <c r="AZ281" i="3"/>
  <c r="AZ282" i="3"/>
  <c r="AZ283" i="3"/>
  <c r="AZ284" i="3"/>
  <c r="AZ285" i="3"/>
  <c r="AZ286" i="3"/>
  <c r="AZ287" i="3"/>
  <c r="AZ288" i="3"/>
  <c r="AZ289" i="3"/>
  <c r="AZ290" i="3"/>
  <c r="AZ291" i="3"/>
  <c r="AZ292" i="3"/>
  <c r="AZ293" i="3"/>
  <c r="AZ294" i="3"/>
  <c r="AZ295" i="3"/>
  <c r="AZ296" i="3"/>
  <c r="AZ297" i="3"/>
  <c r="AZ298" i="3"/>
  <c r="AZ299" i="3"/>
  <c r="AZ300" i="3"/>
  <c r="AZ301" i="3"/>
  <c r="AZ302" i="3"/>
  <c r="AZ303" i="3"/>
  <c r="AZ304" i="3"/>
  <c r="AZ305" i="3"/>
  <c r="AZ306" i="3"/>
  <c r="AZ307" i="3"/>
  <c r="AZ308" i="3"/>
  <c r="AZ309" i="3"/>
  <c r="AZ310" i="3"/>
  <c r="AZ311" i="3"/>
  <c r="AZ312" i="3"/>
  <c r="AZ313" i="3"/>
  <c r="AZ314" i="3"/>
  <c r="AZ315" i="3"/>
  <c r="AZ316" i="3"/>
  <c r="AZ317" i="3"/>
  <c r="AZ318" i="3"/>
  <c r="AZ319" i="3"/>
  <c r="AZ320" i="3"/>
  <c r="AZ321" i="3"/>
  <c r="AZ322" i="3"/>
  <c r="AZ323" i="3"/>
  <c r="AZ324" i="3"/>
  <c r="AZ325" i="3"/>
  <c r="AZ326" i="3"/>
  <c r="AZ327" i="3"/>
  <c r="AZ328" i="3"/>
  <c r="AZ329" i="3"/>
  <c r="AZ330" i="3"/>
  <c r="AZ331" i="3"/>
  <c r="AZ332" i="3"/>
  <c r="AZ333" i="3"/>
  <c r="AZ334" i="3"/>
  <c r="AZ335" i="3"/>
  <c r="AZ336" i="3"/>
  <c r="AZ337" i="3"/>
  <c r="AZ338" i="3"/>
  <c r="AZ339" i="3"/>
  <c r="AZ340" i="3"/>
  <c r="AZ341" i="3"/>
  <c r="AZ342" i="3"/>
  <c r="AZ343" i="3"/>
  <c r="AZ344" i="3"/>
  <c r="AZ345" i="3"/>
  <c r="AZ346" i="3"/>
  <c r="AZ347" i="3"/>
  <c r="AZ348" i="3"/>
  <c r="AZ349" i="3"/>
  <c r="AZ350" i="3"/>
  <c r="AZ351" i="3"/>
  <c r="AZ352" i="3"/>
  <c r="AZ353" i="3"/>
  <c r="AZ354" i="3"/>
  <c r="AZ355" i="3"/>
  <c r="AZ356" i="3"/>
  <c r="AZ357" i="3"/>
  <c r="AZ358" i="3"/>
  <c r="AZ359" i="3"/>
  <c r="AZ360" i="3"/>
  <c r="AZ361" i="3"/>
  <c r="AZ362" i="3"/>
  <c r="AZ363" i="3"/>
  <c r="AZ364" i="3"/>
  <c r="AZ365" i="3"/>
  <c r="AZ366" i="3"/>
  <c r="AZ367" i="3"/>
  <c r="AZ368" i="3"/>
  <c r="AZ369" i="3"/>
  <c r="AZ370" i="3"/>
  <c r="AZ371" i="3"/>
  <c r="AZ372" i="3"/>
  <c r="AZ373" i="3"/>
  <c r="AZ374" i="3"/>
  <c r="AZ375" i="3"/>
  <c r="AZ376" i="3"/>
  <c r="AZ377" i="3"/>
  <c r="AZ378" i="3"/>
  <c r="AZ379" i="3"/>
  <c r="AZ380" i="3"/>
  <c r="AZ381" i="3"/>
  <c r="AZ382" i="3"/>
  <c r="AZ383" i="3"/>
  <c r="AZ384" i="3"/>
  <c r="AZ385" i="3"/>
  <c r="AZ386" i="3"/>
  <c r="AZ387" i="3"/>
  <c r="AZ388" i="3"/>
  <c r="AZ389" i="3"/>
  <c r="AZ390" i="3"/>
  <c r="AZ391" i="3"/>
  <c r="AZ392" i="3"/>
  <c r="AZ393" i="3"/>
  <c r="AZ394" i="3"/>
  <c r="AZ395" i="3"/>
  <c r="AZ396" i="3"/>
  <c r="AZ397" i="3"/>
  <c r="AZ398" i="3"/>
  <c r="AZ399" i="3"/>
  <c r="AZ400" i="3"/>
  <c r="AZ401" i="3"/>
  <c r="AZ402" i="3"/>
  <c r="AZ403" i="3"/>
  <c r="AZ404" i="3"/>
  <c r="AZ405" i="3"/>
  <c r="AZ406" i="3"/>
  <c r="AZ407" i="3"/>
  <c r="AZ408" i="3"/>
  <c r="AZ409" i="3"/>
  <c r="AZ410" i="3"/>
  <c r="AZ411" i="3"/>
  <c r="AZ412" i="3"/>
  <c r="AZ413" i="3"/>
  <c r="AZ414" i="3"/>
  <c r="AZ415" i="3"/>
  <c r="AZ416" i="3"/>
  <c r="AZ417" i="3"/>
  <c r="AZ418" i="3"/>
  <c r="AZ419" i="3"/>
  <c r="AZ420" i="3"/>
  <c r="AZ421" i="3"/>
  <c r="AZ422" i="3"/>
  <c r="AZ423" i="3"/>
  <c r="AZ424" i="3"/>
  <c r="AZ425" i="3"/>
  <c r="AZ426" i="3"/>
  <c r="AZ427" i="3"/>
  <c r="AZ428" i="3"/>
  <c r="AZ429" i="3"/>
  <c r="AZ430" i="3"/>
  <c r="AZ431" i="3"/>
  <c r="AZ432" i="3"/>
  <c r="AZ433" i="3"/>
  <c r="AZ434" i="3"/>
  <c r="AZ435" i="3"/>
  <c r="AZ436" i="3"/>
  <c r="AZ437" i="3"/>
  <c r="AZ438" i="3"/>
  <c r="AZ439" i="3"/>
  <c r="AZ440" i="3"/>
  <c r="AZ441" i="3"/>
  <c r="AZ442" i="3"/>
  <c r="AZ443" i="3"/>
  <c r="AZ444" i="3"/>
  <c r="AZ445" i="3"/>
  <c r="AZ446" i="3"/>
  <c r="AZ447" i="3"/>
  <c r="AZ448" i="3"/>
  <c r="AZ449" i="3"/>
  <c r="AZ450" i="3"/>
  <c r="AZ451" i="3"/>
  <c r="AZ452" i="3"/>
  <c r="AZ453" i="3"/>
  <c r="AZ454" i="3"/>
  <c r="AZ455" i="3"/>
  <c r="AZ456" i="3"/>
  <c r="AZ457" i="3"/>
  <c r="AZ458" i="3"/>
  <c r="AZ459" i="3"/>
  <c r="AZ460" i="3"/>
  <c r="AZ461" i="3"/>
  <c r="AZ462" i="3"/>
  <c r="AZ463" i="3"/>
  <c r="AZ464" i="3"/>
  <c r="AZ465" i="3"/>
  <c r="AZ466" i="3"/>
  <c r="AZ467" i="3"/>
  <c r="AZ468" i="3"/>
  <c r="AZ469" i="3"/>
  <c r="AZ470" i="3"/>
  <c r="AZ471" i="3"/>
  <c r="AZ472" i="3"/>
  <c r="AZ473" i="3"/>
  <c r="AZ474" i="3"/>
  <c r="AZ475" i="3"/>
  <c r="AZ476" i="3"/>
  <c r="AZ477" i="3"/>
  <c r="AZ478" i="3"/>
  <c r="AZ479" i="3"/>
  <c r="AZ480" i="3"/>
  <c r="AZ481" i="3"/>
  <c r="AZ482" i="3"/>
  <c r="AZ483" i="3"/>
  <c r="AZ484" i="3"/>
  <c r="AZ485" i="3"/>
  <c r="AZ486" i="3"/>
  <c r="AZ487" i="3"/>
  <c r="AZ488" i="3"/>
  <c r="AZ489" i="3"/>
  <c r="AZ490" i="3"/>
  <c r="AZ491" i="3"/>
  <c r="AZ492" i="3"/>
  <c r="AZ493" i="3"/>
  <c r="AZ494" i="3"/>
  <c r="AZ495" i="3"/>
  <c r="AZ496" i="3"/>
  <c r="AZ497" i="3"/>
  <c r="AZ498" i="3"/>
  <c r="AZ499" i="3"/>
  <c r="AZ500" i="3"/>
  <c r="AZ501" i="3"/>
  <c r="AZ502" i="3"/>
  <c r="AZ503" i="3"/>
  <c r="AZ504" i="3"/>
  <c r="AZ505" i="3"/>
  <c r="AZ506" i="3"/>
  <c r="AZ507" i="3"/>
  <c r="AZ508" i="3"/>
  <c r="AZ509" i="3"/>
  <c r="AZ510" i="3"/>
  <c r="AZ511" i="3"/>
  <c r="AZ512" i="3"/>
  <c r="AZ513" i="3"/>
  <c r="AZ514" i="3"/>
  <c r="AZ515" i="3"/>
  <c r="AZ516" i="3"/>
  <c r="AZ517" i="3"/>
  <c r="AZ518" i="3"/>
  <c r="AZ519" i="3"/>
  <c r="AZ520" i="3"/>
  <c r="AZ521" i="3"/>
  <c r="AZ522" i="3"/>
  <c r="AZ523" i="3"/>
  <c r="AZ524" i="3"/>
  <c r="AZ525" i="3"/>
  <c r="AZ526" i="3"/>
  <c r="AZ527" i="3"/>
  <c r="AZ528" i="3"/>
  <c r="AZ529" i="3"/>
  <c r="AZ530" i="3"/>
  <c r="AZ531" i="3"/>
  <c r="AZ532" i="3"/>
  <c r="AZ533" i="3"/>
  <c r="AZ534" i="3"/>
  <c r="AZ535" i="3"/>
  <c r="AZ536" i="3"/>
  <c r="AZ537" i="3"/>
  <c r="AZ538" i="3"/>
  <c r="AZ539" i="3"/>
  <c r="AZ540" i="3"/>
  <c r="AZ541" i="3"/>
  <c r="AZ542" i="3"/>
  <c r="AZ543" i="3"/>
  <c r="AZ544" i="3"/>
  <c r="AZ545" i="3"/>
  <c r="AZ546" i="3"/>
  <c r="AZ547" i="3"/>
  <c r="AZ548" i="3"/>
  <c r="AZ549" i="3"/>
  <c r="AZ550" i="3"/>
  <c r="AZ551" i="3"/>
  <c r="AZ552" i="3"/>
  <c r="AZ553" i="3"/>
  <c r="AZ554" i="3"/>
  <c r="AZ555" i="3"/>
  <c r="AZ556" i="3"/>
  <c r="AZ557" i="3"/>
  <c r="AZ558" i="3"/>
  <c r="AZ559" i="3"/>
  <c r="AZ560" i="3"/>
  <c r="AZ561" i="3"/>
  <c r="AZ562" i="3"/>
  <c r="AZ563" i="3"/>
  <c r="AZ564" i="3"/>
  <c r="AZ565" i="3"/>
  <c r="AZ566" i="3"/>
  <c r="AZ567" i="3"/>
  <c r="AZ568" i="3"/>
  <c r="AZ569" i="3"/>
  <c r="AZ570" i="3"/>
  <c r="AZ571" i="3"/>
  <c r="AZ572" i="3"/>
  <c r="AZ573" i="3"/>
  <c r="AZ574" i="3"/>
  <c r="AZ575" i="3"/>
  <c r="AZ576" i="3"/>
  <c r="AZ577" i="3"/>
  <c r="AZ578" i="3"/>
  <c r="AZ579" i="3"/>
  <c r="AZ580" i="3"/>
  <c r="AZ581" i="3"/>
  <c r="AZ582" i="3"/>
  <c r="AZ583" i="3"/>
  <c r="AZ584" i="3"/>
  <c r="AZ585" i="3"/>
  <c r="AZ586" i="3"/>
  <c r="AZ587" i="3"/>
  <c r="AZ588" i="3"/>
  <c r="AZ589" i="3"/>
  <c r="AZ590" i="3"/>
  <c r="AZ591" i="3"/>
  <c r="AZ592" i="3"/>
  <c r="AZ593" i="3"/>
  <c r="AZ594" i="3"/>
  <c r="AZ595" i="3"/>
  <c r="AZ596" i="3"/>
  <c r="AZ597" i="3"/>
  <c r="AZ598" i="3"/>
  <c r="AZ599" i="3"/>
  <c r="AZ600" i="3"/>
  <c r="AZ601" i="3"/>
  <c r="AZ602" i="3"/>
  <c r="AZ603" i="3"/>
  <c r="AZ604" i="3"/>
  <c r="AZ605" i="3"/>
  <c r="AZ606" i="3"/>
  <c r="AZ607" i="3"/>
  <c r="AZ608" i="3"/>
  <c r="AZ609" i="3"/>
  <c r="AZ610" i="3"/>
  <c r="AZ611" i="3"/>
  <c r="AZ612" i="3"/>
  <c r="AZ613" i="3"/>
  <c r="AZ614" i="3"/>
  <c r="AZ615" i="3"/>
  <c r="AZ616" i="3"/>
  <c r="AZ617" i="3"/>
  <c r="AZ618" i="3"/>
  <c r="AZ619" i="3"/>
  <c r="AZ620" i="3"/>
  <c r="AZ621" i="3"/>
  <c r="AZ622" i="3"/>
  <c r="AZ623" i="3"/>
  <c r="AZ624" i="3"/>
  <c r="AZ625" i="3"/>
  <c r="AZ626" i="3"/>
  <c r="AZ627" i="3"/>
  <c r="AZ628" i="3"/>
  <c r="AZ629" i="3"/>
  <c r="AZ630" i="3"/>
  <c r="AZ631" i="3"/>
  <c r="AZ632" i="3"/>
  <c r="AZ633" i="3"/>
  <c r="AZ634" i="3"/>
  <c r="AZ635" i="3"/>
  <c r="AZ636" i="3"/>
  <c r="AZ637" i="3"/>
  <c r="AZ638" i="3"/>
  <c r="AZ639" i="3"/>
  <c r="AZ640" i="3"/>
  <c r="AZ641" i="3"/>
  <c r="AZ642" i="3"/>
  <c r="AZ643" i="3"/>
  <c r="AZ644" i="3"/>
  <c r="AZ645" i="3"/>
  <c r="AZ646" i="3"/>
  <c r="AZ647" i="3"/>
  <c r="AZ648" i="3"/>
  <c r="AZ649" i="3"/>
  <c r="AZ650" i="3"/>
  <c r="AZ651" i="3"/>
  <c r="AZ652" i="3"/>
  <c r="AZ653" i="3"/>
  <c r="AZ654" i="3"/>
  <c r="AZ655" i="3"/>
  <c r="AZ656" i="3"/>
  <c r="AZ657" i="3"/>
  <c r="AZ658" i="3"/>
  <c r="AZ659" i="3"/>
  <c r="AZ660" i="3"/>
  <c r="AZ661" i="3"/>
  <c r="AZ662" i="3"/>
  <c r="AZ663" i="3"/>
  <c r="AZ664" i="3"/>
  <c r="AZ665" i="3"/>
  <c r="AZ666" i="3"/>
  <c r="AZ667" i="3"/>
  <c r="AZ668" i="3"/>
  <c r="AZ669" i="3"/>
  <c r="AZ670" i="3"/>
  <c r="AZ671" i="3"/>
  <c r="AZ672" i="3"/>
  <c r="AZ673" i="3"/>
  <c r="AZ674" i="3"/>
  <c r="AZ675" i="3"/>
  <c r="AZ676" i="3"/>
  <c r="AZ677" i="3"/>
  <c r="AZ678" i="3"/>
  <c r="AZ679" i="3"/>
  <c r="AZ680" i="3"/>
  <c r="AZ681" i="3"/>
  <c r="AZ682" i="3"/>
  <c r="AZ683" i="3"/>
  <c r="AZ684" i="3"/>
  <c r="AZ685" i="3"/>
  <c r="AZ686" i="3"/>
  <c r="AZ687" i="3"/>
  <c r="AZ688" i="3"/>
  <c r="AZ689" i="3"/>
  <c r="AZ690" i="3"/>
  <c r="AZ691" i="3"/>
  <c r="AZ692" i="3"/>
  <c r="AZ693" i="3"/>
  <c r="AZ694" i="3"/>
  <c r="AZ695" i="3"/>
  <c r="AZ696" i="3"/>
  <c r="AZ697" i="3"/>
  <c r="AZ698" i="3"/>
  <c r="AZ699" i="3"/>
  <c r="AZ700" i="3"/>
  <c r="AZ701" i="3"/>
  <c r="AZ702" i="3"/>
  <c r="AZ703" i="3"/>
  <c r="AZ704" i="3"/>
  <c r="AZ705" i="3"/>
  <c r="AZ706" i="3"/>
  <c r="AZ707" i="3"/>
  <c r="AZ708" i="3"/>
  <c r="AZ709" i="3"/>
  <c r="AZ710" i="3"/>
  <c r="AZ711" i="3"/>
  <c r="AZ712" i="3"/>
  <c r="AZ713" i="3"/>
  <c r="AZ714" i="3"/>
  <c r="AZ715" i="3"/>
  <c r="AZ716" i="3"/>
  <c r="AZ717" i="3"/>
  <c r="AZ718" i="3"/>
  <c r="AZ719" i="3"/>
  <c r="AZ720" i="3"/>
  <c r="AZ721" i="3"/>
  <c r="AZ722" i="3"/>
  <c r="AZ723" i="3"/>
  <c r="AZ724" i="3"/>
  <c r="AZ725" i="3"/>
  <c r="AZ726" i="3"/>
  <c r="AZ727" i="3"/>
  <c r="AZ728" i="3"/>
  <c r="AZ729" i="3"/>
  <c r="AZ730" i="3"/>
  <c r="AZ731" i="3"/>
  <c r="AZ732" i="3"/>
  <c r="AZ733" i="3"/>
  <c r="AZ734" i="3"/>
  <c r="AZ735" i="3"/>
  <c r="AZ736" i="3"/>
  <c r="AZ737" i="3"/>
  <c r="AZ738" i="3"/>
  <c r="AZ739" i="3"/>
  <c r="AZ740" i="3"/>
  <c r="AZ741" i="3"/>
  <c r="AZ742" i="3"/>
  <c r="AZ743" i="3"/>
  <c r="AZ744" i="3"/>
  <c r="AZ745" i="3"/>
  <c r="AZ746" i="3"/>
  <c r="AZ747" i="3"/>
  <c r="AZ748" i="3"/>
  <c r="AZ749" i="3"/>
  <c r="AZ750" i="3"/>
  <c r="AZ751" i="3"/>
  <c r="AZ752" i="3"/>
  <c r="AZ753" i="3"/>
  <c r="AZ754" i="3"/>
  <c r="AZ755" i="3"/>
  <c r="AZ756" i="3"/>
  <c r="AZ757" i="3"/>
  <c r="AZ758" i="3"/>
  <c r="AZ759" i="3"/>
  <c r="AZ760" i="3"/>
  <c r="AZ761" i="3"/>
  <c r="AZ762" i="3"/>
  <c r="AZ763" i="3"/>
  <c r="AZ764" i="3"/>
  <c r="AZ765" i="3"/>
  <c r="AZ766" i="3"/>
  <c r="AZ767" i="3"/>
  <c r="AZ768" i="3"/>
  <c r="AZ769" i="3"/>
  <c r="AZ770" i="3"/>
  <c r="AZ771" i="3"/>
  <c r="AZ772" i="3"/>
  <c r="AZ773" i="3"/>
  <c r="AZ774" i="3"/>
  <c r="AZ775" i="3"/>
  <c r="AZ776" i="3"/>
  <c r="AZ777" i="3"/>
  <c r="AZ778" i="3"/>
  <c r="AZ779" i="3"/>
  <c r="AZ780" i="3"/>
  <c r="AZ781" i="3"/>
  <c r="AZ782" i="3"/>
  <c r="AZ783" i="3"/>
  <c r="AZ784" i="3"/>
  <c r="AZ785" i="3"/>
  <c r="AZ786" i="3"/>
  <c r="AZ787" i="3"/>
  <c r="AZ788" i="3"/>
  <c r="AZ789" i="3"/>
  <c r="AZ790" i="3"/>
  <c r="AZ791" i="3"/>
  <c r="AZ792" i="3"/>
  <c r="AZ793" i="3"/>
  <c r="AZ794" i="3"/>
  <c r="AZ795" i="3"/>
  <c r="AZ796" i="3"/>
  <c r="AZ797" i="3"/>
  <c r="AZ798" i="3"/>
  <c r="AZ799" i="3"/>
  <c r="AZ800" i="3"/>
  <c r="AZ801" i="3"/>
  <c r="AZ802" i="3"/>
  <c r="AZ803" i="3"/>
  <c r="AZ804" i="3"/>
  <c r="AZ805" i="3"/>
  <c r="AZ806" i="3"/>
  <c r="AZ807" i="3"/>
  <c r="AZ808" i="3"/>
  <c r="AZ809" i="3"/>
  <c r="AZ810" i="3"/>
  <c r="AZ811" i="3"/>
  <c r="AZ812" i="3"/>
  <c r="AZ813" i="3"/>
  <c r="AZ814" i="3"/>
  <c r="AZ815" i="3"/>
  <c r="AZ816" i="3"/>
  <c r="AZ817" i="3"/>
  <c r="AZ818" i="3"/>
  <c r="AZ819" i="3"/>
  <c r="AZ820" i="3"/>
  <c r="AZ821" i="3"/>
  <c r="AZ822" i="3"/>
  <c r="AZ823" i="3"/>
  <c r="AZ824" i="3"/>
  <c r="AZ825" i="3"/>
  <c r="AZ826" i="3"/>
  <c r="AZ827" i="3"/>
  <c r="AZ828" i="3"/>
  <c r="AZ829" i="3"/>
  <c r="AZ830" i="3"/>
  <c r="AZ831" i="3"/>
  <c r="AZ832" i="3"/>
  <c r="AZ833" i="3"/>
  <c r="AZ834" i="3"/>
  <c r="AZ835" i="3"/>
  <c r="AZ836" i="3"/>
  <c r="AZ837" i="3"/>
  <c r="AZ838" i="3"/>
  <c r="AZ839" i="3"/>
  <c r="AZ840" i="3"/>
  <c r="AZ841" i="3"/>
  <c r="AZ842" i="3"/>
  <c r="AZ843" i="3"/>
  <c r="AZ844" i="3"/>
  <c r="AZ845" i="3"/>
  <c r="AZ846" i="3"/>
  <c r="AZ847" i="3"/>
  <c r="AZ848" i="3"/>
  <c r="AZ849" i="3"/>
  <c r="AZ850" i="3"/>
  <c r="AZ851" i="3"/>
  <c r="AZ852" i="3"/>
  <c r="AZ853" i="3"/>
  <c r="AZ854" i="3"/>
  <c r="AZ855" i="3"/>
  <c r="AZ856" i="3"/>
  <c r="AZ857" i="3"/>
  <c r="AZ858" i="3"/>
  <c r="AZ859" i="3"/>
  <c r="AZ860" i="3"/>
  <c r="AZ861" i="3"/>
  <c r="AZ862" i="3"/>
  <c r="AZ863" i="3"/>
  <c r="AZ864" i="3"/>
  <c r="AZ865" i="3"/>
  <c r="AZ866" i="3"/>
  <c r="AZ867" i="3"/>
  <c r="AZ868" i="3"/>
  <c r="AZ869" i="3"/>
  <c r="AZ870" i="3"/>
  <c r="AZ871" i="3"/>
  <c r="AZ872" i="3"/>
  <c r="AZ873" i="3"/>
  <c r="AZ874" i="3"/>
  <c r="AZ875" i="3"/>
  <c r="AZ876" i="3"/>
  <c r="AZ877" i="3"/>
  <c r="AZ878" i="3"/>
  <c r="AZ879" i="3"/>
  <c r="AZ880" i="3"/>
  <c r="AZ881" i="3"/>
  <c r="AZ882" i="3"/>
  <c r="AZ883" i="3"/>
  <c r="AZ884" i="3"/>
  <c r="AZ885" i="3"/>
  <c r="AZ886" i="3"/>
  <c r="AZ887" i="3"/>
  <c r="AZ888" i="3"/>
  <c r="AZ889" i="3"/>
  <c r="AZ890" i="3"/>
  <c r="AZ891" i="3"/>
  <c r="AZ892" i="3"/>
  <c r="AZ893" i="3"/>
  <c r="AZ894" i="3"/>
  <c r="AZ895" i="3"/>
  <c r="AZ896" i="3"/>
  <c r="AZ897" i="3"/>
  <c r="AZ898" i="3"/>
  <c r="AZ899" i="3"/>
  <c r="AZ900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Y181" i="3"/>
  <c r="AY182" i="3"/>
  <c r="AY183" i="3"/>
  <c r="AY184" i="3"/>
  <c r="AY185" i="3"/>
  <c r="AY186" i="3"/>
  <c r="AY187" i="3"/>
  <c r="AY188" i="3"/>
  <c r="AY189" i="3"/>
  <c r="AY190" i="3"/>
  <c r="AY191" i="3"/>
  <c r="AY192" i="3"/>
  <c r="AY193" i="3"/>
  <c r="AY194" i="3"/>
  <c r="AY195" i="3"/>
  <c r="AY196" i="3"/>
  <c r="AY197" i="3"/>
  <c r="AY198" i="3"/>
  <c r="AY199" i="3"/>
  <c r="AY200" i="3"/>
  <c r="AY201" i="3"/>
  <c r="AY202" i="3"/>
  <c r="AY203" i="3"/>
  <c r="AY204" i="3"/>
  <c r="AY205" i="3"/>
  <c r="AY206" i="3"/>
  <c r="AY207" i="3"/>
  <c r="AY208" i="3"/>
  <c r="AY209" i="3"/>
  <c r="AY210" i="3"/>
  <c r="AY211" i="3"/>
  <c r="AY212" i="3"/>
  <c r="AY213" i="3"/>
  <c r="AY214" i="3"/>
  <c r="AY215" i="3"/>
  <c r="AY216" i="3"/>
  <c r="AY217" i="3"/>
  <c r="AY218" i="3"/>
  <c r="AY219" i="3"/>
  <c r="AY220" i="3"/>
  <c r="AY221" i="3"/>
  <c r="AY222" i="3"/>
  <c r="AY223" i="3"/>
  <c r="AY224" i="3"/>
  <c r="AY225" i="3"/>
  <c r="AY226" i="3"/>
  <c r="AY227" i="3"/>
  <c r="AY228" i="3"/>
  <c r="AY229" i="3"/>
  <c r="AY230" i="3"/>
  <c r="AY231" i="3"/>
  <c r="AY232" i="3"/>
  <c r="AY233" i="3"/>
  <c r="AY234" i="3"/>
  <c r="AY235" i="3"/>
  <c r="AY236" i="3"/>
  <c r="AY237" i="3"/>
  <c r="AY238" i="3"/>
  <c r="AY239" i="3"/>
  <c r="AY240" i="3"/>
  <c r="AY241" i="3"/>
  <c r="AY242" i="3"/>
  <c r="AY243" i="3"/>
  <c r="AY244" i="3"/>
  <c r="AY245" i="3"/>
  <c r="AY246" i="3"/>
  <c r="AY247" i="3"/>
  <c r="AY248" i="3"/>
  <c r="AY249" i="3"/>
  <c r="AY250" i="3"/>
  <c r="AY251" i="3"/>
  <c r="AY252" i="3"/>
  <c r="AY253" i="3"/>
  <c r="AY254" i="3"/>
  <c r="AY255" i="3"/>
  <c r="AY256" i="3"/>
  <c r="AY257" i="3"/>
  <c r="AY258" i="3"/>
  <c r="AY259" i="3"/>
  <c r="AY260" i="3"/>
  <c r="AY261" i="3"/>
  <c r="AY262" i="3"/>
  <c r="AY263" i="3"/>
  <c r="AY264" i="3"/>
  <c r="AY265" i="3"/>
  <c r="AY266" i="3"/>
  <c r="AY267" i="3"/>
  <c r="AY268" i="3"/>
  <c r="AY269" i="3"/>
  <c r="AY270" i="3"/>
  <c r="AY271" i="3"/>
  <c r="AY272" i="3"/>
  <c r="AY273" i="3"/>
  <c r="AY274" i="3"/>
  <c r="AY275" i="3"/>
  <c r="AY276" i="3"/>
  <c r="AY277" i="3"/>
  <c r="AY278" i="3"/>
  <c r="AY279" i="3"/>
  <c r="AY280" i="3"/>
  <c r="AY281" i="3"/>
  <c r="AY282" i="3"/>
  <c r="AY283" i="3"/>
  <c r="AY284" i="3"/>
  <c r="AY285" i="3"/>
  <c r="AY286" i="3"/>
  <c r="AY287" i="3"/>
  <c r="AY288" i="3"/>
  <c r="AY289" i="3"/>
  <c r="AY290" i="3"/>
  <c r="AY291" i="3"/>
  <c r="AY292" i="3"/>
  <c r="AY293" i="3"/>
  <c r="AY294" i="3"/>
  <c r="AY295" i="3"/>
  <c r="AY296" i="3"/>
  <c r="AY297" i="3"/>
  <c r="AY298" i="3"/>
  <c r="AY299" i="3"/>
  <c r="AY300" i="3"/>
  <c r="AY301" i="3"/>
  <c r="AY302" i="3"/>
  <c r="AY303" i="3"/>
  <c r="AY304" i="3"/>
  <c r="AY305" i="3"/>
  <c r="AY306" i="3"/>
  <c r="AY307" i="3"/>
  <c r="AY308" i="3"/>
  <c r="AY309" i="3"/>
  <c r="AY310" i="3"/>
  <c r="AY311" i="3"/>
  <c r="AY312" i="3"/>
  <c r="AY313" i="3"/>
  <c r="AY314" i="3"/>
  <c r="AY315" i="3"/>
  <c r="AY316" i="3"/>
  <c r="AY317" i="3"/>
  <c r="AY318" i="3"/>
  <c r="AY319" i="3"/>
  <c r="AY320" i="3"/>
  <c r="AY321" i="3"/>
  <c r="AY322" i="3"/>
  <c r="AY323" i="3"/>
  <c r="AY324" i="3"/>
  <c r="AY325" i="3"/>
  <c r="AY326" i="3"/>
  <c r="AY327" i="3"/>
  <c r="AY328" i="3"/>
  <c r="AY329" i="3"/>
  <c r="AY330" i="3"/>
  <c r="AY331" i="3"/>
  <c r="AY332" i="3"/>
  <c r="AY333" i="3"/>
  <c r="AY334" i="3"/>
  <c r="AY335" i="3"/>
  <c r="AY336" i="3"/>
  <c r="AY337" i="3"/>
  <c r="AY338" i="3"/>
  <c r="AY339" i="3"/>
  <c r="AY340" i="3"/>
  <c r="AY341" i="3"/>
  <c r="AY342" i="3"/>
  <c r="AY343" i="3"/>
  <c r="AY344" i="3"/>
  <c r="AY345" i="3"/>
  <c r="AY346" i="3"/>
  <c r="AY347" i="3"/>
  <c r="AY348" i="3"/>
  <c r="AY349" i="3"/>
  <c r="AY350" i="3"/>
  <c r="AY351" i="3"/>
  <c r="AY352" i="3"/>
  <c r="AY353" i="3"/>
  <c r="AY354" i="3"/>
  <c r="AY355" i="3"/>
  <c r="AY356" i="3"/>
  <c r="AY357" i="3"/>
  <c r="AY358" i="3"/>
  <c r="AY359" i="3"/>
  <c r="AY360" i="3"/>
  <c r="AY361" i="3"/>
  <c r="AY362" i="3"/>
  <c r="AY363" i="3"/>
  <c r="AY364" i="3"/>
  <c r="AY365" i="3"/>
  <c r="AY366" i="3"/>
  <c r="AY367" i="3"/>
  <c r="AY368" i="3"/>
  <c r="AY369" i="3"/>
  <c r="AY370" i="3"/>
  <c r="AY371" i="3"/>
  <c r="AY372" i="3"/>
  <c r="AY373" i="3"/>
  <c r="AY374" i="3"/>
  <c r="AY375" i="3"/>
  <c r="AY376" i="3"/>
  <c r="AY377" i="3"/>
  <c r="AY378" i="3"/>
  <c r="AY379" i="3"/>
  <c r="AY380" i="3"/>
  <c r="AY381" i="3"/>
  <c r="AY382" i="3"/>
  <c r="AY383" i="3"/>
  <c r="AY384" i="3"/>
  <c r="AY385" i="3"/>
  <c r="AY386" i="3"/>
  <c r="AY387" i="3"/>
  <c r="AY388" i="3"/>
  <c r="AY389" i="3"/>
  <c r="AY390" i="3"/>
  <c r="AY391" i="3"/>
  <c r="AY392" i="3"/>
  <c r="AY393" i="3"/>
  <c r="AY394" i="3"/>
  <c r="AY395" i="3"/>
  <c r="AY396" i="3"/>
  <c r="AY397" i="3"/>
  <c r="AY398" i="3"/>
  <c r="AY399" i="3"/>
  <c r="AY400" i="3"/>
  <c r="AY401" i="3"/>
  <c r="AY402" i="3"/>
  <c r="AY403" i="3"/>
  <c r="AY404" i="3"/>
  <c r="AY405" i="3"/>
  <c r="AY406" i="3"/>
  <c r="AY407" i="3"/>
  <c r="AY408" i="3"/>
  <c r="AY409" i="3"/>
  <c r="AY410" i="3"/>
  <c r="AY411" i="3"/>
  <c r="AY412" i="3"/>
  <c r="AY413" i="3"/>
  <c r="AY414" i="3"/>
  <c r="AY415" i="3"/>
  <c r="AY416" i="3"/>
  <c r="AY417" i="3"/>
  <c r="AY418" i="3"/>
  <c r="AY419" i="3"/>
  <c r="AY420" i="3"/>
  <c r="AY421" i="3"/>
  <c r="AY422" i="3"/>
  <c r="AY423" i="3"/>
  <c r="AY424" i="3"/>
  <c r="AY425" i="3"/>
  <c r="AY426" i="3"/>
  <c r="AY427" i="3"/>
  <c r="AY428" i="3"/>
  <c r="AY429" i="3"/>
  <c r="AY430" i="3"/>
  <c r="AY431" i="3"/>
  <c r="AY432" i="3"/>
  <c r="AY433" i="3"/>
  <c r="AY434" i="3"/>
  <c r="AY435" i="3"/>
  <c r="AY436" i="3"/>
  <c r="AY437" i="3"/>
  <c r="AY438" i="3"/>
  <c r="AY439" i="3"/>
  <c r="AY440" i="3"/>
  <c r="AY441" i="3"/>
  <c r="AY442" i="3"/>
  <c r="AY443" i="3"/>
  <c r="AY444" i="3"/>
  <c r="AY445" i="3"/>
  <c r="AY446" i="3"/>
  <c r="AY447" i="3"/>
  <c r="AY448" i="3"/>
  <c r="AY449" i="3"/>
  <c r="AY450" i="3"/>
  <c r="AY451" i="3"/>
  <c r="AY452" i="3"/>
  <c r="AY453" i="3"/>
  <c r="AY454" i="3"/>
  <c r="AY455" i="3"/>
  <c r="AY456" i="3"/>
  <c r="AY457" i="3"/>
  <c r="AY458" i="3"/>
  <c r="AY459" i="3"/>
  <c r="AY460" i="3"/>
  <c r="AY461" i="3"/>
  <c r="AY462" i="3"/>
  <c r="AY463" i="3"/>
  <c r="AY464" i="3"/>
  <c r="AY465" i="3"/>
  <c r="AY466" i="3"/>
  <c r="AY467" i="3"/>
  <c r="AY468" i="3"/>
  <c r="AY469" i="3"/>
  <c r="AY470" i="3"/>
  <c r="AY471" i="3"/>
  <c r="AY472" i="3"/>
  <c r="AY473" i="3"/>
  <c r="AY474" i="3"/>
  <c r="AY475" i="3"/>
  <c r="AY476" i="3"/>
  <c r="AY477" i="3"/>
  <c r="AY478" i="3"/>
  <c r="AY479" i="3"/>
  <c r="AY480" i="3"/>
  <c r="AY481" i="3"/>
  <c r="AY482" i="3"/>
  <c r="AY483" i="3"/>
  <c r="AY484" i="3"/>
  <c r="AY485" i="3"/>
  <c r="AY486" i="3"/>
  <c r="AY487" i="3"/>
  <c r="AY488" i="3"/>
  <c r="AY489" i="3"/>
  <c r="AY490" i="3"/>
  <c r="AY491" i="3"/>
  <c r="AY492" i="3"/>
  <c r="AY493" i="3"/>
  <c r="AY494" i="3"/>
  <c r="AY495" i="3"/>
  <c r="AY496" i="3"/>
  <c r="AY497" i="3"/>
  <c r="AY498" i="3"/>
  <c r="AY499" i="3"/>
  <c r="AY500" i="3"/>
  <c r="AY501" i="3"/>
  <c r="AY502" i="3"/>
  <c r="AY503" i="3"/>
  <c r="AY504" i="3"/>
  <c r="AY505" i="3"/>
  <c r="AY506" i="3"/>
  <c r="AY507" i="3"/>
  <c r="AY508" i="3"/>
  <c r="AY509" i="3"/>
  <c r="AY510" i="3"/>
  <c r="AY511" i="3"/>
  <c r="AY512" i="3"/>
  <c r="AY513" i="3"/>
  <c r="AY514" i="3"/>
  <c r="AY515" i="3"/>
  <c r="AY516" i="3"/>
  <c r="AY517" i="3"/>
  <c r="AY518" i="3"/>
  <c r="AY519" i="3"/>
  <c r="AY520" i="3"/>
  <c r="AY521" i="3"/>
  <c r="AY522" i="3"/>
  <c r="AY523" i="3"/>
  <c r="AY524" i="3"/>
  <c r="AY525" i="3"/>
  <c r="AY526" i="3"/>
  <c r="AY527" i="3"/>
  <c r="AY528" i="3"/>
  <c r="AY529" i="3"/>
  <c r="AY530" i="3"/>
  <c r="AY531" i="3"/>
  <c r="AY532" i="3"/>
  <c r="AY533" i="3"/>
  <c r="AY534" i="3"/>
  <c r="AY535" i="3"/>
  <c r="AY536" i="3"/>
  <c r="AY537" i="3"/>
  <c r="AY538" i="3"/>
  <c r="AY539" i="3"/>
  <c r="AY540" i="3"/>
  <c r="AY541" i="3"/>
  <c r="AY542" i="3"/>
  <c r="AY543" i="3"/>
  <c r="AY544" i="3"/>
  <c r="AY545" i="3"/>
  <c r="AY546" i="3"/>
  <c r="AY547" i="3"/>
  <c r="AY548" i="3"/>
  <c r="AY549" i="3"/>
  <c r="AY550" i="3"/>
  <c r="AY551" i="3"/>
  <c r="AY552" i="3"/>
  <c r="AY553" i="3"/>
  <c r="AY554" i="3"/>
  <c r="AY555" i="3"/>
  <c r="AY556" i="3"/>
  <c r="AY557" i="3"/>
  <c r="AY558" i="3"/>
  <c r="AY559" i="3"/>
  <c r="AY560" i="3"/>
  <c r="AY561" i="3"/>
  <c r="AY562" i="3"/>
  <c r="AY563" i="3"/>
  <c r="AY564" i="3"/>
  <c r="AY565" i="3"/>
  <c r="AY566" i="3"/>
  <c r="AY567" i="3"/>
  <c r="AY568" i="3"/>
  <c r="AY569" i="3"/>
  <c r="AY570" i="3"/>
  <c r="AY571" i="3"/>
  <c r="AY572" i="3"/>
  <c r="AY573" i="3"/>
  <c r="AY574" i="3"/>
  <c r="AY575" i="3"/>
  <c r="AY576" i="3"/>
  <c r="AY577" i="3"/>
  <c r="AY578" i="3"/>
  <c r="AY579" i="3"/>
  <c r="AY580" i="3"/>
  <c r="AY581" i="3"/>
  <c r="AY582" i="3"/>
  <c r="AY583" i="3"/>
  <c r="AY584" i="3"/>
  <c r="AY585" i="3"/>
  <c r="AY586" i="3"/>
  <c r="AY587" i="3"/>
  <c r="AY588" i="3"/>
  <c r="AY589" i="3"/>
  <c r="AY590" i="3"/>
  <c r="AY591" i="3"/>
  <c r="AY592" i="3"/>
  <c r="AY593" i="3"/>
  <c r="AY594" i="3"/>
  <c r="AY595" i="3"/>
  <c r="AY596" i="3"/>
  <c r="AY597" i="3"/>
  <c r="AY598" i="3"/>
  <c r="AY599" i="3"/>
  <c r="AY600" i="3"/>
  <c r="AY601" i="3"/>
  <c r="AY602" i="3"/>
  <c r="AY603" i="3"/>
  <c r="AY604" i="3"/>
  <c r="AY605" i="3"/>
  <c r="AY606" i="3"/>
  <c r="AY607" i="3"/>
  <c r="AY608" i="3"/>
  <c r="AY609" i="3"/>
  <c r="AY610" i="3"/>
  <c r="AY611" i="3"/>
  <c r="AY612" i="3"/>
  <c r="AY613" i="3"/>
  <c r="AY614" i="3"/>
  <c r="AY615" i="3"/>
  <c r="AY616" i="3"/>
  <c r="AY617" i="3"/>
  <c r="AY618" i="3"/>
  <c r="AY619" i="3"/>
  <c r="AY620" i="3"/>
  <c r="AY621" i="3"/>
  <c r="AY622" i="3"/>
  <c r="AY623" i="3"/>
  <c r="AY624" i="3"/>
  <c r="AY625" i="3"/>
  <c r="AY626" i="3"/>
  <c r="AY627" i="3"/>
  <c r="AY628" i="3"/>
  <c r="AY629" i="3"/>
  <c r="AY630" i="3"/>
  <c r="AY631" i="3"/>
  <c r="AY632" i="3"/>
  <c r="AY633" i="3"/>
  <c r="AY634" i="3"/>
  <c r="AY635" i="3"/>
  <c r="AY636" i="3"/>
  <c r="AY637" i="3"/>
  <c r="AY638" i="3"/>
  <c r="AY639" i="3"/>
  <c r="AY640" i="3"/>
  <c r="AY641" i="3"/>
  <c r="AY642" i="3"/>
  <c r="AY643" i="3"/>
  <c r="AY644" i="3"/>
  <c r="AY645" i="3"/>
  <c r="AY646" i="3"/>
  <c r="AY647" i="3"/>
  <c r="AY648" i="3"/>
  <c r="AY649" i="3"/>
  <c r="AY650" i="3"/>
  <c r="AY651" i="3"/>
  <c r="AY652" i="3"/>
  <c r="AY653" i="3"/>
  <c r="AY654" i="3"/>
  <c r="AY655" i="3"/>
  <c r="AY656" i="3"/>
  <c r="AY657" i="3"/>
  <c r="AY658" i="3"/>
  <c r="AY659" i="3"/>
  <c r="AY660" i="3"/>
  <c r="AY661" i="3"/>
  <c r="AY662" i="3"/>
  <c r="AY663" i="3"/>
  <c r="AY664" i="3"/>
  <c r="AY665" i="3"/>
  <c r="AY666" i="3"/>
  <c r="AY667" i="3"/>
  <c r="AY668" i="3"/>
  <c r="AY669" i="3"/>
  <c r="AY670" i="3"/>
  <c r="AY671" i="3"/>
  <c r="AY672" i="3"/>
  <c r="AY673" i="3"/>
  <c r="AY674" i="3"/>
  <c r="AY675" i="3"/>
  <c r="AY676" i="3"/>
  <c r="AY677" i="3"/>
  <c r="AY678" i="3"/>
  <c r="AY679" i="3"/>
  <c r="AY680" i="3"/>
  <c r="AY681" i="3"/>
  <c r="AY682" i="3"/>
  <c r="AY683" i="3"/>
  <c r="AY684" i="3"/>
  <c r="AY685" i="3"/>
  <c r="AY686" i="3"/>
  <c r="AY687" i="3"/>
  <c r="AY688" i="3"/>
  <c r="AY689" i="3"/>
  <c r="AY690" i="3"/>
  <c r="AY691" i="3"/>
  <c r="AY692" i="3"/>
  <c r="AY693" i="3"/>
  <c r="AY694" i="3"/>
  <c r="AY695" i="3"/>
  <c r="AY696" i="3"/>
  <c r="AY697" i="3"/>
  <c r="AY698" i="3"/>
  <c r="AY699" i="3"/>
  <c r="AY700" i="3"/>
  <c r="AY701" i="3"/>
  <c r="AY702" i="3"/>
  <c r="AY703" i="3"/>
  <c r="AY704" i="3"/>
  <c r="AY705" i="3"/>
  <c r="AY706" i="3"/>
  <c r="AY707" i="3"/>
  <c r="AY708" i="3"/>
  <c r="AY709" i="3"/>
  <c r="AY710" i="3"/>
  <c r="AY711" i="3"/>
  <c r="AY712" i="3"/>
  <c r="AY713" i="3"/>
  <c r="AY714" i="3"/>
  <c r="AY715" i="3"/>
  <c r="AY716" i="3"/>
  <c r="AY717" i="3"/>
  <c r="AY718" i="3"/>
  <c r="AY719" i="3"/>
  <c r="AY720" i="3"/>
  <c r="AY721" i="3"/>
  <c r="AY722" i="3"/>
  <c r="AY723" i="3"/>
  <c r="AY724" i="3"/>
  <c r="AY725" i="3"/>
  <c r="AY726" i="3"/>
  <c r="AY727" i="3"/>
  <c r="AY728" i="3"/>
  <c r="AY729" i="3"/>
  <c r="AY730" i="3"/>
  <c r="AY731" i="3"/>
  <c r="AY732" i="3"/>
  <c r="AY733" i="3"/>
  <c r="AY734" i="3"/>
  <c r="AY735" i="3"/>
  <c r="AY736" i="3"/>
  <c r="AY737" i="3"/>
  <c r="AY738" i="3"/>
  <c r="AY739" i="3"/>
  <c r="AY740" i="3"/>
  <c r="AY741" i="3"/>
  <c r="AY742" i="3"/>
  <c r="AY743" i="3"/>
  <c r="AY744" i="3"/>
  <c r="AY745" i="3"/>
  <c r="AY746" i="3"/>
  <c r="AY747" i="3"/>
  <c r="AY748" i="3"/>
  <c r="AY749" i="3"/>
  <c r="AY750" i="3"/>
  <c r="AY751" i="3"/>
  <c r="AY752" i="3"/>
  <c r="AY753" i="3"/>
  <c r="AY754" i="3"/>
  <c r="AY755" i="3"/>
  <c r="AY756" i="3"/>
  <c r="AY757" i="3"/>
  <c r="AY758" i="3"/>
  <c r="AY759" i="3"/>
  <c r="AY760" i="3"/>
  <c r="AY761" i="3"/>
  <c r="AY762" i="3"/>
  <c r="AY763" i="3"/>
  <c r="AY764" i="3"/>
  <c r="AY765" i="3"/>
  <c r="AY766" i="3"/>
  <c r="AY767" i="3"/>
  <c r="AY768" i="3"/>
  <c r="AY769" i="3"/>
  <c r="AY770" i="3"/>
  <c r="AY771" i="3"/>
  <c r="AY772" i="3"/>
  <c r="AY773" i="3"/>
  <c r="AY774" i="3"/>
  <c r="AY775" i="3"/>
  <c r="AY776" i="3"/>
  <c r="AY777" i="3"/>
  <c r="AY778" i="3"/>
  <c r="AY779" i="3"/>
  <c r="AY780" i="3"/>
  <c r="AY781" i="3"/>
  <c r="AY782" i="3"/>
  <c r="AY783" i="3"/>
  <c r="AY784" i="3"/>
  <c r="AY785" i="3"/>
  <c r="AY786" i="3"/>
  <c r="AY787" i="3"/>
  <c r="AY788" i="3"/>
  <c r="AY789" i="3"/>
  <c r="AY790" i="3"/>
  <c r="AY791" i="3"/>
  <c r="AY792" i="3"/>
  <c r="AY793" i="3"/>
  <c r="AY794" i="3"/>
  <c r="AY795" i="3"/>
  <c r="AY796" i="3"/>
  <c r="AY797" i="3"/>
  <c r="AY798" i="3"/>
  <c r="AY799" i="3"/>
  <c r="AY800" i="3"/>
  <c r="AY801" i="3"/>
  <c r="AY802" i="3"/>
  <c r="AY803" i="3"/>
  <c r="AY804" i="3"/>
  <c r="AY805" i="3"/>
  <c r="AY806" i="3"/>
  <c r="AY807" i="3"/>
  <c r="AY808" i="3"/>
  <c r="AY809" i="3"/>
  <c r="AY810" i="3"/>
  <c r="AY811" i="3"/>
  <c r="AY812" i="3"/>
  <c r="AY813" i="3"/>
  <c r="AY814" i="3"/>
  <c r="AY815" i="3"/>
  <c r="AY816" i="3"/>
  <c r="AY817" i="3"/>
  <c r="AY818" i="3"/>
  <c r="AY819" i="3"/>
  <c r="AY820" i="3"/>
  <c r="AY821" i="3"/>
  <c r="AY822" i="3"/>
  <c r="AY823" i="3"/>
  <c r="AY824" i="3"/>
  <c r="AY825" i="3"/>
  <c r="AY826" i="3"/>
  <c r="AY827" i="3"/>
  <c r="AY828" i="3"/>
  <c r="AY829" i="3"/>
  <c r="AY830" i="3"/>
  <c r="AY831" i="3"/>
  <c r="AY832" i="3"/>
  <c r="AY833" i="3"/>
  <c r="AY834" i="3"/>
  <c r="AY835" i="3"/>
  <c r="AY836" i="3"/>
  <c r="AY837" i="3"/>
  <c r="AY838" i="3"/>
  <c r="AY839" i="3"/>
  <c r="AY840" i="3"/>
  <c r="AY841" i="3"/>
  <c r="AY842" i="3"/>
  <c r="AY843" i="3"/>
  <c r="AY844" i="3"/>
  <c r="AY845" i="3"/>
  <c r="AY846" i="3"/>
  <c r="AY847" i="3"/>
  <c r="AY848" i="3"/>
  <c r="AY849" i="3"/>
  <c r="AY850" i="3"/>
  <c r="AY851" i="3"/>
  <c r="AY852" i="3"/>
  <c r="AY853" i="3"/>
  <c r="AY854" i="3"/>
  <c r="AY855" i="3"/>
  <c r="AY856" i="3"/>
  <c r="AY857" i="3"/>
  <c r="AY858" i="3"/>
  <c r="AY859" i="3"/>
  <c r="AY860" i="3"/>
  <c r="AY861" i="3"/>
  <c r="AY862" i="3"/>
  <c r="AY863" i="3"/>
  <c r="AY864" i="3"/>
  <c r="AY865" i="3"/>
  <c r="AY866" i="3"/>
  <c r="AY867" i="3"/>
  <c r="AY868" i="3"/>
  <c r="AY869" i="3"/>
  <c r="AY870" i="3"/>
  <c r="AY871" i="3"/>
  <c r="AY872" i="3"/>
  <c r="AY873" i="3"/>
  <c r="AY874" i="3"/>
  <c r="AY875" i="3"/>
  <c r="AY876" i="3"/>
  <c r="AY877" i="3"/>
  <c r="AY878" i="3"/>
  <c r="AY879" i="3"/>
  <c r="AY880" i="3"/>
  <c r="AY881" i="3"/>
  <c r="AY882" i="3"/>
  <c r="AY883" i="3"/>
  <c r="AY884" i="3"/>
  <c r="AY885" i="3"/>
  <c r="AY886" i="3"/>
  <c r="AY887" i="3"/>
  <c r="AY888" i="3"/>
  <c r="AY889" i="3"/>
  <c r="AY890" i="3"/>
  <c r="AY891" i="3"/>
  <c r="AY892" i="3"/>
  <c r="AY893" i="3"/>
  <c r="AY894" i="3"/>
  <c r="AY895" i="3"/>
  <c r="AY896" i="3"/>
  <c r="AY897" i="3"/>
  <c r="AY898" i="3"/>
  <c r="AY899" i="3"/>
  <c r="AY900" i="3"/>
  <c r="AV86" i="3"/>
  <c r="AV214" i="3"/>
  <c r="AV427" i="3"/>
  <c r="AV443" i="3"/>
  <c r="AV459" i="3"/>
  <c r="AV491" i="3"/>
  <c r="AV523" i="3"/>
  <c r="AV555" i="3"/>
  <c r="AV587" i="3"/>
  <c r="AV619" i="3"/>
  <c r="AV651" i="3"/>
  <c r="AV715" i="3"/>
  <c r="AU258" i="3"/>
  <c r="AT5" i="3"/>
  <c r="BF5" i="3" s="1"/>
  <c r="AT6" i="3"/>
  <c r="AV6" i="3" s="1"/>
  <c r="BH260" i="3" s="1"/>
  <c r="AT7" i="3"/>
  <c r="AT8" i="3"/>
  <c r="AV8" i="3" s="1"/>
  <c r="AT9" i="3"/>
  <c r="AT10" i="3"/>
  <c r="AV10" i="3" s="1"/>
  <c r="AT11" i="3"/>
  <c r="AT12" i="3"/>
  <c r="AV12" i="3" s="1"/>
  <c r="AT13" i="3"/>
  <c r="AT14" i="3"/>
  <c r="AV14" i="3" s="1"/>
  <c r="AT15" i="3"/>
  <c r="AT16" i="3"/>
  <c r="AV16" i="3" s="1"/>
  <c r="AT17" i="3"/>
  <c r="AT18" i="3"/>
  <c r="AV18" i="3" s="1"/>
  <c r="AT19" i="3"/>
  <c r="AT20" i="3"/>
  <c r="AV20" i="3" s="1"/>
  <c r="AT21" i="3"/>
  <c r="AT22" i="3"/>
  <c r="AV22" i="3" s="1"/>
  <c r="AT23" i="3"/>
  <c r="AT24" i="3"/>
  <c r="AV24" i="3" s="1"/>
  <c r="AT25" i="3"/>
  <c r="AT26" i="3"/>
  <c r="AV26" i="3" s="1"/>
  <c r="AT27" i="3"/>
  <c r="AT28" i="3"/>
  <c r="AV28" i="3" s="1"/>
  <c r="AT29" i="3"/>
  <c r="AT30" i="3"/>
  <c r="AV30" i="3" s="1"/>
  <c r="AT31" i="3"/>
  <c r="AT32" i="3"/>
  <c r="AV32" i="3" s="1"/>
  <c r="AT33" i="3"/>
  <c r="AT34" i="3"/>
  <c r="AV34" i="3" s="1"/>
  <c r="AT35" i="3"/>
  <c r="AT36" i="3"/>
  <c r="AV36" i="3" s="1"/>
  <c r="AT37" i="3"/>
  <c r="AT38" i="3"/>
  <c r="AV38" i="3" s="1"/>
  <c r="AT39" i="3"/>
  <c r="AT40" i="3"/>
  <c r="AV40" i="3" s="1"/>
  <c r="AT41" i="3"/>
  <c r="AT42" i="3"/>
  <c r="AV42" i="3" s="1"/>
  <c r="AT43" i="3"/>
  <c r="AT44" i="3"/>
  <c r="AV44" i="3" s="1"/>
  <c r="AT45" i="3"/>
  <c r="AT46" i="3"/>
  <c r="AV46" i="3" s="1"/>
  <c r="AT47" i="3"/>
  <c r="AT48" i="3"/>
  <c r="AV48" i="3" s="1"/>
  <c r="AT49" i="3"/>
  <c r="AT50" i="3"/>
  <c r="AV50" i="3" s="1"/>
  <c r="AT51" i="3"/>
  <c r="AT52" i="3"/>
  <c r="AV52" i="3" s="1"/>
  <c r="AT53" i="3"/>
  <c r="AT54" i="3"/>
  <c r="AV54" i="3" s="1"/>
  <c r="AT55" i="3"/>
  <c r="AT56" i="3"/>
  <c r="AV56" i="3" s="1"/>
  <c r="AT57" i="3"/>
  <c r="AT58" i="3"/>
  <c r="AV58" i="3" s="1"/>
  <c r="AT59" i="3"/>
  <c r="AT60" i="3"/>
  <c r="AV60" i="3" s="1"/>
  <c r="AT61" i="3"/>
  <c r="AT62" i="3"/>
  <c r="AV62" i="3" s="1"/>
  <c r="AT63" i="3"/>
  <c r="AT64" i="3"/>
  <c r="AV64" i="3" s="1"/>
  <c r="AT65" i="3"/>
  <c r="AT66" i="3"/>
  <c r="AV66" i="3" s="1"/>
  <c r="AT67" i="3"/>
  <c r="AT68" i="3"/>
  <c r="AV68" i="3" s="1"/>
  <c r="AT69" i="3"/>
  <c r="AT70" i="3"/>
  <c r="AV70" i="3" s="1"/>
  <c r="AT71" i="3"/>
  <c r="AT72" i="3"/>
  <c r="AV72" i="3" s="1"/>
  <c r="AT73" i="3"/>
  <c r="AT74" i="3"/>
  <c r="AV74" i="3" s="1"/>
  <c r="AT75" i="3"/>
  <c r="AT76" i="3"/>
  <c r="AV76" i="3" s="1"/>
  <c r="AT77" i="3"/>
  <c r="AT78" i="3"/>
  <c r="AV78" i="3" s="1"/>
  <c r="AT79" i="3"/>
  <c r="AT80" i="3"/>
  <c r="AV80" i="3" s="1"/>
  <c r="AT81" i="3"/>
  <c r="AV81" i="3" s="1"/>
  <c r="AT82" i="3"/>
  <c r="AV82" i="3" s="1"/>
  <c r="AT83" i="3"/>
  <c r="AT84" i="3"/>
  <c r="AV84" i="3" s="1"/>
  <c r="AT85" i="3"/>
  <c r="AT86" i="3"/>
  <c r="AT87" i="3"/>
  <c r="AT88" i="3"/>
  <c r="AV88" i="3" s="1"/>
  <c r="AT89" i="3"/>
  <c r="AT90" i="3"/>
  <c r="AV90" i="3" s="1"/>
  <c r="AT91" i="3"/>
  <c r="AT92" i="3"/>
  <c r="AT93" i="3"/>
  <c r="AT94" i="3"/>
  <c r="AV94" i="3" s="1"/>
  <c r="AT95" i="3"/>
  <c r="AT96" i="3"/>
  <c r="AV96" i="3" s="1"/>
  <c r="AT97" i="3"/>
  <c r="AT98" i="3"/>
  <c r="AV98" i="3" s="1"/>
  <c r="AT99" i="3"/>
  <c r="AT100" i="3"/>
  <c r="AV100" i="3" s="1"/>
  <c r="AT101" i="3"/>
  <c r="AT102" i="3"/>
  <c r="AV102" i="3" s="1"/>
  <c r="AT103" i="3"/>
  <c r="AT104" i="3"/>
  <c r="AV104" i="3" s="1"/>
  <c r="AT105" i="3"/>
  <c r="AT106" i="3"/>
  <c r="AV106" i="3" s="1"/>
  <c r="AT107" i="3"/>
  <c r="AT108" i="3"/>
  <c r="AV108" i="3" s="1"/>
  <c r="AT109" i="3"/>
  <c r="AT110" i="3"/>
  <c r="AV110" i="3" s="1"/>
  <c r="AT111" i="3"/>
  <c r="AT112" i="3"/>
  <c r="AV112" i="3" s="1"/>
  <c r="AT113" i="3"/>
  <c r="AT114" i="3"/>
  <c r="AV114" i="3" s="1"/>
  <c r="AT115" i="3"/>
  <c r="AT116" i="3"/>
  <c r="AV116" i="3" s="1"/>
  <c r="AT117" i="3"/>
  <c r="AT118" i="3"/>
  <c r="AV118" i="3" s="1"/>
  <c r="AT119" i="3"/>
  <c r="AT120" i="3"/>
  <c r="AV120" i="3" s="1"/>
  <c r="AT121" i="3"/>
  <c r="AT122" i="3"/>
  <c r="AV122" i="3" s="1"/>
  <c r="AT123" i="3"/>
  <c r="AT124" i="3"/>
  <c r="AT125" i="3"/>
  <c r="AT126" i="3"/>
  <c r="AV126" i="3" s="1"/>
  <c r="AT127" i="3"/>
  <c r="AT128" i="3"/>
  <c r="AV128" i="3" s="1"/>
  <c r="AT129" i="3"/>
  <c r="AT130" i="3"/>
  <c r="AV130" i="3" s="1"/>
  <c r="AT131" i="3"/>
  <c r="AT132" i="3"/>
  <c r="AV132" i="3" s="1"/>
  <c r="AT133" i="3"/>
  <c r="AT134" i="3"/>
  <c r="AV134" i="3" s="1"/>
  <c r="AT135" i="3"/>
  <c r="AT136" i="3"/>
  <c r="AV136" i="3" s="1"/>
  <c r="AT137" i="3"/>
  <c r="AT138" i="3"/>
  <c r="AV138" i="3" s="1"/>
  <c r="AT139" i="3"/>
  <c r="AT140" i="3"/>
  <c r="AV140" i="3" s="1"/>
  <c r="AT141" i="3"/>
  <c r="AT142" i="3"/>
  <c r="AV142" i="3" s="1"/>
  <c r="AT143" i="3"/>
  <c r="AT144" i="3"/>
  <c r="AV144" i="3" s="1"/>
  <c r="AT145" i="3"/>
  <c r="AT146" i="3"/>
  <c r="AV146" i="3" s="1"/>
  <c r="AT147" i="3"/>
  <c r="AT148" i="3"/>
  <c r="AV148" i="3" s="1"/>
  <c r="AT149" i="3"/>
  <c r="AT150" i="3"/>
  <c r="AV150" i="3" s="1"/>
  <c r="AT151" i="3"/>
  <c r="AT152" i="3"/>
  <c r="AV152" i="3" s="1"/>
  <c r="AT153" i="3"/>
  <c r="AT154" i="3"/>
  <c r="AV154" i="3" s="1"/>
  <c r="AT155" i="3"/>
  <c r="AT156" i="3"/>
  <c r="AV156" i="3" s="1"/>
  <c r="AT157" i="3"/>
  <c r="AT158" i="3"/>
  <c r="AV158" i="3" s="1"/>
  <c r="AT159" i="3"/>
  <c r="AT160" i="3"/>
  <c r="AV160" i="3" s="1"/>
  <c r="AT161" i="3"/>
  <c r="AT162" i="3"/>
  <c r="AV162" i="3" s="1"/>
  <c r="AT163" i="3"/>
  <c r="AT164" i="3"/>
  <c r="AV164" i="3" s="1"/>
  <c r="AT165" i="3"/>
  <c r="AT166" i="3"/>
  <c r="AV166" i="3" s="1"/>
  <c r="AT167" i="3"/>
  <c r="AT168" i="3"/>
  <c r="AT169" i="3"/>
  <c r="AT170" i="3"/>
  <c r="AV170" i="3" s="1"/>
  <c r="AT171" i="3"/>
  <c r="AT172" i="3"/>
  <c r="AV172" i="3" s="1"/>
  <c r="AT173" i="3"/>
  <c r="AT174" i="3"/>
  <c r="AV174" i="3" s="1"/>
  <c r="AT175" i="3"/>
  <c r="AT176" i="3"/>
  <c r="AV176" i="3" s="1"/>
  <c r="AT177" i="3"/>
  <c r="AT178" i="3"/>
  <c r="AV178" i="3" s="1"/>
  <c r="AT179" i="3"/>
  <c r="AT180" i="3"/>
  <c r="AV180" i="3" s="1"/>
  <c r="AT181" i="3"/>
  <c r="AT182" i="3"/>
  <c r="AV182" i="3" s="1"/>
  <c r="AT183" i="3"/>
  <c r="AT184" i="3"/>
  <c r="AV184" i="3" s="1"/>
  <c r="AT185" i="3"/>
  <c r="AT186" i="3"/>
  <c r="AV186" i="3" s="1"/>
  <c r="AT187" i="3"/>
  <c r="AT188" i="3"/>
  <c r="AV188" i="3" s="1"/>
  <c r="AT189" i="3"/>
  <c r="AT190" i="3"/>
  <c r="AV190" i="3" s="1"/>
  <c r="AT191" i="3"/>
  <c r="AT192" i="3"/>
  <c r="AV192" i="3" s="1"/>
  <c r="AT193" i="3"/>
  <c r="AT194" i="3"/>
  <c r="AV194" i="3" s="1"/>
  <c r="AT195" i="3"/>
  <c r="AT196" i="3"/>
  <c r="AV196" i="3" s="1"/>
  <c r="AT197" i="3"/>
  <c r="AT198" i="3"/>
  <c r="AV198" i="3" s="1"/>
  <c r="AT199" i="3"/>
  <c r="AT200" i="3"/>
  <c r="AT201" i="3"/>
  <c r="AT202" i="3"/>
  <c r="AV202" i="3" s="1"/>
  <c r="AT203" i="3"/>
  <c r="AT204" i="3"/>
  <c r="AV204" i="3" s="1"/>
  <c r="AT205" i="3"/>
  <c r="AT206" i="3"/>
  <c r="AV206" i="3" s="1"/>
  <c r="AT207" i="3"/>
  <c r="AT208" i="3"/>
  <c r="AV208" i="3" s="1"/>
  <c r="AT209" i="3"/>
  <c r="AT210" i="3"/>
  <c r="AV210" i="3" s="1"/>
  <c r="AT211" i="3"/>
  <c r="AT212" i="3"/>
  <c r="AV212" i="3" s="1"/>
  <c r="AT213" i="3"/>
  <c r="AT214" i="3"/>
  <c r="AT215" i="3"/>
  <c r="AT216" i="3"/>
  <c r="AV216" i="3" s="1"/>
  <c r="AT217" i="3"/>
  <c r="AT218" i="3"/>
  <c r="AV218" i="3" s="1"/>
  <c r="AT219" i="3"/>
  <c r="AT220" i="3"/>
  <c r="AT221" i="3"/>
  <c r="AT222" i="3"/>
  <c r="AV222" i="3" s="1"/>
  <c r="AT223" i="3"/>
  <c r="AT224" i="3"/>
  <c r="AV224" i="3" s="1"/>
  <c r="AT225" i="3"/>
  <c r="AT226" i="3"/>
  <c r="AV226" i="3" s="1"/>
  <c r="AT227" i="3"/>
  <c r="AT228" i="3"/>
  <c r="AV228" i="3" s="1"/>
  <c r="AT229" i="3"/>
  <c r="AT230" i="3"/>
  <c r="AV230" i="3" s="1"/>
  <c r="AT231" i="3"/>
  <c r="AT232" i="3"/>
  <c r="AV232" i="3" s="1"/>
  <c r="AT233" i="3"/>
  <c r="AT234" i="3"/>
  <c r="AV234" i="3" s="1"/>
  <c r="AT235" i="3"/>
  <c r="AT236" i="3"/>
  <c r="AV236" i="3" s="1"/>
  <c r="AT237" i="3"/>
  <c r="AT238" i="3"/>
  <c r="AV238" i="3" s="1"/>
  <c r="AT239" i="3"/>
  <c r="AT240" i="3"/>
  <c r="AV240" i="3" s="1"/>
  <c r="AT241" i="3"/>
  <c r="AT242" i="3"/>
  <c r="AV242" i="3" s="1"/>
  <c r="AT243" i="3"/>
  <c r="AT244" i="3"/>
  <c r="AV244" i="3" s="1"/>
  <c r="AT245" i="3"/>
  <c r="AT246" i="3"/>
  <c r="AV246" i="3" s="1"/>
  <c r="AT247" i="3"/>
  <c r="AT248" i="3"/>
  <c r="AV248" i="3" s="1"/>
  <c r="AT249" i="3"/>
  <c r="AT250" i="3"/>
  <c r="AV250" i="3" s="1"/>
  <c r="AT251" i="3"/>
  <c r="AT252" i="3"/>
  <c r="AT253" i="3"/>
  <c r="AT254" i="3"/>
  <c r="AV254" i="3" s="1"/>
  <c r="AT255" i="3"/>
  <c r="AT256" i="3"/>
  <c r="AV256" i="3" s="1"/>
  <c r="AT257" i="3"/>
  <c r="AT258" i="3"/>
  <c r="AV258" i="3" s="1"/>
  <c r="AT259" i="3"/>
  <c r="AT260" i="3"/>
  <c r="AV260" i="3" s="1"/>
  <c r="AT261" i="3"/>
  <c r="AT262" i="3"/>
  <c r="AV262" i="3" s="1"/>
  <c r="AT263" i="3"/>
  <c r="AT264" i="3"/>
  <c r="AV264" i="3" s="1"/>
  <c r="AT265" i="3"/>
  <c r="AT266" i="3"/>
  <c r="AV266" i="3" s="1"/>
  <c r="AT267" i="3"/>
  <c r="AT268" i="3"/>
  <c r="AV268" i="3" s="1"/>
  <c r="AT269" i="3"/>
  <c r="AT270" i="3"/>
  <c r="AV270" i="3" s="1"/>
  <c r="AT271" i="3"/>
  <c r="AT272" i="3"/>
  <c r="AV272" i="3" s="1"/>
  <c r="AT273" i="3"/>
  <c r="AT274" i="3"/>
  <c r="AV274" i="3" s="1"/>
  <c r="AT275" i="3"/>
  <c r="AT276" i="3"/>
  <c r="AV276" i="3" s="1"/>
  <c r="AT277" i="3"/>
  <c r="AT278" i="3"/>
  <c r="AV278" i="3" s="1"/>
  <c r="AT279" i="3"/>
  <c r="AT280" i="3"/>
  <c r="AV280" i="3" s="1"/>
  <c r="AT281" i="3"/>
  <c r="AT282" i="3"/>
  <c r="AV282" i="3" s="1"/>
  <c r="AT283" i="3"/>
  <c r="AT284" i="3"/>
  <c r="AV284" i="3" s="1"/>
  <c r="AT285" i="3"/>
  <c r="AT286" i="3"/>
  <c r="AV286" i="3" s="1"/>
  <c r="AT287" i="3"/>
  <c r="AT288" i="3"/>
  <c r="AV288" i="3" s="1"/>
  <c r="AT289" i="3"/>
  <c r="AT290" i="3"/>
  <c r="AV290" i="3" s="1"/>
  <c r="AT291" i="3"/>
  <c r="AT292" i="3"/>
  <c r="AV292" i="3" s="1"/>
  <c r="AT293" i="3"/>
  <c r="AT294" i="3"/>
  <c r="AV294" i="3" s="1"/>
  <c r="AT295" i="3"/>
  <c r="AT296" i="3"/>
  <c r="AT297" i="3"/>
  <c r="AT298" i="3"/>
  <c r="AV298" i="3" s="1"/>
  <c r="AT299" i="3"/>
  <c r="AT300" i="3"/>
  <c r="AV300" i="3" s="1"/>
  <c r="AT301" i="3"/>
  <c r="AT302" i="3"/>
  <c r="AV302" i="3" s="1"/>
  <c r="AT303" i="3"/>
  <c r="AT304" i="3"/>
  <c r="AV304" i="3" s="1"/>
  <c r="AT305" i="3"/>
  <c r="AT306" i="3"/>
  <c r="AV306" i="3" s="1"/>
  <c r="AT307" i="3"/>
  <c r="AT308" i="3"/>
  <c r="AV308" i="3" s="1"/>
  <c r="AT309" i="3"/>
  <c r="AT310" i="3"/>
  <c r="AV310" i="3" s="1"/>
  <c r="AT311" i="3"/>
  <c r="AT312" i="3"/>
  <c r="AV312" i="3" s="1"/>
  <c r="AT313" i="3"/>
  <c r="AT314" i="3"/>
  <c r="AV314" i="3" s="1"/>
  <c r="AT315" i="3"/>
  <c r="AT316" i="3"/>
  <c r="AV316" i="3" s="1"/>
  <c r="AT317" i="3"/>
  <c r="AT318" i="3"/>
  <c r="AV318" i="3" s="1"/>
  <c r="AT319" i="3"/>
  <c r="AT320" i="3"/>
  <c r="AV320" i="3" s="1"/>
  <c r="AT321" i="3"/>
  <c r="AT322" i="3"/>
  <c r="AV322" i="3" s="1"/>
  <c r="AT323" i="3"/>
  <c r="AT324" i="3"/>
  <c r="AV324" i="3" s="1"/>
  <c r="AT325" i="3"/>
  <c r="AT326" i="3"/>
  <c r="AV326" i="3" s="1"/>
  <c r="AT327" i="3"/>
  <c r="AT328" i="3"/>
  <c r="AT329" i="3"/>
  <c r="AT330" i="3"/>
  <c r="AV330" i="3" s="1"/>
  <c r="AT331" i="3"/>
  <c r="AT332" i="3"/>
  <c r="AV332" i="3" s="1"/>
  <c r="AT333" i="3"/>
  <c r="AT334" i="3"/>
  <c r="AV334" i="3" s="1"/>
  <c r="AT335" i="3"/>
  <c r="AT336" i="3"/>
  <c r="AV336" i="3" s="1"/>
  <c r="AT337" i="3"/>
  <c r="AT338" i="3"/>
  <c r="AV338" i="3" s="1"/>
  <c r="AT339" i="3"/>
  <c r="AT340" i="3"/>
  <c r="AV340" i="3" s="1"/>
  <c r="AT341" i="3"/>
  <c r="AT342" i="3"/>
  <c r="AV342" i="3" s="1"/>
  <c r="AT343" i="3"/>
  <c r="AT344" i="3"/>
  <c r="AV344" i="3" s="1"/>
  <c r="AT345" i="3"/>
  <c r="AT346" i="3"/>
  <c r="AV346" i="3" s="1"/>
  <c r="AT347" i="3"/>
  <c r="AT348" i="3"/>
  <c r="AT349" i="3"/>
  <c r="AT350" i="3"/>
  <c r="AV350" i="3" s="1"/>
  <c r="AT351" i="3"/>
  <c r="AT352" i="3"/>
  <c r="AV352" i="3" s="1"/>
  <c r="AT353" i="3"/>
  <c r="AT354" i="3"/>
  <c r="AV354" i="3" s="1"/>
  <c r="AT355" i="3"/>
  <c r="AT356" i="3"/>
  <c r="AV356" i="3" s="1"/>
  <c r="AT357" i="3"/>
  <c r="AT358" i="3"/>
  <c r="AV358" i="3" s="1"/>
  <c r="AT359" i="3"/>
  <c r="AT360" i="3"/>
  <c r="AV360" i="3" s="1"/>
  <c r="AT361" i="3"/>
  <c r="AT362" i="3"/>
  <c r="AV362" i="3" s="1"/>
  <c r="AT363" i="3"/>
  <c r="AT364" i="3"/>
  <c r="AV364" i="3" s="1"/>
  <c r="AT365" i="3"/>
  <c r="AT366" i="3"/>
  <c r="AV366" i="3" s="1"/>
  <c r="AT367" i="3"/>
  <c r="AT368" i="3"/>
  <c r="AV368" i="3" s="1"/>
  <c r="AT369" i="3"/>
  <c r="AT370" i="3"/>
  <c r="AV370" i="3" s="1"/>
  <c r="AT371" i="3"/>
  <c r="AT372" i="3"/>
  <c r="AV372" i="3" s="1"/>
  <c r="AT373" i="3"/>
  <c r="AT374" i="3"/>
  <c r="AV374" i="3" s="1"/>
  <c r="AT375" i="3"/>
  <c r="AT376" i="3"/>
  <c r="AV376" i="3" s="1"/>
  <c r="AT377" i="3"/>
  <c r="AT378" i="3"/>
  <c r="AV378" i="3" s="1"/>
  <c r="AT379" i="3"/>
  <c r="AT380" i="3"/>
  <c r="AT381" i="3"/>
  <c r="AT382" i="3"/>
  <c r="AV382" i="3" s="1"/>
  <c r="AT383" i="3"/>
  <c r="AT384" i="3"/>
  <c r="AV384" i="3" s="1"/>
  <c r="AT385" i="3"/>
  <c r="AT386" i="3"/>
  <c r="AV386" i="3" s="1"/>
  <c r="AT387" i="3"/>
  <c r="AT388" i="3"/>
  <c r="AV388" i="3" s="1"/>
  <c r="AT389" i="3"/>
  <c r="AT390" i="3"/>
  <c r="AV390" i="3" s="1"/>
  <c r="AT391" i="3"/>
  <c r="AT392" i="3"/>
  <c r="AV392" i="3" s="1"/>
  <c r="AT393" i="3"/>
  <c r="AT394" i="3"/>
  <c r="AV394" i="3" s="1"/>
  <c r="AT395" i="3"/>
  <c r="AT396" i="3"/>
  <c r="AV396" i="3" s="1"/>
  <c r="AT397" i="3"/>
  <c r="AT398" i="3"/>
  <c r="AV398" i="3" s="1"/>
  <c r="AT399" i="3"/>
  <c r="AT400" i="3"/>
  <c r="AV400" i="3" s="1"/>
  <c r="AT401" i="3"/>
  <c r="AT402" i="3"/>
  <c r="AV402" i="3" s="1"/>
  <c r="AT403" i="3"/>
  <c r="AT404" i="3"/>
  <c r="AT405" i="3"/>
  <c r="AT406" i="3"/>
  <c r="AV406" i="3" s="1"/>
  <c r="AT407" i="3"/>
  <c r="AT408" i="3"/>
  <c r="AV408" i="3" s="1"/>
  <c r="AT409" i="3"/>
  <c r="AT410" i="3"/>
  <c r="AV410" i="3" s="1"/>
  <c r="AT411" i="3"/>
  <c r="AV411" i="3" s="1"/>
  <c r="AT412" i="3"/>
  <c r="AV412" i="3" s="1"/>
  <c r="AT413" i="3"/>
  <c r="AT414" i="3"/>
  <c r="AV414" i="3" s="1"/>
  <c r="AT415" i="3"/>
  <c r="AT416" i="3"/>
  <c r="AV416" i="3" s="1"/>
  <c r="AT417" i="3"/>
  <c r="AT418" i="3"/>
  <c r="AV418" i="3" s="1"/>
  <c r="AT419" i="3"/>
  <c r="AV419" i="3" s="1"/>
  <c r="AT420" i="3"/>
  <c r="AT421" i="3"/>
  <c r="AT422" i="3"/>
  <c r="AV422" i="3" s="1"/>
  <c r="AT423" i="3"/>
  <c r="AT424" i="3"/>
  <c r="AV424" i="3" s="1"/>
  <c r="AT425" i="3"/>
  <c r="AT426" i="3"/>
  <c r="AV426" i="3" s="1"/>
  <c r="AT427" i="3"/>
  <c r="AT428" i="3"/>
  <c r="AV428" i="3" s="1"/>
  <c r="AT429" i="3"/>
  <c r="AT430" i="3"/>
  <c r="AV430" i="3" s="1"/>
  <c r="AT431" i="3"/>
  <c r="AT432" i="3"/>
  <c r="AV432" i="3" s="1"/>
  <c r="AT433" i="3"/>
  <c r="AT434" i="3"/>
  <c r="AV434" i="3" s="1"/>
  <c r="AT435" i="3"/>
  <c r="AT436" i="3"/>
  <c r="AV436" i="3" s="1"/>
  <c r="AT437" i="3"/>
  <c r="AT438" i="3"/>
  <c r="AV438" i="3" s="1"/>
  <c r="AT439" i="3"/>
  <c r="AT440" i="3"/>
  <c r="AV440" i="3" s="1"/>
  <c r="AT441" i="3"/>
  <c r="AT442" i="3"/>
  <c r="AV442" i="3" s="1"/>
  <c r="AT443" i="3"/>
  <c r="AT444" i="3"/>
  <c r="AV444" i="3" s="1"/>
  <c r="AT445" i="3"/>
  <c r="AT446" i="3"/>
  <c r="AV446" i="3" s="1"/>
  <c r="AT447" i="3"/>
  <c r="AT448" i="3"/>
  <c r="AV448" i="3" s="1"/>
  <c r="AT449" i="3"/>
  <c r="AT450" i="3"/>
  <c r="AV450" i="3" s="1"/>
  <c r="AT451" i="3"/>
  <c r="AV451" i="3" s="1"/>
  <c r="AT452" i="3"/>
  <c r="AV452" i="3" s="1"/>
  <c r="AT453" i="3"/>
  <c r="AT454" i="3"/>
  <c r="AV454" i="3" s="1"/>
  <c r="AT455" i="3"/>
  <c r="AT456" i="3"/>
  <c r="AV456" i="3" s="1"/>
  <c r="AT457" i="3"/>
  <c r="AT458" i="3"/>
  <c r="AV458" i="3" s="1"/>
  <c r="AT459" i="3"/>
  <c r="AT460" i="3"/>
  <c r="AV460" i="3" s="1"/>
  <c r="AT461" i="3"/>
  <c r="AT462" i="3"/>
  <c r="AV462" i="3" s="1"/>
  <c r="AT463" i="3"/>
  <c r="AT464" i="3"/>
  <c r="AV464" i="3" s="1"/>
  <c r="AT465" i="3"/>
  <c r="AT466" i="3"/>
  <c r="AV466" i="3" s="1"/>
  <c r="AT467" i="3"/>
  <c r="AT468" i="3"/>
  <c r="AT469" i="3"/>
  <c r="AT470" i="3"/>
  <c r="AV470" i="3" s="1"/>
  <c r="AT471" i="3"/>
  <c r="AT472" i="3"/>
  <c r="AV472" i="3" s="1"/>
  <c r="AT473" i="3"/>
  <c r="AT474" i="3"/>
  <c r="AV474" i="3" s="1"/>
  <c r="AT475" i="3"/>
  <c r="AV475" i="3" s="1"/>
  <c r="AT476" i="3"/>
  <c r="AV476" i="3" s="1"/>
  <c r="AT477" i="3"/>
  <c r="AT478" i="3"/>
  <c r="AV478" i="3" s="1"/>
  <c r="AT479" i="3"/>
  <c r="AT480" i="3"/>
  <c r="AV480" i="3" s="1"/>
  <c r="AT481" i="3"/>
  <c r="AT482" i="3"/>
  <c r="AV482" i="3" s="1"/>
  <c r="AT483" i="3"/>
  <c r="AV483" i="3" s="1"/>
  <c r="AT484" i="3"/>
  <c r="AT485" i="3"/>
  <c r="AT486" i="3"/>
  <c r="AV486" i="3" s="1"/>
  <c r="AT487" i="3"/>
  <c r="AT488" i="3"/>
  <c r="AV488" i="3" s="1"/>
  <c r="AT489" i="3"/>
  <c r="AT490" i="3"/>
  <c r="AV490" i="3" s="1"/>
  <c r="AT491" i="3"/>
  <c r="AT492" i="3"/>
  <c r="AV492" i="3" s="1"/>
  <c r="AT493" i="3"/>
  <c r="AT494" i="3"/>
  <c r="AV494" i="3" s="1"/>
  <c r="AT495" i="3"/>
  <c r="AT496" i="3"/>
  <c r="AV496" i="3" s="1"/>
  <c r="AT497" i="3"/>
  <c r="AT498" i="3"/>
  <c r="AV498" i="3" s="1"/>
  <c r="AT499" i="3"/>
  <c r="AT500" i="3"/>
  <c r="AV500" i="3" s="1"/>
  <c r="AT501" i="3"/>
  <c r="AT502" i="3"/>
  <c r="AV502" i="3" s="1"/>
  <c r="AT503" i="3"/>
  <c r="AT504" i="3"/>
  <c r="AV504" i="3" s="1"/>
  <c r="AT505" i="3"/>
  <c r="AT506" i="3"/>
  <c r="AV506" i="3" s="1"/>
  <c r="AT507" i="3"/>
  <c r="AT508" i="3"/>
  <c r="AV508" i="3" s="1"/>
  <c r="AT509" i="3"/>
  <c r="AT510" i="3"/>
  <c r="AV510" i="3" s="1"/>
  <c r="AT511" i="3"/>
  <c r="AT512" i="3"/>
  <c r="AV512" i="3" s="1"/>
  <c r="AT513" i="3"/>
  <c r="AT514" i="3"/>
  <c r="AV514" i="3" s="1"/>
  <c r="AT515" i="3"/>
  <c r="AV515" i="3" s="1"/>
  <c r="AT516" i="3"/>
  <c r="AV516" i="3" s="1"/>
  <c r="AT517" i="3"/>
  <c r="AT518" i="3"/>
  <c r="AV518" i="3" s="1"/>
  <c r="AT519" i="3"/>
  <c r="AT520" i="3"/>
  <c r="AV520" i="3" s="1"/>
  <c r="AT521" i="3"/>
  <c r="AT522" i="3"/>
  <c r="AV522" i="3" s="1"/>
  <c r="AT523" i="3"/>
  <c r="AT524" i="3"/>
  <c r="AV524" i="3" s="1"/>
  <c r="AT525" i="3"/>
  <c r="AT526" i="3"/>
  <c r="AV526" i="3" s="1"/>
  <c r="AT527" i="3"/>
  <c r="AT528" i="3"/>
  <c r="AV528" i="3" s="1"/>
  <c r="AT529" i="3"/>
  <c r="AT530" i="3"/>
  <c r="AV530" i="3" s="1"/>
  <c r="AT531" i="3"/>
  <c r="AT532" i="3"/>
  <c r="AT533" i="3"/>
  <c r="AT534" i="3"/>
  <c r="AV534" i="3" s="1"/>
  <c r="AT535" i="3"/>
  <c r="AT536" i="3"/>
  <c r="AV536" i="3" s="1"/>
  <c r="AT537" i="3"/>
  <c r="AT538" i="3"/>
  <c r="AV538" i="3" s="1"/>
  <c r="AT539" i="3"/>
  <c r="AV539" i="3" s="1"/>
  <c r="AT540" i="3"/>
  <c r="AV540" i="3" s="1"/>
  <c r="AT541" i="3"/>
  <c r="AT542" i="3"/>
  <c r="AV542" i="3" s="1"/>
  <c r="AT543" i="3"/>
  <c r="AT544" i="3"/>
  <c r="AV544" i="3" s="1"/>
  <c r="AT545" i="3"/>
  <c r="AT546" i="3"/>
  <c r="AV546" i="3" s="1"/>
  <c r="AT547" i="3"/>
  <c r="AV547" i="3" s="1"/>
  <c r="AT548" i="3"/>
  <c r="AT549" i="3"/>
  <c r="AT550" i="3"/>
  <c r="AV550" i="3" s="1"/>
  <c r="AT551" i="3"/>
  <c r="AT552" i="3"/>
  <c r="AV552" i="3" s="1"/>
  <c r="AT553" i="3"/>
  <c r="AT554" i="3"/>
  <c r="AV554" i="3" s="1"/>
  <c r="AT555" i="3"/>
  <c r="AT556" i="3"/>
  <c r="AV556" i="3" s="1"/>
  <c r="AT557" i="3"/>
  <c r="AT558" i="3"/>
  <c r="AV558" i="3" s="1"/>
  <c r="AT559" i="3"/>
  <c r="AT560" i="3"/>
  <c r="AV560" i="3" s="1"/>
  <c r="AT561" i="3"/>
  <c r="AT562" i="3"/>
  <c r="AV562" i="3" s="1"/>
  <c r="AT563" i="3"/>
  <c r="AT564" i="3"/>
  <c r="AV564" i="3" s="1"/>
  <c r="AT565" i="3"/>
  <c r="AT566" i="3"/>
  <c r="AV566" i="3" s="1"/>
  <c r="AT567" i="3"/>
  <c r="AT568" i="3"/>
  <c r="AV568" i="3" s="1"/>
  <c r="AT569" i="3"/>
  <c r="AT570" i="3"/>
  <c r="AV570" i="3" s="1"/>
  <c r="AT571" i="3"/>
  <c r="AV571" i="3" s="1"/>
  <c r="AT572" i="3"/>
  <c r="AV572" i="3" s="1"/>
  <c r="AT573" i="3"/>
  <c r="AT574" i="3"/>
  <c r="AV574" i="3" s="1"/>
  <c r="AT575" i="3"/>
  <c r="AT576" i="3"/>
  <c r="AV576" i="3" s="1"/>
  <c r="AT577" i="3"/>
  <c r="AT578" i="3"/>
  <c r="AV578" i="3" s="1"/>
  <c r="AT579" i="3"/>
  <c r="AV579" i="3" s="1"/>
  <c r="AT580" i="3"/>
  <c r="AV580" i="3" s="1"/>
  <c r="AT581" i="3"/>
  <c r="AT582" i="3"/>
  <c r="AV582" i="3" s="1"/>
  <c r="AT583" i="3"/>
  <c r="AT584" i="3"/>
  <c r="AV584" i="3" s="1"/>
  <c r="AT585" i="3"/>
  <c r="AT586" i="3"/>
  <c r="AV586" i="3" s="1"/>
  <c r="AT587" i="3"/>
  <c r="AT588" i="3"/>
  <c r="AV588" i="3" s="1"/>
  <c r="AT589" i="3"/>
  <c r="AT590" i="3"/>
  <c r="AV590" i="3" s="1"/>
  <c r="AT591" i="3"/>
  <c r="AT592" i="3"/>
  <c r="AV592" i="3" s="1"/>
  <c r="AT593" i="3"/>
  <c r="AT594" i="3"/>
  <c r="AV594" i="3" s="1"/>
  <c r="AT595" i="3"/>
  <c r="AT596" i="3"/>
  <c r="AT597" i="3"/>
  <c r="AT598" i="3"/>
  <c r="AV598" i="3" s="1"/>
  <c r="AT599" i="3"/>
  <c r="AT600" i="3"/>
  <c r="AV600" i="3" s="1"/>
  <c r="AT601" i="3"/>
  <c r="AT602" i="3"/>
  <c r="AV602" i="3" s="1"/>
  <c r="AT603" i="3"/>
  <c r="AV603" i="3" s="1"/>
  <c r="AT604" i="3"/>
  <c r="AV604" i="3" s="1"/>
  <c r="AT605" i="3"/>
  <c r="AT606" i="3"/>
  <c r="AV606" i="3" s="1"/>
  <c r="AT607" i="3"/>
  <c r="AT608" i="3"/>
  <c r="AV608" i="3" s="1"/>
  <c r="AT609" i="3"/>
  <c r="AT610" i="3"/>
  <c r="AV610" i="3" s="1"/>
  <c r="AT611" i="3"/>
  <c r="AV611" i="3" s="1"/>
  <c r="AT612" i="3"/>
  <c r="AV612" i="3" s="1"/>
  <c r="AT613" i="3"/>
  <c r="AT614" i="3"/>
  <c r="AV614" i="3" s="1"/>
  <c r="AT615" i="3"/>
  <c r="AT616" i="3"/>
  <c r="AV616" i="3" s="1"/>
  <c r="AT617" i="3"/>
  <c r="AT618" i="3"/>
  <c r="AV618" i="3" s="1"/>
  <c r="AT619" i="3"/>
  <c r="AT620" i="3"/>
  <c r="AV620" i="3" s="1"/>
  <c r="AT621" i="3"/>
  <c r="AT622" i="3"/>
  <c r="AV622" i="3" s="1"/>
  <c r="AT623" i="3"/>
  <c r="AT624" i="3"/>
  <c r="AV624" i="3" s="1"/>
  <c r="AT625" i="3"/>
  <c r="AT626" i="3"/>
  <c r="AV626" i="3" s="1"/>
  <c r="AT627" i="3"/>
  <c r="AT628" i="3"/>
  <c r="AV628" i="3" s="1"/>
  <c r="AT629" i="3"/>
  <c r="AT630" i="3"/>
  <c r="AV630" i="3" s="1"/>
  <c r="AT631" i="3"/>
  <c r="AT632" i="3"/>
  <c r="AV632" i="3" s="1"/>
  <c r="AT633" i="3"/>
  <c r="AT634" i="3"/>
  <c r="AV634" i="3" s="1"/>
  <c r="AT635" i="3"/>
  <c r="AV635" i="3" s="1"/>
  <c r="AT636" i="3"/>
  <c r="AV636" i="3" s="1"/>
  <c r="AT637" i="3"/>
  <c r="AT638" i="3"/>
  <c r="AV638" i="3" s="1"/>
  <c r="AT639" i="3"/>
  <c r="AT640" i="3"/>
  <c r="AV640" i="3" s="1"/>
  <c r="AT641" i="3"/>
  <c r="AT642" i="3"/>
  <c r="AV642" i="3" s="1"/>
  <c r="AT643" i="3"/>
  <c r="AV643" i="3" s="1"/>
  <c r="AT644" i="3"/>
  <c r="AV644" i="3" s="1"/>
  <c r="AT645" i="3"/>
  <c r="AT646" i="3"/>
  <c r="AV646" i="3" s="1"/>
  <c r="AT647" i="3"/>
  <c r="AT648" i="3"/>
  <c r="AV648" i="3" s="1"/>
  <c r="AT649" i="3"/>
  <c r="AT650" i="3"/>
  <c r="AV650" i="3" s="1"/>
  <c r="AT651" i="3"/>
  <c r="AT652" i="3"/>
  <c r="AV652" i="3" s="1"/>
  <c r="AT653" i="3"/>
  <c r="AT654" i="3"/>
  <c r="AV654" i="3" s="1"/>
  <c r="AT655" i="3"/>
  <c r="AT656" i="3"/>
  <c r="AV656" i="3" s="1"/>
  <c r="AT657" i="3"/>
  <c r="AT658" i="3"/>
  <c r="AV658" i="3" s="1"/>
  <c r="AT659" i="3"/>
  <c r="AT660" i="3"/>
  <c r="AT661" i="3"/>
  <c r="AT662" i="3"/>
  <c r="AV662" i="3" s="1"/>
  <c r="AT663" i="3"/>
  <c r="AT664" i="3"/>
  <c r="AV664" i="3" s="1"/>
  <c r="AT665" i="3"/>
  <c r="AT666" i="3"/>
  <c r="AV666" i="3" s="1"/>
  <c r="AT667" i="3"/>
  <c r="AV667" i="3" s="1"/>
  <c r="AT668" i="3"/>
  <c r="AV668" i="3" s="1"/>
  <c r="AT669" i="3"/>
  <c r="AT670" i="3"/>
  <c r="AV670" i="3" s="1"/>
  <c r="AT671" i="3"/>
  <c r="AT672" i="3"/>
  <c r="AV672" i="3" s="1"/>
  <c r="AT673" i="3"/>
  <c r="AT674" i="3"/>
  <c r="AV674" i="3" s="1"/>
  <c r="AT675" i="3"/>
  <c r="AV675" i="3" s="1"/>
  <c r="AT676" i="3"/>
  <c r="AV676" i="3" s="1"/>
  <c r="AT677" i="3"/>
  <c r="AT678" i="3"/>
  <c r="AV678" i="3" s="1"/>
  <c r="AT679" i="3"/>
  <c r="AT680" i="3"/>
  <c r="AV680" i="3" s="1"/>
  <c r="AT681" i="3"/>
  <c r="AT682" i="3"/>
  <c r="AV682" i="3" s="1"/>
  <c r="AT683" i="3"/>
  <c r="AT684" i="3"/>
  <c r="AV684" i="3" s="1"/>
  <c r="AT685" i="3"/>
  <c r="AT686" i="3"/>
  <c r="AV686" i="3" s="1"/>
  <c r="AT687" i="3"/>
  <c r="AT688" i="3"/>
  <c r="AV688" i="3" s="1"/>
  <c r="AT689" i="3"/>
  <c r="AT690" i="3"/>
  <c r="AV690" i="3" s="1"/>
  <c r="AT691" i="3"/>
  <c r="AT692" i="3"/>
  <c r="AV692" i="3" s="1"/>
  <c r="AT693" i="3"/>
  <c r="AT694" i="3"/>
  <c r="AV694" i="3" s="1"/>
  <c r="AT695" i="3"/>
  <c r="AT696" i="3"/>
  <c r="AV696" i="3" s="1"/>
  <c r="AT697" i="3"/>
  <c r="AT698" i="3"/>
  <c r="AV698" i="3" s="1"/>
  <c r="AT699" i="3"/>
  <c r="AV699" i="3" s="1"/>
  <c r="AT700" i="3"/>
  <c r="AV700" i="3" s="1"/>
  <c r="AT701" i="3"/>
  <c r="AT702" i="3"/>
  <c r="AV702" i="3" s="1"/>
  <c r="AT703" i="3"/>
  <c r="AT704" i="3"/>
  <c r="AV704" i="3" s="1"/>
  <c r="AT705" i="3"/>
  <c r="AT706" i="3"/>
  <c r="AV706" i="3" s="1"/>
  <c r="AT707" i="3"/>
  <c r="AV707" i="3" s="1"/>
  <c r="AT708" i="3"/>
  <c r="AV708" i="3" s="1"/>
  <c r="AT709" i="3"/>
  <c r="AT710" i="3"/>
  <c r="AV710" i="3" s="1"/>
  <c r="AT711" i="3"/>
  <c r="AT712" i="3"/>
  <c r="AV712" i="3" s="1"/>
  <c r="AT713" i="3"/>
  <c r="AT714" i="3"/>
  <c r="AV714" i="3" s="1"/>
  <c r="AT715" i="3"/>
  <c r="AT716" i="3"/>
  <c r="AV716" i="3" s="1"/>
  <c r="AT717" i="3"/>
  <c r="AT718" i="3"/>
  <c r="AV718" i="3" s="1"/>
  <c r="AT719" i="3"/>
  <c r="AT720" i="3"/>
  <c r="AV720" i="3" s="1"/>
  <c r="AT721" i="3"/>
  <c r="AT722" i="3"/>
  <c r="AV722" i="3" s="1"/>
  <c r="AT723" i="3"/>
  <c r="AT724" i="3"/>
  <c r="AT725" i="3"/>
  <c r="AT726" i="3"/>
  <c r="AV726" i="3" s="1"/>
  <c r="AT727" i="3"/>
  <c r="AT728" i="3"/>
  <c r="AV728" i="3" s="1"/>
  <c r="AT729" i="3"/>
  <c r="AT730" i="3"/>
  <c r="AV730" i="3" s="1"/>
  <c r="AT731" i="3"/>
  <c r="AV731" i="3" s="1"/>
  <c r="AT732" i="3"/>
  <c r="AV732" i="3" s="1"/>
  <c r="AT733" i="3"/>
  <c r="AT734" i="3"/>
  <c r="AV734" i="3" s="1"/>
  <c r="AT735" i="3"/>
  <c r="AT736" i="3"/>
  <c r="AV736" i="3" s="1"/>
  <c r="AT737" i="3"/>
  <c r="AT738" i="3"/>
  <c r="AV738" i="3" s="1"/>
  <c r="AT739" i="3"/>
  <c r="AV739" i="3" s="1"/>
  <c r="AT740" i="3"/>
  <c r="AV740" i="3" s="1"/>
  <c r="AT741" i="3"/>
  <c r="AT742" i="3"/>
  <c r="AV742" i="3" s="1"/>
  <c r="AT743" i="3"/>
  <c r="AT744" i="3"/>
  <c r="AV744" i="3" s="1"/>
  <c r="AT745" i="3"/>
  <c r="AT746" i="3"/>
  <c r="AV746" i="3" s="1"/>
  <c r="AT747" i="3"/>
  <c r="AV747" i="3" s="1"/>
  <c r="AT748" i="3"/>
  <c r="AV748" i="3" s="1"/>
  <c r="AT749" i="3"/>
  <c r="AT750" i="3"/>
  <c r="AV750" i="3" s="1"/>
  <c r="AT751" i="3"/>
  <c r="AT752" i="3"/>
  <c r="AV752" i="3" s="1"/>
  <c r="AT753" i="3"/>
  <c r="AT754" i="3"/>
  <c r="AV754" i="3" s="1"/>
  <c r="AT755" i="3"/>
  <c r="AT756" i="3"/>
  <c r="AV756" i="3" s="1"/>
  <c r="AT757" i="3"/>
  <c r="AT758" i="3"/>
  <c r="AV758" i="3" s="1"/>
  <c r="AT759" i="3"/>
  <c r="AT760" i="3"/>
  <c r="AV760" i="3" s="1"/>
  <c r="AT761" i="3"/>
  <c r="AT762" i="3"/>
  <c r="AV762" i="3" s="1"/>
  <c r="AT763" i="3"/>
  <c r="AV763" i="3" s="1"/>
  <c r="AT764" i="3"/>
  <c r="AV764" i="3" s="1"/>
  <c r="AT765" i="3"/>
  <c r="AT766" i="3"/>
  <c r="AV766" i="3" s="1"/>
  <c r="AT767" i="3"/>
  <c r="AT768" i="3"/>
  <c r="AV768" i="3" s="1"/>
  <c r="AT769" i="3"/>
  <c r="AT770" i="3"/>
  <c r="AV770" i="3" s="1"/>
  <c r="AT771" i="3"/>
  <c r="AT772" i="3"/>
  <c r="AV772" i="3" s="1"/>
  <c r="AT773" i="3"/>
  <c r="AT774" i="3"/>
  <c r="AV774" i="3" s="1"/>
  <c r="AT775" i="3"/>
  <c r="AT776" i="3"/>
  <c r="AV776" i="3" s="1"/>
  <c r="AT777" i="3"/>
  <c r="AT778" i="3"/>
  <c r="AV778" i="3" s="1"/>
  <c r="AT779" i="3"/>
  <c r="AT780" i="3"/>
  <c r="AV780" i="3" s="1"/>
  <c r="AT781" i="3"/>
  <c r="AT782" i="3"/>
  <c r="AV782" i="3" s="1"/>
  <c r="AT783" i="3"/>
  <c r="AT784" i="3"/>
  <c r="AV784" i="3" s="1"/>
  <c r="AT785" i="3"/>
  <c r="AT786" i="3"/>
  <c r="AV786" i="3" s="1"/>
  <c r="AT787" i="3"/>
  <c r="AT788" i="3"/>
  <c r="AV788" i="3" s="1"/>
  <c r="AT789" i="3"/>
  <c r="AT790" i="3"/>
  <c r="AV790" i="3" s="1"/>
  <c r="AT791" i="3"/>
  <c r="AT792" i="3"/>
  <c r="AV792" i="3" s="1"/>
  <c r="AT793" i="3"/>
  <c r="AT794" i="3"/>
  <c r="AV794" i="3" s="1"/>
  <c r="AT795" i="3"/>
  <c r="AT796" i="3"/>
  <c r="AV796" i="3" s="1"/>
  <c r="AT797" i="3"/>
  <c r="AT798" i="3"/>
  <c r="AV798" i="3" s="1"/>
  <c r="AT799" i="3"/>
  <c r="AT800" i="3"/>
  <c r="AV800" i="3" s="1"/>
  <c r="AT801" i="3"/>
  <c r="AT802" i="3"/>
  <c r="AV802" i="3" s="1"/>
  <c r="AT803" i="3"/>
  <c r="AT804" i="3"/>
  <c r="AV804" i="3" s="1"/>
  <c r="AT805" i="3"/>
  <c r="AT806" i="3"/>
  <c r="AV806" i="3" s="1"/>
  <c r="AT807" i="3"/>
  <c r="AT808" i="3"/>
  <c r="AV808" i="3" s="1"/>
  <c r="AT809" i="3"/>
  <c r="AT810" i="3"/>
  <c r="AV810" i="3" s="1"/>
  <c r="AT811" i="3"/>
  <c r="AT812" i="3"/>
  <c r="AV812" i="3" s="1"/>
  <c r="AT813" i="3"/>
  <c r="AT814" i="3"/>
  <c r="AV814" i="3" s="1"/>
  <c r="AT815" i="3"/>
  <c r="AT816" i="3"/>
  <c r="AV816" i="3" s="1"/>
  <c r="AT817" i="3"/>
  <c r="AT818" i="3"/>
  <c r="AV818" i="3" s="1"/>
  <c r="AT819" i="3"/>
  <c r="AT820" i="3"/>
  <c r="AV820" i="3" s="1"/>
  <c r="AT821" i="3"/>
  <c r="AT822" i="3"/>
  <c r="AV822" i="3" s="1"/>
  <c r="AT823" i="3"/>
  <c r="AT824" i="3"/>
  <c r="AV824" i="3" s="1"/>
  <c r="AT825" i="3"/>
  <c r="AT826" i="3"/>
  <c r="AV826" i="3" s="1"/>
  <c r="AT827" i="3"/>
  <c r="AT828" i="3"/>
  <c r="AV828" i="3" s="1"/>
  <c r="AT829" i="3"/>
  <c r="AT830" i="3"/>
  <c r="AV830" i="3" s="1"/>
  <c r="AT831" i="3"/>
  <c r="AT832" i="3"/>
  <c r="AV832" i="3" s="1"/>
  <c r="AT833" i="3"/>
  <c r="AT834" i="3"/>
  <c r="AV834" i="3" s="1"/>
  <c r="AT835" i="3"/>
  <c r="AT836" i="3"/>
  <c r="AV836" i="3" s="1"/>
  <c r="AT837" i="3"/>
  <c r="AT838" i="3"/>
  <c r="AV838" i="3" s="1"/>
  <c r="AT839" i="3"/>
  <c r="AT840" i="3"/>
  <c r="AV840" i="3" s="1"/>
  <c r="AT841" i="3"/>
  <c r="AT842" i="3"/>
  <c r="AV842" i="3" s="1"/>
  <c r="AT843" i="3"/>
  <c r="AV843" i="3" s="1"/>
  <c r="AT844" i="3"/>
  <c r="AV844" i="3" s="1"/>
  <c r="AT845" i="3"/>
  <c r="AT846" i="3"/>
  <c r="AV846" i="3" s="1"/>
  <c r="AT847" i="3"/>
  <c r="AT848" i="3"/>
  <c r="AV848" i="3" s="1"/>
  <c r="AT849" i="3"/>
  <c r="AT850" i="3"/>
  <c r="AV850" i="3" s="1"/>
  <c r="AT851" i="3"/>
  <c r="AT852" i="3"/>
  <c r="AV852" i="3" s="1"/>
  <c r="AT853" i="3"/>
  <c r="AT854" i="3"/>
  <c r="AV854" i="3" s="1"/>
  <c r="AT855" i="3"/>
  <c r="AT856" i="3"/>
  <c r="AV856" i="3" s="1"/>
  <c r="AT857" i="3"/>
  <c r="AT858" i="3"/>
  <c r="AV858" i="3" s="1"/>
  <c r="AT859" i="3"/>
  <c r="AT860" i="3"/>
  <c r="AV860" i="3" s="1"/>
  <c r="AT861" i="3"/>
  <c r="AT862" i="3"/>
  <c r="AV862" i="3" s="1"/>
  <c r="AT863" i="3"/>
  <c r="AT864" i="3"/>
  <c r="AV864" i="3" s="1"/>
  <c r="AT865" i="3"/>
  <c r="AT866" i="3"/>
  <c r="AV866" i="3" s="1"/>
  <c r="AT867" i="3"/>
  <c r="AT868" i="3"/>
  <c r="AV868" i="3" s="1"/>
  <c r="AT869" i="3"/>
  <c r="AT870" i="3"/>
  <c r="AV870" i="3" s="1"/>
  <c r="AT871" i="3"/>
  <c r="AT872" i="3"/>
  <c r="AV872" i="3" s="1"/>
  <c r="AT873" i="3"/>
  <c r="AT874" i="3"/>
  <c r="AV874" i="3" s="1"/>
  <c r="AT875" i="3"/>
  <c r="AT876" i="3"/>
  <c r="AV876" i="3" s="1"/>
  <c r="AT877" i="3"/>
  <c r="AT878" i="3"/>
  <c r="AV878" i="3" s="1"/>
  <c r="AT879" i="3"/>
  <c r="AT880" i="3"/>
  <c r="AV880" i="3" s="1"/>
  <c r="AT881" i="3"/>
  <c r="AT882" i="3"/>
  <c r="AV882" i="3" s="1"/>
  <c r="AT883" i="3"/>
  <c r="AT884" i="3"/>
  <c r="AV884" i="3" s="1"/>
  <c r="AT885" i="3"/>
  <c r="AV885" i="3" s="1"/>
  <c r="AT886" i="3"/>
  <c r="AV886" i="3" s="1"/>
  <c r="AT887" i="3"/>
  <c r="AT888" i="3"/>
  <c r="AV888" i="3" s="1"/>
  <c r="AT889" i="3"/>
  <c r="AT890" i="3"/>
  <c r="AV890" i="3" s="1"/>
  <c r="AT891" i="3"/>
  <c r="AT892" i="3"/>
  <c r="AV892" i="3" s="1"/>
  <c r="AT893" i="3"/>
  <c r="AT894" i="3"/>
  <c r="AV894" i="3" s="1"/>
  <c r="AT895" i="3"/>
  <c r="AT896" i="3"/>
  <c r="AV896" i="3" s="1"/>
  <c r="AT897" i="3"/>
  <c r="AT898" i="3"/>
  <c r="AV898" i="3" s="1"/>
  <c r="AT899" i="3"/>
  <c r="AT900" i="3"/>
  <c r="AV900" i="3" s="1"/>
  <c r="AS5" i="3"/>
  <c r="BE5" i="3" s="1"/>
  <c r="AS6" i="3"/>
  <c r="AU6" i="3" s="1"/>
  <c r="AS7" i="3"/>
  <c r="AS8" i="3"/>
  <c r="AU8" i="3" s="1"/>
  <c r="AS9" i="3"/>
  <c r="AS10" i="3"/>
  <c r="AU10" i="3" s="1"/>
  <c r="AS11" i="3"/>
  <c r="AS12" i="3"/>
  <c r="AU12" i="3" s="1"/>
  <c r="AS13" i="3"/>
  <c r="AS14" i="3"/>
  <c r="AU14" i="3" s="1"/>
  <c r="AS15" i="3"/>
  <c r="AS16" i="3"/>
  <c r="AU16" i="3" s="1"/>
  <c r="AS17" i="3"/>
  <c r="AS18" i="3"/>
  <c r="AU18" i="3" s="1"/>
  <c r="AS19" i="3"/>
  <c r="AS20" i="3"/>
  <c r="AU20" i="3" s="1"/>
  <c r="AS21" i="3"/>
  <c r="AS22" i="3"/>
  <c r="AU22" i="3" s="1"/>
  <c r="AS23" i="3"/>
  <c r="AS24" i="3"/>
  <c r="AU24" i="3" s="1"/>
  <c r="AS25" i="3"/>
  <c r="AS26" i="3"/>
  <c r="AU26" i="3" s="1"/>
  <c r="AS27" i="3"/>
  <c r="AS28" i="3"/>
  <c r="AU28" i="3" s="1"/>
  <c r="AS29" i="3"/>
  <c r="AS30" i="3"/>
  <c r="AU30" i="3" s="1"/>
  <c r="AS31" i="3"/>
  <c r="AS32" i="3"/>
  <c r="AU32" i="3" s="1"/>
  <c r="AS33" i="3"/>
  <c r="AU33" i="3" s="1"/>
  <c r="AS34" i="3"/>
  <c r="AU34" i="3" s="1"/>
  <c r="AS35" i="3"/>
  <c r="AS36" i="3"/>
  <c r="AU36" i="3" s="1"/>
  <c r="AS37" i="3"/>
  <c r="AS38" i="3"/>
  <c r="AU38" i="3" s="1"/>
  <c r="AS39" i="3"/>
  <c r="AS40" i="3"/>
  <c r="AU40" i="3" s="1"/>
  <c r="AS41" i="3"/>
  <c r="AS42" i="3"/>
  <c r="AU42" i="3" s="1"/>
  <c r="AS43" i="3"/>
  <c r="AS44" i="3"/>
  <c r="AU44" i="3" s="1"/>
  <c r="AS45" i="3"/>
  <c r="AS46" i="3"/>
  <c r="AU46" i="3" s="1"/>
  <c r="AS47" i="3"/>
  <c r="AS48" i="3"/>
  <c r="AU48" i="3" s="1"/>
  <c r="AS49" i="3"/>
  <c r="AS50" i="3"/>
  <c r="AU50" i="3" s="1"/>
  <c r="AS51" i="3"/>
  <c r="AS52" i="3"/>
  <c r="AU52" i="3" s="1"/>
  <c r="AS53" i="3"/>
  <c r="AS54" i="3"/>
  <c r="AU54" i="3" s="1"/>
  <c r="AS55" i="3"/>
  <c r="AS56" i="3"/>
  <c r="AU56" i="3" s="1"/>
  <c r="AS57" i="3"/>
  <c r="AS58" i="3"/>
  <c r="AU58" i="3" s="1"/>
  <c r="AS59" i="3"/>
  <c r="AS60" i="3"/>
  <c r="AU60" i="3" s="1"/>
  <c r="AS61" i="3"/>
  <c r="AS62" i="3"/>
  <c r="AU62" i="3" s="1"/>
  <c r="AS63" i="3"/>
  <c r="AS64" i="3"/>
  <c r="AU64" i="3" s="1"/>
  <c r="AS65" i="3"/>
  <c r="AS66" i="3"/>
  <c r="AU66" i="3" s="1"/>
  <c r="AS67" i="3"/>
  <c r="AS68" i="3"/>
  <c r="AU68" i="3" s="1"/>
  <c r="AS69" i="3"/>
  <c r="AS70" i="3"/>
  <c r="AU70" i="3" s="1"/>
  <c r="AS71" i="3"/>
  <c r="AS72" i="3"/>
  <c r="AU72" i="3" s="1"/>
  <c r="AS73" i="3"/>
  <c r="AS74" i="3"/>
  <c r="AU74" i="3" s="1"/>
  <c r="AS75" i="3"/>
  <c r="AS76" i="3"/>
  <c r="AU76" i="3" s="1"/>
  <c r="AS77" i="3"/>
  <c r="AS78" i="3"/>
  <c r="AU78" i="3" s="1"/>
  <c r="AS79" i="3"/>
  <c r="AS80" i="3"/>
  <c r="AU80" i="3" s="1"/>
  <c r="AS81" i="3"/>
  <c r="AS82" i="3"/>
  <c r="AU82" i="3" s="1"/>
  <c r="AS83" i="3"/>
  <c r="AS84" i="3"/>
  <c r="AU84" i="3" s="1"/>
  <c r="AS85" i="3"/>
  <c r="AS86" i="3"/>
  <c r="AU86" i="3" s="1"/>
  <c r="AS87" i="3"/>
  <c r="AS88" i="3"/>
  <c r="AU88" i="3" s="1"/>
  <c r="AS89" i="3"/>
  <c r="AS90" i="3"/>
  <c r="AU90" i="3" s="1"/>
  <c r="AS91" i="3"/>
  <c r="AS92" i="3"/>
  <c r="AU92" i="3" s="1"/>
  <c r="AS93" i="3"/>
  <c r="AS94" i="3"/>
  <c r="AU94" i="3" s="1"/>
  <c r="AS95" i="3"/>
  <c r="AS96" i="3"/>
  <c r="AU96" i="3" s="1"/>
  <c r="AS97" i="3"/>
  <c r="AS98" i="3"/>
  <c r="AU98" i="3" s="1"/>
  <c r="AS99" i="3"/>
  <c r="AS100" i="3"/>
  <c r="AU100" i="3" s="1"/>
  <c r="AS101" i="3"/>
  <c r="AS102" i="3"/>
  <c r="AU102" i="3" s="1"/>
  <c r="AS103" i="3"/>
  <c r="AS104" i="3"/>
  <c r="AU104" i="3" s="1"/>
  <c r="AS105" i="3"/>
  <c r="AS106" i="3"/>
  <c r="AU106" i="3" s="1"/>
  <c r="AS107" i="3"/>
  <c r="AS108" i="3"/>
  <c r="AU108" i="3" s="1"/>
  <c r="AS109" i="3"/>
  <c r="AS110" i="3"/>
  <c r="AU110" i="3" s="1"/>
  <c r="AS111" i="3"/>
  <c r="AS112" i="3"/>
  <c r="AU112" i="3" s="1"/>
  <c r="AS113" i="3"/>
  <c r="AS114" i="3"/>
  <c r="AU114" i="3" s="1"/>
  <c r="AS115" i="3"/>
  <c r="AS116" i="3"/>
  <c r="AU116" i="3" s="1"/>
  <c r="AS117" i="3"/>
  <c r="AS118" i="3"/>
  <c r="AU118" i="3" s="1"/>
  <c r="AS119" i="3"/>
  <c r="AS120" i="3"/>
  <c r="AU120" i="3" s="1"/>
  <c r="AS121" i="3"/>
  <c r="AS122" i="3"/>
  <c r="AU122" i="3" s="1"/>
  <c r="AS123" i="3"/>
  <c r="AS124" i="3"/>
  <c r="AU124" i="3" s="1"/>
  <c r="AS125" i="3"/>
  <c r="AS126" i="3"/>
  <c r="AU126" i="3" s="1"/>
  <c r="AS127" i="3"/>
  <c r="AS128" i="3"/>
  <c r="AU128" i="3" s="1"/>
  <c r="AS129" i="3"/>
  <c r="AS130" i="3"/>
  <c r="AU130" i="3" s="1"/>
  <c r="AS131" i="3"/>
  <c r="AS132" i="3"/>
  <c r="AU132" i="3" s="1"/>
  <c r="AS133" i="3"/>
  <c r="AS134" i="3"/>
  <c r="AU134" i="3" s="1"/>
  <c r="AS135" i="3"/>
  <c r="AS136" i="3"/>
  <c r="AU136" i="3" s="1"/>
  <c r="AS137" i="3"/>
  <c r="AS138" i="3"/>
  <c r="AU138" i="3" s="1"/>
  <c r="AS139" i="3"/>
  <c r="AS140" i="3"/>
  <c r="AU140" i="3" s="1"/>
  <c r="AS141" i="3"/>
  <c r="AS142" i="3"/>
  <c r="AU142" i="3" s="1"/>
  <c r="AS143" i="3"/>
  <c r="AS144" i="3"/>
  <c r="AU144" i="3" s="1"/>
  <c r="AS145" i="3"/>
  <c r="AS146" i="3"/>
  <c r="AU146" i="3" s="1"/>
  <c r="AS147" i="3"/>
  <c r="AS148" i="3"/>
  <c r="AU148" i="3" s="1"/>
  <c r="AS149" i="3"/>
  <c r="AS150" i="3"/>
  <c r="AU150" i="3" s="1"/>
  <c r="AS151" i="3"/>
  <c r="AS152" i="3"/>
  <c r="AU152" i="3" s="1"/>
  <c r="AS153" i="3"/>
  <c r="AS154" i="3"/>
  <c r="AU154" i="3" s="1"/>
  <c r="AS155" i="3"/>
  <c r="AS156" i="3"/>
  <c r="AU156" i="3" s="1"/>
  <c r="AS157" i="3"/>
  <c r="AS158" i="3"/>
  <c r="AU158" i="3" s="1"/>
  <c r="AS159" i="3"/>
  <c r="AS160" i="3"/>
  <c r="AU160" i="3" s="1"/>
  <c r="AS161" i="3"/>
  <c r="AU161" i="3" s="1"/>
  <c r="AS162" i="3"/>
  <c r="AU162" i="3" s="1"/>
  <c r="AS163" i="3"/>
  <c r="AS164" i="3"/>
  <c r="AU164" i="3" s="1"/>
  <c r="AS165" i="3"/>
  <c r="AS166" i="3"/>
  <c r="AU166" i="3" s="1"/>
  <c r="AS167" i="3"/>
  <c r="AS168" i="3"/>
  <c r="AU168" i="3" s="1"/>
  <c r="AS169" i="3"/>
  <c r="AS170" i="3"/>
  <c r="AU170" i="3" s="1"/>
  <c r="AS171" i="3"/>
  <c r="AS172" i="3"/>
  <c r="AU172" i="3" s="1"/>
  <c r="AS173" i="3"/>
  <c r="AS174" i="3"/>
  <c r="AU174" i="3" s="1"/>
  <c r="AS175" i="3"/>
  <c r="AS176" i="3"/>
  <c r="AU176" i="3" s="1"/>
  <c r="AS177" i="3"/>
  <c r="AS178" i="3"/>
  <c r="AU178" i="3" s="1"/>
  <c r="AS179" i="3"/>
  <c r="AS180" i="3"/>
  <c r="AU180" i="3" s="1"/>
  <c r="AS181" i="3"/>
  <c r="AS182" i="3"/>
  <c r="AU182" i="3" s="1"/>
  <c r="AS183" i="3"/>
  <c r="AS184" i="3"/>
  <c r="AU184" i="3" s="1"/>
  <c r="AS185" i="3"/>
  <c r="AS186" i="3"/>
  <c r="AU186" i="3" s="1"/>
  <c r="AS187" i="3"/>
  <c r="AS188" i="3"/>
  <c r="AU188" i="3" s="1"/>
  <c r="AS189" i="3"/>
  <c r="AS190" i="3"/>
  <c r="AU190" i="3" s="1"/>
  <c r="AS191" i="3"/>
  <c r="AS192" i="3"/>
  <c r="AU192" i="3" s="1"/>
  <c r="AS193" i="3"/>
  <c r="AS194" i="3"/>
  <c r="AU194" i="3" s="1"/>
  <c r="AS195" i="3"/>
  <c r="AS196" i="3"/>
  <c r="AU196" i="3" s="1"/>
  <c r="AS197" i="3"/>
  <c r="AS198" i="3"/>
  <c r="AU198" i="3" s="1"/>
  <c r="AS199" i="3"/>
  <c r="AS200" i="3"/>
  <c r="AU200" i="3" s="1"/>
  <c r="AS201" i="3"/>
  <c r="AS202" i="3"/>
  <c r="AU202" i="3" s="1"/>
  <c r="AS203" i="3"/>
  <c r="AS204" i="3"/>
  <c r="AU204" i="3" s="1"/>
  <c r="AS205" i="3"/>
  <c r="AS206" i="3"/>
  <c r="AU206" i="3" s="1"/>
  <c r="AS207" i="3"/>
  <c r="AS208" i="3"/>
  <c r="AU208" i="3" s="1"/>
  <c r="AS209" i="3"/>
  <c r="AS210" i="3"/>
  <c r="AU210" i="3" s="1"/>
  <c r="AS211" i="3"/>
  <c r="AS212" i="3"/>
  <c r="AU212" i="3" s="1"/>
  <c r="AS213" i="3"/>
  <c r="AS214" i="3"/>
  <c r="AU214" i="3" s="1"/>
  <c r="AS215" i="3"/>
  <c r="AS216" i="3"/>
  <c r="AU216" i="3" s="1"/>
  <c r="AS217" i="3"/>
  <c r="AS218" i="3"/>
  <c r="AU218" i="3" s="1"/>
  <c r="AS219" i="3"/>
  <c r="AS220" i="3"/>
  <c r="AU220" i="3" s="1"/>
  <c r="AS221" i="3"/>
  <c r="AS222" i="3"/>
  <c r="AU222" i="3" s="1"/>
  <c r="AS223" i="3"/>
  <c r="AS224" i="3"/>
  <c r="AU224" i="3" s="1"/>
  <c r="AS225" i="3"/>
  <c r="AS226" i="3"/>
  <c r="AU226" i="3" s="1"/>
  <c r="AS227" i="3"/>
  <c r="AS228" i="3"/>
  <c r="AU228" i="3" s="1"/>
  <c r="AS229" i="3"/>
  <c r="AS230" i="3"/>
  <c r="AU230" i="3" s="1"/>
  <c r="AS231" i="3"/>
  <c r="AS232" i="3"/>
  <c r="AU232" i="3" s="1"/>
  <c r="AS233" i="3"/>
  <c r="AS234" i="3"/>
  <c r="AU234" i="3" s="1"/>
  <c r="AS235" i="3"/>
  <c r="AS236" i="3"/>
  <c r="AU236" i="3" s="1"/>
  <c r="AS237" i="3"/>
  <c r="AS238" i="3"/>
  <c r="AU238" i="3" s="1"/>
  <c r="AS239" i="3"/>
  <c r="AS240" i="3"/>
  <c r="AU240" i="3" s="1"/>
  <c r="AS241" i="3"/>
  <c r="AS242" i="3"/>
  <c r="AU242" i="3" s="1"/>
  <c r="AS243" i="3"/>
  <c r="AS244" i="3"/>
  <c r="AU244" i="3" s="1"/>
  <c r="AS245" i="3"/>
  <c r="AS246" i="3"/>
  <c r="AU246" i="3" s="1"/>
  <c r="AS247" i="3"/>
  <c r="AS248" i="3"/>
  <c r="AU248" i="3" s="1"/>
  <c r="AS249" i="3"/>
  <c r="AS250" i="3"/>
  <c r="AU250" i="3" s="1"/>
  <c r="AS251" i="3"/>
  <c r="AS252" i="3"/>
  <c r="AU252" i="3" s="1"/>
  <c r="AS253" i="3"/>
  <c r="AS254" i="3"/>
  <c r="AU254" i="3" s="1"/>
  <c r="AS255" i="3"/>
  <c r="AS256" i="3"/>
  <c r="AU256" i="3" s="1"/>
  <c r="AS257" i="3"/>
  <c r="AS258" i="3"/>
  <c r="AS259" i="3"/>
  <c r="AS260" i="3"/>
  <c r="AU260" i="3" s="1"/>
  <c r="AS261" i="3"/>
  <c r="AS262" i="3"/>
  <c r="AU262" i="3" s="1"/>
  <c r="AS263" i="3"/>
  <c r="AS264" i="3"/>
  <c r="AU264" i="3" s="1"/>
  <c r="AS265" i="3"/>
  <c r="AS266" i="3"/>
  <c r="AU266" i="3" s="1"/>
  <c r="AS267" i="3"/>
  <c r="AS268" i="3"/>
  <c r="AU268" i="3" s="1"/>
  <c r="AS269" i="3"/>
  <c r="AS270" i="3"/>
  <c r="AU270" i="3" s="1"/>
  <c r="AS271" i="3"/>
  <c r="AS272" i="3"/>
  <c r="AU272" i="3" s="1"/>
  <c r="AS273" i="3"/>
  <c r="AS274" i="3"/>
  <c r="AU274" i="3" s="1"/>
  <c r="AS275" i="3"/>
  <c r="AS276" i="3"/>
  <c r="AU276" i="3" s="1"/>
  <c r="AS277" i="3"/>
  <c r="AU277" i="3" s="1"/>
  <c r="AS278" i="3"/>
  <c r="AU278" i="3" s="1"/>
  <c r="AS279" i="3"/>
  <c r="AS280" i="3"/>
  <c r="AU280" i="3" s="1"/>
  <c r="AS281" i="3"/>
  <c r="AS282" i="3"/>
  <c r="AU282" i="3" s="1"/>
  <c r="AS283" i="3"/>
  <c r="AS284" i="3"/>
  <c r="AU284" i="3" s="1"/>
  <c r="AS285" i="3"/>
  <c r="AS286" i="3"/>
  <c r="AU286" i="3" s="1"/>
  <c r="AS287" i="3"/>
  <c r="AS288" i="3"/>
  <c r="AU288" i="3" s="1"/>
  <c r="AS289" i="3"/>
  <c r="AS290" i="3"/>
  <c r="AU290" i="3" s="1"/>
  <c r="AS291" i="3"/>
  <c r="AS292" i="3"/>
  <c r="AU292" i="3" s="1"/>
  <c r="AS293" i="3"/>
  <c r="AS294" i="3"/>
  <c r="AU294" i="3" s="1"/>
  <c r="AS295" i="3"/>
  <c r="AU295" i="3" s="1"/>
  <c r="AS296" i="3"/>
  <c r="AU296" i="3" s="1"/>
  <c r="AS297" i="3"/>
  <c r="AS298" i="3"/>
  <c r="AU298" i="3" s="1"/>
  <c r="AS299" i="3"/>
  <c r="AS300" i="3"/>
  <c r="AU300" i="3" s="1"/>
  <c r="AS301" i="3"/>
  <c r="AS302" i="3"/>
  <c r="AU302" i="3" s="1"/>
  <c r="AS303" i="3"/>
  <c r="AS304" i="3"/>
  <c r="AU304" i="3" s="1"/>
  <c r="AS305" i="3"/>
  <c r="AS306" i="3"/>
  <c r="AU306" i="3" s="1"/>
  <c r="AS307" i="3"/>
  <c r="AS308" i="3"/>
  <c r="AU308" i="3" s="1"/>
  <c r="AS309" i="3"/>
  <c r="AS310" i="3"/>
  <c r="AU310" i="3" s="1"/>
  <c r="AS311" i="3"/>
  <c r="AS312" i="3"/>
  <c r="AU312" i="3" s="1"/>
  <c r="AS313" i="3"/>
  <c r="AU313" i="3" s="1"/>
  <c r="AS314" i="3"/>
  <c r="AU314" i="3" s="1"/>
  <c r="AS315" i="3"/>
  <c r="AS316" i="3"/>
  <c r="AU316" i="3" s="1"/>
  <c r="AS317" i="3"/>
  <c r="AS318" i="3"/>
  <c r="AU318" i="3" s="1"/>
  <c r="AS319" i="3"/>
  <c r="AS320" i="3"/>
  <c r="AU320" i="3" s="1"/>
  <c r="AS321" i="3"/>
  <c r="AS322" i="3"/>
  <c r="AU322" i="3" s="1"/>
  <c r="AS323" i="3"/>
  <c r="AS324" i="3"/>
  <c r="AU324" i="3" s="1"/>
  <c r="AS325" i="3"/>
  <c r="AS326" i="3"/>
  <c r="AU326" i="3" s="1"/>
  <c r="AS327" i="3"/>
  <c r="AS328" i="3"/>
  <c r="AU328" i="3" s="1"/>
  <c r="AS329" i="3"/>
  <c r="AS330" i="3"/>
  <c r="AU330" i="3" s="1"/>
  <c r="AS331" i="3"/>
  <c r="AS332" i="3"/>
  <c r="AU332" i="3" s="1"/>
  <c r="AS333" i="3"/>
  <c r="AS334" i="3"/>
  <c r="AU334" i="3" s="1"/>
  <c r="AS335" i="3"/>
  <c r="AS336" i="3"/>
  <c r="AU336" i="3" s="1"/>
  <c r="AS337" i="3"/>
  <c r="AS338" i="3"/>
  <c r="AU338" i="3" s="1"/>
  <c r="AS339" i="3"/>
  <c r="AS340" i="3"/>
  <c r="AU340" i="3" s="1"/>
  <c r="AS341" i="3"/>
  <c r="AS342" i="3"/>
  <c r="AU342" i="3" s="1"/>
  <c r="AS343" i="3"/>
  <c r="AS344" i="3"/>
  <c r="AU344" i="3" s="1"/>
  <c r="AS345" i="3"/>
  <c r="AS346" i="3"/>
  <c r="AU346" i="3" s="1"/>
  <c r="AS347" i="3"/>
  <c r="AS348" i="3"/>
  <c r="AU348" i="3" s="1"/>
  <c r="AS349" i="3"/>
  <c r="AS350" i="3"/>
  <c r="AU350" i="3" s="1"/>
  <c r="AS351" i="3"/>
  <c r="AS352" i="3"/>
  <c r="AU352" i="3" s="1"/>
  <c r="AS353" i="3"/>
  <c r="AS354" i="3"/>
  <c r="AU354" i="3" s="1"/>
  <c r="AS355" i="3"/>
  <c r="AS356" i="3"/>
  <c r="AU356" i="3" s="1"/>
  <c r="AS357" i="3"/>
  <c r="AS358" i="3"/>
  <c r="AU358" i="3" s="1"/>
  <c r="AS359" i="3"/>
  <c r="AS360" i="3"/>
  <c r="AU360" i="3" s="1"/>
  <c r="AS361" i="3"/>
  <c r="AS362" i="3"/>
  <c r="AU362" i="3" s="1"/>
  <c r="AS363" i="3"/>
  <c r="AS364" i="3"/>
  <c r="AU364" i="3" s="1"/>
  <c r="AS365" i="3"/>
  <c r="AS366" i="3"/>
  <c r="AU366" i="3" s="1"/>
  <c r="AS367" i="3"/>
  <c r="AS368" i="3"/>
  <c r="AU368" i="3" s="1"/>
  <c r="AS369" i="3"/>
  <c r="AS370" i="3"/>
  <c r="AU370" i="3" s="1"/>
  <c r="AS371" i="3"/>
  <c r="AS372" i="3"/>
  <c r="AU372" i="3" s="1"/>
  <c r="AS373" i="3"/>
  <c r="AS374" i="3"/>
  <c r="AU374" i="3" s="1"/>
  <c r="AS375" i="3"/>
  <c r="AS376" i="3"/>
  <c r="AU376" i="3" s="1"/>
  <c r="AS377" i="3"/>
  <c r="AS378" i="3"/>
  <c r="AU378" i="3" s="1"/>
  <c r="AS379" i="3"/>
  <c r="AS380" i="3"/>
  <c r="AU380" i="3" s="1"/>
  <c r="AS381" i="3"/>
  <c r="AS382" i="3"/>
  <c r="AU382" i="3" s="1"/>
  <c r="AS383" i="3"/>
  <c r="AS384" i="3"/>
  <c r="AU384" i="3" s="1"/>
  <c r="AS385" i="3"/>
  <c r="AS386" i="3"/>
  <c r="AU386" i="3" s="1"/>
  <c r="AS387" i="3"/>
  <c r="AS388" i="3"/>
  <c r="AU388" i="3" s="1"/>
  <c r="AS389" i="3"/>
  <c r="AS390" i="3"/>
  <c r="AU390" i="3" s="1"/>
  <c r="AS391" i="3"/>
  <c r="AS392" i="3"/>
  <c r="AU392" i="3" s="1"/>
  <c r="AS393" i="3"/>
  <c r="AS394" i="3"/>
  <c r="AU394" i="3" s="1"/>
  <c r="AS395" i="3"/>
  <c r="AS396" i="3"/>
  <c r="AU396" i="3" s="1"/>
  <c r="AS397" i="3"/>
  <c r="AS398" i="3"/>
  <c r="AU398" i="3" s="1"/>
  <c r="AS399" i="3"/>
  <c r="AS400" i="3"/>
  <c r="AU400" i="3" s="1"/>
  <c r="AS401" i="3"/>
  <c r="AS402" i="3"/>
  <c r="AU402" i="3" s="1"/>
  <c r="AS403" i="3"/>
  <c r="AS404" i="3"/>
  <c r="AU404" i="3" s="1"/>
  <c r="AS405" i="3"/>
  <c r="AS406" i="3"/>
  <c r="AU406" i="3" s="1"/>
  <c r="AS407" i="3"/>
  <c r="AS408" i="3"/>
  <c r="AU408" i="3" s="1"/>
  <c r="AS409" i="3"/>
  <c r="AS410" i="3"/>
  <c r="AU410" i="3" s="1"/>
  <c r="AS411" i="3"/>
  <c r="AS412" i="3"/>
  <c r="AU412" i="3" s="1"/>
  <c r="AS413" i="3"/>
  <c r="AS414" i="3"/>
  <c r="AU414" i="3" s="1"/>
  <c r="AS415" i="3"/>
  <c r="AS416" i="3"/>
  <c r="AU416" i="3" s="1"/>
  <c r="AS417" i="3"/>
  <c r="AS418" i="3"/>
  <c r="AU418" i="3" s="1"/>
  <c r="AS419" i="3"/>
  <c r="AS420" i="3"/>
  <c r="AU420" i="3" s="1"/>
  <c r="AS421" i="3"/>
  <c r="AS422" i="3"/>
  <c r="AU422" i="3" s="1"/>
  <c r="AS423" i="3"/>
  <c r="AS424" i="3"/>
  <c r="AU424" i="3" s="1"/>
  <c r="AS425" i="3"/>
  <c r="AS426" i="3"/>
  <c r="AU426" i="3" s="1"/>
  <c r="AS427" i="3"/>
  <c r="AS428" i="3"/>
  <c r="AU428" i="3" s="1"/>
  <c r="AS429" i="3"/>
  <c r="AU429" i="3" s="1"/>
  <c r="AS430" i="3"/>
  <c r="AU430" i="3" s="1"/>
  <c r="AS431" i="3"/>
  <c r="AS432" i="3"/>
  <c r="AU432" i="3" s="1"/>
  <c r="AS433" i="3"/>
  <c r="AS434" i="3"/>
  <c r="AU434" i="3" s="1"/>
  <c r="AS435" i="3"/>
  <c r="AS436" i="3"/>
  <c r="AU436" i="3" s="1"/>
  <c r="AS437" i="3"/>
  <c r="AS438" i="3"/>
  <c r="AU438" i="3" s="1"/>
  <c r="AS439" i="3"/>
  <c r="AS440" i="3"/>
  <c r="AU440" i="3" s="1"/>
  <c r="AS441" i="3"/>
  <c r="AS442" i="3"/>
  <c r="AU442" i="3" s="1"/>
  <c r="AS443" i="3"/>
  <c r="AS444" i="3"/>
  <c r="AU444" i="3" s="1"/>
  <c r="AS445" i="3"/>
  <c r="AS446" i="3"/>
  <c r="AU446" i="3" s="1"/>
  <c r="AS447" i="3"/>
  <c r="AS448" i="3"/>
  <c r="AU448" i="3" s="1"/>
  <c r="AS449" i="3"/>
  <c r="AS450" i="3"/>
  <c r="AU450" i="3" s="1"/>
  <c r="AS451" i="3"/>
  <c r="AS452" i="3"/>
  <c r="AU452" i="3" s="1"/>
  <c r="AS453" i="3"/>
  <c r="AS454" i="3"/>
  <c r="AU454" i="3" s="1"/>
  <c r="AS455" i="3"/>
  <c r="AS456" i="3"/>
  <c r="AU456" i="3" s="1"/>
  <c r="AS457" i="3"/>
  <c r="AU457" i="3" s="1"/>
  <c r="AS458" i="3"/>
  <c r="AU458" i="3" s="1"/>
  <c r="AS459" i="3"/>
  <c r="AS460" i="3"/>
  <c r="AU460" i="3" s="1"/>
  <c r="AS461" i="3"/>
  <c r="AS462" i="3"/>
  <c r="AU462" i="3" s="1"/>
  <c r="AS463" i="3"/>
  <c r="AS464" i="3"/>
  <c r="AU464" i="3" s="1"/>
  <c r="AS465" i="3"/>
  <c r="AS466" i="3"/>
  <c r="AU466" i="3" s="1"/>
  <c r="AS467" i="3"/>
  <c r="AS468" i="3"/>
  <c r="AU468" i="3" s="1"/>
  <c r="AS469" i="3"/>
  <c r="AS470" i="3"/>
  <c r="AU470" i="3" s="1"/>
  <c r="AS471" i="3"/>
  <c r="AS472" i="3"/>
  <c r="AU472" i="3" s="1"/>
  <c r="AS473" i="3"/>
  <c r="AU473" i="3" s="1"/>
  <c r="AS474" i="3"/>
  <c r="AU474" i="3" s="1"/>
  <c r="AS475" i="3"/>
  <c r="AS476" i="3"/>
  <c r="AU476" i="3" s="1"/>
  <c r="AS477" i="3"/>
  <c r="AS478" i="3"/>
  <c r="AU478" i="3" s="1"/>
  <c r="AS479" i="3"/>
  <c r="AS480" i="3"/>
  <c r="AU480" i="3" s="1"/>
  <c r="AS481" i="3"/>
  <c r="AS482" i="3"/>
  <c r="AU482" i="3" s="1"/>
  <c r="AS483" i="3"/>
  <c r="AS484" i="3"/>
  <c r="AU484" i="3" s="1"/>
  <c r="AS485" i="3"/>
  <c r="AS486" i="3"/>
  <c r="AU486" i="3" s="1"/>
  <c r="AS487" i="3"/>
  <c r="AU487" i="3" s="1"/>
  <c r="AS488" i="3"/>
  <c r="AU488" i="3" s="1"/>
  <c r="AS489" i="3"/>
  <c r="AS490" i="3"/>
  <c r="AU490" i="3" s="1"/>
  <c r="AS491" i="3"/>
  <c r="AS492" i="3"/>
  <c r="AU492" i="3" s="1"/>
  <c r="AS493" i="3"/>
  <c r="AS494" i="3"/>
  <c r="AU494" i="3" s="1"/>
  <c r="AS495" i="3"/>
  <c r="AS496" i="3"/>
  <c r="AU496" i="3" s="1"/>
  <c r="AS497" i="3"/>
  <c r="AS498" i="3"/>
  <c r="AU498" i="3" s="1"/>
  <c r="AS499" i="3"/>
  <c r="AS500" i="3"/>
  <c r="AU500" i="3" s="1"/>
  <c r="AS501" i="3"/>
  <c r="AS502" i="3"/>
  <c r="AU502" i="3" s="1"/>
  <c r="AS503" i="3"/>
  <c r="AS504" i="3"/>
  <c r="AU504" i="3" s="1"/>
  <c r="AS505" i="3"/>
  <c r="AS506" i="3"/>
  <c r="AU506" i="3" s="1"/>
  <c r="AS507" i="3"/>
  <c r="AS508" i="3"/>
  <c r="AU508" i="3" s="1"/>
  <c r="AS509" i="3"/>
  <c r="AS510" i="3"/>
  <c r="AU510" i="3" s="1"/>
  <c r="AS511" i="3"/>
  <c r="AS512" i="3"/>
  <c r="AU512" i="3" s="1"/>
  <c r="AS513" i="3"/>
  <c r="AS514" i="3"/>
  <c r="AU514" i="3" s="1"/>
  <c r="AS515" i="3"/>
  <c r="AS516" i="3"/>
  <c r="AU516" i="3" s="1"/>
  <c r="AS517" i="3"/>
  <c r="AU517" i="3" s="1"/>
  <c r="AS518" i="3"/>
  <c r="AU518" i="3" s="1"/>
  <c r="AS519" i="3"/>
  <c r="AS520" i="3"/>
  <c r="AU520" i="3" s="1"/>
  <c r="AS521" i="3"/>
  <c r="AS522" i="3"/>
  <c r="AU522" i="3" s="1"/>
  <c r="AS523" i="3"/>
  <c r="AS524" i="3"/>
  <c r="AU524" i="3" s="1"/>
  <c r="AS525" i="3"/>
  <c r="AS526" i="3"/>
  <c r="AU526" i="3" s="1"/>
  <c r="AS527" i="3"/>
  <c r="AS528" i="3"/>
  <c r="AU528" i="3" s="1"/>
  <c r="AS529" i="3"/>
  <c r="AS530" i="3"/>
  <c r="AU530" i="3" s="1"/>
  <c r="AS531" i="3"/>
  <c r="AS532" i="3"/>
  <c r="AU532" i="3" s="1"/>
  <c r="AS533" i="3"/>
  <c r="AS534" i="3"/>
  <c r="AU534" i="3" s="1"/>
  <c r="AS535" i="3"/>
  <c r="AS536" i="3"/>
  <c r="AU536" i="3" s="1"/>
  <c r="AS537" i="3"/>
  <c r="AS538" i="3"/>
  <c r="AU538" i="3" s="1"/>
  <c r="AS539" i="3"/>
  <c r="AS540" i="3"/>
  <c r="AU540" i="3" s="1"/>
  <c r="AS541" i="3"/>
  <c r="AS542" i="3"/>
  <c r="AU542" i="3" s="1"/>
  <c r="AS543" i="3"/>
  <c r="AS544" i="3"/>
  <c r="AU544" i="3" s="1"/>
  <c r="AS545" i="3"/>
  <c r="AS546" i="3"/>
  <c r="AU546" i="3" s="1"/>
  <c r="AS547" i="3"/>
  <c r="AS548" i="3"/>
  <c r="AU548" i="3" s="1"/>
  <c r="AS549" i="3"/>
  <c r="AS550" i="3"/>
  <c r="AU550" i="3" s="1"/>
  <c r="AS551" i="3"/>
  <c r="AS552" i="3"/>
  <c r="AU552" i="3" s="1"/>
  <c r="AS553" i="3"/>
  <c r="AS554" i="3"/>
  <c r="AU554" i="3" s="1"/>
  <c r="AS555" i="3"/>
  <c r="AS556" i="3"/>
  <c r="AU556" i="3" s="1"/>
  <c r="AS557" i="3"/>
  <c r="AS558" i="3"/>
  <c r="AU558" i="3" s="1"/>
  <c r="AS559" i="3"/>
  <c r="AS560" i="3"/>
  <c r="AU560" i="3" s="1"/>
  <c r="AS561" i="3"/>
  <c r="AS562" i="3"/>
  <c r="AU562" i="3" s="1"/>
  <c r="AS563" i="3"/>
  <c r="AS564" i="3"/>
  <c r="AU564" i="3" s="1"/>
  <c r="AS565" i="3"/>
  <c r="AS566" i="3"/>
  <c r="AU566" i="3" s="1"/>
  <c r="AS567" i="3"/>
  <c r="AS568" i="3"/>
  <c r="AU568" i="3" s="1"/>
  <c r="AS569" i="3"/>
  <c r="AS570" i="3"/>
  <c r="AU570" i="3" s="1"/>
  <c r="AS571" i="3"/>
  <c r="AS572" i="3"/>
  <c r="AU572" i="3" s="1"/>
  <c r="AS573" i="3"/>
  <c r="AS574" i="3"/>
  <c r="AU574" i="3" s="1"/>
  <c r="AS575" i="3"/>
  <c r="AU575" i="3" s="1"/>
  <c r="AS576" i="3"/>
  <c r="AU576" i="3" s="1"/>
  <c r="AS577" i="3"/>
  <c r="AS578" i="3"/>
  <c r="AU578" i="3" s="1"/>
  <c r="AS579" i="3"/>
  <c r="AS580" i="3"/>
  <c r="AU580" i="3" s="1"/>
  <c r="AS581" i="3"/>
  <c r="AS582" i="3"/>
  <c r="AU582" i="3" s="1"/>
  <c r="AS583" i="3"/>
  <c r="AS584" i="3"/>
  <c r="AU584" i="3" s="1"/>
  <c r="AS585" i="3"/>
  <c r="AS586" i="3"/>
  <c r="AU586" i="3" s="1"/>
  <c r="AS587" i="3"/>
  <c r="AS588" i="3"/>
  <c r="AU588" i="3" s="1"/>
  <c r="AS589" i="3"/>
  <c r="AS590" i="3"/>
  <c r="AU590" i="3" s="1"/>
  <c r="AS591" i="3"/>
  <c r="AS592" i="3"/>
  <c r="AU592" i="3" s="1"/>
  <c r="AS593" i="3"/>
  <c r="AS594" i="3"/>
  <c r="AU594" i="3" s="1"/>
  <c r="AS595" i="3"/>
  <c r="AS596" i="3"/>
  <c r="AU596" i="3" s="1"/>
  <c r="AS597" i="3"/>
  <c r="AS598" i="3"/>
  <c r="AU598" i="3" s="1"/>
  <c r="AS599" i="3"/>
  <c r="AS600" i="3"/>
  <c r="AU600" i="3" s="1"/>
  <c r="AS601" i="3"/>
  <c r="AS602" i="3"/>
  <c r="AU602" i="3" s="1"/>
  <c r="AS603" i="3"/>
  <c r="AS604" i="3"/>
  <c r="AU604" i="3" s="1"/>
  <c r="AS605" i="3"/>
  <c r="AS606" i="3"/>
  <c r="AU606" i="3" s="1"/>
  <c r="AS607" i="3"/>
  <c r="AS608" i="3"/>
  <c r="AU608" i="3" s="1"/>
  <c r="AS609" i="3"/>
  <c r="AS610" i="3"/>
  <c r="AU610" i="3" s="1"/>
  <c r="AS611" i="3"/>
  <c r="AS612" i="3"/>
  <c r="AU612" i="3" s="1"/>
  <c r="AS613" i="3"/>
  <c r="AS614" i="3"/>
  <c r="AU614" i="3" s="1"/>
  <c r="AS615" i="3"/>
  <c r="AS616" i="3"/>
  <c r="AU616" i="3" s="1"/>
  <c r="AS617" i="3"/>
  <c r="AS618" i="3"/>
  <c r="AU618" i="3" s="1"/>
  <c r="AS619" i="3"/>
  <c r="AS620" i="3"/>
  <c r="AU620" i="3" s="1"/>
  <c r="AS621" i="3"/>
  <c r="AS622" i="3"/>
  <c r="AU622" i="3" s="1"/>
  <c r="AS623" i="3"/>
  <c r="AS624" i="3"/>
  <c r="AU624" i="3" s="1"/>
  <c r="AS625" i="3"/>
  <c r="AS626" i="3"/>
  <c r="AU626" i="3" s="1"/>
  <c r="AS627" i="3"/>
  <c r="AS628" i="3"/>
  <c r="AU628" i="3" s="1"/>
  <c r="AS629" i="3"/>
  <c r="AS630" i="3"/>
  <c r="AU630" i="3" s="1"/>
  <c r="AS631" i="3"/>
  <c r="AS632" i="3"/>
  <c r="AU632" i="3" s="1"/>
  <c r="AS633" i="3"/>
  <c r="AS634" i="3"/>
  <c r="AU634" i="3" s="1"/>
  <c r="AS635" i="3"/>
  <c r="AS636" i="3"/>
  <c r="AU636" i="3" s="1"/>
  <c r="AS637" i="3"/>
  <c r="AS638" i="3"/>
  <c r="AU638" i="3" s="1"/>
  <c r="AS639" i="3"/>
  <c r="AS640" i="3"/>
  <c r="AU640" i="3" s="1"/>
  <c r="AS641" i="3"/>
  <c r="AS642" i="3"/>
  <c r="AU642" i="3" s="1"/>
  <c r="AS643" i="3"/>
  <c r="AS644" i="3"/>
  <c r="AU644" i="3" s="1"/>
  <c r="AS645" i="3"/>
  <c r="AS646" i="3"/>
  <c r="AU646" i="3" s="1"/>
  <c r="AS647" i="3"/>
  <c r="AS648" i="3"/>
  <c r="AU648" i="3" s="1"/>
  <c r="AS649" i="3"/>
  <c r="AS650" i="3"/>
  <c r="AU650" i="3" s="1"/>
  <c r="AS651" i="3"/>
  <c r="AS652" i="3"/>
  <c r="AU652" i="3" s="1"/>
  <c r="AS653" i="3"/>
  <c r="AS654" i="3"/>
  <c r="AU654" i="3" s="1"/>
  <c r="AS655" i="3"/>
  <c r="AS656" i="3"/>
  <c r="AU656" i="3" s="1"/>
  <c r="AS657" i="3"/>
  <c r="AS658" i="3"/>
  <c r="AU658" i="3" s="1"/>
  <c r="AS659" i="3"/>
  <c r="AS660" i="3"/>
  <c r="AU660" i="3" s="1"/>
  <c r="AS661" i="3"/>
  <c r="AS662" i="3"/>
  <c r="AU662" i="3" s="1"/>
  <c r="AS663" i="3"/>
  <c r="AS664" i="3"/>
  <c r="AU664" i="3" s="1"/>
  <c r="AS665" i="3"/>
  <c r="AS666" i="3"/>
  <c r="AU666" i="3" s="1"/>
  <c r="AS667" i="3"/>
  <c r="AS668" i="3"/>
  <c r="AU668" i="3" s="1"/>
  <c r="AS669" i="3"/>
  <c r="AS670" i="3"/>
  <c r="AU670" i="3" s="1"/>
  <c r="AS671" i="3"/>
  <c r="AS672" i="3"/>
  <c r="AU672" i="3" s="1"/>
  <c r="AS673" i="3"/>
  <c r="AS674" i="3"/>
  <c r="AU674" i="3" s="1"/>
  <c r="AS675" i="3"/>
  <c r="AS676" i="3"/>
  <c r="AU676" i="3" s="1"/>
  <c r="AS677" i="3"/>
  <c r="AS678" i="3"/>
  <c r="AU678" i="3" s="1"/>
  <c r="AS679" i="3"/>
  <c r="AS680" i="3"/>
  <c r="AU680" i="3" s="1"/>
  <c r="AS681" i="3"/>
  <c r="AS682" i="3"/>
  <c r="AU682" i="3" s="1"/>
  <c r="AS683" i="3"/>
  <c r="AS684" i="3"/>
  <c r="AU684" i="3" s="1"/>
  <c r="AS685" i="3"/>
  <c r="AS686" i="3"/>
  <c r="AU686" i="3" s="1"/>
  <c r="AS687" i="3"/>
  <c r="AS688" i="3"/>
  <c r="AU688" i="3" s="1"/>
  <c r="AS689" i="3"/>
  <c r="AS690" i="3"/>
  <c r="AU690" i="3" s="1"/>
  <c r="AS691" i="3"/>
  <c r="AS692" i="3"/>
  <c r="AU692" i="3" s="1"/>
  <c r="AS693" i="3"/>
  <c r="AS694" i="3"/>
  <c r="AU694" i="3" s="1"/>
  <c r="AS695" i="3"/>
  <c r="AS696" i="3"/>
  <c r="AU696" i="3" s="1"/>
  <c r="AS697" i="3"/>
  <c r="AS698" i="3"/>
  <c r="AU698" i="3" s="1"/>
  <c r="AS699" i="3"/>
  <c r="AS700" i="3"/>
  <c r="AU700" i="3" s="1"/>
  <c r="AS701" i="3"/>
  <c r="AS702" i="3"/>
  <c r="AU702" i="3" s="1"/>
  <c r="AS703" i="3"/>
  <c r="AS704" i="3"/>
  <c r="AU704" i="3" s="1"/>
  <c r="AS705" i="3"/>
  <c r="AS706" i="3"/>
  <c r="AU706" i="3" s="1"/>
  <c r="AS707" i="3"/>
  <c r="AS708" i="3"/>
  <c r="AU708" i="3" s="1"/>
  <c r="AS709" i="3"/>
  <c r="AS710" i="3"/>
  <c r="AU710" i="3" s="1"/>
  <c r="AS711" i="3"/>
  <c r="AS712" i="3"/>
  <c r="AU712" i="3" s="1"/>
  <c r="AS713" i="3"/>
  <c r="AS714" i="3"/>
  <c r="AU714" i="3" s="1"/>
  <c r="AS715" i="3"/>
  <c r="AS716" i="3"/>
  <c r="AU716" i="3" s="1"/>
  <c r="AS717" i="3"/>
  <c r="AS718" i="3"/>
  <c r="AU718" i="3" s="1"/>
  <c r="AS719" i="3"/>
  <c r="AS720" i="3"/>
  <c r="AU720" i="3" s="1"/>
  <c r="AS721" i="3"/>
  <c r="AS722" i="3"/>
  <c r="AU722" i="3" s="1"/>
  <c r="AS723" i="3"/>
  <c r="AS724" i="3"/>
  <c r="AU724" i="3" s="1"/>
  <c r="AS725" i="3"/>
  <c r="AS726" i="3"/>
  <c r="AU726" i="3" s="1"/>
  <c r="AS727" i="3"/>
  <c r="AS728" i="3"/>
  <c r="AU728" i="3" s="1"/>
  <c r="AS729" i="3"/>
  <c r="AS730" i="3"/>
  <c r="AU730" i="3" s="1"/>
  <c r="AS731" i="3"/>
  <c r="AS732" i="3"/>
  <c r="AU732" i="3" s="1"/>
  <c r="AS733" i="3"/>
  <c r="AS734" i="3"/>
  <c r="AU734" i="3" s="1"/>
  <c r="AS735" i="3"/>
  <c r="AU735" i="3" s="1"/>
  <c r="AS736" i="3"/>
  <c r="AU736" i="3" s="1"/>
  <c r="AS737" i="3"/>
  <c r="AS738" i="3"/>
  <c r="AU738" i="3" s="1"/>
  <c r="AS739" i="3"/>
  <c r="AS740" i="3"/>
  <c r="AU740" i="3" s="1"/>
  <c r="AS741" i="3"/>
  <c r="AS742" i="3"/>
  <c r="AU742" i="3" s="1"/>
  <c r="AS743" i="3"/>
  <c r="AS744" i="3"/>
  <c r="AU744" i="3" s="1"/>
  <c r="AS745" i="3"/>
  <c r="AS746" i="3"/>
  <c r="AU746" i="3" s="1"/>
  <c r="AS747" i="3"/>
  <c r="AS748" i="3"/>
  <c r="AU748" i="3" s="1"/>
  <c r="AS749" i="3"/>
  <c r="AS750" i="3"/>
  <c r="AU750" i="3" s="1"/>
  <c r="AS751" i="3"/>
  <c r="AS752" i="3"/>
  <c r="AU752" i="3" s="1"/>
  <c r="AS753" i="3"/>
  <c r="AS754" i="3"/>
  <c r="AU754" i="3" s="1"/>
  <c r="AS755" i="3"/>
  <c r="AS756" i="3"/>
  <c r="AU756" i="3" s="1"/>
  <c r="AS757" i="3"/>
  <c r="AS758" i="3"/>
  <c r="AU758" i="3" s="1"/>
  <c r="AS759" i="3"/>
  <c r="AS760" i="3"/>
  <c r="AU760" i="3" s="1"/>
  <c r="AS761" i="3"/>
  <c r="AS762" i="3"/>
  <c r="AU762" i="3" s="1"/>
  <c r="AS763" i="3"/>
  <c r="AS764" i="3"/>
  <c r="AU764" i="3" s="1"/>
  <c r="AS765" i="3"/>
  <c r="AS766" i="3"/>
  <c r="AU766" i="3" s="1"/>
  <c r="AS767" i="3"/>
  <c r="AS768" i="3"/>
  <c r="AU768" i="3" s="1"/>
  <c r="AS769" i="3"/>
  <c r="AS770" i="3"/>
  <c r="AU770" i="3" s="1"/>
  <c r="AS771" i="3"/>
  <c r="AU771" i="3" s="1"/>
  <c r="AS772" i="3"/>
  <c r="AU772" i="3" s="1"/>
  <c r="AS773" i="3"/>
  <c r="AS774" i="3"/>
  <c r="AU774" i="3" s="1"/>
  <c r="AS775" i="3"/>
  <c r="AS776" i="3"/>
  <c r="AU776" i="3" s="1"/>
  <c r="AS777" i="3"/>
  <c r="AS778" i="3"/>
  <c r="AU778" i="3" s="1"/>
  <c r="AS779" i="3"/>
  <c r="AS780" i="3"/>
  <c r="AU780" i="3" s="1"/>
  <c r="AS781" i="3"/>
  <c r="AS782" i="3"/>
  <c r="AU782" i="3" s="1"/>
  <c r="AS783" i="3"/>
  <c r="AS784" i="3"/>
  <c r="AU784" i="3" s="1"/>
  <c r="AS785" i="3"/>
  <c r="AS786" i="3"/>
  <c r="AU786" i="3" s="1"/>
  <c r="AS787" i="3"/>
  <c r="AS788" i="3"/>
  <c r="AU788" i="3" s="1"/>
  <c r="AS789" i="3"/>
  <c r="AS790" i="3"/>
  <c r="AU790" i="3" s="1"/>
  <c r="AS791" i="3"/>
  <c r="AS792" i="3"/>
  <c r="AU792" i="3" s="1"/>
  <c r="AS793" i="3"/>
  <c r="AS794" i="3"/>
  <c r="AU794" i="3" s="1"/>
  <c r="AS795" i="3"/>
  <c r="AS796" i="3"/>
  <c r="AU796" i="3" s="1"/>
  <c r="AS797" i="3"/>
  <c r="AS798" i="3"/>
  <c r="AU798" i="3" s="1"/>
  <c r="AS799" i="3"/>
  <c r="AS800" i="3"/>
  <c r="AU800" i="3" s="1"/>
  <c r="AS801" i="3"/>
  <c r="AS802" i="3"/>
  <c r="AU802" i="3" s="1"/>
  <c r="AS803" i="3"/>
  <c r="AS804" i="3"/>
  <c r="AU804" i="3" s="1"/>
  <c r="AS805" i="3"/>
  <c r="AS806" i="3"/>
  <c r="AU806" i="3" s="1"/>
  <c r="AS807" i="3"/>
  <c r="AS808" i="3"/>
  <c r="AU808" i="3" s="1"/>
  <c r="AS809" i="3"/>
  <c r="AS810" i="3"/>
  <c r="AU810" i="3" s="1"/>
  <c r="AS811" i="3"/>
  <c r="AS812" i="3"/>
  <c r="AU812" i="3" s="1"/>
  <c r="AS813" i="3"/>
  <c r="AS814" i="3"/>
  <c r="AU814" i="3" s="1"/>
  <c r="AS815" i="3"/>
  <c r="AS816" i="3"/>
  <c r="AU816" i="3" s="1"/>
  <c r="AS817" i="3"/>
  <c r="AS818" i="3"/>
  <c r="AU818" i="3" s="1"/>
  <c r="AS819" i="3"/>
  <c r="AS820" i="3"/>
  <c r="AU820" i="3" s="1"/>
  <c r="AS821" i="3"/>
  <c r="AS822" i="3"/>
  <c r="AU822" i="3" s="1"/>
  <c r="AS823" i="3"/>
  <c r="AS824" i="3"/>
  <c r="AU824" i="3" s="1"/>
  <c r="AS825" i="3"/>
  <c r="AS826" i="3"/>
  <c r="AU826" i="3" s="1"/>
  <c r="AS827" i="3"/>
  <c r="AS828" i="3"/>
  <c r="AU828" i="3" s="1"/>
  <c r="AS829" i="3"/>
  <c r="AS830" i="3"/>
  <c r="AU830" i="3" s="1"/>
  <c r="AS831" i="3"/>
  <c r="AS832" i="3"/>
  <c r="AU832" i="3" s="1"/>
  <c r="AS833" i="3"/>
  <c r="AS834" i="3"/>
  <c r="AU834" i="3" s="1"/>
  <c r="AS835" i="3"/>
  <c r="AU835" i="3" s="1"/>
  <c r="AS836" i="3"/>
  <c r="AU836" i="3" s="1"/>
  <c r="AS837" i="3"/>
  <c r="AS838" i="3"/>
  <c r="AU838" i="3" s="1"/>
  <c r="AS839" i="3"/>
  <c r="AS840" i="3"/>
  <c r="AU840" i="3" s="1"/>
  <c r="AS841" i="3"/>
  <c r="AS842" i="3"/>
  <c r="AU842" i="3" s="1"/>
  <c r="AS843" i="3"/>
  <c r="AS844" i="3"/>
  <c r="AU844" i="3" s="1"/>
  <c r="AS845" i="3"/>
  <c r="AS846" i="3"/>
  <c r="AU846" i="3" s="1"/>
  <c r="AS847" i="3"/>
  <c r="AS848" i="3"/>
  <c r="AU848" i="3" s="1"/>
  <c r="AS849" i="3"/>
  <c r="AS850" i="3"/>
  <c r="AU850" i="3" s="1"/>
  <c r="AS851" i="3"/>
  <c r="AS852" i="3"/>
  <c r="AU852" i="3" s="1"/>
  <c r="AS853" i="3"/>
  <c r="AS854" i="3"/>
  <c r="AU854" i="3" s="1"/>
  <c r="AS855" i="3"/>
  <c r="AS856" i="3"/>
  <c r="AU856" i="3" s="1"/>
  <c r="AS857" i="3"/>
  <c r="AS858" i="3"/>
  <c r="AU858" i="3" s="1"/>
  <c r="BI876" i="3" s="1"/>
  <c r="AS859" i="3"/>
  <c r="AS860" i="3"/>
  <c r="AU860" i="3" s="1"/>
  <c r="AS861" i="3"/>
  <c r="AS862" i="3"/>
  <c r="AU862" i="3" s="1"/>
  <c r="AS863" i="3"/>
  <c r="AS864" i="3"/>
  <c r="AU864" i="3" s="1"/>
  <c r="AS865" i="3"/>
  <c r="AS866" i="3"/>
  <c r="AU866" i="3" s="1"/>
  <c r="AS867" i="3"/>
  <c r="AS868" i="3"/>
  <c r="AU868" i="3" s="1"/>
  <c r="AS869" i="3"/>
  <c r="AS870" i="3"/>
  <c r="AU870" i="3" s="1"/>
  <c r="AS871" i="3"/>
  <c r="AS872" i="3"/>
  <c r="AU872" i="3" s="1"/>
  <c r="AS873" i="3"/>
  <c r="AS874" i="3"/>
  <c r="AU874" i="3" s="1"/>
  <c r="AS875" i="3"/>
  <c r="AS876" i="3"/>
  <c r="AU876" i="3" s="1"/>
  <c r="AS877" i="3"/>
  <c r="AS878" i="3"/>
  <c r="AU878" i="3" s="1"/>
  <c r="AS879" i="3"/>
  <c r="AS880" i="3"/>
  <c r="AU880" i="3" s="1"/>
  <c r="AS881" i="3"/>
  <c r="AS882" i="3"/>
  <c r="AU882" i="3" s="1"/>
  <c r="AS883" i="3"/>
  <c r="AS884" i="3"/>
  <c r="AU884" i="3" s="1"/>
  <c r="AS885" i="3"/>
  <c r="AS886" i="3"/>
  <c r="AU886" i="3" s="1"/>
  <c r="AS887" i="3"/>
  <c r="AS888" i="3"/>
  <c r="AU888" i="3" s="1"/>
  <c r="AS889" i="3"/>
  <c r="AS890" i="3"/>
  <c r="AU890" i="3" s="1"/>
  <c r="AS891" i="3"/>
  <c r="AS892" i="3"/>
  <c r="AU892" i="3" s="1"/>
  <c r="AS893" i="3"/>
  <c r="AS894" i="3"/>
  <c r="AU894" i="3" s="1"/>
  <c r="AS895" i="3"/>
  <c r="AS896" i="3"/>
  <c r="AU896" i="3" s="1"/>
  <c r="AS897" i="3"/>
  <c r="AS898" i="3"/>
  <c r="AU898" i="3" s="1"/>
  <c r="AS899" i="3"/>
  <c r="AS900" i="3"/>
  <c r="AU900" i="3" s="1"/>
  <c r="AR2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41" i="3"/>
  <c r="AN142" i="3"/>
  <c r="AN143" i="3"/>
  <c r="AN144" i="3"/>
  <c r="AN145" i="3"/>
  <c r="AN146" i="3"/>
  <c r="AN147" i="3"/>
  <c r="AN148" i="3"/>
  <c r="AN149" i="3"/>
  <c r="AN150" i="3"/>
  <c r="AN151" i="3"/>
  <c r="AN152" i="3"/>
  <c r="AN153" i="3"/>
  <c r="AN154" i="3"/>
  <c r="AN155" i="3"/>
  <c r="AN156" i="3"/>
  <c r="AN157" i="3"/>
  <c r="AN158" i="3"/>
  <c r="AN159" i="3"/>
  <c r="AN160" i="3"/>
  <c r="AN161" i="3"/>
  <c r="AN162" i="3"/>
  <c r="AN163" i="3"/>
  <c r="AN164" i="3"/>
  <c r="AN165" i="3"/>
  <c r="AN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87" i="3"/>
  <c r="AN188" i="3"/>
  <c r="AN189" i="3"/>
  <c r="AN190" i="3"/>
  <c r="AN191" i="3"/>
  <c r="AN192" i="3"/>
  <c r="AN193" i="3"/>
  <c r="AN194" i="3"/>
  <c r="AN195" i="3"/>
  <c r="AN196" i="3"/>
  <c r="AN197" i="3"/>
  <c r="AN198" i="3"/>
  <c r="AN199" i="3"/>
  <c r="AN200" i="3"/>
  <c r="AN201" i="3"/>
  <c r="AN202" i="3"/>
  <c r="AN203" i="3"/>
  <c r="AN204" i="3"/>
  <c r="AN205" i="3"/>
  <c r="AN206" i="3"/>
  <c r="AN207" i="3"/>
  <c r="AN208" i="3"/>
  <c r="AN209" i="3"/>
  <c r="AN210" i="3"/>
  <c r="AN211" i="3"/>
  <c r="AN212" i="3"/>
  <c r="AN213" i="3"/>
  <c r="AN214" i="3"/>
  <c r="AN215" i="3"/>
  <c r="AN216" i="3"/>
  <c r="AN217" i="3"/>
  <c r="AN218" i="3"/>
  <c r="AN219" i="3"/>
  <c r="AN220" i="3"/>
  <c r="AN221" i="3"/>
  <c r="AN222" i="3"/>
  <c r="AN223" i="3"/>
  <c r="AN224" i="3"/>
  <c r="AN225" i="3"/>
  <c r="AN226" i="3"/>
  <c r="AN227" i="3"/>
  <c r="AN228" i="3"/>
  <c r="AN229" i="3"/>
  <c r="AN230" i="3"/>
  <c r="AN231" i="3"/>
  <c r="AN232" i="3"/>
  <c r="AN233" i="3"/>
  <c r="AN234" i="3"/>
  <c r="AN235" i="3"/>
  <c r="AN236" i="3"/>
  <c r="AN237" i="3"/>
  <c r="AN238" i="3"/>
  <c r="AN239" i="3"/>
  <c r="AN240" i="3"/>
  <c r="AN241" i="3"/>
  <c r="AN242" i="3"/>
  <c r="AN243" i="3"/>
  <c r="AN244" i="3"/>
  <c r="AN245" i="3"/>
  <c r="AN246" i="3"/>
  <c r="AN247" i="3"/>
  <c r="AN248" i="3"/>
  <c r="AN249" i="3"/>
  <c r="AN250" i="3"/>
  <c r="AN251" i="3"/>
  <c r="AN252" i="3"/>
  <c r="AN253" i="3"/>
  <c r="AN254" i="3"/>
  <c r="AN255" i="3"/>
  <c r="AN256" i="3"/>
  <c r="AN257" i="3"/>
  <c r="AN258" i="3"/>
  <c r="AN259" i="3"/>
  <c r="AN260" i="3"/>
  <c r="AN261" i="3"/>
  <c r="AN262" i="3"/>
  <c r="AN263" i="3"/>
  <c r="AN264" i="3"/>
  <c r="AN265" i="3"/>
  <c r="AN266" i="3"/>
  <c r="AN267" i="3"/>
  <c r="AN268" i="3"/>
  <c r="AN269" i="3"/>
  <c r="AN270" i="3"/>
  <c r="AN271" i="3"/>
  <c r="AN272" i="3"/>
  <c r="AN273" i="3"/>
  <c r="AN274" i="3"/>
  <c r="AN275" i="3"/>
  <c r="AN276" i="3"/>
  <c r="AN277" i="3"/>
  <c r="AN278" i="3"/>
  <c r="AN279" i="3"/>
  <c r="AN280" i="3"/>
  <c r="AN281" i="3"/>
  <c r="AN282" i="3"/>
  <c r="AN283" i="3"/>
  <c r="AN284" i="3"/>
  <c r="AN285" i="3"/>
  <c r="AN286" i="3"/>
  <c r="AN287" i="3"/>
  <c r="AN288" i="3"/>
  <c r="AN289" i="3"/>
  <c r="AN290" i="3"/>
  <c r="AN291" i="3"/>
  <c r="AN292" i="3"/>
  <c r="AN293" i="3"/>
  <c r="AN294" i="3"/>
  <c r="AN295" i="3"/>
  <c r="AN296" i="3"/>
  <c r="AN297" i="3"/>
  <c r="AN298" i="3"/>
  <c r="AN299" i="3"/>
  <c r="AN300" i="3"/>
  <c r="AN301" i="3"/>
  <c r="AN302" i="3"/>
  <c r="AN303" i="3"/>
  <c r="AN304" i="3"/>
  <c r="AN305" i="3"/>
  <c r="AN306" i="3"/>
  <c r="AN307" i="3"/>
  <c r="AN308" i="3"/>
  <c r="AN309" i="3"/>
  <c r="AN310" i="3"/>
  <c r="AN311" i="3"/>
  <c r="AN312" i="3"/>
  <c r="AN313" i="3"/>
  <c r="AN314" i="3"/>
  <c r="AN315" i="3"/>
  <c r="AN316" i="3"/>
  <c r="AN317" i="3"/>
  <c r="AN318" i="3"/>
  <c r="AN319" i="3"/>
  <c r="AN320" i="3"/>
  <c r="AN321" i="3"/>
  <c r="AN322" i="3"/>
  <c r="AN323" i="3"/>
  <c r="AN324" i="3"/>
  <c r="AN325" i="3"/>
  <c r="AN326" i="3"/>
  <c r="AN327" i="3"/>
  <c r="AN328" i="3"/>
  <c r="AN329" i="3"/>
  <c r="AN330" i="3"/>
  <c r="AN331" i="3"/>
  <c r="AN332" i="3"/>
  <c r="AN333" i="3"/>
  <c r="AN334" i="3"/>
  <c r="AN335" i="3"/>
  <c r="AN336" i="3"/>
  <c r="AN337" i="3"/>
  <c r="AN338" i="3"/>
  <c r="AN339" i="3"/>
  <c r="AN340" i="3"/>
  <c r="AN341" i="3"/>
  <c r="AN342" i="3"/>
  <c r="AN343" i="3"/>
  <c r="AN344" i="3"/>
  <c r="AN345" i="3"/>
  <c r="AN346" i="3"/>
  <c r="AN347" i="3"/>
  <c r="AN348" i="3"/>
  <c r="AN349" i="3"/>
  <c r="AN350" i="3"/>
  <c r="AN351" i="3"/>
  <c r="AN352" i="3"/>
  <c r="AN353" i="3"/>
  <c r="AN354" i="3"/>
  <c r="AN355" i="3"/>
  <c r="AN356" i="3"/>
  <c r="AN357" i="3"/>
  <c r="AN358" i="3"/>
  <c r="AN359" i="3"/>
  <c r="AN360" i="3"/>
  <c r="AN361" i="3"/>
  <c r="AN362" i="3"/>
  <c r="AN363" i="3"/>
  <c r="AN364" i="3"/>
  <c r="AN365" i="3"/>
  <c r="AN366" i="3"/>
  <c r="AN367" i="3"/>
  <c r="AN368" i="3"/>
  <c r="AN369" i="3"/>
  <c r="AN370" i="3"/>
  <c r="AN371" i="3"/>
  <c r="AN372" i="3"/>
  <c r="AN373" i="3"/>
  <c r="AN374" i="3"/>
  <c r="AN375" i="3"/>
  <c r="AN376" i="3"/>
  <c r="AN377" i="3"/>
  <c r="AN378" i="3"/>
  <c r="AN379" i="3"/>
  <c r="AN380" i="3"/>
  <c r="AN381" i="3"/>
  <c r="AN382" i="3"/>
  <c r="AN383" i="3"/>
  <c r="AN384" i="3"/>
  <c r="AN385" i="3"/>
  <c r="AN386" i="3"/>
  <c r="AN387" i="3"/>
  <c r="AN388" i="3"/>
  <c r="AN389" i="3"/>
  <c r="AN390" i="3"/>
  <c r="AN391" i="3"/>
  <c r="AN392" i="3"/>
  <c r="AN393" i="3"/>
  <c r="AN394" i="3"/>
  <c r="AN395" i="3"/>
  <c r="AN396" i="3"/>
  <c r="AN397" i="3"/>
  <c r="AN398" i="3"/>
  <c r="AN399" i="3"/>
  <c r="AN400" i="3"/>
  <c r="AN401" i="3"/>
  <c r="AN402" i="3"/>
  <c r="AN403" i="3"/>
  <c r="AN404" i="3"/>
  <c r="AN405" i="3"/>
  <c r="AN406" i="3"/>
  <c r="AN407" i="3"/>
  <c r="AN408" i="3"/>
  <c r="AN409" i="3"/>
  <c r="AN410" i="3"/>
  <c r="AN411" i="3"/>
  <c r="AN412" i="3"/>
  <c r="AN413" i="3"/>
  <c r="AN414" i="3"/>
  <c r="AN415" i="3"/>
  <c r="AN416" i="3"/>
  <c r="AN417" i="3"/>
  <c r="AN418" i="3"/>
  <c r="AN419" i="3"/>
  <c r="AN420" i="3"/>
  <c r="AN421" i="3"/>
  <c r="AN422" i="3"/>
  <c r="AN423" i="3"/>
  <c r="AN424" i="3"/>
  <c r="AN425" i="3"/>
  <c r="AN426" i="3"/>
  <c r="AN427" i="3"/>
  <c r="AN428" i="3"/>
  <c r="AN429" i="3"/>
  <c r="AN430" i="3"/>
  <c r="AN431" i="3"/>
  <c r="AN432" i="3"/>
  <c r="AN433" i="3"/>
  <c r="AN434" i="3"/>
  <c r="AN435" i="3"/>
  <c r="AN436" i="3"/>
  <c r="AN437" i="3"/>
  <c r="AN438" i="3"/>
  <c r="AN439" i="3"/>
  <c r="AN440" i="3"/>
  <c r="AN441" i="3"/>
  <c r="AN442" i="3"/>
  <c r="AN443" i="3"/>
  <c r="AN444" i="3"/>
  <c r="AN445" i="3"/>
  <c r="AN446" i="3"/>
  <c r="AN447" i="3"/>
  <c r="AN448" i="3"/>
  <c r="AN449" i="3"/>
  <c r="AN450" i="3"/>
  <c r="AN451" i="3"/>
  <c r="AN452" i="3"/>
  <c r="AN453" i="3"/>
  <c r="AN454" i="3"/>
  <c r="AN455" i="3"/>
  <c r="AN456" i="3"/>
  <c r="AN457" i="3"/>
  <c r="AN458" i="3"/>
  <c r="AN459" i="3"/>
  <c r="AN460" i="3"/>
  <c r="AN461" i="3"/>
  <c r="AN462" i="3"/>
  <c r="AN463" i="3"/>
  <c r="AN464" i="3"/>
  <c r="AN465" i="3"/>
  <c r="AN466" i="3"/>
  <c r="AN467" i="3"/>
  <c r="AN468" i="3"/>
  <c r="AN469" i="3"/>
  <c r="AN470" i="3"/>
  <c r="AN471" i="3"/>
  <c r="AN472" i="3"/>
  <c r="AN473" i="3"/>
  <c r="AN474" i="3"/>
  <c r="AN475" i="3"/>
  <c r="AN476" i="3"/>
  <c r="AN477" i="3"/>
  <c r="AN478" i="3"/>
  <c r="AN479" i="3"/>
  <c r="AN480" i="3"/>
  <c r="AN481" i="3"/>
  <c r="AN482" i="3"/>
  <c r="AN483" i="3"/>
  <c r="AN484" i="3"/>
  <c r="AN485" i="3"/>
  <c r="AN486" i="3"/>
  <c r="AN487" i="3"/>
  <c r="AN488" i="3"/>
  <c r="AN489" i="3"/>
  <c r="AN490" i="3"/>
  <c r="AN491" i="3"/>
  <c r="AN492" i="3"/>
  <c r="AN493" i="3"/>
  <c r="AN494" i="3"/>
  <c r="AN495" i="3"/>
  <c r="AN496" i="3"/>
  <c r="AN497" i="3"/>
  <c r="AN498" i="3"/>
  <c r="AN499" i="3"/>
  <c r="AN500" i="3"/>
  <c r="AN501" i="3"/>
  <c r="AN502" i="3"/>
  <c r="AN503" i="3"/>
  <c r="AN504" i="3"/>
  <c r="AN505" i="3"/>
  <c r="AN506" i="3"/>
  <c r="AN507" i="3"/>
  <c r="AN508" i="3"/>
  <c r="AN509" i="3"/>
  <c r="AN510" i="3"/>
  <c r="AN511" i="3"/>
  <c r="AN512" i="3"/>
  <c r="AN513" i="3"/>
  <c r="AN514" i="3"/>
  <c r="AN515" i="3"/>
  <c r="AN516" i="3"/>
  <c r="AN517" i="3"/>
  <c r="AN518" i="3"/>
  <c r="AN519" i="3"/>
  <c r="AN520" i="3"/>
  <c r="AN521" i="3"/>
  <c r="AN522" i="3"/>
  <c r="AN523" i="3"/>
  <c r="AN524" i="3"/>
  <c r="AN525" i="3"/>
  <c r="AN526" i="3"/>
  <c r="AN527" i="3"/>
  <c r="AN528" i="3"/>
  <c r="AN529" i="3"/>
  <c r="AN530" i="3"/>
  <c r="AN531" i="3"/>
  <c r="AN532" i="3"/>
  <c r="AN533" i="3"/>
  <c r="AN534" i="3"/>
  <c r="AN535" i="3"/>
  <c r="AN536" i="3"/>
  <c r="AN537" i="3"/>
  <c r="AN538" i="3"/>
  <c r="AN539" i="3"/>
  <c r="AN540" i="3"/>
  <c r="AN541" i="3"/>
  <c r="AN542" i="3"/>
  <c r="AN543" i="3"/>
  <c r="AN544" i="3"/>
  <c r="AN545" i="3"/>
  <c r="AN546" i="3"/>
  <c r="AN547" i="3"/>
  <c r="AN548" i="3"/>
  <c r="AN549" i="3"/>
  <c r="AN550" i="3"/>
  <c r="AN551" i="3"/>
  <c r="AN552" i="3"/>
  <c r="AN553" i="3"/>
  <c r="AN554" i="3"/>
  <c r="AN555" i="3"/>
  <c r="AN556" i="3"/>
  <c r="AN557" i="3"/>
  <c r="AN558" i="3"/>
  <c r="AN559" i="3"/>
  <c r="AN560" i="3"/>
  <c r="AN561" i="3"/>
  <c r="AN562" i="3"/>
  <c r="AN563" i="3"/>
  <c r="AN564" i="3"/>
  <c r="AN565" i="3"/>
  <c r="AN566" i="3"/>
  <c r="AN567" i="3"/>
  <c r="AN568" i="3"/>
  <c r="AN569" i="3"/>
  <c r="AN570" i="3"/>
  <c r="AN571" i="3"/>
  <c r="AN572" i="3"/>
  <c r="AN573" i="3"/>
  <c r="AN574" i="3"/>
  <c r="AN575" i="3"/>
  <c r="AN576" i="3"/>
  <c r="AN577" i="3"/>
  <c r="AN578" i="3"/>
  <c r="AN579" i="3"/>
  <c r="AN580" i="3"/>
  <c r="AN581" i="3"/>
  <c r="AN582" i="3"/>
  <c r="AN583" i="3"/>
  <c r="AN584" i="3"/>
  <c r="AN585" i="3"/>
  <c r="AN586" i="3"/>
  <c r="AN587" i="3"/>
  <c r="AN588" i="3"/>
  <c r="AN589" i="3"/>
  <c r="AN590" i="3"/>
  <c r="AN591" i="3"/>
  <c r="AN592" i="3"/>
  <c r="AN593" i="3"/>
  <c r="AN594" i="3"/>
  <c r="AN595" i="3"/>
  <c r="AN596" i="3"/>
  <c r="AN597" i="3"/>
  <c r="AN598" i="3"/>
  <c r="AN599" i="3"/>
  <c r="AN600" i="3"/>
  <c r="AN601" i="3"/>
  <c r="AN602" i="3"/>
  <c r="AN603" i="3"/>
  <c r="AN604" i="3"/>
  <c r="AN605" i="3"/>
  <c r="AN606" i="3"/>
  <c r="AN607" i="3"/>
  <c r="AN608" i="3"/>
  <c r="AN609" i="3"/>
  <c r="AN610" i="3"/>
  <c r="AN611" i="3"/>
  <c r="AN612" i="3"/>
  <c r="AN613" i="3"/>
  <c r="AN614" i="3"/>
  <c r="AN615" i="3"/>
  <c r="AN616" i="3"/>
  <c r="AN617" i="3"/>
  <c r="AN618" i="3"/>
  <c r="AN619" i="3"/>
  <c r="AN620" i="3"/>
  <c r="AN621" i="3"/>
  <c r="AN622" i="3"/>
  <c r="AN623" i="3"/>
  <c r="AN624" i="3"/>
  <c r="AN625" i="3"/>
  <c r="AN626" i="3"/>
  <c r="AN627" i="3"/>
  <c r="AN628" i="3"/>
  <c r="AN629" i="3"/>
  <c r="AN630" i="3"/>
  <c r="AN631" i="3"/>
  <c r="AN632" i="3"/>
  <c r="AN633" i="3"/>
  <c r="AN634" i="3"/>
  <c r="AN635" i="3"/>
  <c r="AN636" i="3"/>
  <c r="AN637" i="3"/>
  <c r="AN638" i="3"/>
  <c r="AN639" i="3"/>
  <c r="AN640" i="3"/>
  <c r="AN641" i="3"/>
  <c r="AN642" i="3"/>
  <c r="AN643" i="3"/>
  <c r="AN644" i="3"/>
  <c r="AN645" i="3"/>
  <c r="AN646" i="3"/>
  <c r="AN647" i="3"/>
  <c r="AN648" i="3"/>
  <c r="AN649" i="3"/>
  <c r="AN650" i="3"/>
  <c r="AN651" i="3"/>
  <c r="AN652" i="3"/>
  <c r="AN653" i="3"/>
  <c r="AN654" i="3"/>
  <c r="AN655" i="3"/>
  <c r="AN656" i="3"/>
  <c r="AN657" i="3"/>
  <c r="AN658" i="3"/>
  <c r="AN659" i="3"/>
  <c r="AN660" i="3"/>
  <c r="AN661" i="3"/>
  <c r="AN662" i="3"/>
  <c r="AN663" i="3"/>
  <c r="AN664" i="3"/>
  <c r="AN665" i="3"/>
  <c r="AN666" i="3"/>
  <c r="AN667" i="3"/>
  <c r="AN668" i="3"/>
  <c r="AN669" i="3"/>
  <c r="AN670" i="3"/>
  <c r="AN671" i="3"/>
  <c r="AN672" i="3"/>
  <c r="AN673" i="3"/>
  <c r="AN674" i="3"/>
  <c r="AN675" i="3"/>
  <c r="AN676" i="3"/>
  <c r="AN677" i="3"/>
  <c r="AN678" i="3"/>
  <c r="AN679" i="3"/>
  <c r="AN680" i="3"/>
  <c r="AN681" i="3"/>
  <c r="AN682" i="3"/>
  <c r="AN683" i="3"/>
  <c r="AN684" i="3"/>
  <c r="AN685" i="3"/>
  <c r="AN686" i="3"/>
  <c r="AN687" i="3"/>
  <c r="AN688" i="3"/>
  <c r="AN689" i="3"/>
  <c r="AN690" i="3"/>
  <c r="AN691" i="3"/>
  <c r="AN692" i="3"/>
  <c r="AN693" i="3"/>
  <c r="AN694" i="3"/>
  <c r="AN695" i="3"/>
  <c r="AN696" i="3"/>
  <c r="AN697" i="3"/>
  <c r="AN698" i="3"/>
  <c r="AN699" i="3"/>
  <c r="AN700" i="3"/>
  <c r="AN701" i="3"/>
  <c r="AN702" i="3"/>
  <c r="AN703" i="3"/>
  <c r="AN704" i="3"/>
  <c r="AN705" i="3"/>
  <c r="AN706" i="3"/>
  <c r="AN707" i="3"/>
  <c r="AN708" i="3"/>
  <c r="AN709" i="3"/>
  <c r="AN710" i="3"/>
  <c r="AN711" i="3"/>
  <c r="AN712" i="3"/>
  <c r="AN713" i="3"/>
  <c r="AN714" i="3"/>
  <c r="AN715" i="3"/>
  <c r="AN716" i="3"/>
  <c r="AN717" i="3"/>
  <c r="AN718" i="3"/>
  <c r="AN719" i="3"/>
  <c r="AN720" i="3"/>
  <c r="AN721" i="3"/>
  <c r="AN722" i="3"/>
  <c r="AN723" i="3"/>
  <c r="AN724" i="3"/>
  <c r="AN725" i="3"/>
  <c r="AN726" i="3"/>
  <c r="AN727" i="3"/>
  <c r="AN728" i="3"/>
  <c r="AN729" i="3"/>
  <c r="AN730" i="3"/>
  <c r="AN731" i="3"/>
  <c r="AN732" i="3"/>
  <c r="AN733" i="3"/>
  <c r="AN734" i="3"/>
  <c r="AN735" i="3"/>
  <c r="AN736" i="3"/>
  <c r="AN737" i="3"/>
  <c r="AN738" i="3"/>
  <c r="AN739" i="3"/>
  <c r="AN740" i="3"/>
  <c r="AN741" i="3"/>
  <c r="AN742" i="3"/>
  <c r="AN743" i="3"/>
  <c r="AN744" i="3"/>
  <c r="AN745" i="3"/>
  <c r="AN746" i="3"/>
  <c r="AN747" i="3"/>
  <c r="AN748" i="3"/>
  <c r="AN749" i="3"/>
  <c r="AN750" i="3"/>
  <c r="AN751" i="3"/>
  <c r="AN752" i="3"/>
  <c r="AN753" i="3"/>
  <c r="AN754" i="3"/>
  <c r="AN755" i="3"/>
  <c r="AN756" i="3"/>
  <c r="AN757" i="3"/>
  <c r="AN758" i="3"/>
  <c r="AN759" i="3"/>
  <c r="AN760" i="3"/>
  <c r="AN761" i="3"/>
  <c r="AN762" i="3"/>
  <c r="AN763" i="3"/>
  <c r="AN764" i="3"/>
  <c r="AN765" i="3"/>
  <c r="AN766" i="3"/>
  <c r="AN767" i="3"/>
  <c r="AN768" i="3"/>
  <c r="AN769" i="3"/>
  <c r="AN770" i="3"/>
  <c r="AN771" i="3"/>
  <c r="AN772" i="3"/>
  <c r="AN773" i="3"/>
  <c r="AN774" i="3"/>
  <c r="AN775" i="3"/>
  <c r="AN776" i="3"/>
  <c r="AN777" i="3"/>
  <c r="AN778" i="3"/>
  <c r="AN779" i="3"/>
  <c r="AN780" i="3"/>
  <c r="AN781" i="3"/>
  <c r="AN782" i="3"/>
  <c r="AN783" i="3"/>
  <c r="AN784" i="3"/>
  <c r="AN785" i="3"/>
  <c r="AN786" i="3"/>
  <c r="AN787" i="3"/>
  <c r="AN788" i="3"/>
  <c r="AN789" i="3"/>
  <c r="AN790" i="3"/>
  <c r="AN791" i="3"/>
  <c r="AN792" i="3"/>
  <c r="AN793" i="3"/>
  <c r="AN794" i="3"/>
  <c r="AN795" i="3"/>
  <c r="AN796" i="3"/>
  <c r="AN797" i="3"/>
  <c r="AN798" i="3"/>
  <c r="AN799" i="3"/>
  <c r="AN800" i="3"/>
  <c r="AN801" i="3"/>
  <c r="AN802" i="3"/>
  <c r="AN803" i="3"/>
  <c r="AN804" i="3"/>
  <c r="AN805" i="3"/>
  <c r="AN806" i="3"/>
  <c r="AN807" i="3"/>
  <c r="AN808" i="3"/>
  <c r="AN809" i="3"/>
  <c r="AN810" i="3"/>
  <c r="AN811" i="3"/>
  <c r="AN812" i="3"/>
  <c r="AN813" i="3"/>
  <c r="AN814" i="3"/>
  <c r="AN815" i="3"/>
  <c r="AN816" i="3"/>
  <c r="AN817" i="3"/>
  <c r="AN818" i="3"/>
  <c r="AN819" i="3"/>
  <c r="AN820" i="3"/>
  <c r="AN821" i="3"/>
  <c r="AN822" i="3"/>
  <c r="AN823" i="3"/>
  <c r="AN824" i="3"/>
  <c r="AN825" i="3"/>
  <c r="AN826" i="3"/>
  <c r="AN827" i="3"/>
  <c r="AN828" i="3"/>
  <c r="AN829" i="3"/>
  <c r="AN830" i="3"/>
  <c r="AN831" i="3"/>
  <c r="AN832" i="3"/>
  <c r="AN833" i="3"/>
  <c r="AN834" i="3"/>
  <c r="AN835" i="3"/>
  <c r="AN836" i="3"/>
  <c r="AN837" i="3"/>
  <c r="AN838" i="3"/>
  <c r="AN839" i="3"/>
  <c r="AN840" i="3"/>
  <c r="AN841" i="3"/>
  <c r="AN842" i="3"/>
  <c r="AN843" i="3"/>
  <c r="AN844" i="3"/>
  <c r="AN845" i="3"/>
  <c r="AN846" i="3"/>
  <c r="AN847" i="3"/>
  <c r="AN848" i="3"/>
  <c r="AN849" i="3"/>
  <c r="AN850" i="3"/>
  <c r="AN851" i="3"/>
  <c r="AN852" i="3"/>
  <c r="AN853" i="3"/>
  <c r="AN854" i="3"/>
  <c r="AN855" i="3"/>
  <c r="AN856" i="3"/>
  <c r="AN857" i="3"/>
  <c r="AN858" i="3"/>
  <c r="AN859" i="3"/>
  <c r="AN860" i="3"/>
  <c r="AN861" i="3"/>
  <c r="AN862" i="3"/>
  <c r="AN863" i="3"/>
  <c r="AN864" i="3"/>
  <c r="AN865" i="3"/>
  <c r="AN866" i="3"/>
  <c r="AN867" i="3"/>
  <c r="AN868" i="3"/>
  <c r="AN869" i="3"/>
  <c r="AN870" i="3"/>
  <c r="AN871" i="3"/>
  <c r="AN872" i="3"/>
  <c r="AN873" i="3"/>
  <c r="AN874" i="3"/>
  <c r="AN875" i="3"/>
  <c r="AN876" i="3"/>
  <c r="AN877" i="3"/>
  <c r="AN878" i="3"/>
  <c r="AN879" i="3"/>
  <c r="AN880" i="3"/>
  <c r="AN881" i="3"/>
  <c r="AN882" i="3"/>
  <c r="AN883" i="3"/>
  <c r="AN884" i="3"/>
  <c r="AN885" i="3"/>
  <c r="AN886" i="3"/>
  <c r="AN887" i="3"/>
  <c r="AN888" i="3"/>
  <c r="AN889" i="3"/>
  <c r="AN890" i="3"/>
  <c r="AN891" i="3"/>
  <c r="AN892" i="3"/>
  <c r="AN893" i="3"/>
  <c r="AN894" i="3"/>
  <c r="AN895" i="3"/>
  <c r="AN896" i="3"/>
  <c r="AN897" i="3"/>
  <c r="AN898" i="3"/>
  <c r="AN899" i="3"/>
  <c r="AN900" i="3"/>
  <c r="AM2" i="3"/>
  <c r="AK7" i="3"/>
  <c r="AK11" i="3"/>
  <c r="AK16" i="3"/>
  <c r="AK20" i="3"/>
  <c r="AK23" i="3"/>
  <c r="AK25" i="3"/>
  <c r="AK30" i="3"/>
  <c r="AK32" i="3"/>
  <c r="AK34" i="3"/>
  <c r="AK39" i="3"/>
  <c r="AK41" i="3"/>
  <c r="AK43" i="3"/>
  <c r="AK48" i="3"/>
  <c r="AK50" i="3"/>
  <c r="AK52" i="3"/>
  <c r="AK57" i="3"/>
  <c r="AK59" i="3"/>
  <c r="AK62" i="3"/>
  <c r="AK66" i="3"/>
  <c r="AK68" i="3"/>
  <c r="AK71" i="3"/>
  <c r="AK75" i="3"/>
  <c r="AK78" i="3"/>
  <c r="AK80" i="3"/>
  <c r="AK84" i="3"/>
  <c r="AK87" i="3"/>
  <c r="AK89" i="3"/>
  <c r="AK94" i="3"/>
  <c r="AK96" i="3"/>
  <c r="AK98" i="3"/>
  <c r="AK103" i="3"/>
  <c r="AK105" i="3"/>
  <c r="AK107" i="3"/>
  <c r="AK112" i="3"/>
  <c r="AK114" i="3"/>
  <c r="AK116" i="3"/>
  <c r="AK121" i="3"/>
  <c r="AK123" i="3"/>
  <c r="AK126" i="3"/>
  <c r="AK130" i="3"/>
  <c r="AK132" i="3"/>
  <c r="AK135" i="3"/>
  <c r="AK139" i="3"/>
  <c r="AK142" i="3"/>
  <c r="AK144" i="3"/>
  <c r="AK148" i="3"/>
  <c r="AK151" i="3"/>
  <c r="AK153" i="3"/>
  <c r="AK158" i="3"/>
  <c r="AK160" i="3"/>
  <c r="AK162" i="3"/>
  <c r="AK167" i="3"/>
  <c r="AK171" i="3"/>
  <c r="AK176" i="3"/>
  <c r="AK178" i="3"/>
  <c r="AK180" i="3"/>
  <c r="AK185" i="3"/>
  <c r="AK187" i="3"/>
  <c r="AK190" i="3"/>
  <c r="AK194" i="3"/>
  <c r="AK196" i="3"/>
  <c r="AK199" i="3"/>
  <c r="AK203" i="3"/>
  <c r="AK206" i="3"/>
  <c r="AK208" i="3"/>
  <c r="AK212" i="3"/>
  <c r="AK215" i="3"/>
  <c r="AK217" i="3"/>
  <c r="AK222" i="3"/>
  <c r="AK224" i="3"/>
  <c r="AK226" i="3"/>
  <c r="AK231" i="3"/>
  <c r="AK233" i="3"/>
  <c r="AK235" i="3"/>
  <c r="AK240" i="3"/>
  <c r="AK242" i="3"/>
  <c r="AK244" i="3"/>
  <c r="AK249" i="3"/>
  <c r="AK251" i="3"/>
  <c r="AK254" i="3"/>
  <c r="AK260" i="3"/>
  <c r="AK263" i="3"/>
  <c r="AK267" i="3"/>
  <c r="AK270" i="3"/>
  <c r="AK272" i="3"/>
  <c r="AK276" i="3"/>
  <c r="AK279" i="3"/>
  <c r="AK281" i="3"/>
  <c r="AK286" i="3"/>
  <c r="AK290" i="3"/>
  <c r="AK295" i="3"/>
  <c r="AK297" i="3"/>
  <c r="AK299" i="3"/>
  <c r="AK304" i="3"/>
  <c r="AK306" i="3"/>
  <c r="AK308" i="3"/>
  <c r="AK312" i="3"/>
  <c r="AK314" i="3"/>
  <c r="AK316" i="3"/>
  <c r="AK320" i="3"/>
  <c r="AK322" i="3"/>
  <c r="AK324" i="3"/>
  <c r="AK328" i="3"/>
  <c r="AK330" i="3"/>
  <c r="AK332" i="3"/>
  <c r="AK336" i="3"/>
  <c r="AK338" i="3"/>
  <c r="AK340" i="3"/>
  <c r="AK346" i="3"/>
  <c r="AK348" i="3"/>
  <c r="AK352" i="3"/>
  <c r="AK354" i="3"/>
  <c r="AK356" i="3"/>
  <c r="AK360" i="3"/>
  <c r="AK362" i="3"/>
  <c r="AK364" i="3"/>
  <c r="AK368" i="3"/>
  <c r="AK370" i="3"/>
  <c r="AK372" i="3"/>
  <c r="AK378" i="3"/>
  <c r="AK380" i="3"/>
  <c r="AK384" i="3"/>
  <c r="AK386" i="3"/>
  <c r="AK388" i="3"/>
  <c r="AK392" i="3"/>
  <c r="AK394" i="3"/>
  <c r="AK396" i="3"/>
  <c r="AK400" i="3"/>
  <c r="AK402" i="3"/>
  <c r="AK404" i="3"/>
  <c r="AK408" i="3"/>
  <c r="AK410" i="3"/>
  <c r="AK412" i="3"/>
  <c r="AK416" i="3"/>
  <c r="AK418" i="3"/>
  <c r="AK420" i="3"/>
  <c r="AK424" i="3"/>
  <c r="AK426" i="3"/>
  <c r="AK428" i="3"/>
  <c r="AK432" i="3"/>
  <c r="AK434" i="3"/>
  <c r="AK440" i="3"/>
  <c r="AK442" i="3"/>
  <c r="AK444" i="3"/>
  <c r="AK448" i="3"/>
  <c r="AK450" i="3"/>
  <c r="AK452" i="3"/>
  <c r="AK456" i="3"/>
  <c r="AK458" i="3"/>
  <c r="AK460" i="3"/>
  <c r="AK464" i="3"/>
  <c r="AK466" i="3"/>
  <c r="AK472" i="3"/>
  <c r="AK474" i="3"/>
  <c r="AK476" i="3"/>
  <c r="AK480" i="3"/>
  <c r="AK482" i="3"/>
  <c r="AK484" i="3"/>
  <c r="AK488" i="3"/>
  <c r="AK490" i="3"/>
  <c r="AK492" i="3"/>
  <c r="AK496" i="3"/>
  <c r="AK498" i="3"/>
  <c r="AK500" i="3"/>
  <c r="AK504" i="3"/>
  <c r="AK506" i="3"/>
  <c r="AK508" i="3"/>
  <c r="AK512" i="3"/>
  <c r="AK514" i="3"/>
  <c r="AK516" i="3"/>
  <c r="AK520" i="3"/>
  <c r="AK522" i="3"/>
  <c r="AK524" i="3"/>
  <c r="AK528" i="3"/>
  <c r="AK530" i="3"/>
  <c r="AK532" i="3"/>
  <c r="AK536" i="3"/>
  <c r="AK538" i="3"/>
  <c r="AK540" i="3"/>
  <c r="AK544" i="3"/>
  <c r="AK546" i="3"/>
  <c r="AK548" i="3"/>
  <c r="AK552" i="3"/>
  <c r="AK554" i="3"/>
  <c r="AK556" i="3"/>
  <c r="AK560" i="3"/>
  <c r="AK562" i="3"/>
  <c r="AK564" i="3"/>
  <c r="AK568" i="3"/>
  <c r="AK570" i="3"/>
  <c r="AK572" i="3"/>
  <c r="AK576" i="3"/>
  <c r="AK578" i="3"/>
  <c r="AK580" i="3"/>
  <c r="AK584" i="3"/>
  <c r="AK586" i="3"/>
  <c r="AK588" i="3"/>
  <c r="AK592" i="3"/>
  <c r="AK594" i="3"/>
  <c r="AK596" i="3"/>
  <c r="AK600" i="3"/>
  <c r="AK602" i="3"/>
  <c r="AK604" i="3"/>
  <c r="AK608" i="3"/>
  <c r="AK610" i="3"/>
  <c r="AK612" i="3"/>
  <c r="AK616" i="3"/>
  <c r="AK618" i="3"/>
  <c r="AK620" i="3"/>
  <c r="AK624" i="3"/>
  <c r="AK626" i="3"/>
  <c r="AK628" i="3"/>
  <c r="AK632" i="3"/>
  <c r="AK634" i="3"/>
  <c r="AK636" i="3"/>
  <c r="AK640" i="3"/>
  <c r="AK642" i="3"/>
  <c r="AK644" i="3"/>
  <c r="AK648" i="3"/>
  <c r="AK650" i="3"/>
  <c r="AK652" i="3"/>
  <c r="AK656" i="3"/>
  <c r="AK658" i="3"/>
  <c r="AK660" i="3"/>
  <c r="AK664" i="3"/>
  <c r="AK666" i="3"/>
  <c r="AK668" i="3"/>
  <c r="AK672" i="3"/>
  <c r="AK674" i="3"/>
  <c r="AK676" i="3"/>
  <c r="AK680" i="3"/>
  <c r="AK682" i="3"/>
  <c r="AK684" i="3"/>
  <c r="AK688" i="3"/>
  <c r="AK690" i="3"/>
  <c r="AK692" i="3"/>
  <c r="AK696" i="3"/>
  <c r="AK698" i="3"/>
  <c r="AK700" i="3"/>
  <c r="AK704" i="3"/>
  <c r="AK706" i="3"/>
  <c r="AK708" i="3"/>
  <c r="AK712" i="3"/>
  <c r="AK714" i="3"/>
  <c r="AK716" i="3"/>
  <c r="AK720" i="3"/>
  <c r="AK722" i="3"/>
  <c r="AK724" i="3"/>
  <c r="AK728" i="3"/>
  <c r="AK730" i="3"/>
  <c r="AK732" i="3"/>
  <c r="AK736" i="3"/>
  <c r="AK738" i="3"/>
  <c r="AK740" i="3"/>
  <c r="AK744" i="3"/>
  <c r="AK746" i="3"/>
  <c r="AK748" i="3"/>
  <c r="AK752" i="3"/>
  <c r="AK754" i="3"/>
  <c r="AK756" i="3"/>
  <c r="AK760" i="3"/>
  <c r="AK762" i="3"/>
  <c r="AK764" i="3"/>
  <c r="AK768" i="3"/>
  <c r="AK770" i="3"/>
  <c r="AK772" i="3"/>
  <c r="AK776" i="3"/>
  <c r="AK778" i="3"/>
  <c r="AK780" i="3"/>
  <c r="AK784" i="3"/>
  <c r="AK786" i="3"/>
  <c r="AK788" i="3"/>
  <c r="AK792" i="3"/>
  <c r="AK794" i="3"/>
  <c r="AK796" i="3"/>
  <c r="AK800" i="3"/>
  <c r="AK802" i="3"/>
  <c r="AK804" i="3"/>
  <c r="AK808" i="3"/>
  <c r="AK810" i="3"/>
  <c r="AK812" i="3"/>
  <c r="AK816" i="3"/>
  <c r="AK818" i="3"/>
  <c r="AK820" i="3"/>
  <c r="AK824" i="3"/>
  <c r="AK826" i="3"/>
  <c r="AK828" i="3"/>
  <c r="AK832" i="3"/>
  <c r="AK834" i="3"/>
  <c r="AK836" i="3"/>
  <c r="AK840" i="3"/>
  <c r="AK842" i="3"/>
  <c r="AK844" i="3"/>
  <c r="AK848" i="3"/>
  <c r="AK850" i="3"/>
  <c r="AK852" i="3"/>
  <c r="AK856" i="3"/>
  <c r="AK858" i="3"/>
  <c r="AK860" i="3"/>
  <c r="AK864" i="3"/>
  <c r="AK866" i="3"/>
  <c r="AK868" i="3"/>
  <c r="AK872" i="3"/>
  <c r="AK874" i="3"/>
  <c r="AK876" i="3"/>
  <c r="AK880" i="3"/>
  <c r="AK882" i="3"/>
  <c r="AK884" i="3"/>
  <c r="AK888" i="3"/>
  <c r="AK890" i="3"/>
  <c r="AK892" i="3"/>
  <c r="AK896" i="3"/>
  <c r="AK898" i="3"/>
  <c r="AK900" i="3"/>
  <c r="Q3" i="3"/>
  <c r="P2" i="3"/>
  <c r="AJ2" i="3"/>
  <c r="BM3" i="3"/>
  <c r="BN3" i="3"/>
  <c r="BP3" i="3"/>
  <c r="BO3" i="3"/>
  <c r="AK5" i="3" l="1"/>
  <c r="AK13" i="3"/>
  <c r="AK21" i="3"/>
  <c r="AK29" i="3"/>
  <c r="AK37" i="3"/>
  <c r="AK45" i="3"/>
  <c r="AK53" i="3"/>
  <c r="AK61" i="3"/>
  <c r="AK69" i="3"/>
  <c r="AK77" i="3"/>
  <c r="AK85" i="3"/>
  <c r="AK93" i="3"/>
  <c r="AK101" i="3"/>
  <c r="AK109" i="3"/>
  <c r="AK117" i="3"/>
  <c r="AK125" i="3"/>
  <c r="AK133" i="3"/>
  <c r="AK141" i="3"/>
  <c r="AK149" i="3"/>
  <c r="AK157" i="3"/>
  <c r="AK165" i="3"/>
  <c r="AK173" i="3"/>
  <c r="AK181" i="3"/>
  <c r="AK189" i="3"/>
  <c r="AK197" i="3"/>
  <c r="AK205" i="3"/>
  <c r="AK213" i="3"/>
  <c r="AK221" i="3"/>
  <c r="AK229" i="3"/>
  <c r="AK237" i="3"/>
  <c r="AK245" i="3"/>
  <c r="AK253" i="3"/>
  <c r="AK269" i="3"/>
  <c r="AK277" i="3"/>
  <c r="AK285" i="3"/>
  <c r="AK293" i="3"/>
  <c r="AK301" i="3"/>
  <c r="AK894" i="3"/>
  <c r="AK878" i="3"/>
  <c r="AK862" i="3"/>
  <c r="AK846" i="3"/>
  <c r="AK838" i="3"/>
  <c r="AK822" i="3"/>
  <c r="AK806" i="3"/>
  <c r="AK790" i="3"/>
  <c r="AK774" i="3"/>
  <c r="AK758" i="3"/>
  <c r="AK742" i="3"/>
  <c r="AK734" i="3"/>
  <c r="AK718" i="3"/>
  <c r="AK702" i="3"/>
  <c r="AK686" i="3"/>
  <c r="AK670" i="3"/>
  <c r="AK654" i="3"/>
  <c r="AK638" i="3"/>
  <c r="AK622" i="3"/>
  <c r="AK606" i="3"/>
  <c r="AK590" i="3"/>
  <c r="AK574" i="3"/>
  <c r="AK558" i="3"/>
  <c r="AK542" i="3"/>
  <c r="AK526" i="3"/>
  <c r="AK510" i="3"/>
  <c r="AK494" i="3"/>
  <c r="AK478" i="3"/>
  <c r="AK462" i="3"/>
  <c r="AK446" i="3"/>
  <c r="AK430" i="3"/>
  <c r="AK414" i="3"/>
  <c r="AK398" i="3"/>
  <c r="AK366" i="3"/>
  <c r="AK342" i="3"/>
  <c r="AK326" i="3"/>
  <c r="AK310" i="3"/>
  <c r="AK292" i="3"/>
  <c r="AK274" i="3"/>
  <c r="AK247" i="3"/>
  <c r="AK183" i="3"/>
  <c r="Q2" i="3"/>
  <c r="AK579" i="3" s="1"/>
  <c r="AK893" i="3"/>
  <c r="AK885" i="3"/>
  <c r="AK877" i="3"/>
  <c r="AK869" i="3"/>
  <c r="AK861" i="3"/>
  <c r="AK853" i="3"/>
  <c r="AK845" i="3"/>
  <c r="AK837" i="3"/>
  <c r="AK829" i="3"/>
  <c r="AK821" i="3"/>
  <c r="AK813" i="3"/>
  <c r="AK805" i="3"/>
  <c r="AK797" i="3"/>
  <c r="AK789" i="3"/>
  <c r="AK781" i="3"/>
  <c r="AK773" i="3"/>
  <c r="AK765" i="3"/>
  <c r="AK757" i="3"/>
  <c r="AK749" i="3"/>
  <c r="AK741" i="3"/>
  <c r="AK733" i="3"/>
  <c r="AK725" i="3"/>
  <c r="AK717" i="3"/>
  <c r="AK709" i="3"/>
  <c r="AK701" i="3"/>
  <c r="AK693" i="3"/>
  <c r="AK685" i="3"/>
  <c r="AK677" i="3"/>
  <c r="AK669" i="3"/>
  <c r="AK661" i="3"/>
  <c r="AK653" i="3"/>
  <c r="AK645" i="3"/>
  <c r="AK637" i="3"/>
  <c r="AK629" i="3"/>
  <c r="AK621" i="3"/>
  <c r="AK613" i="3"/>
  <c r="AK605" i="3"/>
  <c r="AK597" i="3"/>
  <c r="AK589" i="3"/>
  <c r="AK581" i="3"/>
  <c r="AK573" i="3"/>
  <c r="AK565" i="3"/>
  <c r="AK557" i="3"/>
  <c r="AK549" i="3"/>
  <c r="AK541" i="3"/>
  <c r="AK533" i="3"/>
  <c r="AK525" i="3"/>
  <c r="AK517" i="3"/>
  <c r="AK509" i="3"/>
  <c r="AK501" i="3"/>
  <c r="AK493" i="3"/>
  <c r="AK485" i="3"/>
  <c r="AK477" i="3"/>
  <c r="AK469" i="3"/>
  <c r="AK461" i="3"/>
  <c r="AK453" i="3"/>
  <c r="AK445" i="3"/>
  <c r="AK437" i="3"/>
  <c r="AK429" i="3"/>
  <c r="AK421" i="3"/>
  <c r="AK413" i="3"/>
  <c r="AK405" i="3"/>
  <c r="AK389" i="3"/>
  <c r="AK381" i="3"/>
  <c r="AK373" i="3"/>
  <c r="AK365" i="3"/>
  <c r="AK357" i="3"/>
  <c r="AK349" i="3"/>
  <c r="AK341" i="3"/>
  <c r="AK333" i="3"/>
  <c r="AK325" i="3"/>
  <c r="AK317" i="3"/>
  <c r="AK309" i="3"/>
  <c r="AK300" i="3"/>
  <c r="AK291" i="3"/>
  <c r="AK282" i="3"/>
  <c r="AK273" i="3"/>
  <c r="AK264" i="3"/>
  <c r="AK255" i="3"/>
  <c r="AK246" i="3"/>
  <c r="AK236" i="3"/>
  <c r="AK227" i="3"/>
  <c r="AK218" i="3"/>
  <c r="AK209" i="3"/>
  <c r="AK200" i="3"/>
  <c r="AK191" i="3"/>
  <c r="AK182" i="3"/>
  <c r="AK172" i="3"/>
  <c r="AK163" i="3"/>
  <c r="AK154" i="3"/>
  <c r="AK145" i="3"/>
  <c r="AK136" i="3"/>
  <c r="AK127" i="3"/>
  <c r="AK118" i="3"/>
  <c r="AK108" i="3"/>
  <c r="AK99" i="3"/>
  <c r="AK90" i="3"/>
  <c r="AK81" i="3"/>
  <c r="AK72" i="3"/>
  <c r="AK63" i="3"/>
  <c r="AK54" i="3"/>
  <c r="AK44" i="3"/>
  <c r="AK35" i="3"/>
  <c r="AK26" i="3"/>
  <c r="AK17" i="3"/>
  <c r="AK8" i="3"/>
  <c r="AU817" i="3"/>
  <c r="AU753" i="3"/>
  <c r="AU705" i="3"/>
  <c r="AU641" i="3"/>
  <c r="AK899" i="3"/>
  <c r="AK891" i="3"/>
  <c r="AK883" i="3"/>
  <c r="AK875" i="3"/>
  <c r="AK867" i="3"/>
  <c r="AK859" i="3"/>
  <c r="AK851" i="3"/>
  <c r="AK843" i="3"/>
  <c r="AK835" i="3"/>
  <c r="AK827" i="3"/>
  <c r="AK819" i="3"/>
  <c r="AK811" i="3"/>
  <c r="AK803" i="3"/>
  <c r="AK795" i="3"/>
  <c r="AK787" i="3"/>
  <c r="AK779" i="3"/>
  <c r="AK771" i="3"/>
  <c r="AK763" i="3"/>
  <c r="AK755" i="3"/>
  <c r="AK747" i="3"/>
  <c r="AK739" i="3"/>
  <c r="AK731" i="3"/>
  <c r="AK723" i="3"/>
  <c r="AK715" i="3"/>
  <c r="AK707" i="3"/>
  <c r="AK699" i="3"/>
  <c r="AK691" i="3"/>
  <c r="AK683" i="3"/>
  <c r="AK675" i="3"/>
  <c r="AK667" i="3"/>
  <c r="AK659" i="3"/>
  <c r="AK651" i="3"/>
  <c r="AK643" i="3"/>
  <c r="AK635" i="3"/>
  <c r="AK627" i="3"/>
  <c r="AK619" i="3"/>
  <c r="AK611" i="3"/>
  <c r="AK603" i="3"/>
  <c r="AK595" i="3"/>
  <c r="AK587" i="3"/>
  <c r="AK571" i="3"/>
  <c r="AK563" i="3"/>
  <c r="AK555" i="3"/>
  <c r="AK547" i="3"/>
  <c r="AK539" i="3"/>
  <c r="AK531" i="3"/>
  <c r="AK523" i="3"/>
  <c r="AK515" i="3"/>
  <c r="AK507" i="3"/>
  <c r="AK499" i="3"/>
  <c r="AK491" i="3"/>
  <c r="AK483" i="3"/>
  <c r="AK475" i="3"/>
  <c r="AK467" i="3"/>
  <c r="AK459" i="3"/>
  <c r="AK451" i="3"/>
  <c r="AK443" i="3"/>
  <c r="AK435" i="3"/>
  <c r="AK427" i="3"/>
  <c r="AK419" i="3"/>
  <c r="AK411" i="3"/>
  <c r="AK403" i="3"/>
  <c r="AK395" i="3"/>
  <c r="AK387" i="3"/>
  <c r="AK379" i="3"/>
  <c r="AK371" i="3"/>
  <c r="AK363" i="3"/>
  <c r="AK355" i="3"/>
  <c r="AK347" i="3"/>
  <c r="AK339" i="3"/>
  <c r="AK331" i="3"/>
  <c r="AK323" i="3"/>
  <c r="AK315" i="3"/>
  <c r="AK307" i="3"/>
  <c r="AK298" i="3"/>
  <c r="AK289" i="3"/>
  <c r="AK280" i="3"/>
  <c r="AK271" i="3"/>
  <c r="AK262" i="3"/>
  <c r="AK252" i="3"/>
  <c r="AK243" i="3"/>
  <c r="AK234" i="3"/>
  <c r="AK225" i="3"/>
  <c r="AK216" i="3"/>
  <c r="AK198" i="3"/>
  <c r="AK188" i="3"/>
  <c r="AK179" i="3"/>
  <c r="AK170" i="3"/>
  <c r="AK161" i="3"/>
  <c r="AK152" i="3"/>
  <c r="AK143" i="3"/>
  <c r="AK134" i="3"/>
  <c r="AK124" i="3"/>
  <c r="AK115" i="3"/>
  <c r="AK106" i="3"/>
  <c r="AK97" i="3"/>
  <c r="AK88" i="3"/>
  <c r="AK79" i="3"/>
  <c r="AK70" i="3"/>
  <c r="AK60" i="3"/>
  <c r="AK51" i="3"/>
  <c r="AK42" i="3"/>
  <c r="AK33" i="3"/>
  <c r="AK24" i="3"/>
  <c r="AK15" i="3"/>
  <c r="AK6" i="3"/>
  <c r="AU799" i="3"/>
  <c r="AK897" i="3"/>
  <c r="AK889" i="3"/>
  <c r="AK881" i="3"/>
  <c r="AK873" i="3"/>
  <c r="AK865" i="3"/>
  <c r="AK857" i="3"/>
  <c r="AK849" i="3"/>
  <c r="AK841" i="3"/>
  <c r="AK833" i="3"/>
  <c r="AK825" i="3"/>
  <c r="AK817" i="3"/>
  <c r="AK809" i="3"/>
  <c r="AK801" i="3"/>
  <c r="AK793" i="3"/>
  <c r="AK785" i="3"/>
  <c r="AK777" i="3"/>
  <c r="AK769" i="3"/>
  <c r="AK761" i="3"/>
  <c r="AK753" i="3"/>
  <c r="AK745" i="3"/>
  <c r="AK737" i="3"/>
  <c r="AK729" i="3"/>
  <c r="AK721" i="3"/>
  <c r="AK713" i="3"/>
  <c r="AK705" i="3"/>
  <c r="AK697" i="3"/>
  <c r="AK689" i="3"/>
  <c r="AK681" i="3"/>
  <c r="AK673" i="3"/>
  <c r="AK665" i="3"/>
  <c r="AK657" i="3"/>
  <c r="AK649" i="3"/>
  <c r="AK641" i="3"/>
  <c r="AK633" i="3"/>
  <c r="AK625" i="3"/>
  <c r="AK617" i="3"/>
  <c r="AK609" i="3"/>
  <c r="AK601" i="3"/>
  <c r="AK593" i="3"/>
  <c r="AK585" i="3"/>
  <c r="AK577" i="3"/>
  <c r="AK569" i="3"/>
  <c r="AK561" i="3"/>
  <c r="AK553" i="3"/>
  <c r="AK545" i="3"/>
  <c r="AK537" i="3"/>
  <c r="AK529" i="3"/>
  <c r="AK521" i="3"/>
  <c r="AK513" i="3"/>
  <c r="AK505" i="3"/>
  <c r="AK497" i="3"/>
  <c r="AK489" i="3"/>
  <c r="AK481" i="3"/>
  <c r="AK473" i="3"/>
  <c r="AK465" i="3"/>
  <c r="AK457" i="3"/>
  <c r="AK449" i="3"/>
  <c r="AK441" i="3"/>
  <c r="AK433" i="3"/>
  <c r="AK425" i="3"/>
  <c r="AK417" i="3"/>
  <c r="AK409" i="3"/>
  <c r="AK401" i="3"/>
  <c r="AK393" i="3"/>
  <c r="AK385" i="3"/>
  <c r="AK377" i="3"/>
  <c r="AK369" i="3"/>
  <c r="AK361" i="3"/>
  <c r="AK353" i="3"/>
  <c r="AK345" i="3"/>
  <c r="AK337" i="3"/>
  <c r="AK329" i="3"/>
  <c r="AK321" i="3"/>
  <c r="AK313" i="3"/>
  <c r="AK305" i="3"/>
  <c r="AK296" i="3"/>
  <c r="AK287" i="3"/>
  <c r="AK278" i="3"/>
  <c r="AK268" i="3"/>
  <c r="AK259" i="3"/>
  <c r="AK250" i="3"/>
  <c r="AK241" i="3"/>
  <c r="AK232" i="3"/>
  <c r="AK223" i="3"/>
  <c r="AK214" i="3"/>
  <c r="AK204" i="3"/>
  <c r="AK195" i="3"/>
  <c r="AK186" i="3"/>
  <c r="AK177" i="3"/>
  <c r="AK159" i="3"/>
  <c r="AK150" i="3"/>
  <c r="AK140" i="3"/>
  <c r="AK131" i="3"/>
  <c r="AK122" i="3"/>
  <c r="AK113" i="3"/>
  <c r="AK104" i="3"/>
  <c r="AK95" i="3"/>
  <c r="AK76" i="3"/>
  <c r="AK67" i="3"/>
  <c r="AK58" i="3"/>
  <c r="AK49" i="3"/>
  <c r="AK40" i="3"/>
  <c r="AK31" i="3"/>
  <c r="AK22" i="3"/>
  <c r="AK12" i="3"/>
  <c r="AK895" i="3"/>
  <c r="AK887" i="3"/>
  <c r="AK879" i="3"/>
  <c r="AK871" i="3"/>
  <c r="AK863" i="3"/>
  <c r="AK855" i="3"/>
  <c r="AK847" i="3"/>
  <c r="AK839" i="3"/>
  <c r="AK831" i="3"/>
  <c r="AK823" i="3"/>
  <c r="AK815" i="3"/>
  <c r="AK807" i="3"/>
  <c r="AK799" i="3"/>
  <c r="AK791" i="3"/>
  <c r="AK783" i="3"/>
  <c r="AK775" i="3"/>
  <c r="AK767" i="3"/>
  <c r="AK759" i="3"/>
  <c r="AK751" i="3"/>
  <c r="AK743" i="3"/>
  <c r="AK735" i="3"/>
  <c r="AK727" i="3"/>
  <c r="AK719" i="3"/>
  <c r="AK711" i="3"/>
  <c r="AK703" i="3"/>
  <c r="AK695" i="3"/>
  <c r="AK687" i="3"/>
  <c r="AK679" i="3"/>
  <c r="AK671" i="3"/>
  <c r="AK663" i="3"/>
  <c r="AK655" i="3"/>
  <c r="AK647" i="3"/>
  <c r="AK639" i="3"/>
  <c r="AK631" i="3"/>
  <c r="AK623" i="3"/>
  <c r="AK615" i="3"/>
  <c r="AK607" i="3"/>
  <c r="AK599" i="3"/>
  <c r="AK591" i="3"/>
  <c r="AK583" i="3"/>
  <c r="AK575" i="3"/>
  <c r="AK567" i="3"/>
  <c r="AK559" i="3"/>
  <c r="AK551" i="3"/>
  <c r="AK543" i="3"/>
  <c r="AK535" i="3"/>
  <c r="AK527" i="3"/>
  <c r="AK519" i="3"/>
  <c r="AK511" i="3"/>
  <c r="AK503" i="3"/>
  <c r="AK495" i="3"/>
  <c r="AK487" i="3"/>
  <c r="AK479" i="3"/>
  <c r="AK471" i="3"/>
  <c r="AK463" i="3"/>
  <c r="AK455" i="3"/>
  <c r="AK447" i="3"/>
  <c r="AK439" i="3"/>
  <c r="AK431" i="3"/>
  <c r="AK423" i="3"/>
  <c r="AK415" i="3"/>
  <c r="AK407" i="3"/>
  <c r="AK399" i="3"/>
  <c r="AK391" i="3"/>
  <c r="AK383" i="3"/>
  <c r="AK375" i="3"/>
  <c r="AK367" i="3"/>
  <c r="AK359" i="3"/>
  <c r="AK351" i="3"/>
  <c r="AK343" i="3"/>
  <c r="AK335" i="3"/>
  <c r="AK327" i="3"/>
  <c r="AK319" i="3"/>
  <c r="AK311" i="3"/>
  <c r="AK303" i="3"/>
  <c r="AK294" i="3"/>
  <c r="AK284" i="3"/>
  <c r="AK275" i="3"/>
  <c r="AK266" i="3"/>
  <c r="AK257" i="3"/>
  <c r="AK248" i="3"/>
  <c r="AK239" i="3"/>
  <c r="AK230" i="3"/>
  <c r="AK220" i="3"/>
  <c r="AK211" i="3"/>
  <c r="AK202" i="3"/>
  <c r="AK193" i="3"/>
  <c r="AK184" i="3"/>
  <c r="AK175" i="3"/>
  <c r="AK166" i="3"/>
  <c r="AK156" i="3"/>
  <c r="AK147" i="3"/>
  <c r="AK138" i="3"/>
  <c r="AK129" i="3"/>
  <c r="AK120" i="3"/>
  <c r="AK111" i="3"/>
  <c r="AK102" i="3"/>
  <c r="AK92" i="3"/>
  <c r="AK83" i="3"/>
  <c r="AK74" i="3"/>
  <c r="AK65" i="3"/>
  <c r="AK56" i="3"/>
  <c r="AK47" i="3"/>
  <c r="AK38" i="3"/>
  <c r="AK28" i="3"/>
  <c r="AK19" i="3"/>
  <c r="AK10" i="3"/>
  <c r="AK886" i="3"/>
  <c r="AK870" i="3"/>
  <c r="AK854" i="3"/>
  <c r="AK830" i="3"/>
  <c r="AK814" i="3"/>
  <c r="AK798" i="3"/>
  <c r="AK782" i="3"/>
  <c r="AK766" i="3"/>
  <c r="AK750" i="3"/>
  <c r="AK726" i="3"/>
  <c r="AK710" i="3"/>
  <c r="AK694" i="3"/>
  <c r="AK678" i="3"/>
  <c r="AK662" i="3"/>
  <c r="AK646" i="3"/>
  <c r="AK630" i="3"/>
  <c r="AK614" i="3"/>
  <c r="AK598" i="3"/>
  <c r="AK582" i="3"/>
  <c r="AK566" i="3"/>
  <c r="AK550" i="3"/>
  <c r="AK534" i="3"/>
  <c r="AK518" i="3"/>
  <c r="AK502" i="3"/>
  <c r="AK486" i="3"/>
  <c r="AK470" i="3"/>
  <c r="AK454" i="3"/>
  <c r="AK438" i="3"/>
  <c r="AK422" i="3"/>
  <c r="AK406" i="3"/>
  <c r="AK390" i="3"/>
  <c r="AK374" i="3"/>
  <c r="AK358" i="3"/>
  <c r="AK350" i="3"/>
  <c r="AK334" i="3"/>
  <c r="AK318" i="3"/>
  <c r="AK302" i="3"/>
  <c r="AK283" i="3"/>
  <c r="AK265" i="3"/>
  <c r="AK256" i="3"/>
  <c r="AK238" i="3"/>
  <c r="AK228" i="3"/>
  <c r="AK219" i="3"/>
  <c r="AK210" i="3"/>
  <c r="AK201" i="3"/>
  <c r="AK192" i="3"/>
  <c r="AK174" i="3"/>
  <c r="AK164" i="3"/>
  <c r="AK155" i="3"/>
  <c r="AK146" i="3"/>
  <c r="AK137" i="3"/>
  <c r="AK128" i="3"/>
  <c r="AK119" i="3"/>
  <c r="AK110" i="3"/>
  <c r="AK100" i="3"/>
  <c r="AK91" i="3"/>
  <c r="AK82" i="3"/>
  <c r="AK73" i="3"/>
  <c r="AK64" i="3"/>
  <c r="AK55" i="3"/>
  <c r="AK46" i="3"/>
  <c r="AK36" i="3"/>
  <c r="AK27" i="3"/>
  <c r="AK18" i="3"/>
  <c r="AK9" i="3"/>
  <c r="AV693" i="3"/>
  <c r="AV437" i="3"/>
  <c r="AV265" i="3"/>
  <c r="AV61" i="3"/>
  <c r="AU897" i="3"/>
  <c r="AU889" i="3"/>
  <c r="AU881" i="3"/>
  <c r="AU873" i="3"/>
  <c r="AU865" i="3"/>
  <c r="AU857" i="3"/>
  <c r="BI874" i="3" s="1"/>
  <c r="AU849" i="3"/>
  <c r="AU841" i="3"/>
  <c r="AU833" i="3"/>
  <c r="AU825" i="3"/>
  <c r="AU809" i="3"/>
  <c r="AU801" i="3"/>
  <c r="AU793" i="3"/>
  <c r="AU785" i="3"/>
  <c r="AU777" i="3"/>
  <c r="AU769" i="3"/>
  <c r="AU761" i="3"/>
  <c r="AU745" i="3"/>
  <c r="AU737" i="3"/>
  <c r="AU729" i="3"/>
  <c r="AU721" i="3"/>
  <c r="AU713" i="3"/>
  <c r="AU697" i="3"/>
  <c r="AU689" i="3"/>
  <c r="AU681" i="3"/>
  <c r="AU673" i="3"/>
  <c r="AU665" i="3"/>
  <c r="AU657" i="3"/>
  <c r="AU649" i="3"/>
  <c r="AU633" i="3"/>
  <c r="AU625" i="3"/>
  <c r="AU617" i="3"/>
  <c r="AU609" i="3"/>
  <c r="AU601" i="3"/>
  <c r="AU593" i="3"/>
  <c r="AU585" i="3"/>
  <c r="AU577" i="3"/>
  <c r="AU569" i="3"/>
  <c r="AU561" i="3"/>
  <c r="AU553" i="3"/>
  <c r="AU545" i="3"/>
  <c r="AU537" i="3"/>
  <c r="AU529" i="3"/>
  <c r="AU521" i="3"/>
  <c r="AU513" i="3"/>
  <c r="AU505" i="3"/>
  <c r="AU497" i="3"/>
  <c r="AU489" i="3"/>
  <c r="AU481" i="3"/>
  <c r="AU465" i="3"/>
  <c r="AU449" i="3"/>
  <c r="AU441" i="3"/>
  <c r="AU433" i="3"/>
  <c r="AU425" i="3"/>
  <c r="AU417" i="3"/>
  <c r="AU409" i="3"/>
  <c r="AU401" i="3"/>
  <c r="AU393" i="3"/>
  <c r="AU385" i="3"/>
  <c r="AU377" i="3"/>
  <c r="AU369" i="3"/>
  <c r="AU361" i="3"/>
  <c r="AU353" i="3"/>
  <c r="AU345" i="3"/>
  <c r="AU337" i="3"/>
  <c r="AU329" i="3"/>
  <c r="AU321" i="3"/>
  <c r="AU305" i="3"/>
  <c r="AU297" i="3"/>
  <c r="AU289" i="3"/>
  <c r="AU281" i="3"/>
  <c r="AU273" i="3"/>
  <c r="AU265" i="3"/>
  <c r="AU257" i="3"/>
  <c r="AU249" i="3"/>
  <c r="AU241" i="3"/>
  <c r="AU233" i="3"/>
  <c r="AU225" i="3"/>
  <c r="AU217" i="3"/>
  <c r="AU209" i="3"/>
  <c r="AU201" i="3"/>
  <c r="AU193" i="3"/>
  <c r="AU185" i="3"/>
  <c r="AU177" i="3"/>
  <c r="AU169" i="3"/>
  <c r="AU153" i="3"/>
  <c r="AU145" i="3"/>
  <c r="AU137" i="3"/>
  <c r="AU129" i="3"/>
  <c r="AU121" i="3"/>
  <c r="AU113" i="3"/>
  <c r="AU105" i="3"/>
  <c r="AU89" i="3"/>
  <c r="AU81" i="3"/>
  <c r="AU73" i="3"/>
  <c r="AU65" i="3"/>
  <c r="AU57" i="3"/>
  <c r="AU49" i="3"/>
  <c r="AU41" i="3"/>
  <c r="AU25" i="3"/>
  <c r="AU17" i="3"/>
  <c r="AU9" i="3"/>
  <c r="AV897" i="3"/>
  <c r="AV889" i="3"/>
  <c r="AV881" i="3"/>
  <c r="AV873" i="3"/>
  <c r="AV865" i="3"/>
  <c r="AV857" i="3"/>
  <c r="AV849" i="3"/>
  <c r="AV841" i="3"/>
  <c r="AV833" i="3"/>
  <c r="AV817" i="3"/>
  <c r="AV785" i="3"/>
  <c r="AV753" i="3"/>
  <c r="AV721" i="3"/>
  <c r="AV689" i="3"/>
  <c r="AV657" i="3"/>
  <c r="AV625" i="3"/>
  <c r="AV593" i="3"/>
  <c r="AV561" i="3"/>
  <c r="AV529" i="3"/>
  <c r="AV497" i="3"/>
  <c r="AV465" i="3"/>
  <c r="AV433" i="3"/>
  <c r="AV401" i="3"/>
  <c r="AV361" i="3"/>
  <c r="AV345" i="3"/>
  <c r="AV337" i="3"/>
  <c r="AV281" i="3"/>
  <c r="AV273" i="3"/>
  <c r="AV233" i="3"/>
  <c r="AV217" i="3"/>
  <c r="AV209" i="3"/>
  <c r="AV153" i="3"/>
  <c r="AV145" i="3"/>
  <c r="AV105" i="3"/>
  <c r="AV89" i="3"/>
  <c r="AV328" i="3"/>
  <c r="AV329" i="3"/>
  <c r="AV296" i="3"/>
  <c r="AV297" i="3"/>
  <c r="AV200" i="3"/>
  <c r="AV201" i="3"/>
  <c r="AV168" i="3"/>
  <c r="AV169" i="3"/>
  <c r="AU97" i="3"/>
  <c r="AV821" i="3"/>
  <c r="AU895" i="3"/>
  <c r="AU887" i="3"/>
  <c r="AU879" i="3"/>
  <c r="AU871" i="3"/>
  <c r="AU863" i="3"/>
  <c r="AU855" i="3"/>
  <c r="BI873" i="3" s="1"/>
  <c r="AU847" i="3"/>
  <c r="BI864" i="3" s="1"/>
  <c r="AU839" i="3"/>
  <c r="AU831" i="3"/>
  <c r="AU823" i="3"/>
  <c r="AU815" i="3"/>
  <c r="AU807" i="3"/>
  <c r="AU791" i="3"/>
  <c r="AU783" i="3"/>
  <c r="AU775" i="3"/>
  <c r="AU767" i="3"/>
  <c r="AU759" i="3"/>
  <c r="AU751" i="3"/>
  <c r="AU743" i="3"/>
  <c r="AU727" i="3"/>
  <c r="AU719" i="3"/>
  <c r="AU711" i="3"/>
  <c r="AU703" i="3"/>
  <c r="AU695" i="3"/>
  <c r="AU687" i="3"/>
  <c r="AU679" i="3"/>
  <c r="AU671" i="3"/>
  <c r="AU663" i="3"/>
  <c r="AU655" i="3"/>
  <c r="AU647" i="3"/>
  <c r="AU639" i="3"/>
  <c r="AU631" i="3"/>
  <c r="AU623" i="3"/>
  <c r="AU615" i="3"/>
  <c r="AU607" i="3"/>
  <c r="AU599" i="3"/>
  <c r="AU591" i="3"/>
  <c r="AU583" i="3"/>
  <c r="AU567" i="3"/>
  <c r="AU559" i="3"/>
  <c r="AU551" i="3"/>
  <c r="AU543" i="3"/>
  <c r="AU535" i="3"/>
  <c r="AU527" i="3"/>
  <c r="AU519" i="3"/>
  <c r="AU511" i="3"/>
  <c r="AU503" i="3"/>
  <c r="AU495" i="3"/>
  <c r="AU479" i="3"/>
  <c r="AU471" i="3"/>
  <c r="AU463" i="3"/>
  <c r="AU455" i="3"/>
  <c r="AU447" i="3"/>
  <c r="AU439" i="3"/>
  <c r="AU431" i="3"/>
  <c r="AU423" i="3"/>
  <c r="AU415" i="3"/>
  <c r="AU407" i="3"/>
  <c r="AU399" i="3"/>
  <c r="AU391" i="3"/>
  <c r="AU383" i="3"/>
  <c r="AU375" i="3"/>
  <c r="AU367" i="3"/>
  <c r="AU359" i="3"/>
  <c r="AU351" i="3"/>
  <c r="AU343" i="3"/>
  <c r="AU335" i="3"/>
  <c r="AU327" i="3"/>
  <c r="AU319" i="3"/>
  <c r="AU311" i="3"/>
  <c r="AU303" i="3"/>
  <c r="AU287" i="3"/>
  <c r="AU279" i="3"/>
  <c r="AU271" i="3"/>
  <c r="AU263" i="3"/>
  <c r="AU255" i="3"/>
  <c r="AU247" i="3"/>
  <c r="AU239" i="3"/>
  <c r="AU231" i="3"/>
  <c r="AU223" i="3"/>
  <c r="AU215" i="3"/>
  <c r="AU207" i="3"/>
  <c r="AU199" i="3"/>
  <c r="AU191" i="3"/>
  <c r="AU183" i="3"/>
  <c r="AU175" i="3"/>
  <c r="AU167" i="3"/>
  <c r="AU159" i="3"/>
  <c r="AU151" i="3"/>
  <c r="AU143" i="3"/>
  <c r="AU135" i="3"/>
  <c r="AU127" i="3"/>
  <c r="AU119" i="3"/>
  <c r="AU111" i="3"/>
  <c r="AU103" i="3"/>
  <c r="AU95" i="3"/>
  <c r="AU87" i="3"/>
  <c r="AU79" i="3"/>
  <c r="AU71" i="3"/>
  <c r="AU63" i="3"/>
  <c r="AU55" i="3"/>
  <c r="AU47" i="3"/>
  <c r="AU39" i="3"/>
  <c r="AU31" i="3"/>
  <c r="AU23" i="3"/>
  <c r="AU15" i="3"/>
  <c r="AU7" i="3"/>
  <c r="AV895" i="3"/>
  <c r="AV887" i="3"/>
  <c r="AV879" i="3"/>
  <c r="AV871" i="3"/>
  <c r="AV863" i="3"/>
  <c r="AV855" i="3"/>
  <c r="AV847" i="3"/>
  <c r="AV839" i="3"/>
  <c r="AV831" i="3"/>
  <c r="AV823" i="3"/>
  <c r="AV815" i="3"/>
  <c r="AV807" i="3"/>
  <c r="AV629" i="3"/>
  <c r="AV501" i="3"/>
  <c r="AV393" i="3"/>
  <c r="AV189" i="3"/>
  <c r="BI24" i="3"/>
  <c r="AV779" i="3"/>
  <c r="AU893" i="3"/>
  <c r="AU885" i="3"/>
  <c r="AU877" i="3"/>
  <c r="AU869" i="3"/>
  <c r="AU861" i="3"/>
  <c r="AU853" i="3"/>
  <c r="BI871" i="3" s="1"/>
  <c r="AU845" i="3"/>
  <c r="BI862" i="3" s="1"/>
  <c r="AU837" i="3"/>
  <c r="AU829" i="3"/>
  <c r="AU821" i="3"/>
  <c r="AU813" i="3"/>
  <c r="AU805" i="3"/>
  <c r="AU797" i="3"/>
  <c r="AU789" i="3"/>
  <c r="AU781" i="3"/>
  <c r="AU773" i="3"/>
  <c r="AU765" i="3"/>
  <c r="AU757" i="3"/>
  <c r="AU749" i="3"/>
  <c r="AU741" i="3"/>
  <c r="AU733" i="3"/>
  <c r="AU725" i="3"/>
  <c r="AU717" i="3"/>
  <c r="AU709" i="3"/>
  <c r="AU701" i="3"/>
  <c r="AU693" i="3"/>
  <c r="AU685" i="3"/>
  <c r="AU677" i="3"/>
  <c r="AU669" i="3"/>
  <c r="AU661" i="3"/>
  <c r="AU653" i="3"/>
  <c r="AU645" i="3"/>
  <c r="AU637" i="3"/>
  <c r="AU629" i="3"/>
  <c r="AU621" i="3"/>
  <c r="AU613" i="3"/>
  <c r="AU605" i="3"/>
  <c r="AU597" i="3"/>
  <c r="AU589" i="3"/>
  <c r="AU581" i="3"/>
  <c r="AU573" i="3"/>
  <c r="AU565" i="3"/>
  <c r="AU557" i="3"/>
  <c r="AU549" i="3"/>
  <c r="AU541" i="3"/>
  <c r="AU533" i="3"/>
  <c r="AU525" i="3"/>
  <c r="AU509" i="3"/>
  <c r="AU501" i="3"/>
  <c r="AU493" i="3"/>
  <c r="AU485" i="3"/>
  <c r="AU477" i="3"/>
  <c r="AU469" i="3"/>
  <c r="AU461" i="3"/>
  <c r="AU453" i="3"/>
  <c r="AU445" i="3"/>
  <c r="AU437" i="3"/>
  <c r="AU421" i="3"/>
  <c r="AU413" i="3"/>
  <c r="AU405" i="3"/>
  <c r="AU397" i="3"/>
  <c r="AU389" i="3"/>
  <c r="AU381" i="3"/>
  <c r="AU373" i="3"/>
  <c r="AU365" i="3"/>
  <c r="AU357" i="3"/>
  <c r="AU349" i="3"/>
  <c r="AU341" i="3"/>
  <c r="AU333" i="3"/>
  <c r="AU325" i="3"/>
  <c r="AU317" i="3"/>
  <c r="AU309" i="3"/>
  <c r="AU301" i="3"/>
  <c r="AU293" i="3"/>
  <c r="AU285" i="3"/>
  <c r="AU269" i="3"/>
  <c r="AU261" i="3"/>
  <c r="AU253" i="3"/>
  <c r="AU245" i="3"/>
  <c r="AU237" i="3"/>
  <c r="AU229" i="3"/>
  <c r="AU221" i="3"/>
  <c r="AU213" i="3"/>
  <c r="AU205" i="3"/>
  <c r="AU197" i="3"/>
  <c r="AU189" i="3"/>
  <c r="AU181" i="3"/>
  <c r="AU173" i="3"/>
  <c r="AU165" i="3"/>
  <c r="AU157" i="3"/>
  <c r="AU149" i="3"/>
  <c r="AU141" i="3"/>
  <c r="AU133" i="3"/>
  <c r="AU125" i="3"/>
  <c r="AU117" i="3"/>
  <c r="AU109" i="3"/>
  <c r="AU101" i="3"/>
  <c r="AU93" i="3"/>
  <c r="AU85" i="3"/>
  <c r="AU77" i="3"/>
  <c r="AU69" i="3"/>
  <c r="AU61" i="3"/>
  <c r="AU53" i="3"/>
  <c r="AU45" i="3"/>
  <c r="AU37" i="3"/>
  <c r="AU29" i="3"/>
  <c r="AU21" i="3"/>
  <c r="AU13" i="3"/>
  <c r="BE6" i="3"/>
  <c r="BE7" i="3" s="1"/>
  <c r="BE8" i="3" s="1"/>
  <c r="BE9" i="3" s="1"/>
  <c r="BE10" i="3" s="1"/>
  <c r="AV893" i="3"/>
  <c r="AV877" i="3"/>
  <c r="AV869" i="3"/>
  <c r="AV861" i="3"/>
  <c r="AV853" i="3"/>
  <c r="AV845" i="3"/>
  <c r="AV837" i="3"/>
  <c r="AV813" i="3"/>
  <c r="AV805" i="3"/>
  <c r="AV789" i="3"/>
  <c r="AV781" i="3"/>
  <c r="AV773" i="3"/>
  <c r="AV749" i="3"/>
  <c r="AV741" i="3"/>
  <c r="AV717" i="3"/>
  <c r="AV709" i="3"/>
  <c r="AV685" i="3"/>
  <c r="AV677" i="3"/>
  <c r="AV653" i="3"/>
  <c r="AV645" i="3"/>
  <c r="AV621" i="3"/>
  <c r="AV613" i="3"/>
  <c r="AV589" i="3"/>
  <c r="AV581" i="3"/>
  <c r="AV557" i="3"/>
  <c r="AV525" i="3"/>
  <c r="AV517" i="3"/>
  <c r="AV493" i="3"/>
  <c r="AV461" i="3"/>
  <c r="AV453" i="3"/>
  <c r="AV429" i="3"/>
  <c r="AV397" i="3"/>
  <c r="AV389" i="3"/>
  <c r="AV333" i="3"/>
  <c r="AV325" i="3"/>
  <c r="AV285" i="3"/>
  <c r="AV269" i="3"/>
  <c r="AV261" i="3"/>
  <c r="AV205" i="3"/>
  <c r="AV197" i="3"/>
  <c r="AV157" i="3"/>
  <c r="AV141" i="3"/>
  <c r="AV133" i="3"/>
  <c r="AV77" i="3"/>
  <c r="AV69" i="3"/>
  <c r="AV757" i="3"/>
  <c r="AV137" i="3"/>
  <c r="AV724" i="3"/>
  <c r="AV725" i="3"/>
  <c r="AV660" i="3"/>
  <c r="AV661" i="3"/>
  <c r="AV596" i="3"/>
  <c r="AV597" i="3"/>
  <c r="AV548" i="3"/>
  <c r="AV549" i="3"/>
  <c r="AV532" i="3"/>
  <c r="AV533" i="3"/>
  <c r="AV484" i="3"/>
  <c r="AV485" i="3"/>
  <c r="AV468" i="3"/>
  <c r="AV469" i="3"/>
  <c r="AV420" i="3"/>
  <c r="AV421" i="3"/>
  <c r="AV404" i="3"/>
  <c r="AV405" i="3"/>
  <c r="AV380" i="3"/>
  <c r="AV381" i="3"/>
  <c r="AV348" i="3"/>
  <c r="AV349" i="3"/>
  <c r="AV252" i="3"/>
  <c r="AV253" i="3"/>
  <c r="AV220" i="3"/>
  <c r="AV221" i="3"/>
  <c r="AV124" i="3"/>
  <c r="AV125" i="3"/>
  <c r="AV92" i="3"/>
  <c r="AV93" i="3"/>
  <c r="AV317" i="3"/>
  <c r="AU899" i="3"/>
  <c r="AU891" i="3"/>
  <c r="AU883" i="3"/>
  <c r="AU875" i="3"/>
  <c r="AU867" i="3"/>
  <c r="AU859" i="3"/>
  <c r="AU851" i="3"/>
  <c r="BI868" i="3" s="1"/>
  <c r="AU843" i="3"/>
  <c r="AU827" i="3"/>
  <c r="AU819" i="3"/>
  <c r="AU811" i="3"/>
  <c r="AU803" i="3"/>
  <c r="AU795" i="3"/>
  <c r="AU787" i="3"/>
  <c r="AU779" i="3"/>
  <c r="AU763" i="3"/>
  <c r="AU755" i="3"/>
  <c r="AU747" i="3"/>
  <c r="AU739" i="3"/>
  <c r="AU731" i="3"/>
  <c r="AU723" i="3"/>
  <c r="AU715" i="3"/>
  <c r="AU707" i="3"/>
  <c r="AU699" i="3"/>
  <c r="AU691" i="3"/>
  <c r="AU683" i="3"/>
  <c r="AU675" i="3"/>
  <c r="AU667" i="3"/>
  <c r="AU659" i="3"/>
  <c r="AU651" i="3"/>
  <c r="AU643" i="3"/>
  <c r="AU635" i="3"/>
  <c r="AU627" i="3"/>
  <c r="AU619" i="3"/>
  <c r="AU611" i="3"/>
  <c r="AU603" i="3"/>
  <c r="AU595" i="3"/>
  <c r="AU587" i="3"/>
  <c r="AU579" i="3"/>
  <c r="AU571" i="3"/>
  <c r="AU563" i="3"/>
  <c r="AU555" i="3"/>
  <c r="AU547" i="3"/>
  <c r="AU539" i="3"/>
  <c r="AU531" i="3"/>
  <c r="AU523" i="3"/>
  <c r="AU515" i="3"/>
  <c r="AU507" i="3"/>
  <c r="AU499" i="3"/>
  <c r="AU491" i="3"/>
  <c r="AU483" i="3"/>
  <c r="AU475" i="3"/>
  <c r="AU467" i="3"/>
  <c r="AU459" i="3"/>
  <c r="AU451" i="3"/>
  <c r="AU443" i="3"/>
  <c r="AU435" i="3"/>
  <c r="AU427" i="3"/>
  <c r="AU419" i="3"/>
  <c r="AU411" i="3"/>
  <c r="AU403" i="3"/>
  <c r="AU395" i="3"/>
  <c r="AU387" i="3"/>
  <c r="AU379" i="3"/>
  <c r="AU371" i="3"/>
  <c r="AU363" i="3"/>
  <c r="AU355" i="3"/>
  <c r="AU347" i="3"/>
  <c r="AU339" i="3"/>
  <c r="AU331" i="3"/>
  <c r="AU323" i="3"/>
  <c r="AU315" i="3"/>
  <c r="AU307" i="3"/>
  <c r="AU299" i="3"/>
  <c r="AU291" i="3"/>
  <c r="AU283" i="3"/>
  <c r="AU275" i="3"/>
  <c r="AU267" i="3"/>
  <c r="AU259" i="3"/>
  <c r="AU251" i="3"/>
  <c r="AU243" i="3"/>
  <c r="AU235" i="3"/>
  <c r="AU227" i="3"/>
  <c r="AU219" i="3"/>
  <c r="AU211" i="3"/>
  <c r="AU203" i="3"/>
  <c r="AU195" i="3"/>
  <c r="AU187" i="3"/>
  <c r="AU179" i="3"/>
  <c r="AU171" i="3"/>
  <c r="AU163" i="3"/>
  <c r="AU155" i="3"/>
  <c r="AU147" i="3"/>
  <c r="AU139" i="3"/>
  <c r="AU131" i="3"/>
  <c r="AU123" i="3"/>
  <c r="AU115" i="3"/>
  <c r="AU107" i="3"/>
  <c r="AU99" i="3"/>
  <c r="AU91" i="3"/>
  <c r="AU83" i="3"/>
  <c r="AU75" i="3"/>
  <c r="AU67" i="3"/>
  <c r="BG318" i="3" s="1"/>
  <c r="AU59" i="3"/>
  <c r="AU51" i="3"/>
  <c r="AU43" i="3"/>
  <c r="AU35" i="3"/>
  <c r="AU27" i="3"/>
  <c r="AU19" i="3"/>
  <c r="AU11" i="3"/>
  <c r="AV899" i="3"/>
  <c r="AV891" i="3"/>
  <c r="AV883" i="3"/>
  <c r="AV875" i="3"/>
  <c r="AV867" i="3"/>
  <c r="AV859" i="3"/>
  <c r="AV851" i="3"/>
  <c r="AV835" i="3"/>
  <c r="AV827" i="3"/>
  <c r="AV819" i="3"/>
  <c r="AV811" i="3"/>
  <c r="AV803" i="3"/>
  <c r="AV795" i="3"/>
  <c r="AV771" i="3"/>
  <c r="AV565" i="3"/>
  <c r="AV507" i="3"/>
  <c r="AV41" i="3"/>
  <c r="AV829" i="3"/>
  <c r="AV797" i="3"/>
  <c r="AV765" i="3"/>
  <c r="AV733" i="3"/>
  <c r="AV701" i="3"/>
  <c r="AV669" i="3"/>
  <c r="AV637" i="3"/>
  <c r="BH888" i="3" s="1"/>
  <c r="AV605" i="3"/>
  <c r="AV573" i="3"/>
  <c r="AV541" i="3"/>
  <c r="AV509" i="3"/>
  <c r="AV477" i="3"/>
  <c r="AV445" i="3"/>
  <c r="AV413" i="3"/>
  <c r="AV373" i="3"/>
  <c r="BH624" i="3" s="1"/>
  <c r="AV365" i="3"/>
  <c r="BH616" i="3" s="1"/>
  <c r="AV357" i="3"/>
  <c r="AV341" i="3"/>
  <c r="AV309" i="3"/>
  <c r="AV301" i="3"/>
  <c r="BH554" i="3" s="1"/>
  <c r="AV293" i="3"/>
  <c r="AV277" i="3"/>
  <c r="AV245" i="3"/>
  <c r="BH496" i="3" s="1"/>
  <c r="AV237" i="3"/>
  <c r="BH488" i="3" s="1"/>
  <c r="AV229" i="3"/>
  <c r="AV213" i="3"/>
  <c r="AV181" i="3"/>
  <c r="AV173" i="3"/>
  <c r="AV165" i="3"/>
  <c r="AV149" i="3"/>
  <c r="AV117" i="3"/>
  <c r="BH368" i="3" s="1"/>
  <c r="AV109" i="3"/>
  <c r="BH360" i="3" s="1"/>
  <c r="AV101" i="3"/>
  <c r="AV85" i="3"/>
  <c r="AV53" i="3"/>
  <c r="AV45" i="3"/>
  <c r="BI62" i="3" s="1"/>
  <c r="AV37" i="3"/>
  <c r="AV29" i="3"/>
  <c r="AV21" i="3"/>
  <c r="AV13" i="3"/>
  <c r="BF6" i="3"/>
  <c r="AV787" i="3"/>
  <c r="AV755" i="3"/>
  <c r="AV723" i="3"/>
  <c r="AV691" i="3"/>
  <c r="AV659" i="3"/>
  <c r="AV627" i="3"/>
  <c r="BH880" i="3" s="1"/>
  <c r="AV595" i="3"/>
  <c r="AV563" i="3"/>
  <c r="AV531" i="3"/>
  <c r="AV499" i="3"/>
  <c r="AV467" i="3"/>
  <c r="AV435" i="3"/>
  <c r="AV403" i="3"/>
  <c r="AV395" i="3"/>
  <c r="AV387" i="3"/>
  <c r="AV379" i="3"/>
  <c r="AV371" i="3"/>
  <c r="AV363" i="3"/>
  <c r="AV355" i="3"/>
  <c r="AV347" i="3"/>
  <c r="AV339" i="3"/>
  <c r="AV331" i="3"/>
  <c r="AV323" i="3"/>
  <c r="AV315" i="3"/>
  <c r="AV307" i="3"/>
  <c r="AV299" i="3"/>
  <c r="AV291" i="3"/>
  <c r="AV283" i="3"/>
  <c r="AV275" i="3"/>
  <c r="AV267" i="3"/>
  <c r="AV259" i="3"/>
  <c r="AV251" i="3"/>
  <c r="AV243" i="3"/>
  <c r="AV235" i="3"/>
  <c r="AV227" i="3"/>
  <c r="AV219" i="3"/>
  <c r="AV211" i="3"/>
  <c r="AV203" i="3"/>
  <c r="AV195" i="3"/>
  <c r="AV187" i="3"/>
  <c r="AV179" i="3"/>
  <c r="AV171" i="3"/>
  <c r="AV163" i="3"/>
  <c r="AV155" i="3"/>
  <c r="AV147" i="3"/>
  <c r="AV139" i="3"/>
  <c r="AV131" i="3"/>
  <c r="AV123" i="3"/>
  <c r="AV115" i="3"/>
  <c r="AV107" i="3"/>
  <c r="AV99" i="3"/>
  <c r="AV91" i="3"/>
  <c r="AV83" i="3"/>
  <c r="AV75" i="3"/>
  <c r="AV67" i="3"/>
  <c r="AV59" i="3"/>
  <c r="AV51" i="3"/>
  <c r="AV43" i="3"/>
  <c r="AV35" i="3"/>
  <c r="AV27" i="3"/>
  <c r="AV19" i="3"/>
  <c r="AV11" i="3"/>
  <c r="AV825" i="3"/>
  <c r="AV809" i="3"/>
  <c r="AV801" i="3"/>
  <c r="AV793" i="3"/>
  <c r="AV777" i="3"/>
  <c r="AV769" i="3"/>
  <c r="AV761" i="3"/>
  <c r="AV745" i="3"/>
  <c r="AV737" i="3"/>
  <c r="AV729" i="3"/>
  <c r="AV713" i="3"/>
  <c r="AV705" i="3"/>
  <c r="AV697" i="3"/>
  <c r="AV681" i="3"/>
  <c r="AV673" i="3"/>
  <c r="AV665" i="3"/>
  <c r="AV649" i="3"/>
  <c r="AV641" i="3"/>
  <c r="AV633" i="3"/>
  <c r="AV617" i="3"/>
  <c r="AV609" i="3"/>
  <c r="AV601" i="3"/>
  <c r="AV585" i="3"/>
  <c r="AV577" i="3"/>
  <c r="AV569" i="3"/>
  <c r="AV553" i="3"/>
  <c r="AV545" i="3"/>
  <c r="AV537" i="3"/>
  <c r="AV521" i="3"/>
  <c r="AV513" i="3"/>
  <c r="AV505" i="3"/>
  <c r="AV489" i="3"/>
  <c r="AV481" i="3"/>
  <c r="AV473" i="3"/>
  <c r="AV457" i="3"/>
  <c r="AV449" i="3"/>
  <c r="AV441" i="3"/>
  <c r="AV425" i="3"/>
  <c r="AV417" i="3"/>
  <c r="AV409" i="3"/>
  <c r="AV385" i="3"/>
  <c r="AV377" i="3"/>
  <c r="AV369" i="3"/>
  <c r="AV353" i="3"/>
  <c r="AV321" i="3"/>
  <c r="AV313" i="3"/>
  <c r="AV305" i="3"/>
  <c r="AV289" i="3"/>
  <c r="AV257" i="3"/>
  <c r="AV249" i="3"/>
  <c r="AV241" i="3"/>
  <c r="AV225" i="3"/>
  <c r="AV193" i="3"/>
  <c r="AV185" i="3"/>
  <c r="AV177" i="3"/>
  <c r="BH428" i="3" s="1"/>
  <c r="AV161" i="3"/>
  <c r="AV129" i="3"/>
  <c r="AV121" i="3"/>
  <c r="AV113" i="3"/>
  <c r="AV97" i="3"/>
  <c r="AV65" i="3"/>
  <c r="AV57" i="3"/>
  <c r="AV49" i="3"/>
  <c r="AV33" i="3"/>
  <c r="AV25" i="3"/>
  <c r="AV17" i="3"/>
  <c r="AV9" i="3"/>
  <c r="AV683" i="3"/>
  <c r="AV73" i="3"/>
  <c r="BH326" i="3" s="1"/>
  <c r="AV799" i="3"/>
  <c r="AV791" i="3"/>
  <c r="AV783" i="3"/>
  <c r="AV775" i="3"/>
  <c r="AV767" i="3"/>
  <c r="AV759" i="3"/>
  <c r="AV751" i="3"/>
  <c r="AV743" i="3"/>
  <c r="AV735" i="3"/>
  <c r="AV727" i="3"/>
  <c r="AV719" i="3"/>
  <c r="BI736" i="3" s="1"/>
  <c r="AV711" i="3"/>
  <c r="AV703" i="3"/>
  <c r="AV695" i="3"/>
  <c r="AV687" i="3"/>
  <c r="AV679" i="3"/>
  <c r="AV671" i="3"/>
  <c r="AV663" i="3"/>
  <c r="AV655" i="3"/>
  <c r="BI670" i="3" s="1"/>
  <c r="AV647" i="3"/>
  <c r="AV639" i="3"/>
  <c r="AV631" i="3"/>
  <c r="AV623" i="3"/>
  <c r="AV615" i="3"/>
  <c r="BH866" i="3" s="1"/>
  <c r="AV607" i="3"/>
  <c r="AV599" i="3"/>
  <c r="AV591" i="3"/>
  <c r="AV583" i="3"/>
  <c r="AV575" i="3"/>
  <c r="AV567" i="3"/>
  <c r="AV559" i="3"/>
  <c r="AV551" i="3"/>
  <c r="AV543" i="3"/>
  <c r="BH793" i="3" s="1"/>
  <c r="AV535" i="3"/>
  <c r="AV527" i="3"/>
  <c r="AV519" i="3"/>
  <c r="AV511" i="3"/>
  <c r="AV503" i="3"/>
  <c r="AV495" i="3"/>
  <c r="AV487" i="3"/>
  <c r="BH737" i="3" s="1"/>
  <c r="AV479" i="3"/>
  <c r="AV471" i="3"/>
  <c r="BI486" i="3" s="1"/>
  <c r="AV463" i="3"/>
  <c r="BH714" i="3" s="1"/>
  <c r="AV455" i="3"/>
  <c r="BH705" i="3" s="1"/>
  <c r="AV447" i="3"/>
  <c r="AV439" i="3"/>
  <c r="AV431" i="3"/>
  <c r="AV423" i="3"/>
  <c r="AV415" i="3"/>
  <c r="AV407" i="3"/>
  <c r="AV399" i="3"/>
  <c r="AV391" i="3"/>
  <c r="AV383" i="3"/>
  <c r="AV375" i="3"/>
  <c r="AV367" i="3"/>
  <c r="AV359" i="3"/>
  <c r="BH610" i="3" s="1"/>
  <c r="AV351" i="3"/>
  <c r="AV343" i="3"/>
  <c r="AV335" i="3"/>
  <c r="AV327" i="3"/>
  <c r="AV319" i="3"/>
  <c r="AV311" i="3"/>
  <c r="AV303" i="3"/>
  <c r="AV295" i="3"/>
  <c r="BI310" i="3" s="1"/>
  <c r="AV287" i="3"/>
  <c r="AV279" i="3"/>
  <c r="AV271" i="3"/>
  <c r="AV263" i="3"/>
  <c r="AV255" i="3"/>
  <c r="AV247" i="3"/>
  <c r="AV239" i="3"/>
  <c r="AV231" i="3"/>
  <c r="BI246" i="3" s="1"/>
  <c r="AV223" i="3"/>
  <c r="AV215" i="3"/>
  <c r="AV207" i="3"/>
  <c r="AV199" i="3"/>
  <c r="AV191" i="3"/>
  <c r="BI206" i="3" s="1"/>
  <c r="AV183" i="3"/>
  <c r="AV175" i="3"/>
  <c r="AV167" i="3"/>
  <c r="AV159" i="3"/>
  <c r="BI174" i="3" s="1"/>
  <c r="AV151" i="3"/>
  <c r="AV143" i="3"/>
  <c r="AV135" i="3"/>
  <c r="AV127" i="3"/>
  <c r="AV119" i="3"/>
  <c r="AV111" i="3"/>
  <c r="AV103" i="3"/>
  <c r="AV95" i="3"/>
  <c r="AV87" i="3"/>
  <c r="AV79" i="3"/>
  <c r="AV71" i="3"/>
  <c r="BH324" i="3" s="1"/>
  <c r="AV63" i="3"/>
  <c r="AV55" i="3"/>
  <c r="AV47" i="3"/>
  <c r="AV39" i="3"/>
  <c r="AV31" i="3"/>
  <c r="AV23" i="3"/>
  <c r="AV15" i="3"/>
  <c r="AV7" i="3"/>
  <c r="BB894" i="3"/>
  <c r="BA894" i="3"/>
  <c r="BB886" i="3"/>
  <c r="BA886" i="3"/>
  <c r="BB878" i="3"/>
  <c r="BA878" i="3"/>
  <c r="BB870" i="3"/>
  <c r="BA870" i="3"/>
  <c r="BB862" i="3"/>
  <c r="BA862" i="3"/>
  <c r="BB854" i="3"/>
  <c r="BA854" i="3"/>
  <c r="BB846" i="3"/>
  <c r="BA846" i="3"/>
  <c r="BB838" i="3"/>
  <c r="BA838" i="3"/>
  <c r="BB830" i="3"/>
  <c r="BA830" i="3"/>
  <c r="BB822" i="3"/>
  <c r="BA822" i="3"/>
  <c r="BB814" i="3"/>
  <c r="BA814" i="3"/>
  <c r="BB806" i="3"/>
  <c r="BA806" i="3"/>
  <c r="BB798" i="3"/>
  <c r="BA798" i="3"/>
  <c r="BB790" i="3"/>
  <c r="BA790" i="3"/>
  <c r="BB782" i="3"/>
  <c r="BA782" i="3"/>
  <c r="BB774" i="3"/>
  <c r="BA774" i="3"/>
  <c r="BB766" i="3"/>
  <c r="BA766" i="3"/>
  <c r="BB758" i="3"/>
  <c r="BA758" i="3"/>
  <c r="BB750" i="3"/>
  <c r="BA750" i="3"/>
  <c r="BB742" i="3"/>
  <c r="BA742" i="3"/>
  <c r="BB734" i="3"/>
  <c r="BA734" i="3"/>
  <c r="BB726" i="3"/>
  <c r="BA726" i="3"/>
  <c r="BB718" i="3"/>
  <c r="BA718" i="3"/>
  <c r="BB710" i="3"/>
  <c r="BA710" i="3"/>
  <c r="BB702" i="3"/>
  <c r="BA702" i="3"/>
  <c r="BB694" i="3"/>
  <c r="BA694" i="3"/>
  <c r="BB686" i="3"/>
  <c r="BA686" i="3"/>
  <c r="BB678" i="3"/>
  <c r="BA678" i="3"/>
  <c r="BB670" i="3"/>
  <c r="BA670" i="3"/>
  <c r="BB662" i="3"/>
  <c r="BA662" i="3"/>
  <c r="BB654" i="3"/>
  <c r="BA654" i="3"/>
  <c r="BB646" i="3"/>
  <c r="BA646" i="3"/>
  <c r="BB638" i="3"/>
  <c r="BA638" i="3"/>
  <c r="BB630" i="3"/>
  <c r="BA630" i="3"/>
  <c r="BB622" i="3"/>
  <c r="BB893" i="3"/>
  <c r="BA893" i="3"/>
  <c r="BB885" i="3"/>
  <c r="BA885" i="3"/>
  <c r="BB877" i="3"/>
  <c r="BA877" i="3"/>
  <c r="BB869" i="3"/>
  <c r="BA869" i="3"/>
  <c r="BB861" i="3"/>
  <c r="BA861" i="3"/>
  <c r="BB853" i="3"/>
  <c r="BA853" i="3"/>
  <c r="BB845" i="3"/>
  <c r="BA845" i="3"/>
  <c r="BB837" i="3"/>
  <c r="BA837" i="3"/>
  <c r="BB829" i="3"/>
  <c r="BA829" i="3"/>
  <c r="BB821" i="3"/>
  <c r="BA821" i="3"/>
  <c r="BB813" i="3"/>
  <c r="BA813" i="3"/>
  <c r="BB805" i="3"/>
  <c r="BA805" i="3"/>
  <c r="BB797" i="3"/>
  <c r="BA797" i="3"/>
  <c r="BB789" i="3"/>
  <c r="BA789" i="3"/>
  <c r="BB781" i="3"/>
  <c r="BA781" i="3"/>
  <c r="BB773" i="3"/>
  <c r="BA773" i="3"/>
  <c r="BB765" i="3"/>
  <c r="BA765" i="3"/>
  <c r="BB757" i="3"/>
  <c r="BA757" i="3"/>
  <c r="BB749" i="3"/>
  <c r="BA749" i="3"/>
  <c r="BB741" i="3"/>
  <c r="BA741" i="3"/>
  <c r="BB733" i="3"/>
  <c r="BA733" i="3"/>
  <c r="BB725" i="3"/>
  <c r="BA725" i="3"/>
  <c r="BB717" i="3"/>
  <c r="BA717" i="3"/>
  <c r="BB709" i="3"/>
  <c r="BA709" i="3"/>
  <c r="BB701" i="3"/>
  <c r="BA701" i="3"/>
  <c r="BB693" i="3"/>
  <c r="BA693" i="3"/>
  <c r="BB685" i="3"/>
  <c r="BA685" i="3"/>
  <c r="BB677" i="3"/>
  <c r="BA677" i="3"/>
  <c r="BB669" i="3"/>
  <c r="BA669" i="3"/>
  <c r="BB661" i="3"/>
  <c r="BA661" i="3"/>
  <c r="BB653" i="3"/>
  <c r="BA653" i="3"/>
  <c r="BB645" i="3"/>
  <c r="BA645" i="3"/>
  <c r="BB637" i="3"/>
  <c r="BA637" i="3"/>
  <c r="BB629" i="3"/>
  <c r="BA629" i="3"/>
  <c r="BB621" i="3"/>
  <c r="BB900" i="3"/>
  <c r="BA900" i="3"/>
  <c r="BB892" i="3"/>
  <c r="BA892" i="3"/>
  <c r="BB884" i="3"/>
  <c r="BA884" i="3"/>
  <c r="BB876" i="3"/>
  <c r="BA876" i="3"/>
  <c r="BB868" i="3"/>
  <c r="BA868" i="3"/>
  <c r="BB860" i="3"/>
  <c r="BA860" i="3"/>
  <c r="BB852" i="3"/>
  <c r="BA852" i="3"/>
  <c r="BB844" i="3"/>
  <c r="BA844" i="3"/>
  <c r="BB836" i="3"/>
  <c r="BA836" i="3"/>
  <c r="BB828" i="3"/>
  <c r="BA828" i="3"/>
  <c r="BB820" i="3"/>
  <c r="BA820" i="3"/>
  <c r="BB812" i="3"/>
  <c r="BA812" i="3"/>
  <c r="BB804" i="3"/>
  <c r="BA804" i="3"/>
  <c r="BB796" i="3"/>
  <c r="BA796" i="3"/>
  <c r="BB788" i="3"/>
  <c r="BA788" i="3"/>
  <c r="BB780" i="3"/>
  <c r="BA780" i="3"/>
  <c r="BB772" i="3"/>
  <c r="BA772" i="3"/>
  <c r="BB764" i="3"/>
  <c r="BA764" i="3"/>
  <c r="BB756" i="3"/>
  <c r="BA756" i="3"/>
  <c r="BB748" i="3"/>
  <c r="BA748" i="3"/>
  <c r="BB740" i="3"/>
  <c r="BA740" i="3"/>
  <c r="BB732" i="3"/>
  <c r="BA732" i="3"/>
  <c r="BB724" i="3"/>
  <c r="BA724" i="3"/>
  <c r="BB716" i="3"/>
  <c r="BA716" i="3"/>
  <c r="BB708" i="3"/>
  <c r="BA708" i="3"/>
  <c r="BB700" i="3"/>
  <c r="BA700" i="3"/>
  <c r="BB692" i="3"/>
  <c r="BA692" i="3"/>
  <c r="BB684" i="3"/>
  <c r="BA684" i="3"/>
  <c r="BB676" i="3"/>
  <c r="BA676" i="3"/>
  <c r="BB668" i="3"/>
  <c r="BA668" i="3"/>
  <c r="BB660" i="3"/>
  <c r="BA660" i="3"/>
  <c r="BB652" i="3"/>
  <c r="BA652" i="3"/>
  <c r="BB644" i="3"/>
  <c r="BA644" i="3"/>
  <c r="BB636" i="3"/>
  <c r="BA636" i="3"/>
  <c r="BB628" i="3"/>
  <c r="BA628" i="3"/>
  <c r="BB620" i="3"/>
  <c r="BA284" i="3"/>
  <c r="BA252" i="3"/>
  <c r="BA220" i="3"/>
  <c r="BA188" i="3"/>
  <c r="BA164" i="3"/>
  <c r="BA148" i="3"/>
  <c r="BA132" i="3"/>
  <c r="BB899" i="3"/>
  <c r="BA899" i="3"/>
  <c r="BB891" i="3"/>
  <c r="BA891" i="3"/>
  <c r="BB883" i="3"/>
  <c r="BA883" i="3"/>
  <c r="BB875" i="3"/>
  <c r="BA875" i="3"/>
  <c r="BB867" i="3"/>
  <c r="BA867" i="3"/>
  <c r="BB859" i="3"/>
  <c r="BA859" i="3"/>
  <c r="BB851" i="3"/>
  <c r="BA851" i="3"/>
  <c r="BB843" i="3"/>
  <c r="BA843" i="3"/>
  <c r="BB835" i="3"/>
  <c r="BA835" i="3"/>
  <c r="BB827" i="3"/>
  <c r="BA827" i="3"/>
  <c r="BB819" i="3"/>
  <c r="BA819" i="3"/>
  <c r="BB811" i="3"/>
  <c r="BA811" i="3"/>
  <c r="BB803" i="3"/>
  <c r="BA803" i="3"/>
  <c r="BB795" i="3"/>
  <c r="BA795" i="3"/>
  <c r="BB787" i="3"/>
  <c r="BA787" i="3"/>
  <c r="BB779" i="3"/>
  <c r="BA779" i="3"/>
  <c r="BB771" i="3"/>
  <c r="BA771" i="3"/>
  <c r="BB763" i="3"/>
  <c r="BA763" i="3"/>
  <c r="BB755" i="3"/>
  <c r="BA755" i="3"/>
  <c r="BB747" i="3"/>
  <c r="BA747" i="3"/>
  <c r="BB739" i="3"/>
  <c r="BA739" i="3"/>
  <c r="BB731" i="3"/>
  <c r="BA731" i="3"/>
  <c r="BB723" i="3"/>
  <c r="BA723" i="3"/>
  <c r="BB715" i="3"/>
  <c r="BA715" i="3"/>
  <c r="BB707" i="3"/>
  <c r="BA707" i="3"/>
  <c r="BB699" i="3"/>
  <c r="BA699" i="3"/>
  <c r="BB691" i="3"/>
  <c r="BA691" i="3"/>
  <c r="BB683" i="3"/>
  <c r="BA683" i="3"/>
  <c r="BB675" i="3"/>
  <c r="BA675" i="3"/>
  <c r="BB667" i="3"/>
  <c r="BA667" i="3"/>
  <c r="BB659" i="3"/>
  <c r="BA659" i="3"/>
  <c r="BB651" i="3"/>
  <c r="BA651" i="3"/>
  <c r="BB643" i="3"/>
  <c r="BA643" i="3"/>
  <c r="BB635" i="3"/>
  <c r="BA635" i="3"/>
  <c r="BB627" i="3"/>
  <c r="BA283" i="3"/>
  <c r="BA251" i="3"/>
  <c r="BA219" i="3"/>
  <c r="BA187" i="3"/>
  <c r="BA163" i="3"/>
  <c r="BA147" i="3"/>
  <c r="BA131" i="3"/>
  <c r="BB898" i="3"/>
  <c r="BA898" i="3"/>
  <c r="BB890" i="3"/>
  <c r="BA890" i="3"/>
  <c r="BB882" i="3"/>
  <c r="BA882" i="3"/>
  <c r="BB874" i="3"/>
  <c r="BA874" i="3"/>
  <c r="BB866" i="3"/>
  <c r="BA866" i="3"/>
  <c r="BB858" i="3"/>
  <c r="BA858" i="3"/>
  <c r="BB850" i="3"/>
  <c r="BA850" i="3"/>
  <c r="BB842" i="3"/>
  <c r="BA842" i="3"/>
  <c r="BB834" i="3"/>
  <c r="BA834" i="3"/>
  <c r="BB826" i="3"/>
  <c r="BA826" i="3"/>
  <c r="BB818" i="3"/>
  <c r="BA818" i="3"/>
  <c r="BB810" i="3"/>
  <c r="BA810" i="3"/>
  <c r="BB802" i="3"/>
  <c r="BA802" i="3"/>
  <c r="BB794" i="3"/>
  <c r="BA794" i="3"/>
  <c r="BB786" i="3"/>
  <c r="BA786" i="3"/>
  <c r="BB778" i="3"/>
  <c r="BA778" i="3"/>
  <c r="BB770" i="3"/>
  <c r="BA770" i="3"/>
  <c r="BB762" i="3"/>
  <c r="BA762" i="3"/>
  <c r="BB754" i="3"/>
  <c r="BA754" i="3"/>
  <c r="BB746" i="3"/>
  <c r="BA746" i="3"/>
  <c r="BB738" i="3"/>
  <c r="BA738" i="3"/>
  <c r="BB730" i="3"/>
  <c r="BA730" i="3"/>
  <c r="BB722" i="3"/>
  <c r="BA722" i="3"/>
  <c r="BB714" i="3"/>
  <c r="BA714" i="3"/>
  <c r="BB706" i="3"/>
  <c r="BA706" i="3"/>
  <c r="BB698" i="3"/>
  <c r="BA698" i="3"/>
  <c r="BB690" i="3"/>
  <c r="BA690" i="3"/>
  <c r="BB682" i="3"/>
  <c r="BA682" i="3"/>
  <c r="BB674" i="3"/>
  <c r="BA674" i="3"/>
  <c r="BB666" i="3"/>
  <c r="BA666" i="3"/>
  <c r="BB658" i="3"/>
  <c r="BA658" i="3"/>
  <c r="BB650" i="3"/>
  <c r="BA650" i="3"/>
  <c r="BB642" i="3"/>
  <c r="BA642" i="3"/>
  <c r="BB634" i="3"/>
  <c r="BA634" i="3"/>
  <c r="BB626" i="3"/>
  <c r="BA626" i="3"/>
  <c r="BA282" i="3"/>
  <c r="BA274" i="3"/>
  <c r="BA250" i="3"/>
  <c r="BA242" i="3"/>
  <c r="BA218" i="3"/>
  <c r="BA210" i="3"/>
  <c r="BA186" i="3"/>
  <c r="BA178" i="3"/>
  <c r="BA162" i="3"/>
  <c r="BA146" i="3"/>
  <c r="BA130" i="3"/>
  <c r="BA114" i="3"/>
  <c r="BA106" i="3"/>
  <c r="BA82" i="3"/>
  <c r="BA74" i="3"/>
  <c r="BA66" i="3"/>
  <c r="BA58" i="3"/>
  <c r="BA18" i="3"/>
  <c r="BA10" i="3"/>
  <c r="BB897" i="3"/>
  <c r="BA897" i="3"/>
  <c r="BB889" i="3"/>
  <c r="BA889" i="3"/>
  <c r="BB881" i="3"/>
  <c r="BA881" i="3"/>
  <c r="BB873" i="3"/>
  <c r="BA873" i="3"/>
  <c r="BB865" i="3"/>
  <c r="BA865" i="3"/>
  <c r="BB857" i="3"/>
  <c r="BA857" i="3"/>
  <c r="BB849" i="3"/>
  <c r="BA849" i="3"/>
  <c r="BB841" i="3"/>
  <c r="BA841" i="3"/>
  <c r="BB833" i="3"/>
  <c r="BA833" i="3"/>
  <c r="BB825" i="3"/>
  <c r="BA825" i="3"/>
  <c r="BB817" i="3"/>
  <c r="BA817" i="3"/>
  <c r="BB809" i="3"/>
  <c r="BA809" i="3"/>
  <c r="BB801" i="3"/>
  <c r="BA801" i="3"/>
  <c r="BB793" i="3"/>
  <c r="BA793" i="3"/>
  <c r="BB785" i="3"/>
  <c r="BA785" i="3"/>
  <c r="BB777" i="3"/>
  <c r="BA777" i="3"/>
  <c r="BB769" i="3"/>
  <c r="BA769" i="3"/>
  <c r="BB761" i="3"/>
  <c r="BA761" i="3"/>
  <c r="BB753" i="3"/>
  <c r="BA753" i="3"/>
  <c r="BB745" i="3"/>
  <c r="BA745" i="3"/>
  <c r="BB737" i="3"/>
  <c r="BA737" i="3"/>
  <c r="BB729" i="3"/>
  <c r="BA729" i="3"/>
  <c r="BB721" i="3"/>
  <c r="BA721" i="3"/>
  <c r="BB713" i="3"/>
  <c r="BA713" i="3"/>
  <c r="BB705" i="3"/>
  <c r="BA705" i="3"/>
  <c r="BB697" i="3"/>
  <c r="BA697" i="3"/>
  <c r="BB689" i="3"/>
  <c r="BA689" i="3"/>
  <c r="BB681" i="3"/>
  <c r="BA681" i="3"/>
  <c r="BB673" i="3"/>
  <c r="BA673" i="3"/>
  <c r="BB665" i="3"/>
  <c r="BA665" i="3"/>
  <c r="BB657" i="3"/>
  <c r="BA657" i="3"/>
  <c r="BB649" i="3"/>
  <c r="BA649" i="3"/>
  <c r="BB641" i="3"/>
  <c r="BA641" i="3"/>
  <c r="BB633" i="3"/>
  <c r="BA633" i="3"/>
  <c r="BB625" i="3"/>
  <c r="BA281" i="3"/>
  <c r="BA273" i="3"/>
  <c r="BA249" i="3"/>
  <c r="BA241" i="3"/>
  <c r="BA217" i="3"/>
  <c r="BA209" i="3"/>
  <c r="BA185" i="3"/>
  <c r="BA177" i="3"/>
  <c r="BB896" i="3"/>
  <c r="BA896" i="3"/>
  <c r="BB888" i="3"/>
  <c r="BA888" i="3"/>
  <c r="BB880" i="3"/>
  <c r="BA880" i="3"/>
  <c r="BB872" i="3"/>
  <c r="BA872" i="3"/>
  <c r="BB864" i="3"/>
  <c r="BA864" i="3"/>
  <c r="BB856" i="3"/>
  <c r="BA856" i="3"/>
  <c r="BB848" i="3"/>
  <c r="BA848" i="3"/>
  <c r="BB840" i="3"/>
  <c r="BA840" i="3"/>
  <c r="BB832" i="3"/>
  <c r="BA832" i="3"/>
  <c r="BB824" i="3"/>
  <c r="BA824" i="3"/>
  <c r="BB816" i="3"/>
  <c r="BA816" i="3"/>
  <c r="BB808" i="3"/>
  <c r="BA808" i="3"/>
  <c r="BB800" i="3"/>
  <c r="BA800" i="3"/>
  <c r="BB792" i="3"/>
  <c r="BA792" i="3"/>
  <c r="BB784" i="3"/>
  <c r="BA784" i="3"/>
  <c r="BB776" i="3"/>
  <c r="BA776" i="3"/>
  <c r="BB768" i="3"/>
  <c r="BA768" i="3"/>
  <c r="BB760" i="3"/>
  <c r="BA760" i="3"/>
  <c r="BB752" i="3"/>
  <c r="BA752" i="3"/>
  <c r="BB744" i="3"/>
  <c r="BA744" i="3"/>
  <c r="BB736" i="3"/>
  <c r="BA736" i="3"/>
  <c r="BB728" i="3"/>
  <c r="BA728" i="3"/>
  <c r="BB720" i="3"/>
  <c r="BA720" i="3"/>
  <c r="BB712" i="3"/>
  <c r="BA712" i="3"/>
  <c r="BB704" i="3"/>
  <c r="BA704" i="3"/>
  <c r="BB696" i="3"/>
  <c r="BA696" i="3"/>
  <c r="BB688" i="3"/>
  <c r="BA688" i="3"/>
  <c r="BB680" i="3"/>
  <c r="BA680" i="3"/>
  <c r="BB672" i="3"/>
  <c r="BA672" i="3"/>
  <c r="BB664" i="3"/>
  <c r="BA664" i="3"/>
  <c r="BB656" i="3"/>
  <c r="BA656" i="3"/>
  <c r="BB648" i="3"/>
  <c r="BA648" i="3"/>
  <c r="BB640" i="3"/>
  <c r="BA640" i="3"/>
  <c r="BB632" i="3"/>
  <c r="BA632" i="3"/>
  <c r="BB624" i="3"/>
  <c r="BB895" i="3"/>
  <c r="BA895" i="3"/>
  <c r="BB887" i="3"/>
  <c r="BA887" i="3"/>
  <c r="BB879" i="3"/>
  <c r="BA879" i="3"/>
  <c r="BB871" i="3"/>
  <c r="BA871" i="3"/>
  <c r="BB863" i="3"/>
  <c r="BA863" i="3"/>
  <c r="BB855" i="3"/>
  <c r="BA855" i="3"/>
  <c r="BB847" i="3"/>
  <c r="BA847" i="3"/>
  <c r="BB839" i="3"/>
  <c r="BA839" i="3"/>
  <c r="BB831" i="3"/>
  <c r="BA831" i="3"/>
  <c r="BB823" i="3"/>
  <c r="BA823" i="3"/>
  <c r="BB815" i="3"/>
  <c r="BA815" i="3"/>
  <c r="BB807" i="3"/>
  <c r="BA807" i="3"/>
  <c r="BB799" i="3"/>
  <c r="BA799" i="3"/>
  <c r="BB791" i="3"/>
  <c r="BA791" i="3"/>
  <c r="BB783" i="3"/>
  <c r="BA783" i="3"/>
  <c r="BB775" i="3"/>
  <c r="BA775" i="3"/>
  <c r="BB767" i="3"/>
  <c r="BA767" i="3"/>
  <c r="BB759" i="3"/>
  <c r="BA759" i="3"/>
  <c r="BB751" i="3"/>
  <c r="BA751" i="3"/>
  <c r="BB743" i="3"/>
  <c r="BA743" i="3"/>
  <c r="BB735" i="3"/>
  <c r="BA735" i="3"/>
  <c r="BB727" i="3"/>
  <c r="BA727" i="3"/>
  <c r="BB719" i="3"/>
  <c r="BA719" i="3"/>
  <c r="BB711" i="3"/>
  <c r="BA711" i="3"/>
  <c r="BB703" i="3"/>
  <c r="BA703" i="3"/>
  <c r="BB695" i="3"/>
  <c r="BA695" i="3"/>
  <c r="BB687" i="3"/>
  <c r="BA687" i="3"/>
  <c r="BB679" i="3"/>
  <c r="BA679" i="3"/>
  <c r="BB671" i="3"/>
  <c r="BA671" i="3"/>
  <c r="BB663" i="3"/>
  <c r="BA663" i="3"/>
  <c r="BB655" i="3"/>
  <c r="BA655" i="3"/>
  <c r="BB647" i="3"/>
  <c r="BA647" i="3"/>
  <c r="BB639" i="3"/>
  <c r="BA639" i="3"/>
  <c r="BB631" i="3"/>
  <c r="BA631" i="3"/>
  <c r="BB623" i="3"/>
  <c r="BA287" i="3"/>
  <c r="BA279" i="3"/>
  <c r="BA271" i="3"/>
  <c r="BA263" i="3"/>
  <c r="BA255" i="3"/>
  <c r="BA247" i="3"/>
  <c r="BA239" i="3"/>
  <c r="BA231" i="3"/>
  <c r="BA223" i="3"/>
  <c r="BA215" i="3"/>
  <c r="BA207" i="3"/>
  <c r="BA199" i="3"/>
  <c r="BA191" i="3"/>
  <c r="BA183" i="3"/>
  <c r="BA175" i="3"/>
  <c r="BA159" i="3"/>
  <c r="BA143" i="3"/>
  <c r="BA127" i="3"/>
  <c r="BA111" i="3"/>
  <c r="BA103" i="3"/>
  <c r="BA95" i="3"/>
  <c r="BB614" i="3"/>
  <c r="BB606" i="3"/>
  <c r="BB598" i="3"/>
  <c r="BB590" i="3"/>
  <c r="BB582" i="3"/>
  <c r="BB574" i="3"/>
  <c r="BB566" i="3"/>
  <c r="BB558" i="3"/>
  <c r="BB550" i="3"/>
  <c r="BB542" i="3"/>
  <c r="BB534" i="3"/>
  <c r="BB526" i="3"/>
  <c r="BB518" i="3"/>
  <c r="BB510" i="3"/>
  <c r="BB502" i="3"/>
  <c r="BB494" i="3"/>
  <c r="BB486" i="3"/>
  <c r="BB478" i="3"/>
  <c r="BB470" i="3"/>
  <c r="BB462" i="3"/>
  <c r="BB454" i="3"/>
  <c r="BB446" i="3"/>
  <c r="BB438" i="3"/>
  <c r="BB430" i="3"/>
  <c r="BB422" i="3"/>
  <c r="BB414" i="3"/>
  <c r="BB406" i="3"/>
  <c r="BB398" i="3"/>
  <c r="BB390" i="3"/>
  <c r="BB382" i="3"/>
  <c r="BB374" i="3"/>
  <c r="BB366" i="3"/>
  <c r="BB358" i="3"/>
  <c r="BB350" i="3"/>
  <c r="BB342" i="3"/>
  <c r="BB334" i="3"/>
  <c r="BB326" i="3"/>
  <c r="BB318" i="3"/>
  <c r="BB310" i="3"/>
  <c r="BB302" i="3"/>
  <c r="BB294" i="3"/>
  <c r="BB286" i="3"/>
  <c r="BB278" i="3"/>
  <c r="BB270" i="3"/>
  <c r="BB262" i="3"/>
  <c r="BB254" i="3"/>
  <c r="BB246" i="3"/>
  <c r="BB238" i="3"/>
  <c r="BB230" i="3"/>
  <c r="BB222" i="3"/>
  <c r="BB214" i="3"/>
  <c r="BB206" i="3"/>
  <c r="BB198" i="3"/>
  <c r="BB190" i="3"/>
  <c r="BB182" i="3"/>
  <c r="BB174" i="3"/>
  <c r="BB166" i="3"/>
  <c r="BA166" i="3"/>
  <c r="BB158" i="3"/>
  <c r="BA158" i="3"/>
  <c r="BB150" i="3"/>
  <c r="BA150" i="3"/>
  <c r="BB142" i="3"/>
  <c r="BA142" i="3"/>
  <c r="BB134" i="3"/>
  <c r="BA134" i="3"/>
  <c r="BB126" i="3"/>
  <c r="BA126" i="3"/>
  <c r="BB118" i="3"/>
  <c r="BA118" i="3"/>
  <c r="BB110" i="3"/>
  <c r="BA110" i="3"/>
  <c r="BB102" i="3"/>
  <c r="BA102" i="3"/>
  <c r="BB94" i="3"/>
  <c r="BA94" i="3"/>
  <c r="BB86" i="3"/>
  <c r="BA86" i="3"/>
  <c r="BB78" i="3"/>
  <c r="BA78" i="3"/>
  <c r="BB70" i="3"/>
  <c r="BA70" i="3"/>
  <c r="BB62" i="3"/>
  <c r="BA62" i="3"/>
  <c r="BB54" i="3"/>
  <c r="BA54" i="3"/>
  <c r="BB46" i="3"/>
  <c r="BA46" i="3"/>
  <c r="BB38" i="3"/>
  <c r="BA38" i="3"/>
  <c r="BB30" i="3"/>
  <c r="BA30" i="3"/>
  <c r="BB22" i="3"/>
  <c r="BA22" i="3"/>
  <c r="BB14" i="3"/>
  <c r="BA14" i="3"/>
  <c r="BB6" i="3"/>
  <c r="BA6" i="3"/>
  <c r="BA622" i="3"/>
  <c r="BA614" i="3"/>
  <c r="BA606" i="3"/>
  <c r="BA598" i="3"/>
  <c r="BA590" i="3"/>
  <c r="BA582" i="3"/>
  <c r="BA574" i="3"/>
  <c r="BA566" i="3"/>
  <c r="BA558" i="3"/>
  <c r="BA550" i="3"/>
  <c r="BA542" i="3"/>
  <c r="BA534" i="3"/>
  <c r="BA526" i="3"/>
  <c r="BA518" i="3"/>
  <c r="BA510" i="3"/>
  <c r="BA502" i="3"/>
  <c r="BA494" i="3"/>
  <c r="BA486" i="3"/>
  <c r="BA478" i="3"/>
  <c r="BA470" i="3"/>
  <c r="BA462" i="3"/>
  <c r="BA454" i="3"/>
  <c r="BA446" i="3"/>
  <c r="BA438" i="3"/>
  <c r="BA430" i="3"/>
  <c r="BA422" i="3"/>
  <c r="BA414" i="3"/>
  <c r="BA406" i="3"/>
  <c r="BA398" i="3"/>
  <c r="BA390" i="3"/>
  <c r="BA382" i="3"/>
  <c r="BA374" i="3"/>
  <c r="BA366" i="3"/>
  <c r="BA358" i="3"/>
  <c r="BA350" i="3"/>
  <c r="BA342" i="3"/>
  <c r="BA334" i="3"/>
  <c r="BA326" i="3"/>
  <c r="BA318" i="3"/>
  <c r="BA310" i="3"/>
  <c r="BA302" i="3"/>
  <c r="BA294" i="3"/>
  <c r="BB613" i="3"/>
  <c r="BB605" i="3"/>
  <c r="BB597" i="3"/>
  <c r="BB589" i="3"/>
  <c r="BB581" i="3"/>
  <c r="BB573" i="3"/>
  <c r="BB565" i="3"/>
  <c r="BB557" i="3"/>
  <c r="BB549" i="3"/>
  <c r="BB541" i="3"/>
  <c r="BB533" i="3"/>
  <c r="BB525" i="3"/>
  <c r="BB517" i="3"/>
  <c r="BB509" i="3"/>
  <c r="BB501" i="3"/>
  <c r="BB493" i="3"/>
  <c r="BB485" i="3"/>
  <c r="BB477" i="3"/>
  <c r="BB469" i="3"/>
  <c r="BB461" i="3"/>
  <c r="BB453" i="3"/>
  <c r="BB445" i="3"/>
  <c r="BB437" i="3"/>
  <c r="BB429" i="3"/>
  <c r="BB421" i="3"/>
  <c r="BB413" i="3"/>
  <c r="BB405" i="3"/>
  <c r="BB397" i="3"/>
  <c r="BB389" i="3"/>
  <c r="BB381" i="3"/>
  <c r="BB373" i="3"/>
  <c r="BB365" i="3"/>
  <c r="BB357" i="3"/>
  <c r="BB349" i="3"/>
  <c r="BB341" i="3"/>
  <c r="BB333" i="3"/>
  <c r="BB325" i="3"/>
  <c r="BB317" i="3"/>
  <c r="BB309" i="3"/>
  <c r="BB301" i="3"/>
  <c r="BB293" i="3"/>
  <c r="BA285" i="3"/>
  <c r="BB285" i="3"/>
  <c r="BB277" i="3"/>
  <c r="BA277" i="3"/>
  <c r="BB269" i="3"/>
  <c r="BA269" i="3"/>
  <c r="BB261" i="3"/>
  <c r="BA261" i="3"/>
  <c r="BB253" i="3"/>
  <c r="BA253" i="3"/>
  <c r="BB245" i="3"/>
  <c r="BA245" i="3"/>
  <c r="BB237" i="3"/>
  <c r="BA237" i="3"/>
  <c r="BB229" i="3"/>
  <c r="BA229" i="3"/>
  <c r="BB221" i="3"/>
  <c r="BA221" i="3"/>
  <c r="BB213" i="3"/>
  <c r="BA213" i="3"/>
  <c r="BB205" i="3"/>
  <c r="BA205" i="3"/>
  <c r="BB197" i="3"/>
  <c r="BA197" i="3"/>
  <c r="BB189" i="3"/>
  <c r="BA189" i="3"/>
  <c r="BB181" i="3"/>
  <c r="BA181" i="3"/>
  <c r="BB173" i="3"/>
  <c r="BA173" i="3"/>
  <c r="BB165" i="3"/>
  <c r="BA165" i="3"/>
  <c r="BB157" i="3"/>
  <c r="BA157" i="3"/>
  <c r="BB149" i="3"/>
  <c r="BA149" i="3"/>
  <c r="BB141" i="3"/>
  <c r="BA141" i="3"/>
  <c r="BB133" i="3"/>
  <c r="BA133" i="3"/>
  <c r="BB125" i="3"/>
  <c r="BA125" i="3"/>
  <c r="BB117" i="3"/>
  <c r="BA117" i="3"/>
  <c r="BB109" i="3"/>
  <c r="BA109" i="3"/>
  <c r="BB101" i="3"/>
  <c r="BA101" i="3"/>
  <c r="BB93" i="3"/>
  <c r="BA93" i="3"/>
  <c r="BB85" i="3"/>
  <c r="BA85" i="3"/>
  <c r="BB77" i="3"/>
  <c r="BA77" i="3"/>
  <c r="BB69" i="3"/>
  <c r="BA69" i="3"/>
  <c r="BB61" i="3"/>
  <c r="BA61" i="3"/>
  <c r="BB53" i="3"/>
  <c r="BA53" i="3"/>
  <c r="BB45" i="3"/>
  <c r="BA45" i="3"/>
  <c r="BB37" i="3"/>
  <c r="BA37" i="3"/>
  <c r="BB29" i="3"/>
  <c r="BA29" i="3"/>
  <c r="BB21" i="3"/>
  <c r="BA21" i="3"/>
  <c r="BB13" i="3"/>
  <c r="BA13" i="3"/>
  <c r="BA621" i="3"/>
  <c r="BA613" i="3"/>
  <c r="BA605" i="3"/>
  <c r="BA597" i="3"/>
  <c r="BA589" i="3"/>
  <c r="BA581" i="3"/>
  <c r="BA573" i="3"/>
  <c r="BA565" i="3"/>
  <c r="BA557" i="3"/>
  <c r="BA549" i="3"/>
  <c r="BA541" i="3"/>
  <c r="BA533" i="3"/>
  <c r="BA525" i="3"/>
  <c r="BA517" i="3"/>
  <c r="BA509" i="3"/>
  <c r="BA501" i="3"/>
  <c r="BA493" i="3"/>
  <c r="BA485" i="3"/>
  <c r="BA477" i="3"/>
  <c r="BA469" i="3"/>
  <c r="BA461" i="3"/>
  <c r="BA453" i="3"/>
  <c r="BA445" i="3"/>
  <c r="BA437" i="3"/>
  <c r="BA429" i="3"/>
  <c r="BA421" i="3"/>
  <c r="BA413" i="3"/>
  <c r="BA405" i="3"/>
  <c r="BA397" i="3"/>
  <c r="BA389" i="3"/>
  <c r="BA381" i="3"/>
  <c r="BA373" i="3"/>
  <c r="BA365" i="3"/>
  <c r="BA357" i="3"/>
  <c r="BA349" i="3"/>
  <c r="BA341" i="3"/>
  <c r="BA333" i="3"/>
  <c r="BA325" i="3"/>
  <c r="BA317" i="3"/>
  <c r="BA309" i="3"/>
  <c r="BA301" i="3"/>
  <c r="BA293" i="3"/>
  <c r="BA262" i="3"/>
  <c r="BA230" i="3"/>
  <c r="BA198" i="3"/>
  <c r="BB612" i="3"/>
  <c r="BB604" i="3"/>
  <c r="BB596" i="3"/>
  <c r="BB588" i="3"/>
  <c r="BB580" i="3"/>
  <c r="BB572" i="3"/>
  <c r="BB564" i="3"/>
  <c r="BB556" i="3"/>
  <c r="BB548" i="3"/>
  <c r="BB540" i="3"/>
  <c r="BB532" i="3"/>
  <c r="BB524" i="3"/>
  <c r="BB516" i="3"/>
  <c r="BB508" i="3"/>
  <c r="BB500" i="3"/>
  <c r="BB492" i="3"/>
  <c r="BB484" i="3"/>
  <c r="BB476" i="3"/>
  <c r="BB468" i="3"/>
  <c r="BB460" i="3"/>
  <c r="BB452" i="3"/>
  <c r="BB444" i="3"/>
  <c r="BB436" i="3"/>
  <c r="BB428" i="3"/>
  <c r="BB420" i="3"/>
  <c r="BB412" i="3"/>
  <c r="BB404" i="3"/>
  <c r="BB396" i="3"/>
  <c r="BB388" i="3"/>
  <c r="BB380" i="3"/>
  <c r="BB372" i="3"/>
  <c r="BB364" i="3"/>
  <c r="BB356" i="3"/>
  <c r="BB348" i="3"/>
  <c r="BB340" i="3"/>
  <c r="BB332" i="3"/>
  <c r="BB324" i="3"/>
  <c r="BB316" i="3"/>
  <c r="BB308" i="3"/>
  <c r="BB300" i="3"/>
  <c r="BB292" i="3"/>
  <c r="BB284" i="3"/>
  <c r="BB276" i="3"/>
  <c r="BB268" i="3"/>
  <c r="BB260" i="3"/>
  <c r="BB252" i="3"/>
  <c r="BB244" i="3"/>
  <c r="BB236" i="3"/>
  <c r="BB228" i="3"/>
  <c r="BB220" i="3"/>
  <c r="BB212" i="3"/>
  <c r="BB204" i="3"/>
  <c r="BB196" i="3"/>
  <c r="BB188" i="3"/>
  <c r="BB180" i="3"/>
  <c r="BB172" i="3"/>
  <c r="BB164" i="3"/>
  <c r="BB156" i="3"/>
  <c r="BB148" i="3"/>
  <c r="BB140" i="3"/>
  <c r="BB132" i="3"/>
  <c r="BB124" i="3"/>
  <c r="BB116" i="3"/>
  <c r="BA116" i="3"/>
  <c r="BB108" i="3"/>
  <c r="BA108" i="3"/>
  <c r="BB100" i="3"/>
  <c r="BA100" i="3"/>
  <c r="BB92" i="3"/>
  <c r="BA92" i="3"/>
  <c r="BB84" i="3"/>
  <c r="BA84" i="3"/>
  <c r="BB76" i="3"/>
  <c r="BA76" i="3"/>
  <c r="BB68" i="3"/>
  <c r="BA68" i="3"/>
  <c r="BB60" i="3"/>
  <c r="BA60" i="3"/>
  <c r="BB52" i="3"/>
  <c r="BA52" i="3"/>
  <c r="BB44" i="3"/>
  <c r="BA44" i="3"/>
  <c r="BB36" i="3"/>
  <c r="BA36" i="3"/>
  <c r="BB28" i="3"/>
  <c r="BA28" i="3"/>
  <c r="BB20" i="3"/>
  <c r="BA20" i="3"/>
  <c r="BB12" i="3"/>
  <c r="BA12" i="3"/>
  <c r="BA620" i="3"/>
  <c r="BA612" i="3"/>
  <c r="BA604" i="3"/>
  <c r="BA596" i="3"/>
  <c r="BA588" i="3"/>
  <c r="BA580" i="3"/>
  <c r="BA572" i="3"/>
  <c r="BA564" i="3"/>
  <c r="BA556" i="3"/>
  <c r="BA548" i="3"/>
  <c r="BA540" i="3"/>
  <c r="BA532" i="3"/>
  <c r="BA524" i="3"/>
  <c r="BA516" i="3"/>
  <c r="BA508" i="3"/>
  <c r="BA500" i="3"/>
  <c r="BA492" i="3"/>
  <c r="BA484" i="3"/>
  <c r="BA476" i="3"/>
  <c r="BA468" i="3"/>
  <c r="BA460" i="3"/>
  <c r="BA452" i="3"/>
  <c r="BA444" i="3"/>
  <c r="BA436" i="3"/>
  <c r="BA428" i="3"/>
  <c r="BA420" i="3"/>
  <c r="BA412" i="3"/>
  <c r="BA404" i="3"/>
  <c r="BA396" i="3"/>
  <c r="BA388" i="3"/>
  <c r="BA380" i="3"/>
  <c r="BA372" i="3"/>
  <c r="BA364" i="3"/>
  <c r="BA356" i="3"/>
  <c r="BA348" i="3"/>
  <c r="BA340" i="3"/>
  <c r="BA332" i="3"/>
  <c r="BA324" i="3"/>
  <c r="BA316" i="3"/>
  <c r="BA308" i="3"/>
  <c r="BA300" i="3"/>
  <c r="BA292" i="3"/>
  <c r="BA260" i="3"/>
  <c r="BA228" i="3"/>
  <c r="BA196" i="3"/>
  <c r="BB619" i="3"/>
  <c r="BB611" i="3"/>
  <c r="BB603" i="3"/>
  <c r="BB595" i="3"/>
  <c r="BB587" i="3"/>
  <c r="BB579" i="3"/>
  <c r="BB571" i="3"/>
  <c r="BB563" i="3"/>
  <c r="BB555" i="3"/>
  <c r="BB547" i="3"/>
  <c r="BB539" i="3"/>
  <c r="BB531" i="3"/>
  <c r="BB523" i="3"/>
  <c r="BB515" i="3"/>
  <c r="BB507" i="3"/>
  <c r="BB499" i="3"/>
  <c r="BB491" i="3"/>
  <c r="BB483" i="3"/>
  <c r="BB475" i="3"/>
  <c r="BB467" i="3"/>
  <c r="BB459" i="3"/>
  <c r="BB451" i="3"/>
  <c r="BB443" i="3"/>
  <c r="BB435" i="3"/>
  <c r="BB427" i="3"/>
  <c r="BB419" i="3"/>
  <c r="BB411" i="3"/>
  <c r="BB403" i="3"/>
  <c r="BB395" i="3"/>
  <c r="BB387" i="3"/>
  <c r="BB379" i="3"/>
  <c r="BB371" i="3"/>
  <c r="BB363" i="3"/>
  <c r="BB355" i="3"/>
  <c r="BB347" i="3"/>
  <c r="BB339" i="3"/>
  <c r="BB331" i="3"/>
  <c r="BB323" i="3"/>
  <c r="BB315" i="3"/>
  <c r="BB307" i="3"/>
  <c r="BB299" i="3"/>
  <c r="BB291" i="3"/>
  <c r="BB283" i="3"/>
  <c r="BB275" i="3"/>
  <c r="BB267" i="3"/>
  <c r="BB259" i="3"/>
  <c r="BB251" i="3"/>
  <c r="BB243" i="3"/>
  <c r="BB235" i="3"/>
  <c r="BB227" i="3"/>
  <c r="BB219" i="3"/>
  <c r="BB211" i="3"/>
  <c r="BB203" i="3"/>
  <c r="BB195" i="3"/>
  <c r="BB187" i="3"/>
  <c r="BB179" i="3"/>
  <c r="BB171" i="3"/>
  <c r="BB163" i="3"/>
  <c r="BB155" i="3"/>
  <c r="BB147" i="3"/>
  <c r="BB139" i="3"/>
  <c r="BB131" i="3"/>
  <c r="BB123" i="3"/>
  <c r="BB115" i="3"/>
  <c r="BA115" i="3"/>
  <c r="BB107" i="3"/>
  <c r="BA107" i="3"/>
  <c r="BB99" i="3"/>
  <c r="BA99" i="3"/>
  <c r="BB91" i="3"/>
  <c r="BA91" i="3"/>
  <c r="BB83" i="3"/>
  <c r="BA83" i="3"/>
  <c r="BB75" i="3"/>
  <c r="BA75" i="3"/>
  <c r="BB67" i="3"/>
  <c r="BA67" i="3"/>
  <c r="BB59" i="3"/>
  <c r="BA59" i="3"/>
  <c r="BB51" i="3"/>
  <c r="BA51" i="3"/>
  <c r="BB43" i="3"/>
  <c r="BA43" i="3"/>
  <c r="BB35" i="3"/>
  <c r="BA35" i="3"/>
  <c r="BB27" i="3"/>
  <c r="BA27" i="3"/>
  <c r="BB19" i="3"/>
  <c r="BA19" i="3"/>
  <c r="BB11" i="3"/>
  <c r="BA11" i="3"/>
  <c r="BA627" i="3"/>
  <c r="BA619" i="3"/>
  <c r="BA611" i="3"/>
  <c r="BA603" i="3"/>
  <c r="BA595" i="3"/>
  <c r="BA587" i="3"/>
  <c r="BA579" i="3"/>
  <c r="BA571" i="3"/>
  <c r="BA563" i="3"/>
  <c r="BA555" i="3"/>
  <c r="BA547" i="3"/>
  <c r="BA539" i="3"/>
  <c r="BA531" i="3"/>
  <c r="BA523" i="3"/>
  <c r="BA515" i="3"/>
  <c r="BA507" i="3"/>
  <c r="BA499" i="3"/>
  <c r="BA491" i="3"/>
  <c r="BA483" i="3"/>
  <c r="BA475" i="3"/>
  <c r="BA467" i="3"/>
  <c r="BA459" i="3"/>
  <c r="BA451" i="3"/>
  <c r="BA443" i="3"/>
  <c r="BA435" i="3"/>
  <c r="BA427" i="3"/>
  <c r="BA419" i="3"/>
  <c r="BA411" i="3"/>
  <c r="BA403" i="3"/>
  <c r="BA395" i="3"/>
  <c r="BA387" i="3"/>
  <c r="BA379" i="3"/>
  <c r="BA371" i="3"/>
  <c r="BA363" i="3"/>
  <c r="BA355" i="3"/>
  <c r="BA347" i="3"/>
  <c r="BA339" i="3"/>
  <c r="BA331" i="3"/>
  <c r="BA323" i="3"/>
  <c r="BA315" i="3"/>
  <c r="BA307" i="3"/>
  <c r="BA299" i="3"/>
  <c r="BA291" i="3"/>
  <c r="BA270" i="3"/>
  <c r="BA259" i="3"/>
  <c r="BA238" i="3"/>
  <c r="BA227" i="3"/>
  <c r="BA206" i="3"/>
  <c r="BA195" i="3"/>
  <c r="BA174" i="3"/>
  <c r="BB618" i="3"/>
  <c r="BB610" i="3"/>
  <c r="BB602" i="3"/>
  <c r="BB594" i="3"/>
  <c r="BB586" i="3"/>
  <c r="BB578" i="3"/>
  <c r="BB570" i="3"/>
  <c r="BB562" i="3"/>
  <c r="BB554" i="3"/>
  <c r="BB546" i="3"/>
  <c r="BB538" i="3"/>
  <c r="BB530" i="3"/>
  <c r="BB522" i="3"/>
  <c r="BB514" i="3"/>
  <c r="BB506" i="3"/>
  <c r="BB498" i="3"/>
  <c r="BB490" i="3"/>
  <c r="BB482" i="3"/>
  <c r="BB474" i="3"/>
  <c r="BB466" i="3"/>
  <c r="BB458" i="3"/>
  <c r="BB450" i="3"/>
  <c r="BB442" i="3"/>
  <c r="BB434" i="3"/>
  <c r="BB426" i="3"/>
  <c r="BB418" i="3"/>
  <c r="BB410" i="3"/>
  <c r="BB402" i="3"/>
  <c r="BB394" i="3"/>
  <c r="BB386" i="3"/>
  <c r="BB378" i="3"/>
  <c r="BB370" i="3"/>
  <c r="BB362" i="3"/>
  <c r="BB354" i="3"/>
  <c r="BB346" i="3"/>
  <c r="BB338" i="3"/>
  <c r="BB330" i="3"/>
  <c r="BB322" i="3"/>
  <c r="BB314" i="3"/>
  <c r="BB306" i="3"/>
  <c r="BB298" i="3"/>
  <c r="BB290" i="3"/>
  <c r="BB282" i="3"/>
  <c r="BB274" i="3"/>
  <c r="BB266" i="3"/>
  <c r="BB258" i="3"/>
  <c r="BB250" i="3"/>
  <c r="BB242" i="3"/>
  <c r="BB234" i="3"/>
  <c r="BB226" i="3"/>
  <c r="BB218" i="3"/>
  <c r="BB210" i="3"/>
  <c r="BB202" i="3"/>
  <c r="BB194" i="3"/>
  <c r="BB186" i="3"/>
  <c r="BB178" i="3"/>
  <c r="BB170" i="3"/>
  <c r="BB162" i="3"/>
  <c r="BB154" i="3"/>
  <c r="BB146" i="3"/>
  <c r="BB138" i="3"/>
  <c r="BB130" i="3"/>
  <c r="BB122" i="3"/>
  <c r="BB114" i="3"/>
  <c r="BB106" i="3"/>
  <c r="BB98" i="3"/>
  <c r="BB90" i="3"/>
  <c r="BB82" i="3"/>
  <c r="BB74" i="3"/>
  <c r="BB66" i="3"/>
  <c r="BB58" i="3"/>
  <c r="BB50" i="3"/>
  <c r="BB42" i="3"/>
  <c r="BB34" i="3"/>
  <c r="BB26" i="3"/>
  <c r="BB18" i="3"/>
  <c r="BB10" i="3"/>
  <c r="BA618" i="3"/>
  <c r="BA610" i="3"/>
  <c r="BA602" i="3"/>
  <c r="BA594" i="3"/>
  <c r="BA586" i="3"/>
  <c r="BA578" i="3"/>
  <c r="BA570" i="3"/>
  <c r="BA562" i="3"/>
  <c r="BA554" i="3"/>
  <c r="BA546" i="3"/>
  <c r="BA538" i="3"/>
  <c r="BA530" i="3"/>
  <c r="BA522" i="3"/>
  <c r="BA514" i="3"/>
  <c r="BA506" i="3"/>
  <c r="BA498" i="3"/>
  <c r="BA490" i="3"/>
  <c r="BA482" i="3"/>
  <c r="BA474" i="3"/>
  <c r="BA466" i="3"/>
  <c r="BA458" i="3"/>
  <c r="BA450" i="3"/>
  <c r="BA442" i="3"/>
  <c r="BA434" i="3"/>
  <c r="BA426" i="3"/>
  <c r="BA418" i="3"/>
  <c r="BA410" i="3"/>
  <c r="BA402" i="3"/>
  <c r="BA394" i="3"/>
  <c r="BA386" i="3"/>
  <c r="BA378" i="3"/>
  <c r="BA370" i="3"/>
  <c r="BA362" i="3"/>
  <c r="BA354" i="3"/>
  <c r="BA346" i="3"/>
  <c r="BA338" i="3"/>
  <c r="BA330" i="3"/>
  <c r="BA322" i="3"/>
  <c r="BA314" i="3"/>
  <c r="BA306" i="3"/>
  <c r="BA298" i="3"/>
  <c r="BA290" i="3"/>
  <c r="BA268" i="3"/>
  <c r="BA258" i="3"/>
  <c r="BA236" i="3"/>
  <c r="BA226" i="3"/>
  <c r="BA204" i="3"/>
  <c r="BA194" i="3"/>
  <c r="BA172" i="3"/>
  <c r="BA156" i="3"/>
  <c r="BA140" i="3"/>
  <c r="BA124" i="3"/>
  <c r="BA98" i="3"/>
  <c r="BA50" i="3"/>
  <c r="BB617" i="3"/>
  <c r="BB609" i="3"/>
  <c r="BB601" i="3"/>
  <c r="BB593" i="3"/>
  <c r="BB585" i="3"/>
  <c r="BB577" i="3"/>
  <c r="BB569" i="3"/>
  <c r="BB561" i="3"/>
  <c r="BB553" i="3"/>
  <c r="BB545" i="3"/>
  <c r="BB537" i="3"/>
  <c r="BB529" i="3"/>
  <c r="BB521" i="3"/>
  <c r="BB513" i="3"/>
  <c r="BB505" i="3"/>
  <c r="BB497" i="3"/>
  <c r="BB489" i="3"/>
  <c r="BB481" i="3"/>
  <c r="BB473" i="3"/>
  <c r="BB465" i="3"/>
  <c r="BB457" i="3"/>
  <c r="BB449" i="3"/>
  <c r="BB441" i="3"/>
  <c r="BB433" i="3"/>
  <c r="BB425" i="3"/>
  <c r="BB417" i="3"/>
  <c r="BB409" i="3"/>
  <c r="BB401" i="3"/>
  <c r="BB393" i="3"/>
  <c r="BB385" i="3"/>
  <c r="BB377" i="3"/>
  <c r="BB369" i="3"/>
  <c r="BB361" i="3"/>
  <c r="BB353" i="3"/>
  <c r="BB345" i="3"/>
  <c r="BB337" i="3"/>
  <c r="BB329" i="3"/>
  <c r="BB321" i="3"/>
  <c r="BB313" i="3"/>
  <c r="BB305" i="3"/>
  <c r="BB297" i="3"/>
  <c r="BB289" i="3"/>
  <c r="BB281" i="3"/>
  <c r="BB273" i="3"/>
  <c r="BB265" i="3"/>
  <c r="BB257" i="3"/>
  <c r="BB249" i="3"/>
  <c r="BB241" i="3"/>
  <c r="BB233" i="3"/>
  <c r="BB225" i="3"/>
  <c r="BB217" i="3"/>
  <c r="BB209" i="3"/>
  <c r="BB201" i="3"/>
  <c r="BB193" i="3"/>
  <c r="BB185" i="3"/>
  <c r="BB177" i="3"/>
  <c r="BB169" i="3"/>
  <c r="BA169" i="3"/>
  <c r="BB161" i="3"/>
  <c r="BA161" i="3"/>
  <c r="BB153" i="3"/>
  <c r="BA153" i="3"/>
  <c r="BB145" i="3"/>
  <c r="BA145" i="3"/>
  <c r="BB137" i="3"/>
  <c r="BA137" i="3"/>
  <c r="BB129" i="3"/>
  <c r="BA129" i="3"/>
  <c r="BB121" i="3"/>
  <c r="BA121" i="3"/>
  <c r="BB113" i="3"/>
  <c r="BA113" i="3"/>
  <c r="BB105" i="3"/>
  <c r="BA105" i="3"/>
  <c r="BB97" i="3"/>
  <c r="BA97" i="3"/>
  <c r="BB89" i="3"/>
  <c r="BA89" i="3"/>
  <c r="BB81" i="3"/>
  <c r="BA81" i="3"/>
  <c r="BB73" i="3"/>
  <c r="BA73" i="3"/>
  <c r="BB65" i="3"/>
  <c r="BA65" i="3"/>
  <c r="BB57" i="3"/>
  <c r="BA57" i="3"/>
  <c r="BB49" i="3"/>
  <c r="BA49" i="3"/>
  <c r="BB41" i="3"/>
  <c r="BA41" i="3"/>
  <c r="BB33" i="3"/>
  <c r="BA33" i="3"/>
  <c r="BB25" i="3"/>
  <c r="BA25" i="3"/>
  <c r="BB17" i="3"/>
  <c r="BA17" i="3"/>
  <c r="BB9" i="3"/>
  <c r="BA9" i="3"/>
  <c r="BA625" i="3"/>
  <c r="BA617" i="3"/>
  <c r="BA609" i="3"/>
  <c r="BA601" i="3"/>
  <c r="BA593" i="3"/>
  <c r="BA585" i="3"/>
  <c r="BA577" i="3"/>
  <c r="BA569" i="3"/>
  <c r="BA561" i="3"/>
  <c r="BA553" i="3"/>
  <c r="BA545" i="3"/>
  <c r="BA537" i="3"/>
  <c r="BA529" i="3"/>
  <c r="BA521" i="3"/>
  <c r="BA513" i="3"/>
  <c r="BA505" i="3"/>
  <c r="BA497" i="3"/>
  <c r="BA489" i="3"/>
  <c r="BA481" i="3"/>
  <c r="BA473" i="3"/>
  <c r="BA465" i="3"/>
  <c r="BA457" i="3"/>
  <c r="BA449" i="3"/>
  <c r="BA441" i="3"/>
  <c r="BA433" i="3"/>
  <c r="BA425" i="3"/>
  <c r="BA417" i="3"/>
  <c r="BA409" i="3"/>
  <c r="BA401" i="3"/>
  <c r="BA393" i="3"/>
  <c r="BA385" i="3"/>
  <c r="BA377" i="3"/>
  <c r="BA369" i="3"/>
  <c r="BA361" i="3"/>
  <c r="BA353" i="3"/>
  <c r="BA345" i="3"/>
  <c r="BA337" i="3"/>
  <c r="BA329" i="3"/>
  <c r="BA321" i="3"/>
  <c r="BA313" i="3"/>
  <c r="BA305" i="3"/>
  <c r="BA297" i="3"/>
  <c r="BA289" i="3"/>
  <c r="BA278" i="3"/>
  <c r="BA267" i="3"/>
  <c r="BA257" i="3"/>
  <c r="BA246" i="3"/>
  <c r="BA235" i="3"/>
  <c r="BA225" i="3"/>
  <c r="BA214" i="3"/>
  <c r="BA203" i="3"/>
  <c r="BA193" i="3"/>
  <c r="BA182" i="3"/>
  <c r="BA171" i="3"/>
  <c r="BA155" i="3"/>
  <c r="BA139" i="3"/>
  <c r="BA123" i="3"/>
  <c r="BA42" i="3"/>
  <c r="BB616" i="3"/>
  <c r="BB608" i="3"/>
  <c r="BB600" i="3"/>
  <c r="BB592" i="3"/>
  <c r="BB584" i="3"/>
  <c r="BB576" i="3"/>
  <c r="BB568" i="3"/>
  <c r="BB560" i="3"/>
  <c r="BB552" i="3"/>
  <c r="BB544" i="3"/>
  <c r="BB536" i="3"/>
  <c r="BB528" i="3"/>
  <c r="BB520" i="3"/>
  <c r="BB512" i="3"/>
  <c r="BB504" i="3"/>
  <c r="BB496" i="3"/>
  <c r="BB488" i="3"/>
  <c r="BB480" i="3"/>
  <c r="BB472" i="3"/>
  <c r="BB464" i="3"/>
  <c r="BB456" i="3"/>
  <c r="BB448" i="3"/>
  <c r="BB440" i="3"/>
  <c r="BB432" i="3"/>
  <c r="BB424" i="3"/>
  <c r="BB416" i="3"/>
  <c r="BB408" i="3"/>
  <c r="BB400" i="3"/>
  <c r="BB392" i="3"/>
  <c r="BB384" i="3"/>
  <c r="BB376" i="3"/>
  <c r="BB368" i="3"/>
  <c r="BB360" i="3"/>
  <c r="BB352" i="3"/>
  <c r="BB344" i="3"/>
  <c r="BB336" i="3"/>
  <c r="BB328" i="3"/>
  <c r="BB320" i="3"/>
  <c r="BB312" i="3"/>
  <c r="BB304" i="3"/>
  <c r="BB296" i="3"/>
  <c r="BB288" i="3"/>
  <c r="BA288" i="3"/>
  <c r="BB280" i="3"/>
  <c r="BA280" i="3"/>
  <c r="BB272" i="3"/>
  <c r="BA272" i="3"/>
  <c r="BB264" i="3"/>
  <c r="BA264" i="3"/>
  <c r="BB256" i="3"/>
  <c r="BA256" i="3"/>
  <c r="BB248" i="3"/>
  <c r="BA248" i="3"/>
  <c r="BB240" i="3"/>
  <c r="BA240" i="3"/>
  <c r="BB232" i="3"/>
  <c r="BA232" i="3"/>
  <c r="BB224" i="3"/>
  <c r="BA224" i="3"/>
  <c r="BB216" i="3"/>
  <c r="BA216" i="3"/>
  <c r="BB208" i="3"/>
  <c r="BA208" i="3"/>
  <c r="BB200" i="3"/>
  <c r="BA200" i="3"/>
  <c r="BB192" i="3"/>
  <c r="BA192" i="3"/>
  <c r="BB184" i="3"/>
  <c r="BA184" i="3"/>
  <c r="BB176" i="3"/>
  <c r="BA176" i="3"/>
  <c r="BB168" i="3"/>
  <c r="BA168" i="3"/>
  <c r="BB160" i="3"/>
  <c r="BA160" i="3"/>
  <c r="BB152" i="3"/>
  <c r="BA152" i="3"/>
  <c r="BB144" i="3"/>
  <c r="BA144" i="3"/>
  <c r="BB136" i="3"/>
  <c r="BA136" i="3"/>
  <c r="BB128" i="3"/>
  <c r="BA128" i="3"/>
  <c r="BB120" i="3"/>
  <c r="BA120" i="3"/>
  <c r="BB112" i="3"/>
  <c r="BA112" i="3"/>
  <c r="BB104" i="3"/>
  <c r="BA104" i="3"/>
  <c r="BB96" i="3"/>
  <c r="BA96" i="3"/>
  <c r="BB88" i="3"/>
  <c r="BA88" i="3"/>
  <c r="BB80" i="3"/>
  <c r="BA80" i="3"/>
  <c r="BB72" i="3"/>
  <c r="BA72" i="3"/>
  <c r="BB64" i="3"/>
  <c r="BA64" i="3"/>
  <c r="BB56" i="3"/>
  <c r="BA56" i="3"/>
  <c r="BB48" i="3"/>
  <c r="BA48" i="3"/>
  <c r="BB40" i="3"/>
  <c r="BA40" i="3"/>
  <c r="BB32" i="3"/>
  <c r="BA32" i="3"/>
  <c r="BB24" i="3"/>
  <c r="BA24" i="3"/>
  <c r="BB16" i="3"/>
  <c r="BA16" i="3"/>
  <c r="BB8" i="3"/>
  <c r="BA8" i="3"/>
  <c r="BA624" i="3"/>
  <c r="BA616" i="3"/>
  <c r="BA608" i="3"/>
  <c r="BA600" i="3"/>
  <c r="BA592" i="3"/>
  <c r="BA584" i="3"/>
  <c r="BA576" i="3"/>
  <c r="BA568" i="3"/>
  <c r="BA560" i="3"/>
  <c r="BA552" i="3"/>
  <c r="BA544" i="3"/>
  <c r="BA536" i="3"/>
  <c r="BA528" i="3"/>
  <c r="BA520" i="3"/>
  <c r="BA512" i="3"/>
  <c r="BA504" i="3"/>
  <c r="BA496" i="3"/>
  <c r="BA488" i="3"/>
  <c r="BA480" i="3"/>
  <c r="BA472" i="3"/>
  <c r="BA464" i="3"/>
  <c r="BA456" i="3"/>
  <c r="BA448" i="3"/>
  <c r="BA440" i="3"/>
  <c r="BA432" i="3"/>
  <c r="BA424" i="3"/>
  <c r="BA416" i="3"/>
  <c r="BA408" i="3"/>
  <c r="BA400" i="3"/>
  <c r="BA392" i="3"/>
  <c r="BA384" i="3"/>
  <c r="BA376" i="3"/>
  <c r="BA368" i="3"/>
  <c r="BA360" i="3"/>
  <c r="BA352" i="3"/>
  <c r="BA344" i="3"/>
  <c r="BA336" i="3"/>
  <c r="BA328" i="3"/>
  <c r="BA320" i="3"/>
  <c r="BA312" i="3"/>
  <c r="BA304" i="3"/>
  <c r="BA296" i="3"/>
  <c r="BA276" i="3"/>
  <c r="BA266" i="3"/>
  <c r="BA244" i="3"/>
  <c r="BA234" i="3"/>
  <c r="BA212" i="3"/>
  <c r="BA202" i="3"/>
  <c r="BA180" i="3"/>
  <c r="BA170" i="3"/>
  <c r="BA154" i="3"/>
  <c r="BA138" i="3"/>
  <c r="BA122" i="3"/>
  <c r="BA90" i="3"/>
  <c r="BA34" i="3"/>
  <c r="BB615" i="3"/>
  <c r="BB607" i="3"/>
  <c r="BB599" i="3"/>
  <c r="BB591" i="3"/>
  <c r="BB583" i="3"/>
  <c r="BB575" i="3"/>
  <c r="BB567" i="3"/>
  <c r="BB559" i="3"/>
  <c r="BB551" i="3"/>
  <c r="BB543" i="3"/>
  <c r="BB535" i="3"/>
  <c r="BB527" i="3"/>
  <c r="BB519" i="3"/>
  <c r="BB511" i="3"/>
  <c r="BB503" i="3"/>
  <c r="BB495" i="3"/>
  <c r="BB487" i="3"/>
  <c r="BB479" i="3"/>
  <c r="BB471" i="3"/>
  <c r="BB463" i="3"/>
  <c r="BB455" i="3"/>
  <c r="BB447" i="3"/>
  <c r="BB439" i="3"/>
  <c r="BB431" i="3"/>
  <c r="BB423" i="3"/>
  <c r="BB415" i="3"/>
  <c r="BB407" i="3"/>
  <c r="BB399" i="3"/>
  <c r="BB391" i="3"/>
  <c r="BB383" i="3"/>
  <c r="BB375" i="3"/>
  <c r="BB367" i="3"/>
  <c r="BB359" i="3"/>
  <c r="BB351" i="3"/>
  <c r="BB343" i="3"/>
  <c r="BB335" i="3"/>
  <c r="BB327" i="3"/>
  <c r="BB319" i="3"/>
  <c r="BB311" i="3"/>
  <c r="BB303" i="3"/>
  <c r="BB295" i="3"/>
  <c r="BB287" i="3"/>
  <c r="BB279" i="3"/>
  <c r="BB271" i="3"/>
  <c r="BB263" i="3"/>
  <c r="BB255" i="3"/>
  <c r="BB247" i="3"/>
  <c r="BB239" i="3"/>
  <c r="BB231" i="3"/>
  <c r="BB223" i="3"/>
  <c r="BB215" i="3"/>
  <c r="BB207" i="3"/>
  <c r="BB199" i="3"/>
  <c r="BB191" i="3"/>
  <c r="BB183" i="3"/>
  <c r="BB175" i="3"/>
  <c r="BB167" i="3"/>
  <c r="BB159" i="3"/>
  <c r="BB151" i="3"/>
  <c r="BB143" i="3"/>
  <c r="BB135" i="3"/>
  <c r="BB127" i="3"/>
  <c r="BB119" i="3"/>
  <c r="BB111" i="3"/>
  <c r="BB103" i="3"/>
  <c r="BB95" i="3"/>
  <c r="BB87" i="3"/>
  <c r="BB79" i="3"/>
  <c r="BA79" i="3"/>
  <c r="BB71" i="3"/>
  <c r="BA71" i="3"/>
  <c r="BB63" i="3"/>
  <c r="BA63" i="3"/>
  <c r="BB55" i="3"/>
  <c r="BA55" i="3"/>
  <c r="BB47" i="3"/>
  <c r="BA47" i="3"/>
  <c r="BB39" i="3"/>
  <c r="BA39" i="3"/>
  <c r="BB31" i="3"/>
  <c r="BA31" i="3"/>
  <c r="BB23" i="3"/>
  <c r="BA23" i="3"/>
  <c r="BB15" i="3"/>
  <c r="BA15" i="3"/>
  <c r="BB7" i="3"/>
  <c r="BA7" i="3"/>
  <c r="BA623" i="3"/>
  <c r="BA615" i="3"/>
  <c r="BA607" i="3"/>
  <c r="BA599" i="3"/>
  <c r="BA591" i="3"/>
  <c r="BA583" i="3"/>
  <c r="BA575" i="3"/>
  <c r="BA567" i="3"/>
  <c r="BA559" i="3"/>
  <c r="BA551" i="3"/>
  <c r="BA543" i="3"/>
  <c r="BA535" i="3"/>
  <c r="BA527" i="3"/>
  <c r="BA519" i="3"/>
  <c r="BA511" i="3"/>
  <c r="BA503" i="3"/>
  <c r="BA495" i="3"/>
  <c r="BA487" i="3"/>
  <c r="BA479" i="3"/>
  <c r="BA471" i="3"/>
  <c r="BA463" i="3"/>
  <c r="BA455" i="3"/>
  <c r="BA447" i="3"/>
  <c r="BA439" i="3"/>
  <c r="BA431" i="3"/>
  <c r="BA423" i="3"/>
  <c r="BA415" i="3"/>
  <c r="BA407" i="3"/>
  <c r="BA399" i="3"/>
  <c r="BA391" i="3"/>
  <c r="BA383" i="3"/>
  <c r="BA375" i="3"/>
  <c r="BA367" i="3"/>
  <c r="BA359" i="3"/>
  <c r="BA351" i="3"/>
  <c r="BA343" i="3"/>
  <c r="BA335" i="3"/>
  <c r="BA327" i="3"/>
  <c r="BA319" i="3"/>
  <c r="BA311" i="3"/>
  <c r="BA303" i="3"/>
  <c r="BA295" i="3"/>
  <c r="BA286" i="3"/>
  <c r="BA275" i="3"/>
  <c r="BA265" i="3"/>
  <c r="BA254" i="3"/>
  <c r="BA243" i="3"/>
  <c r="BA233" i="3"/>
  <c r="BA222" i="3"/>
  <c r="BA211" i="3"/>
  <c r="BA201" i="3"/>
  <c r="BA190" i="3"/>
  <c r="BA179" i="3"/>
  <c r="BA167" i="3"/>
  <c r="BA151" i="3"/>
  <c r="BA135" i="3"/>
  <c r="BA119" i="3"/>
  <c r="BA87" i="3"/>
  <c r="BA26" i="3"/>
  <c r="BT6" i="3"/>
  <c r="BV5" i="3"/>
  <c r="BS5" i="3"/>
  <c r="BU4" i="3" s="1"/>
  <c r="BU19" i="3"/>
  <c r="BV16" i="3"/>
  <c r="BS14" i="3"/>
  <c r="BU14" i="3" s="1"/>
  <c r="BS26" i="3"/>
  <c r="BU17" i="3"/>
  <c r="BT25" i="3"/>
  <c r="BS17" i="3"/>
  <c r="BU23" i="3"/>
  <c r="BT26" i="3"/>
  <c r="BV26" i="3" s="1"/>
  <c r="BT31" i="3"/>
  <c r="BV31" i="3" l="1"/>
  <c r="BT30" i="3"/>
  <c r="BS32" i="3"/>
  <c r="BU32" i="3" s="1"/>
  <c r="BH301" i="3"/>
  <c r="BH365" i="3"/>
  <c r="BI128" i="3"/>
  <c r="BH429" i="3"/>
  <c r="BH493" i="3"/>
  <c r="BH492" i="3"/>
  <c r="BH557" i="3"/>
  <c r="BI320" i="3"/>
  <c r="BH556" i="3"/>
  <c r="BH621" i="3"/>
  <c r="BI384" i="3"/>
  <c r="BH620" i="3"/>
  <c r="BH685" i="3"/>
  <c r="BI448" i="3"/>
  <c r="BH682" i="3"/>
  <c r="BH684" i="3"/>
  <c r="BH749" i="3"/>
  <c r="BH746" i="3"/>
  <c r="BH748" i="3"/>
  <c r="BH813" i="3"/>
  <c r="BH812" i="3"/>
  <c r="BH877" i="3"/>
  <c r="BH874" i="3"/>
  <c r="BH876" i="3"/>
  <c r="BI768" i="3"/>
  <c r="BH681" i="3"/>
  <c r="BH351" i="3"/>
  <c r="BI114" i="3"/>
  <c r="BH350" i="3"/>
  <c r="BH479" i="3"/>
  <c r="BI242" i="3"/>
  <c r="BH478" i="3"/>
  <c r="BH607" i="3"/>
  <c r="BH606" i="3"/>
  <c r="BI370" i="3"/>
  <c r="BH703" i="3"/>
  <c r="BH702" i="3"/>
  <c r="BI466" i="3"/>
  <c r="BH791" i="3"/>
  <c r="BI554" i="3"/>
  <c r="BH790" i="3"/>
  <c r="BH871" i="3"/>
  <c r="BH870" i="3"/>
  <c r="BI722" i="3"/>
  <c r="BH296" i="3"/>
  <c r="BH424" i="3"/>
  <c r="BH552" i="3"/>
  <c r="BH680" i="3"/>
  <c r="BH744" i="3"/>
  <c r="BH808" i="3"/>
  <c r="BH872" i="3"/>
  <c r="BH297" i="3"/>
  <c r="BH361" i="3"/>
  <c r="BH358" i="3"/>
  <c r="BH425" i="3"/>
  <c r="BH489" i="3"/>
  <c r="BH486" i="3"/>
  <c r="BH553" i="3"/>
  <c r="BH617" i="3"/>
  <c r="BH614" i="3"/>
  <c r="BH753" i="3"/>
  <c r="BH750" i="3"/>
  <c r="BH307" i="3"/>
  <c r="BI70" i="3"/>
  <c r="BH306" i="3"/>
  <c r="BH435" i="3"/>
  <c r="BI198" i="3"/>
  <c r="BH563" i="3"/>
  <c r="BH562" i="3"/>
  <c r="BI326" i="3"/>
  <c r="BH763" i="3"/>
  <c r="BI526" i="3"/>
  <c r="BH819" i="3"/>
  <c r="BH818" i="3"/>
  <c r="BI582" i="3"/>
  <c r="BI53" i="3"/>
  <c r="BG289" i="3"/>
  <c r="BG287" i="3"/>
  <c r="BG286" i="3"/>
  <c r="BI52" i="3"/>
  <c r="BG284" i="3"/>
  <c r="BG288" i="3"/>
  <c r="BG282" i="3"/>
  <c r="BI117" i="3"/>
  <c r="BG353" i="3"/>
  <c r="BG346" i="3"/>
  <c r="BI116" i="3"/>
  <c r="BG352" i="3"/>
  <c r="BG348" i="3"/>
  <c r="BI181" i="3"/>
  <c r="BG417" i="3"/>
  <c r="BG415" i="3"/>
  <c r="BG412" i="3"/>
  <c r="BG410" i="3"/>
  <c r="BG414" i="3"/>
  <c r="BI180" i="3"/>
  <c r="BG416" i="3"/>
  <c r="BI245" i="3"/>
  <c r="BG481" i="3"/>
  <c r="BG478" i="3"/>
  <c r="BI244" i="3"/>
  <c r="BG474" i="3"/>
  <c r="BG480" i="3"/>
  <c r="BI309" i="3"/>
  <c r="BG545" i="3"/>
  <c r="BG544" i="3"/>
  <c r="BG540" i="3"/>
  <c r="BG538" i="3"/>
  <c r="BG542" i="3"/>
  <c r="BI308" i="3"/>
  <c r="BI373" i="3"/>
  <c r="BG609" i="3"/>
  <c r="BG608" i="3"/>
  <c r="BI372" i="3"/>
  <c r="BG602" i="3"/>
  <c r="BI437" i="3"/>
  <c r="BG673" i="3"/>
  <c r="BG672" i="3"/>
  <c r="BI436" i="3"/>
  <c r="BG666" i="3"/>
  <c r="BI501" i="3"/>
  <c r="BG737" i="3"/>
  <c r="BG736" i="3"/>
  <c r="BG732" i="3"/>
  <c r="BG730" i="3"/>
  <c r="BI500" i="3"/>
  <c r="BI565" i="3"/>
  <c r="BG801" i="3"/>
  <c r="BI564" i="3"/>
  <c r="BG800" i="3"/>
  <c r="BG794" i="3"/>
  <c r="BG796" i="3"/>
  <c r="BI629" i="3"/>
  <c r="BG865" i="3"/>
  <c r="BG858" i="3"/>
  <c r="BI628" i="3"/>
  <c r="BG860" i="3"/>
  <c r="BG864" i="3"/>
  <c r="BI693" i="3"/>
  <c r="BI692" i="3"/>
  <c r="BI900" i="3"/>
  <c r="BH370" i="3"/>
  <c r="BH658" i="3"/>
  <c r="BI422" i="3"/>
  <c r="BH762" i="3"/>
  <c r="BI446" i="3"/>
  <c r="BI694" i="3"/>
  <c r="BI334" i="3"/>
  <c r="BI470" i="3"/>
  <c r="BI542" i="3"/>
  <c r="BI606" i="3"/>
  <c r="BI734" i="3"/>
  <c r="BI798" i="3"/>
  <c r="BI80" i="3"/>
  <c r="BI472" i="3"/>
  <c r="BI544" i="3"/>
  <c r="BI616" i="3"/>
  <c r="BH309" i="3"/>
  <c r="BH308" i="3"/>
  <c r="BH373" i="3"/>
  <c r="BH372" i="3"/>
  <c r="BH437" i="3"/>
  <c r="BH436" i="3"/>
  <c r="BH501" i="3"/>
  <c r="BH500" i="3"/>
  <c r="BI264" i="3"/>
  <c r="BH565" i="3"/>
  <c r="BH564" i="3"/>
  <c r="BH629" i="3"/>
  <c r="BH628" i="3"/>
  <c r="BH693" i="3"/>
  <c r="BH690" i="3"/>
  <c r="BH692" i="3"/>
  <c r="BH757" i="3"/>
  <c r="BH754" i="3"/>
  <c r="BH756" i="3"/>
  <c r="BH821" i="3"/>
  <c r="BI584" i="3"/>
  <c r="BH820" i="3"/>
  <c r="BH885" i="3"/>
  <c r="BH882" i="3"/>
  <c r="BH884" i="3"/>
  <c r="BI712" i="3"/>
  <c r="BH745" i="3"/>
  <c r="BH263" i="3"/>
  <c r="BI26" i="3"/>
  <c r="BH262" i="3"/>
  <c r="BH367" i="3"/>
  <c r="BH366" i="3"/>
  <c r="BI130" i="3"/>
  <c r="BH495" i="3"/>
  <c r="BH494" i="3"/>
  <c r="BH623" i="3"/>
  <c r="BH622" i="3"/>
  <c r="BH711" i="3"/>
  <c r="BI474" i="3"/>
  <c r="BI475" i="3"/>
  <c r="BH710" i="3"/>
  <c r="BH799" i="3"/>
  <c r="BI562" i="3"/>
  <c r="BH798" i="3"/>
  <c r="BH887" i="3"/>
  <c r="BH886" i="3"/>
  <c r="BH304" i="3"/>
  <c r="BH432" i="3"/>
  <c r="BH560" i="3"/>
  <c r="BH688" i="3"/>
  <c r="BH752" i="3"/>
  <c r="BH816" i="3"/>
  <c r="BH305" i="3"/>
  <c r="BH369" i="3"/>
  <c r="BH433" i="3"/>
  <c r="BH497" i="3"/>
  <c r="BH561" i="3"/>
  <c r="BH625" i="3"/>
  <c r="BH785" i="3"/>
  <c r="BH782" i="3"/>
  <c r="BH339" i="3"/>
  <c r="BH338" i="3"/>
  <c r="BH467" i="3"/>
  <c r="BI230" i="3"/>
  <c r="BH466" i="3"/>
  <c r="BH595" i="3"/>
  <c r="BI358" i="3"/>
  <c r="BH594" i="3"/>
  <c r="BH795" i="3"/>
  <c r="BH794" i="3"/>
  <c r="BH364" i="3"/>
  <c r="BG290" i="3"/>
  <c r="BG356" i="3"/>
  <c r="BG420" i="3"/>
  <c r="BI316" i="3"/>
  <c r="BI380" i="3"/>
  <c r="BI444" i="3"/>
  <c r="BI508" i="3"/>
  <c r="BG802" i="3"/>
  <c r="BG866" i="3"/>
  <c r="BH410" i="3"/>
  <c r="BI702" i="3"/>
  <c r="BG314" i="3"/>
  <c r="BG442" i="3"/>
  <c r="BG578" i="3"/>
  <c r="BI406" i="3"/>
  <c r="BI478" i="3"/>
  <c r="BG786" i="3"/>
  <c r="BG850" i="3"/>
  <c r="BI806" i="3"/>
  <c r="BI802" i="3"/>
  <c r="BH317" i="3"/>
  <c r="BI78" i="3"/>
  <c r="BH381" i="3"/>
  <c r="BH445" i="3"/>
  <c r="BH442" i="3"/>
  <c r="BI208" i="3"/>
  <c r="BH509" i="3"/>
  <c r="BH508" i="3"/>
  <c r="BH573" i="3"/>
  <c r="BI336" i="3"/>
  <c r="BH572" i="3"/>
  <c r="BH637" i="3"/>
  <c r="BH636" i="3"/>
  <c r="BI400" i="3"/>
  <c r="BH701" i="3"/>
  <c r="BI464" i="3"/>
  <c r="BH700" i="3"/>
  <c r="BH765" i="3"/>
  <c r="BH764" i="3"/>
  <c r="BH829" i="3"/>
  <c r="BI593" i="3"/>
  <c r="BI592" i="3"/>
  <c r="BH825" i="3"/>
  <c r="BH828" i="3"/>
  <c r="BH893" i="3"/>
  <c r="BI656" i="3"/>
  <c r="BH892" i="3"/>
  <c r="BI720" i="3"/>
  <c r="BI784" i="3"/>
  <c r="BH809" i="3"/>
  <c r="BH271" i="3"/>
  <c r="BI34" i="3"/>
  <c r="BH375" i="3"/>
  <c r="BH374" i="3"/>
  <c r="BI138" i="3"/>
  <c r="BH503" i="3"/>
  <c r="BH502" i="3"/>
  <c r="BI266" i="3"/>
  <c r="BH631" i="3"/>
  <c r="BH630" i="3"/>
  <c r="BI394" i="3"/>
  <c r="BH727" i="3"/>
  <c r="BI491" i="3"/>
  <c r="BI490" i="3"/>
  <c r="BH726" i="3"/>
  <c r="BH807" i="3"/>
  <c r="BI570" i="3"/>
  <c r="BH806" i="3"/>
  <c r="BH895" i="3"/>
  <c r="BI658" i="3"/>
  <c r="BH894" i="3"/>
  <c r="BH312" i="3"/>
  <c r="BH376" i="3"/>
  <c r="BH440" i="3"/>
  <c r="BH504" i="3"/>
  <c r="BH568" i="3"/>
  <c r="BH632" i="3"/>
  <c r="BH696" i="3"/>
  <c r="BH760" i="3"/>
  <c r="BH824" i="3"/>
  <c r="BH313" i="3"/>
  <c r="BH377" i="3"/>
  <c r="BH441" i="3"/>
  <c r="BH505" i="3"/>
  <c r="BH569" i="3"/>
  <c r="BH633" i="3"/>
  <c r="BH817" i="3"/>
  <c r="BH814" i="3"/>
  <c r="BF7" i="3"/>
  <c r="BF8" i="3" s="1"/>
  <c r="BF9" i="3" s="1"/>
  <c r="BF10" i="3" s="1"/>
  <c r="BF11" i="3" s="1"/>
  <c r="BF12" i="3" s="1"/>
  <c r="BF13" i="3" s="1"/>
  <c r="BF14" i="3" s="1"/>
  <c r="BF15" i="3" s="1"/>
  <c r="BF16" i="3" s="1"/>
  <c r="BF17" i="3" s="1"/>
  <c r="BF18" i="3" s="1"/>
  <c r="BF19" i="3" s="1"/>
  <c r="BF20" i="3" s="1"/>
  <c r="BF21" i="3" s="1"/>
  <c r="BF22" i="3" s="1"/>
  <c r="BF23" i="3" s="1"/>
  <c r="BF24" i="3" s="1"/>
  <c r="BF25" i="3" s="1"/>
  <c r="BF26" i="3" s="1"/>
  <c r="BF27" i="3" s="1"/>
  <c r="BF28" i="3" s="1"/>
  <c r="BF29" i="3" s="1"/>
  <c r="BF30" i="3" s="1"/>
  <c r="BF31" i="3" s="1"/>
  <c r="BF32" i="3" s="1"/>
  <c r="BF33" i="3" s="1"/>
  <c r="BF34" i="3" s="1"/>
  <c r="BF35" i="3" s="1"/>
  <c r="BF36" i="3" s="1"/>
  <c r="BF37" i="3" s="1"/>
  <c r="BF38" i="3" s="1"/>
  <c r="BF39" i="3" s="1"/>
  <c r="BF40" i="3" s="1"/>
  <c r="BF41" i="3" s="1"/>
  <c r="BF42" i="3" s="1"/>
  <c r="BF43" i="3" s="1"/>
  <c r="BF44" i="3" s="1"/>
  <c r="BF45" i="3" s="1"/>
  <c r="BF46" i="3" s="1"/>
  <c r="BF47" i="3" s="1"/>
  <c r="BF48" i="3" s="1"/>
  <c r="BF49" i="3" s="1"/>
  <c r="BF50" i="3" s="1"/>
  <c r="BF51" i="3" s="1"/>
  <c r="BF52" i="3" s="1"/>
  <c r="BF53" i="3" s="1"/>
  <c r="BF54" i="3" s="1"/>
  <c r="BF55" i="3" s="1"/>
  <c r="BF56" i="3" s="1"/>
  <c r="BF57" i="3" s="1"/>
  <c r="BF58" i="3" s="1"/>
  <c r="BF59" i="3" s="1"/>
  <c r="BF60" i="3" s="1"/>
  <c r="BF61" i="3" s="1"/>
  <c r="BF62" i="3" s="1"/>
  <c r="BF63" i="3" s="1"/>
  <c r="BF64" i="3" s="1"/>
  <c r="BF65" i="3" s="1"/>
  <c r="BF66" i="3" s="1"/>
  <c r="BF67" i="3" s="1"/>
  <c r="BF68" i="3" s="1"/>
  <c r="BF69" i="3" s="1"/>
  <c r="BF70" i="3" s="1"/>
  <c r="BF71" i="3" s="1"/>
  <c r="BF72" i="3" s="1"/>
  <c r="BF73" i="3" s="1"/>
  <c r="BF74" i="3" s="1"/>
  <c r="BF75" i="3" s="1"/>
  <c r="BF76" i="3" s="1"/>
  <c r="BF77" i="3" s="1"/>
  <c r="BF78" i="3" s="1"/>
  <c r="BF79" i="3" s="1"/>
  <c r="BF80" i="3" s="1"/>
  <c r="BF81" i="3" s="1"/>
  <c r="BF82" i="3" s="1"/>
  <c r="BF83" i="3" s="1"/>
  <c r="BF84" i="3" s="1"/>
  <c r="BF85" i="3" s="1"/>
  <c r="BF86" i="3" s="1"/>
  <c r="BF87" i="3" s="1"/>
  <c r="BF88" i="3" s="1"/>
  <c r="BF89" i="3" s="1"/>
  <c r="BF90" i="3" s="1"/>
  <c r="BF91" i="3" s="1"/>
  <c r="BF92" i="3" s="1"/>
  <c r="BF93" i="3" s="1"/>
  <c r="BF94" i="3" s="1"/>
  <c r="BF95" i="3" s="1"/>
  <c r="BF96" i="3" s="1"/>
  <c r="BF97" i="3" s="1"/>
  <c r="BF98" i="3" s="1"/>
  <c r="BF99" i="3" s="1"/>
  <c r="BF100" i="3" s="1"/>
  <c r="BF101" i="3" s="1"/>
  <c r="BF102" i="3" s="1"/>
  <c r="BF103" i="3" s="1"/>
  <c r="BF104" i="3" s="1"/>
  <c r="BF105" i="3" s="1"/>
  <c r="BF106" i="3" s="1"/>
  <c r="BF107" i="3" s="1"/>
  <c r="BF108" i="3" s="1"/>
  <c r="BF109" i="3" s="1"/>
  <c r="BF110" i="3" s="1"/>
  <c r="BF111" i="3" s="1"/>
  <c r="BF112" i="3" s="1"/>
  <c r="BF113" i="3" s="1"/>
  <c r="BF114" i="3" s="1"/>
  <c r="BF115" i="3" s="1"/>
  <c r="BF116" i="3" s="1"/>
  <c r="BF117" i="3" s="1"/>
  <c r="BF118" i="3" s="1"/>
  <c r="BF119" i="3" s="1"/>
  <c r="BF120" i="3" s="1"/>
  <c r="BF121" i="3" s="1"/>
  <c r="BF122" i="3" s="1"/>
  <c r="BF123" i="3" s="1"/>
  <c r="BF124" i="3" s="1"/>
  <c r="BF125" i="3" s="1"/>
  <c r="BF126" i="3" s="1"/>
  <c r="BF127" i="3" s="1"/>
  <c r="BF128" i="3" s="1"/>
  <c r="BF129" i="3" s="1"/>
  <c r="BF130" i="3" s="1"/>
  <c r="BF131" i="3" s="1"/>
  <c r="BF132" i="3" s="1"/>
  <c r="BF133" i="3" s="1"/>
  <c r="BF134" i="3" s="1"/>
  <c r="BF135" i="3" s="1"/>
  <c r="BF136" i="3" s="1"/>
  <c r="BF137" i="3" s="1"/>
  <c r="BF138" i="3" s="1"/>
  <c r="BF139" i="3" s="1"/>
  <c r="BF140" i="3" s="1"/>
  <c r="BF141" i="3" s="1"/>
  <c r="BF142" i="3" s="1"/>
  <c r="BF143" i="3" s="1"/>
  <c r="BF144" i="3" s="1"/>
  <c r="BF145" i="3" s="1"/>
  <c r="BF146" i="3" s="1"/>
  <c r="BF147" i="3" s="1"/>
  <c r="BF148" i="3" s="1"/>
  <c r="BF149" i="3" s="1"/>
  <c r="BF150" i="3" s="1"/>
  <c r="BF151" i="3" s="1"/>
  <c r="BF152" i="3" s="1"/>
  <c r="BF153" i="3" s="1"/>
  <c r="BF154" i="3" s="1"/>
  <c r="BF155" i="3" s="1"/>
  <c r="BF156" i="3" s="1"/>
  <c r="BF157" i="3" s="1"/>
  <c r="BF158" i="3" s="1"/>
  <c r="BF159" i="3" s="1"/>
  <c r="BF160" i="3" s="1"/>
  <c r="BF161" i="3" s="1"/>
  <c r="BF162" i="3" s="1"/>
  <c r="BF163" i="3" s="1"/>
  <c r="BF164" i="3" s="1"/>
  <c r="BF165" i="3" s="1"/>
  <c r="BF166" i="3" s="1"/>
  <c r="BF167" i="3" s="1"/>
  <c r="BF168" i="3" s="1"/>
  <c r="BF169" i="3" s="1"/>
  <c r="BF170" i="3" s="1"/>
  <c r="BF171" i="3" s="1"/>
  <c r="BF172" i="3" s="1"/>
  <c r="BF173" i="3" s="1"/>
  <c r="BF174" i="3" s="1"/>
  <c r="BF175" i="3" s="1"/>
  <c r="BF176" i="3" s="1"/>
  <c r="BF177" i="3" s="1"/>
  <c r="BF178" i="3" s="1"/>
  <c r="BF179" i="3" s="1"/>
  <c r="BF180" i="3" s="1"/>
  <c r="BF181" i="3" s="1"/>
  <c r="BF182" i="3" s="1"/>
  <c r="BF183" i="3" s="1"/>
  <c r="BF184" i="3" s="1"/>
  <c r="BF185" i="3" s="1"/>
  <c r="BF186" i="3" s="1"/>
  <c r="BF187" i="3" s="1"/>
  <c r="BF188" i="3" s="1"/>
  <c r="BF189" i="3" s="1"/>
  <c r="BF190" i="3" s="1"/>
  <c r="BF191" i="3" s="1"/>
  <c r="BF192" i="3" s="1"/>
  <c r="BF193" i="3" s="1"/>
  <c r="BF194" i="3" s="1"/>
  <c r="BF195" i="3" s="1"/>
  <c r="BF196" i="3" s="1"/>
  <c r="BF197" i="3" s="1"/>
  <c r="BF198" i="3" s="1"/>
  <c r="BF199" i="3" s="1"/>
  <c r="BF200" i="3" s="1"/>
  <c r="BF201" i="3" s="1"/>
  <c r="BF202" i="3" s="1"/>
  <c r="BF203" i="3" s="1"/>
  <c r="BF204" i="3" s="1"/>
  <c r="BF205" i="3" s="1"/>
  <c r="BF206" i="3" s="1"/>
  <c r="BF207" i="3" s="1"/>
  <c r="BF208" i="3" s="1"/>
  <c r="BF209" i="3" s="1"/>
  <c r="BF210" i="3" s="1"/>
  <c r="BF211" i="3" s="1"/>
  <c r="BF212" i="3" s="1"/>
  <c r="BF213" i="3" s="1"/>
  <c r="BF214" i="3" s="1"/>
  <c r="BF215" i="3" s="1"/>
  <c r="BF216" i="3" s="1"/>
  <c r="BF217" i="3" s="1"/>
  <c r="BF218" i="3" s="1"/>
  <c r="BF219" i="3" s="1"/>
  <c r="BF220" i="3" s="1"/>
  <c r="BF221" i="3" s="1"/>
  <c r="BF222" i="3" s="1"/>
  <c r="BF223" i="3" s="1"/>
  <c r="BF224" i="3" s="1"/>
  <c r="BF225" i="3" s="1"/>
  <c r="BF226" i="3" s="1"/>
  <c r="BF227" i="3" s="1"/>
  <c r="BF228" i="3" s="1"/>
  <c r="BF229" i="3" s="1"/>
  <c r="BF230" i="3" s="1"/>
  <c r="BF231" i="3" s="1"/>
  <c r="BF232" i="3" s="1"/>
  <c r="BF233" i="3" s="1"/>
  <c r="BF234" i="3" s="1"/>
  <c r="BF235" i="3" s="1"/>
  <c r="BF236" i="3" s="1"/>
  <c r="BF237" i="3" s="1"/>
  <c r="BF238" i="3" s="1"/>
  <c r="BF239" i="3" s="1"/>
  <c r="BF240" i="3" s="1"/>
  <c r="BF241" i="3" s="1"/>
  <c r="BF242" i="3" s="1"/>
  <c r="BF243" i="3" s="1"/>
  <c r="BF244" i="3" s="1"/>
  <c r="BF245" i="3" s="1"/>
  <c r="BF246" i="3" s="1"/>
  <c r="BF247" i="3" s="1"/>
  <c r="BF248" i="3" s="1"/>
  <c r="BF249" i="3" s="1"/>
  <c r="BF250" i="3" s="1"/>
  <c r="BF251" i="3" s="1"/>
  <c r="BF252" i="3" s="1"/>
  <c r="BF253" i="3" s="1"/>
  <c r="BF254" i="3" s="1"/>
  <c r="BF255" i="3" s="1"/>
  <c r="BF256" i="3" s="1"/>
  <c r="BF257" i="3" s="1"/>
  <c r="BF258" i="3" s="1"/>
  <c r="BF259" i="3" s="1"/>
  <c r="BF260" i="3" s="1"/>
  <c r="BF261" i="3" s="1"/>
  <c r="BF262" i="3" s="1"/>
  <c r="BF263" i="3" s="1"/>
  <c r="BF264" i="3" s="1"/>
  <c r="BF265" i="3" s="1"/>
  <c r="BF266" i="3" s="1"/>
  <c r="BF267" i="3" s="1"/>
  <c r="BF268" i="3" s="1"/>
  <c r="BF269" i="3" s="1"/>
  <c r="BF270" i="3" s="1"/>
  <c r="BF271" i="3" s="1"/>
  <c r="BF272" i="3" s="1"/>
  <c r="BF273" i="3" s="1"/>
  <c r="BF274" i="3" s="1"/>
  <c r="BF275" i="3" s="1"/>
  <c r="BF276" i="3" s="1"/>
  <c r="BF277" i="3" s="1"/>
  <c r="BF278" i="3" s="1"/>
  <c r="BF279" i="3" s="1"/>
  <c r="BF280" i="3" s="1"/>
  <c r="BF281" i="3" s="1"/>
  <c r="BF282" i="3" s="1"/>
  <c r="BF283" i="3" s="1"/>
  <c r="BF284" i="3" s="1"/>
  <c r="BF285" i="3" s="1"/>
  <c r="BF286" i="3" s="1"/>
  <c r="BF287" i="3" s="1"/>
  <c r="BF288" i="3" s="1"/>
  <c r="BF289" i="3" s="1"/>
  <c r="BF290" i="3" s="1"/>
  <c r="BF291" i="3" s="1"/>
  <c r="BF292" i="3" s="1"/>
  <c r="BF293" i="3" s="1"/>
  <c r="BF294" i="3" s="1"/>
  <c r="BF295" i="3" s="1"/>
  <c r="BF296" i="3" s="1"/>
  <c r="BF297" i="3" s="1"/>
  <c r="BF298" i="3" s="1"/>
  <c r="BF299" i="3" s="1"/>
  <c r="BF300" i="3" s="1"/>
  <c r="BF301" i="3" s="1"/>
  <c r="BF302" i="3" s="1"/>
  <c r="BF303" i="3" s="1"/>
  <c r="BF304" i="3" s="1"/>
  <c r="BF305" i="3" s="1"/>
  <c r="BF306" i="3" s="1"/>
  <c r="BF307" i="3" s="1"/>
  <c r="BF308" i="3" s="1"/>
  <c r="BF309" i="3" s="1"/>
  <c r="BF310" i="3" s="1"/>
  <c r="BF311" i="3" s="1"/>
  <c r="BF312" i="3" s="1"/>
  <c r="BF313" i="3" s="1"/>
  <c r="BF314" i="3" s="1"/>
  <c r="BF315" i="3" s="1"/>
  <c r="BF316" i="3" s="1"/>
  <c r="BF317" i="3" s="1"/>
  <c r="BF318" i="3" s="1"/>
  <c r="BF319" i="3" s="1"/>
  <c r="BF320" i="3" s="1"/>
  <c r="BF321" i="3" s="1"/>
  <c r="BF322" i="3" s="1"/>
  <c r="BF323" i="3" s="1"/>
  <c r="BF324" i="3" s="1"/>
  <c r="BF325" i="3" s="1"/>
  <c r="BF326" i="3" s="1"/>
  <c r="BF327" i="3" s="1"/>
  <c r="BF328" i="3" s="1"/>
  <c r="BF329" i="3" s="1"/>
  <c r="BF330" i="3" s="1"/>
  <c r="BF331" i="3" s="1"/>
  <c r="BF332" i="3" s="1"/>
  <c r="BF333" i="3" s="1"/>
  <c r="BF334" i="3" s="1"/>
  <c r="BF335" i="3" s="1"/>
  <c r="BF336" i="3" s="1"/>
  <c r="BF337" i="3" s="1"/>
  <c r="BF338" i="3" s="1"/>
  <c r="BF339" i="3" s="1"/>
  <c r="BF340" i="3" s="1"/>
  <c r="BF341" i="3" s="1"/>
  <c r="BF342" i="3" s="1"/>
  <c r="BF343" i="3" s="1"/>
  <c r="BF344" i="3" s="1"/>
  <c r="BF345" i="3" s="1"/>
  <c r="BF346" i="3" s="1"/>
  <c r="BF347" i="3" s="1"/>
  <c r="BF348" i="3" s="1"/>
  <c r="BF349" i="3" s="1"/>
  <c r="BF350" i="3" s="1"/>
  <c r="BF351" i="3" s="1"/>
  <c r="BF352" i="3" s="1"/>
  <c r="BF353" i="3" s="1"/>
  <c r="BF354" i="3" s="1"/>
  <c r="BF355" i="3" s="1"/>
  <c r="BF356" i="3" s="1"/>
  <c r="BF357" i="3" s="1"/>
  <c r="BF358" i="3" s="1"/>
  <c r="BF359" i="3" s="1"/>
  <c r="BF360" i="3" s="1"/>
  <c r="BF361" i="3" s="1"/>
  <c r="BF362" i="3" s="1"/>
  <c r="BF363" i="3" s="1"/>
  <c r="BF364" i="3" s="1"/>
  <c r="BF365" i="3" s="1"/>
  <c r="BF366" i="3" s="1"/>
  <c r="BF367" i="3" s="1"/>
  <c r="BF368" i="3" s="1"/>
  <c r="BF369" i="3" s="1"/>
  <c r="BF370" i="3" s="1"/>
  <c r="BF371" i="3" s="1"/>
  <c r="BF372" i="3" s="1"/>
  <c r="BF373" i="3" s="1"/>
  <c r="BF374" i="3" s="1"/>
  <c r="BF375" i="3" s="1"/>
  <c r="BF376" i="3" s="1"/>
  <c r="BF377" i="3" s="1"/>
  <c r="BF378" i="3" s="1"/>
  <c r="BF379" i="3" s="1"/>
  <c r="BF380" i="3" s="1"/>
  <c r="BF381" i="3" s="1"/>
  <c r="BF382" i="3" s="1"/>
  <c r="BF383" i="3" s="1"/>
  <c r="BF384" i="3" s="1"/>
  <c r="BF385" i="3" s="1"/>
  <c r="BF386" i="3" s="1"/>
  <c r="BF387" i="3" s="1"/>
  <c r="BF388" i="3" s="1"/>
  <c r="BF389" i="3" s="1"/>
  <c r="BF390" i="3" s="1"/>
  <c r="BF391" i="3" s="1"/>
  <c r="BF392" i="3" s="1"/>
  <c r="BF393" i="3" s="1"/>
  <c r="BF394" i="3" s="1"/>
  <c r="BF395" i="3" s="1"/>
  <c r="BF396" i="3" s="1"/>
  <c r="BF397" i="3" s="1"/>
  <c r="BF398" i="3" s="1"/>
  <c r="BF399" i="3" s="1"/>
  <c r="BF400" i="3" s="1"/>
  <c r="BF401" i="3" s="1"/>
  <c r="BF402" i="3" s="1"/>
  <c r="BF403" i="3" s="1"/>
  <c r="BF404" i="3" s="1"/>
  <c r="BF405" i="3" s="1"/>
  <c r="BF406" i="3" s="1"/>
  <c r="BF407" i="3" s="1"/>
  <c r="BF408" i="3" s="1"/>
  <c r="BF409" i="3" s="1"/>
  <c r="BF410" i="3" s="1"/>
  <c r="BF411" i="3" s="1"/>
  <c r="BF412" i="3" s="1"/>
  <c r="BF413" i="3" s="1"/>
  <c r="BF414" i="3" s="1"/>
  <c r="BF415" i="3" s="1"/>
  <c r="BF416" i="3" s="1"/>
  <c r="BF417" i="3" s="1"/>
  <c r="BF418" i="3" s="1"/>
  <c r="BF419" i="3" s="1"/>
  <c r="BF420" i="3" s="1"/>
  <c r="BF421" i="3" s="1"/>
  <c r="BF422" i="3" s="1"/>
  <c r="BF423" i="3" s="1"/>
  <c r="BF424" i="3" s="1"/>
  <c r="BF425" i="3" s="1"/>
  <c r="BF426" i="3" s="1"/>
  <c r="BF427" i="3" s="1"/>
  <c r="BF428" i="3" s="1"/>
  <c r="BF429" i="3" s="1"/>
  <c r="BF430" i="3" s="1"/>
  <c r="BF431" i="3" s="1"/>
  <c r="BF432" i="3" s="1"/>
  <c r="BF433" i="3" s="1"/>
  <c r="BF434" i="3" s="1"/>
  <c r="BF435" i="3" s="1"/>
  <c r="BF436" i="3" s="1"/>
  <c r="BF437" i="3" s="1"/>
  <c r="BF438" i="3" s="1"/>
  <c r="BF439" i="3" s="1"/>
  <c r="BF440" i="3" s="1"/>
  <c r="BF441" i="3" s="1"/>
  <c r="BF442" i="3" s="1"/>
  <c r="BF443" i="3" s="1"/>
  <c r="BF444" i="3" s="1"/>
  <c r="BF445" i="3" s="1"/>
  <c r="BF446" i="3" s="1"/>
  <c r="BF447" i="3" s="1"/>
  <c r="BF448" i="3" s="1"/>
  <c r="BF449" i="3" s="1"/>
  <c r="BF450" i="3" s="1"/>
  <c r="BF451" i="3" s="1"/>
  <c r="BF452" i="3" s="1"/>
  <c r="BF453" i="3" s="1"/>
  <c r="BF454" i="3" s="1"/>
  <c r="BF455" i="3" s="1"/>
  <c r="BF456" i="3" s="1"/>
  <c r="BF457" i="3" s="1"/>
  <c r="BF458" i="3" s="1"/>
  <c r="BF459" i="3" s="1"/>
  <c r="BF460" i="3" s="1"/>
  <c r="BF461" i="3" s="1"/>
  <c r="BF462" i="3" s="1"/>
  <c r="BF463" i="3" s="1"/>
  <c r="BF464" i="3" s="1"/>
  <c r="BF465" i="3" s="1"/>
  <c r="BF466" i="3" s="1"/>
  <c r="BF467" i="3" s="1"/>
  <c r="BF468" i="3" s="1"/>
  <c r="BF469" i="3" s="1"/>
  <c r="BF470" i="3" s="1"/>
  <c r="BF471" i="3" s="1"/>
  <c r="BF472" i="3" s="1"/>
  <c r="BF473" i="3" s="1"/>
  <c r="BF474" i="3" s="1"/>
  <c r="BF475" i="3" s="1"/>
  <c r="BF476" i="3" s="1"/>
  <c r="BF477" i="3" s="1"/>
  <c r="BF478" i="3" s="1"/>
  <c r="BF479" i="3" s="1"/>
  <c r="BF480" i="3" s="1"/>
  <c r="BF481" i="3" s="1"/>
  <c r="BF482" i="3" s="1"/>
  <c r="BF483" i="3" s="1"/>
  <c r="BF484" i="3" s="1"/>
  <c r="BF485" i="3" s="1"/>
  <c r="BF486" i="3" s="1"/>
  <c r="BF487" i="3" s="1"/>
  <c r="BF488" i="3" s="1"/>
  <c r="BF489" i="3" s="1"/>
  <c r="BF490" i="3" s="1"/>
  <c r="BF491" i="3" s="1"/>
  <c r="BF492" i="3" s="1"/>
  <c r="BF493" i="3" s="1"/>
  <c r="BF494" i="3" s="1"/>
  <c r="BF495" i="3" s="1"/>
  <c r="BF496" i="3" s="1"/>
  <c r="BF497" i="3" s="1"/>
  <c r="BF498" i="3" s="1"/>
  <c r="BF499" i="3" s="1"/>
  <c r="BF500" i="3" s="1"/>
  <c r="BF501" i="3" s="1"/>
  <c r="BF502" i="3" s="1"/>
  <c r="BF503" i="3" s="1"/>
  <c r="BF504" i="3" s="1"/>
  <c r="BF505" i="3" s="1"/>
  <c r="BF506" i="3" s="1"/>
  <c r="BF507" i="3" s="1"/>
  <c r="BF508" i="3" s="1"/>
  <c r="BF509" i="3" s="1"/>
  <c r="BF510" i="3" s="1"/>
  <c r="BF511" i="3" s="1"/>
  <c r="BF512" i="3" s="1"/>
  <c r="BF513" i="3" s="1"/>
  <c r="BF514" i="3" s="1"/>
  <c r="BF515" i="3" s="1"/>
  <c r="BF516" i="3" s="1"/>
  <c r="BF517" i="3" s="1"/>
  <c r="BF518" i="3" s="1"/>
  <c r="BF519" i="3" s="1"/>
  <c r="BF520" i="3" s="1"/>
  <c r="BF521" i="3" s="1"/>
  <c r="BF522" i="3" s="1"/>
  <c r="BF523" i="3" s="1"/>
  <c r="BF524" i="3" s="1"/>
  <c r="BF525" i="3" s="1"/>
  <c r="BF526" i="3" s="1"/>
  <c r="BF527" i="3" s="1"/>
  <c r="BF528" i="3" s="1"/>
  <c r="BF529" i="3" s="1"/>
  <c r="BF530" i="3" s="1"/>
  <c r="BF531" i="3" s="1"/>
  <c r="BF532" i="3" s="1"/>
  <c r="BF533" i="3" s="1"/>
  <c r="BF534" i="3" s="1"/>
  <c r="BF535" i="3" s="1"/>
  <c r="BF536" i="3" s="1"/>
  <c r="BF537" i="3" s="1"/>
  <c r="BF538" i="3" s="1"/>
  <c r="BF539" i="3" s="1"/>
  <c r="BF540" i="3" s="1"/>
  <c r="BF541" i="3" s="1"/>
  <c r="BF542" i="3" s="1"/>
  <c r="BF543" i="3" s="1"/>
  <c r="BF544" i="3" s="1"/>
  <c r="BF545" i="3" s="1"/>
  <c r="BF546" i="3" s="1"/>
  <c r="BF547" i="3" s="1"/>
  <c r="BF548" i="3" s="1"/>
  <c r="BF549" i="3" s="1"/>
  <c r="BF550" i="3" s="1"/>
  <c r="BF551" i="3" s="1"/>
  <c r="BF552" i="3" s="1"/>
  <c r="BF553" i="3" s="1"/>
  <c r="BF554" i="3" s="1"/>
  <c r="BF555" i="3" s="1"/>
  <c r="BF556" i="3" s="1"/>
  <c r="BF557" i="3" s="1"/>
  <c r="BF558" i="3" s="1"/>
  <c r="BF559" i="3" s="1"/>
  <c r="BF560" i="3" s="1"/>
  <c r="BF561" i="3" s="1"/>
  <c r="BF562" i="3" s="1"/>
  <c r="BF563" i="3" s="1"/>
  <c r="BF564" i="3" s="1"/>
  <c r="BF565" i="3" s="1"/>
  <c r="BF566" i="3" s="1"/>
  <c r="BF567" i="3" s="1"/>
  <c r="BF568" i="3" s="1"/>
  <c r="BF569" i="3" s="1"/>
  <c r="BF570" i="3" s="1"/>
  <c r="BF571" i="3" s="1"/>
  <c r="BF572" i="3" s="1"/>
  <c r="BF573" i="3" s="1"/>
  <c r="BF574" i="3" s="1"/>
  <c r="BF575" i="3" s="1"/>
  <c r="BF576" i="3" s="1"/>
  <c r="BF577" i="3" s="1"/>
  <c r="BF578" i="3" s="1"/>
  <c r="BF579" i="3" s="1"/>
  <c r="BF580" i="3" s="1"/>
  <c r="BF581" i="3" s="1"/>
  <c r="BF582" i="3" s="1"/>
  <c r="BF583" i="3" s="1"/>
  <c r="BF584" i="3" s="1"/>
  <c r="BF585" i="3" s="1"/>
  <c r="BF586" i="3" s="1"/>
  <c r="BF587" i="3" s="1"/>
  <c r="BF588" i="3" s="1"/>
  <c r="BF589" i="3" s="1"/>
  <c r="BF590" i="3" s="1"/>
  <c r="BF591" i="3" s="1"/>
  <c r="BF592" i="3" s="1"/>
  <c r="BF593" i="3" s="1"/>
  <c r="BF594" i="3" s="1"/>
  <c r="BF595" i="3" s="1"/>
  <c r="BF596" i="3" s="1"/>
  <c r="BF597" i="3" s="1"/>
  <c r="BF598" i="3" s="1"/>
  <c r="BF599" i="3" s="1"/>
  <c r="BF600" i="3" s="1"/>
  <c r="BF601" i="3" s="1"/>
  <c r="BF602" i="3" s="1"/>
  <c r="BF603" i="3" s="1"/>
  <c r="BF604" i="3" s="1"/>
  <c r="BF605" i="3" s="1"/>
  <c r="BF606" i="3" s="1"/>
  <c r="BF607" i="3" s="1"/>
  <c r="BF608" i="3" s="1"/>
  <c r="BF609" i="3" s="1"/>
  <c r="BF610" i="3" s="1"/>
  <c r="BF611" i="3" s="1"/>
  <c r="BF612" i="3" s="1"/>
  <c r="BF613" i="3" s="1"/>
  <c r="BF614" i="3" s="1"/>
  <c r="BF615" i="3" s="1"/>
  <c r="BF616" i="3" s="1"/>
  <c r="BF617" i="3" s="1"/>
  <c r="BF618" i="3" s="1"/>
  <c r="BF619" i="3" s="1"/>
  <c r="BF620" i="3" s="1"/>
  <c r="BF621" i="3" s="1"/>
  <c r="BF622" i="3" s="1"/>
  <c r="BF623" i="3" s="1"/>
  <c r="BF624" i="3" s="1"/>
  <c r="BF625" i="3" s="1"/>
  <c r="BF626" i="3" s="1"/>
  <c r="BF627" i="3" s="1"/>
  <c r="BF628" i="3" s="1"/>
  <c r="BF629" i="3" s="1"/>
  <c r="BF630" i="3" s="1"/>
  <c r="BF631" i="3" s="1"/>
  <c r="BF632" i="3" s="1"/>
  <c r="BF633" i="3" s="1"/>
  <c r="BF634" i="3" s="1"/>
  <c r="BF635" i="3" s="1"/>
  <c r="BF636" i="3" s="1"/>
  <c r="BF637" i="3" s="1"/>
  <c r="BF638" i="3" s="1"/>
  <c r="BF639" i="3" s="1"/>
  <c r="BF640" i="3" s="1"/>
  <c r="BF641" i="3" s="1"/>
  <c r="BF642" i="3" s="1"/>
  <c r="BF643" i="3" s="1"/>
  <c r="BF644" i="3" s="1"/>
  <c r="BF645" i="3" s="1"/>
  <c r="BF646" i="3" s="1"/>
  <c r="BF647" i="3" s="1"/>
  <c r="BF648" i="3" s="1"/>
  <c r="BF649" i="3" s="1"/>
  <c r="BF650" i="3" s="1"/>
  <c r="BF651" i="3" s="1"/>
  <c r="BF652" i="3" s="1"/>
  <c r="BF653" i="3" s="1"/>
  <c r="BF654" i="3" s="1"/>
  <c r="BF655" i="3" s="1"/>
  <c r="BF656" i="3" s="1"/>
  <c r="BF657" i="3" s="1"/>
  <c r="BF658" i="3" s="1"/>
  <c r="BF659" i="3" s="1"/>
  <c r="BF660" i="3" s="1"/>
  <c r="BF661" i="3" s="1"/>
  <c r="BF662" i="3" s="1"/>
  <c r="BF663" i="3" s="1"/>
  <c r="BF664" i="3" s="1"/>
  <c r="BF665" i="3" s="1"/>
  <c r="BF666" i="3" s="1"/>
  <c r="BF667" i="3" s="1"/>
  <c r="BF668" i="3" s="1"/>
  <c r="BF669" i="3" s="1"/>
  <c r="BF670" i="3" s="1"/>
  <c r="BF671" i="3" s="1"/>
  <c r="BF672" i="3" s="1"/>
  <c r="BF673" i="3" s="1"/>
  <c r="BF674" i="3" s="1"/>
  <c r="BF675" i="3" s="1"/>
  <c r="BF676" i="3" s="1"/>
  <c r="BF677" i="3" s="1"/>
  <c r="BF678" i="3" s="1"/>
  <c r="BF679" i="3" s="1"/>
  <c r="BF680" i="3" s="1"/>
  <c r="BF681" i="3" s="1"/>
  <c r="BF682" i="3" s="1"/>
  <c r="BF683" i="3" s="1"/>
  <c r="BF684" i="3" s="1"/>
  <c r="BF685" i="3" s="1"/>
  <c r="BF686" i="3" s="1"/>
  <c r="BF687" i="3" s="1"/>
  <c r="BF688" i="3" s="1"/>
  <c r="BF689" i="3" s="1"/>
  <c r="BF690" i="3" s="1"/>
  <c r="BF691" i="3" s="1"/>
  <c r="BF692" i="3" s="1"/>
  <c r="BF693" i="3" s="1"/>
  <c r="BF694" i="3" s="1"/>
  <c r="BF695" i="3" s="1"/>
  <c r="BF696" i="3" s="1"/>
  <c r="BF697" i="3" s="1"/>
  <c r="BF698" i="3" s="1"/>
  <c r="BF699" i="3" s="1"/>
  <c r="BF700" i="3" s="1"/>
  <c r="BF701" i="3" s="1"/>
  <c r="BF702" i="3" s="1"/>
  <c r="BF703" i="3" s="1"/>
  <c r="BF704" i="3" s="1"/>
  <c r="BF705" i="3" s="1"/>
  <c r="BF706" i="3" s="1"/>
  <c r="BF707" i="3" s="1"/>
  <c r="BF708" i="3" s="1"/>
  <c r="BF709" i="3" s="1"/>
  <c r="BF710" i="3" s="1"/>
  <c r="BF711" i="3" s="1"/>
  <c r="BF712" i="3" s="1"/>
  <c r="BF713" i="3" s="1"/>
  <c r="BF714" i="3" s="1"/>
  <c r="BF715" i="3" s="1"/>
  <c r="BF716" i="3" s="1"/>
  <c r="BF717" i="3" s="1"/>
  <c r="BF718" i="3" s="1"/>
  <c r="BF719" i="3" s="1"/>
  <c r="BF720" i="3" s="1"/>
  <c r="BF721" i="3" s="1"/>
  <c r="BF722" i="3" s="1"/>
  <c r="BF723" i="3" s="1"/>
  <c r="BF724" i="3" s="1"/>
  <c r="BF725" i="3" s="1"/>
  <c r="BF726" i="3" s="1"/>
  <c r="BF727" i="3" s="1"/>
  <c r="BF728" i="3" s="1"/>
  <c r="BF729" i="3" s="1"/>
  <c r="BF730" i="3" s="1"/>
  <c r="BF731" i="3" s="1"/>
  <c r="BF732" i="3" s="1"/>
  <c r="BF733" i="3" s="1"/>
  <c r="BF734" i="3" s="1"/>
  <c r="BF735" i="3" s="1"/>
  <c r="BF736" i="3" s="1"/>
  <c r="BF737" i="3" s="1"/>
  <c r="BF738" i="3" s="1"/>
  <c r="BF739" i="3" s="1"/>
  <c r="BF740" i="3" s="1"/>
  <c r="BF741" i="3" s="1"/>
  <c r="BF742" i="3" s="1"/>
  <c r="BF743" i="3" s="1"/>
  <c r="BF744" i="3" s="1"/>
  <c r="BF745" i="3" s="1"/>
  <c r="BF746" i="3" s="1"/>
  <c r="BF747" i="3" s="1"/>
  <c r="BF748" i="3" s="1"/>
  <c r="BF749" i="3" s="1"/>
  <c r="BF750" i="3" s="1"/>
  <c r="BF751" i="3" s="1"/>
  <c r="BF752" i="3" s="1"/>
  <c r="BF753" i="3" s="1"/>
  <c r="BF754" i="3" s="1"/>
  <c r="BF755" i="3" s="1"/>
  <c r="BF756" i="3" s="1"/>
  <c r="BF757" i="3" s="1"/>
  <c r="BF758" i="3" s="1"/>
  <c r="BF759" i="3" s="1"/>
  <c r="BF760" i="3" s="1"/>
  <c r="BF761" i="3" s="1"/>
  <c r="BF762" i="3" s="1"/>
  <c r="BF763" i="3" s="1"/>
  <c r="BF764" i="3" s="1"/>
  <c r="BF765" i="3" s="1"/>
  <c r="BF766" i="3" s="1"/>
  <c r="BF767" i="3" s="1"/>
  <c r="BF768" i="3" s="1"/>
  <c r="BF769" i="3" s="1"/>
  <c r="BF770" i="3" s="1"/>
  <c r="BF771" i="3" s="1"/>
  <c r="BF772" i="3" s="1"/>
  <c r="BF773" i="3" s="1"/>
  <c r="BF774" i="3" s="1"/>
  <c r="BF775" i="3" s="1"/>
  <c r="BF776" i="3" s="1"/>
  <c r="BF777" i="3" s="1"/>
  <c r="BF778" i="3" s="1"/>
  <c r="BF779" i="3" s="1"/>
  <c r="BF780" i="3" s="1"/>
  <c r="BF781" i="3" s="1"/>
  <c r="BF782" i="3" s="1"/>
  <c r="BF783" i="3" s="1"/>
  <c r="BF784" i="3" s="1"/>
  <c r="BF785" i="3" s="1"/>
  <c r="BF786" i="3" s="1"/>
  <c r="BF787" i="3" s="1"/>
  <c r="BF788" i="3" s="1"/>
  <c r="BF789" i="3" s="1"/>
  <c r="BF790" i="3" s="1"/>
  <c r="BF791" i="3" s="1"/>
  <c r="BF792" i="3" s="1"/>
  <c r="BF793" i="3" s="1"/>
  <c r="BF794" i="3" s="1"/>
  <c r="BF795" i="3" s="1"/>
  <c r="BF796" i="3" s="1"/>
  <c r="BF797" i="3" s="1"/>
  <c r="BF798" i="3" s="1"/>
  <c r="BF799" i="3" s="1"/>
  <c r="BF800" i="3" s="1"/>
  <c r="BF801" i="3" s="1"/>
  <c r="BF802" i="3" s="1"/>
  <c r="BF803" i="3" s="1"/>
  <c r="BF804" i="3" s="1"/>
  <c r="BF805" i="3" s="1"/>
  <c r="BF806" i="3" s="1"/>
  <c r="BF807" i="3" s="1"/>
  <c r="BF808" i="3" s="1"/>
  <c r="BF809" i="3" s="1"/>
  <c r="BF810" i="3" s="1"/>
  <c r="BF811" i="3" s="1"/>
  <c r="BF812" i="3" s="1"/>
  <c r="BF813" i="3" s="1"/>
  <c r="BF814" i="3" s="1"/>
  <c r="BF815" i="3" s="1"/>
  <c r="BF816" i="3" s="1"/>
  <c r="BF817" i="3" s="1"/>
  <c r="BF818" i="3" s="1"/>
  <c r="BF819" i="3" s="1"/>
  <c r="BF820" i="3" s="1"/>
  <c r="BF821" i="3" s="1"/>
  <c r="BF822" i="3" s="1"/>
  <c r="BF823" i="3" s="1"/>
  <c r="BF824" i="3" s="1"/>
  <c r="BF825" i="3" s="1"/>
  <c r="BF826" i="3" s="1"/>
  <c r="BF827" i="3" s="1"/>
  <c r="BF828" i="3" s="1"/>
  <c r="BF829" i="3" s="1"/>
  <c r="BF830" i="3" s="1"/>
  <c r="BF831" i="3" s="1"/>
  <c r="BF832" i="3" s="1"/>
  <c r="BF833" i="3" s="1"/>
  <c r="BF834" i="3" s="1"/>
  <c r="BF835" i="3" s="1"/>
  <c r="BF836" i="3" s="1"/>
  <c r="BF837" i="3" s="1"/>
  <c r="BF838" i="3" s="1"/>
  <c r="BF839" i="3" s="1"/>
  <c r="BF840" i="3" s="1"/>
  <c r="BF841" i="3" s="1"/>
  <c r="BF842" i="3" s="1"/>
  <c r="BF843" i="3" s="1"/>
  <c r="BF844" i="3" s="1"/>
  <c r="BF845" i="3" s="1"/>
  <c r="BF846" i="3" s="1"/>
  <c r="BF847" i="3" s="1"/>
  <c r="BF848" i="3" s="1"/>
  <c r="BF849" i="3" s="1"/>
  <c r="BF850" i="3" s="1"/>
  <c r="BF851" i="3" s="1"/>
  <c r="BF852" i="3" s="1"/>
  <c r="BF853" i="3" s="1"/>
  <c r="BF854" i="3" s="1"/>
  <c r="BF855" i="3" s="1"/>
  <c r="BF856" i="3" s="1"/>
  <c r="BF857" i="3" s="1"/>
  <c r="BF858" i="3" s="1"/>
  <c r="BF859" i="3" s="1"/>
  <c r="BF860" i="3" s="1"/>
  <c r="BF861" i="3" s="1"/>
  <c r="BF862" i="3" s="1"/>
  <c r="BF863" i="3" s="1"/>
  <c r="BF864" i="3" s="1"/>
  <c r="BF865" i="3" s="1"/>
  <c r="BF866" i="3" s="1"/>
  <c r="BF867" i="3" s="1"/>
  <c r="BF868" i="3" s="1"/>
  <c r="BF869" i="3" s="1"/>
  <c r="BF870" i="3" s="1"/>
  <c r="BF871" i="3" s="1"/>
  <c r="BF872" i="3" s="1"/>
  <c r="BF873" i="3" s="1"/>
  <c r="BF874" i="3" s="1"/>
  <c r="BF875" i="3" s="1"/>
  <c r="BF876" i="3" s="1"/>
  <c r="BF877" i="3" s="1"/>
  <c r="BF878" i="3" s="1"/>
  <c r="BF879" i="3" s="1"/>
  <c r="BF880" i="3" s="1"/>
  <c r="BF881" i="3" s="1"/>
  <c r="BF882" i="3" s="1"/>
  <c r="BF883" i="3" s="1"/>
  <c r="BF884" i="3" s="1"/>
  <c r="BF885" i="3" s="1"/>
  <c r="BF886" i="3" s="1"/>
  <c r="BF887" i="3" s="1"/>
  <c r="BF888" i="3" s="1"/>
  <c r="BF889" i="3" s="1"/>
  <c r="BF890" i="3" s="1"/>
  <c r="BF891" i="3" s="1"/>
  <c r="BF892" i="3" s="1"/>
  <c r="BF893" i="3" s="1"/>
  <c r="BF894" i="3" s="1"/>
  <c r="BF895" i="3" s="1"/>
  <c r="BF896" i="3" s="1"/>
  <c r="BF897" i="3" s="1"/>
  <c r="BF898" i="3" s="1"/>
  <c r="BF899" i="3" s="1"/>
  <c r="BF900" i="3" s="1"/>
  <c r="BH355" i="3"/>
  <c r="BH354" i="3"/>
  <c r="BI118" i="3"/>
  <c r="BH380" i="3"/>
  <c r="BG362" i="3"/>
  <c r="BG428" i="3"/>
  <c r="BG560" i="3"/>
  <c r="BG624" i="3"/>
  <c r="BG688" i="3"/>
  <c r="BG752" i="3"/>
  <c r="BG810" i="3"/>
  <c r="BG874" i="3"/>
  <c r="BI678" i="3"/>
  <c r="BI518" i="3"/>
  <c r="BI598" i="3"/>
  <c r="BI350" i="3"/>
  <c r="BI750" i="3"/>
  <c r="BI814" i="3"/>
  <c r="BI878" i="3"/>
  <c r="BH646" i="3"/>
  <c r="BI160" i="3"/>
  <c r="BI224" i="3"/>
  <c r="BI360" i="3"/>
  <c r="BG342" i="3"/>
  <c r="BG549" i="3"/>
  <c r="BG830" i="3"/>
  <c r="BI810" i="3"/>
  <c r="BH261" i="3"/>
  <c r="BH325" i="3"/>
  <c r="BH322" i="3"/>
  <c r="BI88" i="3"/>
  <c r="BI86" i="3"/>
  <c r="BH389" i="3"/>
  <c r="BI152" i="3"/>
  <c r="BI150" i="3"/>
  <c r="BH386" i="3"/>
  <c r="BH453" i="3"/>
  <c r="BI216" i="3"/>
  <c r="BH450" i="3"/>
  <c r="BH517" i="3"/>
  <c r="BI280" i="3"/>
  <c r="BH516" i="3"/>
  <c r="BH514" i="3"/>
  <c r="BH581" i="3"/>
  <c r="BH580" i="3"/>
  <c r="BH578" i="3"/>
  <c r="BH645" i="3"/>
  <c r="BH644" i="3"/>
  <c r="BH642" i="3"/>
  <c r="BH709" i="3"/>
  <c r="BH706" i="3"/>
  <c r="BH708" i="3"/>
  <c r="BH773" i="3"/>
  <c r="BI536" i="3"/>
  <c r="BH770" i="3"/>
  <c r="BH772" i="3"/>
  <c r="BI534" i="3"/>
  <c r="BH769" i="3"/>
  <c r="BH837" i="3"/>
  <c r="BH833" i="3"/>
  <c r="BH836" i="3"/>
  <c r="BH834" i="3"/>
  <c r="BH900" i="3"/>
  <c r="BH898" i="3"/>
  <c r="BH897" i="3"/>
  <c r="BI726" i="3"/>
  <c r="BI728" i="3"/>
  <c r="BH873" i="3"/>
  <c r="BH279" i="3"/>
  <c r="BH278" i="3"/>
  <c r="BI42" i="3"/>
  <c r="BH383" i="3"/>
  <c r="BH382" i="3"/>
  <c r="BI146" i="3"/>
  <c r="BH511" i="3"/>
  <c r="BH510" i="3"/>
  <c r="BI274" i="3"/>
  <c r="BH639" i="3"/>
  <c r="BH638" i="3"/>
  <c r="BH735" i="3"/>
  <c r="BH734" i="3"/>
  <c r="BI498" i="3"/>
  <c r="BH823" i="3"/>
  <c r="BH822" i="3"/>
  <c r="BI586" i="3"/>
  <c r="BH320" i="3"/>
  <c r="BH384" i="3"/>
  <c r="BH448" i="3"/>
  <c r="BH512" i="3"/>
  <c r="BH576" i="3"/>
  <c r="BH640" i="3"/>
  <c r="BH704" i="3"/>
  <c r="BH768" i="3"/>
  <c r="BH832" i="3"/>
  <c r="BH896" i="3"/>
  <c r="BH321" i="3"/>
  <c r="BH385" i="3"/>
  <c r="BH449" i="3"/>
  <c r="BH513" i="3"/>
  <c r="BH577" i="3"/>
  <c r="BH641" i="3"/>
  <c r="BH849" i="3"/>
  <c r="BH267" i="3"/>
  <c r="BH266" i="3"/>
  <c r="BH363" i="3"/>
  <c r="BH362" i="3"/>
  <c r="BI126" i="3"/>
  <c r="BH491" i="3"/>
  <c r="BI254" i="3"/>
  <c r="BH619" i="3"/>
  <c r="BH618" i="3"/>
  <c r="BH859" i="3"/>
  <c r="BH858" i="3"/>
  <c r="BH295" i="3"/>
  <c r="BI58" i="3"/>
  <c r="BH388" i="3"/>
  <c r="BI77" i="3"/>
  <c r="BG313" i="3"/>
  <c r="BG312" i="3"/>
  <c r="BG306" i="3"/>
  <c r="BI76" i="3"/>
  <c r="BI141" i="3"/>
  <c r="BG377" i="3"/>
  <c r="BG376" i="3"/>
  <c r="BG370" i="3"/>
  <c r="BI140" i="3"/>
  <c r="BI205" i="3"/>
  <c r="BG441" i="3"/>
  <c r="BG440" i="3"/>
  <c r="BG434" i="3"/>
  <c r="BI204" i="3"/>
  <c r="BI269" i="3"/>
  <c r="BG505" i="3"/>
  <c r="BG504" i="3"/>
  <c r="BI268" i="3"/>
  <c r="BG500" i="3"/>
  <c r="BG498" i="3"/>
  <c r="BI333" i="3"/>
  <c r="BG569" i="3"/>
  <c r="BG566" i="3"/>
  <c r="BI332" i="3"/>
  <c r="BG568" i="3"/>
  <c r="BG567" i="3"/>
  <c r="BG564" i="3"/>
  <c r="BG562" i="3"/>
  <c r="BI397" i="3"/>
  <c r="BG633" i="3"/>
  <c r="BI396" i="3"/>
  <c r="BG628" i="3"/>
  <c r="BG626" i="3"/>
  <c r="BG632" i="3"/>
  <c r="BG630" i="3"/>
  <c r="BI461" i="3"/>
  <c r="BG697" i="3"/>
  <c r="BI460" i="3"/>
  <c r="BG690" i="3"/>
  <c r="BG696" i="3"/>
  <c r="BG692" i="3"/>
  <c r="BG694" i="3"/>
  <c r="BI525" i="3"/>
  <c r="BG761" i="3"/>
  <c r="BI524" i="3"/>
  <c r="BG760" i="3"/>
  <c r="BG758" i="3"/>
  <c r="BI589" i="3"/>
  <c r="BG825" i="3"/>
  <c r="BG818" i="3"/>
  <c r="BI588" i="3"/>
  <c r="BG820" i="3"/>
  <c r="BG824" i="3"/>
  <c r="BI653" i="3"/>
  <c r="BG889" i="3"/>
  <c r="BG888" i="3"/>
  <c r="BI652" i="3"/>
  <c r="BG884" i="3"/>
  <c r="BI717" i="3"/>
  <c r="BI716" i="3"/>
  <c r="BI781" i="3"/>
  <c r="BI780" i="3"/>
  <c r="BI861" i="3"/>
  <c r="BI860" i="3"/>
  <c r="BH571" i="3"/>
  <c r="BH570" i="3"/>
  <c r="BH434" i="3"/>
  <c r="BI366" i="3"/>
  <c r="BI278" i="3"/>
  <c r="BI154" i="3"/>
  <c r="BI447" i="3"/>
  <c r="BI30" i="3"/>
  <c r="BI94" i="3"/>
  <c r="BI158" i="3"/>
  <c r="BI222" i="3"/>
  <c r="BI758" i="3"/>
  <c r="BI886" i="3"/>
  <c r="BI232" i="3"/>
  <c r="BI296" i="3"/>
  <c r="BI432" i="3"/>
  <c r="BI704" i="3"/>
  <c r="BI776" i="3"/>
  <c r="BI848" i="3"/>
  <c r="BG494" i="3"/>
  <c r="BI674" i="3"/>
  <c r="BI818" i="3"/>
  <c r="BI890" i="3"/>
  <c r="BH269" i="3"/>
  <c r="BH268" i="3"/>
  <c r="BH333" i="3"/>
  <c r="BH330" i="3"/>
  <c r="BI96" i="3"/>
  <c r="BH332" i="3"/>
  <c r="BH397" i="3"/>
  <c r="BH396" i="3"/>
  <c r="BH394" i="3"/>
  <c r="BH461" i="3"/>
  <c r="BH458" i="3"/>
  <c r="BH460" i="3"/>
  <c r="BH525" i="3"/>
  <c r="BI286" i="3"/>
  <c r="BH524" i="3"/>
  <c r="BH522" i="3"/>
  <c r="BH589" i="3"/>
  <c r="BI352" i="3"/>
  <c r="BH588" i="3"/>
  <c r="BH586" i="3"/>
  <c r="BH653" i="3"/>
  <c r="BI416" i="3"/>
  <c r="BH652" i="3"/>
  <c r="BH650" i="3"/>
  <c r="BH717" i="3"/>
  <c r="BH713" i="3"/>
  <c r="BH716" i="3"/>
  <c r="BI480" i="3"/>
  <c r="BH781" i="3"/>
  <c r="BH778" i="3"/>
  <c r="BH780" i="3"/>
  <c r="BH845" i="3"/>
  <c r="BH841" i="3"/>
  <c r="BH844" i="3"/>
  <c r="BH842" i="3"/>
  <c r="BH287" i="3"/>
  <c r="BI51" i="3"/>
  <c r="BI50" i="3"/>
  <c r="BH415" i="3"/>
  <c r="BI179" i="3"/>
  <c r="BI178" i="3"/>
  <c r="BH414" i="3"/>
  <c r="BH543" i="3"/>
  <c r="BH542" i="3"/>
  <c r="BI306" i="3"/>
  <c r="BH663" i="3"/>
  <c r="BH662" i="3"/>
  <c r="BI426" i="3"/>
  <c r="BH743" i="3"/>
  <c r="BI506" i="3"/>
  <c r="BH742" i="3"/>
  <c r="BH831" i="3"/>
  <c r="BH830" i="3"/>
  <c r="BI594" i="3"/>
  <c r="BH264" i="3"/>
  <c r="BH328" i="3"/>
  <c r="BH392" i="3"/>
  <c r="BH456" i="3"/>
  <c r="BH520" i="3"/>
  <c r="BH584" i="3"/>
  <c r="BH648" i="3"/>
  <c r="BH712" i="3"/>
  <c r="BH776" i="3"/>
  <c r="BH840" i="3"/>
  <c r="BH265" i="3"/>
  <c r="BH329" i="3"/>
  <c r="BH393" i="3"/>
  <c r="BH457" i="3"/>
  <c r="BH521" i="3"/>
  <c r="BH518" i="3"/>
  <c r="BH585" i="3"/>
  <c r="BH649" i="3"/>
  <c r="BH881" i="3"/>
  <c r="BH878" i="3"/>
  <c r="BH275" i="3"/>
  <c r="BI38" i="3"/>
  <c r="BH371" i="3"/>
  <c r="BH499" i="3"/>
  <c r="BH498" i="3"/>
  <c r="BI262" i="3"/>
  <c r="BH627" i="3"/>
  <c r="BI390" i="3"/>
  <c r="BH626" i="3"/>
  <c r="BH891" i="3"/>
  <c r="BI654" i="3"/>
  <c r="BH890" i="3"/>
  <c r="BH697" i="3"/>
  <c r="BH801" i="3"/>
  <c r="BI148" i="3"/>
  <c r="BI212" i="3"/>
  <c r="BI276" i="3"/>
  <c r="BG572" i="3"/>
  <c r="BI404" i="3"/>
  <c r="BI468" i="3"/>
  <c r="BG764" i="3"/>
  <c r="BI596" i="3"/>
  <c r="BI660" i="3"/>
  <c r="BI724" i="3"/>
  <c r="BI796" i="3"/>
  <c r="BH274" i="3"/>
  <c r="BI566" i="3"/>
  <c r="BI742" i="3"/>
  <c r="BI48" i="3"/>
  <c r="BI112" i="3"/>
  <c r="BI240" i="3"/>
  <c r="BI304" i="3"/>
  <c r="BI376" i="3"/>
  <c r="BI440" i="3"/>
  <c r="BI512" i="3"/>
  <c r="BI576" i="3"/>
  <c r="BI648" i="3"/>
  <c r="BI856" i="3"/>
  <c r="BH718" i="3"/>
  <c r="BG438" i="3"/>
  <c r="BG574" i="3"/>
  <c r="BG702" i="3"/>
  <c r="BI682" i="3"/>
  <c r="BI826" i="3"/>
  <c r="BI898" i="3"/>
  <c r="BH277" i="3"/>
  <c r="BH276" i="3"/>
  <c r="BI40" i="3"/>
  <c r="BH341" i="3"/>
  <c r="BH405" i="3"/>
  <c r="BI168" i="3"/>
  <c r="BH404" i="3"/>
  <c r="BH469" i="3"/>
  <c r="BH468" i="3"/>
  <c r="BH533" i="3"/>
  <c r="BH532" i="3"/>
  <c r="BH597" i="3"/>
  <c r="BH596" i="3"/>
  <c r="BH661" i="3"/>
  <c r="BH660" i="3"/>
  <c r="BH725" i="3"/>
  <c r="BH724" i="3"/>
  <c r="BH789" i="3"/>
  <c r="BH788" i="3"/>
  <c r="BI550" i="3"/>
  <c r="BI552" i="3"/>
  <c r="BH853" i="3"/>
  <c r="BH852" i="3"/>
  <c r="BI614" i="3"/>
  <c r="BH270" i="3"/>
  <c r="BH303" i="3"/>
  <c r="BH302" i="3"/>
  <c r="BI66" i="3"/>
  <c r="BH431" i="3"/>
  <c r="BH430" i="3"/>
  <c r="BI194" i="3"/>
  <c r="BH559" i="3"/>
  <c r="BI322" i="3"/>
  <c r="BH558" i="3"/>
  <c r="BH671" i="3"/>
  <c r="BH670" i="3"/>
  <c r="BI434" i="3"/>
  <c r="BH759" i="3"/>
  <c r="BH758" i="3"/>
  <c r="BI522" i="3"/>
  <c r="BH839" i="3"/>
  <c r="BH838" i="3"/>
  <c r="BI602" i="3"/>
  <c r="BH272" i="3"/>
  <c r="BH336" i="3"/>
  <c r="BH400" i="3"/>
  <c r="BH464" i="3"/>
  <c r="BH528" i="3"/>
  <c r="BH592" i="3"/>
  <c r="BH656" i="3"/>
  <c r="BH720" i="3"/>
  <c r="BH784" i="3"/>
  <c r="BH848" i="3"/>
  <c r="BH273" i="3"/>
  <c r="BH337" i="3"/>
  <c r="BH335" i="3"/>
  <c r="BH334" i="3"/>
  <c r="BH401" i="3"/>
  <c r="BH398" i="3"/>
  <c r="BH465" i="3"/>
  <c r="BH462" i="3"/>
  <c r="BH529" i="3"/>
  <c r="BH593" i="3"/>
  <c r="BH590" i="3"/>
  <c r="BH657" i="3"/>
  <c r="BH654" i="3"/>
  <c r="BH283" i="3"/>
  <c r="BH282" i="3"/>
  <c r="BI46" i="3"/>
  <c r="BH403" i="3"/>
  <c r="BI166" i="3"/>
  <c r="BH402" i="3"/>
  <c r="BH531" i="3"/>
  <c r="BI295" i="3"/>
  <c r="BH530" i="3"/>
  <c r="BI294" i="3"/>
  <c r="BH667" i="3"/>
  <c r="BH666" i="3"/>
  <c r="BH665" i="3"/>
  <c r="BI686" i="3"/>
  <c r="BH761" i="3"/>
  <c r="BH444" i="3"/>
  <c r="BH857" i="3"/>
  <c r="BI852" i="3"/>
  <c r="BI853" i="3"/>
  <c r="BI29" i="3"/>
  <c r="BG265" i="3"/>
  <c r="BG262" i="3"/>
  <c r="BI28" i="3"/>
  <c r="BG260" i="3"/>
  <c r="BG264" i="3"/>
  <c r="BI93" i="3"/>
  <c r="BG329" i="3"/>
  <c r="BG326" i="3"/>
  <c r="BI92" i="3"/>
  <c r="BG328" i="3"/>
  <c r="BG324" i="3"/>
  <c r="BG322" i="3"/>
  <c r="BI157" i="3"/>
  <c r="BG393" i="3"/>
  <c r="BG390" i="3"/>
  <c r="BI156" i="3"/>
  <c r="BG392" i="3"/>
  <c r="BG388" i="3"/>
  <c r="BG386" i="3"/>
  <c r="BI221" i="3"/>
  <c r="BG457" i="3"/>
  <c r="BG452" i="3"/>
  <c r="BG450" i="3"/>
  <c r="BG454" i="3"/>
  <c r="BI220" i="3"/>
  <c r="BG456" i="3"/>
  <c r="BI285" i="3"/>
  <c r="BG521" i="3"/>
  <c r="BI282" i="3"/>
  <c r="BG516" i="3"/>
  <c r="BG514" i="3"/>
  <c r="BI284" i="3"/>
  <c r="BG520" i="3"/>
  <c r="BI349" i="3"/>
  <c r="BG585" i="3"/>
  <c r="BI348" i="3"/>
  <c r="BG584" i="3"/>
  <c r="BI413" i="3"/>
  <c r="BG649" i="3"/>
  <c r="BI412" i="3"/>
  <c r="BG644" i="3"/>
  <c r="BG642" i="3"/>
  <c r="BG648" i="3"/>
  <c r="BI477" i="3"/>
  <c r="BG713" i="3"/>
  <c r="BG710" i="3"/>
  <c r="BG711" i="3"/>
  <c r="BI476" i="3"/>
  <c r="BG712" i="3"/>
  <c r="BG706" i="3"/>
  <c r="BI541" i="3"/>
  <c r="BG777" i="3"/>
  <c r="BG772" i="3"/>
  <c r="BG774" i="3"/>
  <c r="BI540" i="3"/>
  <c r="BG776" i="3"/>
  <c r="BG770" i="3"/>
  <c r="BI605" i="3"/>
  <c r="BG841" i="3"/>
  <c r="BI604" i="3"/>
  <c r="BG836" i="3"/>
  <c r="BG840" i="3"/>
  <c r="BG838" i="3"/>
  <c r="BG834" i="3"/>
  <c r="BG898" i="3"/>
  <c r="BI732" i="3"/>
  <c r="BI804" i="3"/>
  <c r="BH314" i="3"/>
  <c r="BH810" i="3"/>
  <c r="BI342" i="3"/>
  <c r="BI646" i="3"/>
  <c r="BI520" i="3"/>
  <c r="BI792" i="3"/>
  <c r="BH526" i="3"/>
  <c r="BI514" i="3"/>
  <c r="BI770" i="3"/>
  <c r="BG374" i="3"/>
  <c r="BG446" i="3"/>
  <c r="BG510" i="3"/>
  <c r="BG582" i="3"/>
  <c r="BI410" i="3"/>
  <c r="BI482" i="3"/>
  <c r="BG790" i="3"/>
  <c r="BI690" i="3"/>
  <c r="BW27" i="3"/>
  <c r="BU26" i="3"/>
  <c r="BH285" i="3"/>
  <c r="BH284" i="3"/>
  <c r="BH349" i="3"/>
  <c r="BH348" i="3"/>
  <c r="BH413" i="3"/>
  <c r="BH412" i="3"/>
  <c r="BH477" i="3"/>
  <c r="BH476" i="3"/>
  <c r="BH541" i="3"/>
  <c r="BH540" i="3"/>
  <c r="BH538" i="3"/>
  <c r="BH605" i="3"/>
  <c r="BH604" i="3"/>
  <c r="BH669" i="3"/>
  <c r="BH668" i="3"/>
  <c r="BH733" i="3"/>
  <c r="BH732" i="3"/>
  <c r="BH797" i="3"/>
  <c r="BH796" i="3"/>
  <c r="BH861" i="3"/>
  <c r="BH860" i="3"/>
  <c r="BI624" i="3"/>
  <c r="BI688" i="3"/>
  <c r="BI753" i="3"/>
  <c r="BI752" i="3"/>
  <c r="BI816" i="3"/>
  <c r="BH286" i="3"/>
  <c r="BH311" i="3"/>
  <c r="BH310" i="3"/>
  <c r="BI74" i="3"/>
  <c r="BH439" i="3"/>
  <c r="BH438" i="3"/>
  <c r="BI202" i="3"/>
  <c r="BH567" i="3"/>
  <c r="BH566" i="3"/>
  <c r="BI331" i="3"/>
  <c r="BI330" i="3"/>
  <c r="BH679" i="3"/>
  <c r="BI442" i="3"/>
  <c r="BH678" i="3"/>
  <c r="BH767" i="3"/>
  <c r="BH766" i="3"/>
  <c r="BI530" i="3"/>
  <c r="BH855" i="3"/>
  <c r="BH854" i="3"/>
  <c r="BH280" i="3"/>
  <c r="BH344" i="3"/>
  <c r="BH408" i="3"/>
  <c r="BH472" i="3"/>
  <c r="BH536" i="3"/>
  <c r="BH600" i="3"/>
  <c r="BH664" i="3"/>
  <c r="BH728" i="3"/>
  <c r="BH792" i="3"/>
  <c r="BH856" i="3"/>
  <c r="BH281" i="3"/>
  <c r="BH345" i="3"/>
  <c r="BH342" i="3"/>
  <c r="BH409" i="3"/>
  <c r="BH406" i="3"/>
  <c r="BH473" i="3"/>
  <c r="BH470" i="3"/>
  <c r="BH537" i="3"/>
  <c r="BH534" i="3"/>
  <c r="BH601" i="3"/>
  <c r="BH598" i="3"/>
  <c r="BI54" i="3"/>
  <c r="BH418" i="3"/>
  <c r="BH546" i="3"/>
  <c r="BH698" i="3"/>
  <c r="BI718" i="3"/>
  <c r="BH300" i="3"/>
  <c r="BH452" i="3"/>
  <c r="BH889" i="3"/>
  <c r="BH490" i="3"/>
  <c r="BI102" i="3"/>
  <c r="BI382" i="3"/>
  <c r="BG354" i="3"/>
  <c r="BI782" i="3"/>
  <c r="BI546" i="3"/>
  <c r="BG310" i="3"/>
  <c r="BG382" i="3"/>
  <c r="BG518" i="3"/>
  <c r="BI418" i="3"/>
  <c r="BG734" i="3"/>
  <c r="BG798" i="3"/>
  <c r="BI626" i="3"/>
  <c r="BI698" i="3"/>
  <c r="BS6" i="3"/>
  <c r="BU5" i="3" s="1"/>
  <c r="BT7" i="3"/>
  <c r="BV6" i="3"/>
  <c r="BH293" i="3"/>
  <c r="BH292" i="3"/>
  <c r="BI56" i="3"/>
  <c r="BH357" i="3"/>
  <c r="BI120" i="3"/>
  <c r="BH356" i="3"/>
  <c r="BH421" i="3"/>
  <c r="BH420" i="3"/>
  <c r="BI184" i="3"/>
  <c r="BH485" i="3"/>
  <c r="BI248" i="3"/>
  <c r="BH484" i="3"/>
  <c r="BH549" i="3"/>
  <c r="BI312" i="3"/>
  <c r="BI313" i="3"/>
  <c r="BH548" i="3"/>
  <c r="BH613" i="3"/>
  <c r="BH612" i="3"/>
  <c r="BH677" i="3"/>
  <c r="BH676" i="3"/>
  <c r="BH673" i="3"/>
  <c r="BH741" i="3"/>
  <c r="BH740" i="3"/>
  <c r="BI505" i="3"/>
  <c r="BI504" i="3"/>
  <c r="BH805" i="3"/>
  <c r="BH804" i="3"/>
  <c r="BH869" i="3"/>
  <c r="BH868" i="3"/>
  <c r="BH865" i="3"/>
  <c r="BI696" i="3"/>
  <c r="BI760" i="3"/>
  <c r="BH327" i="3"/>
  <c r="BI90" i="3"/>
  <c r="BH294" i="3"/>
  <c r="BH319" i="3"/>
  <c r="BI82" i="3"/>
  <c r="BH318" i="3"/>
  <c r="BH447" i="3"/>
  <c r="BH446" i="3"/>
  <c r="BI210" i="3"/>
  <c r="BH575" i="3"/>
  <c r="BI338" i="3"/>
  <c r="BH574" i="3"/>
  <c r="BH695" i="3"/>
  <c r="BH694" i="3"/>
  <c r="BI458" i="3"/>
  <c r="BH775" i="3"/>
  <c r="BH774" i="3"/>
  <c r="BI538" i="3"/>
  <c r="BH863" i="3"/>
  <c r="BH862" i="3"/>
  <c r="BH288" i="3"/>
  <c r="BH352" i="3"/>
  <c r="BH416" i="3"/>
  <c r="BH480" i="3"/>
  <c r="BH544" i="3"/>
  <c r="BH608" i="3"/>
  <c r="BH672" i="3"/>
  <c r="BH736" i="3"/>
  <c r="BH800" i="3"/>
  <c r="BH864" i="3"/>
  <c r="BH289" i="3"/>
  <c r="BH353" i="3"/>
  <c r="BH417" i="3"/>
  <c r="BH481" i="3"/>
  <c r="BH545" i="3"/>
  <c r="BH609" i="3"/>
  <c r="BH721" i="3"/>
  <c r="BH299" i="3"/>
  <c r="BH298" i="3"/>
  <c r="BH427" i="3"/>
  <c r="BH426" i="3"/>
  <c r="BI190" i="3"/>
  <c r="BH555" i="3"/>
  <c r="BH731" i="3"/>
  <c r="BI494" i="3"/>
  <c r="BH729" i="3"/>
  <c r="BH730" i="3"/>
  <c r="BH316" i="3"/>
  <c r="BH340" i="3"/>
  <c r="BI789" i="3"/>
  <c r="BI788" i="3"/>
  <c r="BI45" i="3"/>
  <c r="BG281" i="3"/>
  <c r="BG280" i="3"/>
  <c r="BG274" i="3"/>
  <c r="BG278" i="3"/>
  <c r="BI44" i="3"/>
  <c r="BG276" i="3"/>
  <c r="BI109" i="3"/>
  <c r="BG345" i="3"/>
  <c r="BG344" i="3"/>
  <c r="BG340" i="3"/>
  <c r="BG338" i="3"/>
  <c r="BI106" i="3"/>
  <c r="BI108" i="3"/>
  <c r="BI173" i="3"/>
  <c r="BG409" i="3"/>
  <c r="BG408" i="3"/>
  <c r="BG404" i="3"/>
  <c r="BI170" i="3"/>
  <c r="BG402" i="3"/>
  <c r="BG406" i="3"/>
  <c r="BI172" i="3"/>
  <c r="BI237" i="3"/>
  <c r="BG473" i="3"/>
  <c r="BG472" i="3"/>
  <c r="BI234" i="3"/>
  <c r="BG468" i="3"/>
  <c r="BI236" i="3"/>
  <c r="BG466" i="3"/>
  <c r="BI301" i="3"/>
  <c r="BG537" i="3"/>
  <c r="BI300" i="3"/>
  <c r="BG536" i="3"/>
  <c r="BI298" i="3"/>
  <c r="BG532" i="3"/>
  <c r="BG530" i="3"/>
  <c r="BI365" i="3"/>
  <c r="BG601" i="3"/>
  <c r="BG598" i="3"/>
  <c r="BI364" i="3"/>
  <c r="BG594" i="3"/>
  <c r="BG600" i="3"/>
  <c r="BI362" i="3"/>
  <c r="BG596" i="3"/>
  <c r="BI429" i="3"/>
  <c r="BG665" i="3"/>
  <c r="BI428" i="3"/>
  <c r="BG660" i="3"/>
  <c r="BG658" i="3"/>
  <c r="BG664" i="3"/>
  <c r="BG662" i="3"/>
  <c r="BI493" i="3"/>
  <c r="BG729" i="3"/>
  <c r="BI492" i="3"/>
  <c r="BG728" i="3"/>
  <c r="BG727" i="3"/>
  <c r="BG724" i="3"/>
  <c r="BG722" i="3"/>
  <c r="BG726" i="3"/>
  <c r="BI557" i="3"/>
  <c r="BG793" i="3"/>
  <c r="BI556" i="3"/>
  <c r="BG792" i="3"/>
  <c r="BG788" i="3"/>
  <c r="BI621" i="3"/>
  <c r="BG857" i="3"/>
  <c r="BI620" i="3"/>
  <c r="BG856" i="3"/>
  <c r="BI685" i="3"/>
  <c r="BI684" i="3"/>
  <c r="BI749" i="3"/>
  <c r="BI748" i="3"/>
  <c r="BI821" i="3"/>
  <c r="BI820" i="3"/>
  <c r="BI893" i="3"/>
  <c r="BI892" i="3"/>
  <c r="BI502" i="3"/>
  <c r="BI134" i="3"/>
  <c r="BI414" i="3"/>
  <c r="BI535" i="3"/>
  <c r="BG372" i="3"/>
  <c r="BI834" i="3"/>
  <c r="BG741" i="3"/>
  <c r="BI634" i="3"/>
  <c r="BI706" i="3"/>
  <c r="BI858" i="3"/>
  <c r="BH483" i="3"/>
  <c r="BH611" i="3"/>
  <c r="BH827" i="3"/>
  <c r="BI37" i="3"/>
  <c r="BG273" i="3"/>
  <c r="BI101" i="3"/>
  <c r="BG337" i="3"/>
  <c r="BI165" i="3"/>
  <c r="BG401" i="3"/>
  <c r="BI229" i="3"/>
  <c r="BG465" i="3"/>
  <c r="BI293" i="3"/>
  <c r="BG529" i="3"/>
  <c r="BI357" i="3"/>
  <c r="BG593" i="3"/>
  <c r="BI421" i="3"/>
  <c r="BG657" i="3"/>
  <c r="BI485" i="3"/>
  <c r="BG721" i="3"/>
  <c r="BI549" i="3"/>
  <c r="BG785" i="3"/>
  <c r="BI613" i="3"/>
  <c r="BG849" i="3"/>
  <c r="BI677" i="3"/>
  <c r="BI741" i="3"/>
  <c r="BI813" i="3"/>
  <c r="BI885" i="3"/>
  <c r="BH506" i="3"/>
  <c r="BH635" i="3"/>
  <c r="BH674" i="3"/>
  <c r="BH787" i="3"/>
  <c r="BG426" i="3"/>
  <c r="BG634" i="3"/>
  <c r="BG738" i="3"/>
  <c r="BH515" i="3"/>
  <c r="BH707" i="3"/>
  <c r="BH867" i="3"/>
  <c r="BI39" i="3"/>
  <c r="BG275" i="3"/>
  <c r="BI103" i="3"/>
  <c r="BG339" i="3"/>
  <c r="BI167" i="3"/>
  <c r="BG403" i="3"/>
  <c r="BI231" i="3"/>
  <c r="BG467" i="3"/>
  <c r="BI303" i="3"/>
  <c r="BG539" i="3"/>
  <c r="BI367" i="3"/>
  <c r="BG603" i="3"/>
  <c r="BI431" i="3"/>
  <c r="BG667" i="3"/>
  <c r="BI503" i="3"/>
  <c r="BG739" i="3"/>
  <c r="BI575" i="3"/>
  <c r="BG811" i="3"/>
  <c r="BI639" i="3"/>
  <c r="BG875" i="3"/>
  <c r="BI703" i="3"/>
  <c r="BI767" i="3"/>
  <c r="BI831" i="3"/>
  <c r="BI895" i="3"/>
  <c r="BG316" i="3"/>
  <c r="BG460" i="3"/>
  <c r="BG636" i="3"/>
  <c r="BG676" i="3"/>
  <c r="BG708" i="3"/>
  <c r="BG740" i="3"/>
  <c r="BG780" i="3"/>
  <c r="BG812" i="3"/>
  <c r="BG852" i="3"/>
  <c r="BI65" i="3"/>
  <c r="BG301" i="3"/>
  <c r="BI129" i="3"/>
  <c r="BG365" i="3"/>
  <c r="BI193" i="3"/>
  <c r="BG429" i="3"/>
  <c r="BI257" i="3"/>
  <c r="BG493" i="3"/>
  <c r="BI329" i="3"/>
  <c r="BG565" i="3"/>
  <c r="BI393" i="3"/>
  <c r="BG629" i="3"/>
  <c r="BI457" i="3"/>
  <c r="BG693" i="3"/>
  <c r="BI529" i="3"/>
  <c r="BG765" i="3"/>
  <c r="BI601" i="3"/>
  <c r="BG837" i="3"/>
  <c r="BI665" i="3"/>
  <c r="BI729" i="3"/>
  <c r="BI801" i="3"/>
  <c r="BH455" i="3"/>
  <c r="BI98" i="3"/>
  <c r="BI162" i="3"/>
  <c r="BI226" i="3"/>
  <c r="BI450" i="3"/>
  <c r="BH399" i="3"/>
  <c r="BH599" i="3"/>
  <c r="BH847" i="3"/>
  <c r="BI91" i="3"/>
  <c r="BG327" i="3"/>
  <c r="BI163" i="3"/>
  <c r="BG399" i="3"/>
  <c r="BI235" i="3"/>
  <c r="BG471" i="3"/>
  <c r="BI299" i="3"/>
  <c r="BG535" i="3"/>
  <c r="BI371" i="3"/>
  <c r="BG607" i="3"/>
  <c r="BI435" i="3"/>
  <c r="BG671" i="3"/>
  <c r="BI515" i="3"/>
  <c r="BG751" i="3"/>
  <c r="BI579" i="3"/>
  <c r="BG815" i="3"/>
  <c r="BI643" i="3"/>
  <c r="BG879" i="3"/>
  <c r="BI715" i="3"/>
  <c r="BI795" i="3"/>
  <c r="BI867" i="3"/>
  <c r="BH519" i="3"/>
  <c r="BI340" i="3"/>
  <c r="BI532" i="3"/>
  <c r="BI580" i="3"/>
  <c r="BI612" i="3"/>
  <c r="BI766" i="3"/>
  <c r="BH290" i="3"/>
  <c r="BG668" i="3"/>
  <c r="BI817" i="3"/>
  <c r="BG654" i="3"/>
  <c r="BG862" i="3"/>
  <c r="BI771" i="3"/>
  <c r="BH347" i="3"/>
  <c r="BH634" i="3"/>
  <c r="BH739" i="3"/>
  <c r="BH786" i="3"/>
  <c r="BI398" i="3"/>
  <c r="BI430" i="3"/>
  <c r="BI630" i="3"/>
  <c r="BH323" i="3"/>
  <c r="BH523" i="3"/>
  <c r="BH715" i="3"/>
  <c r="BH875" i="3"/>
  <c r="BI47" i="3"/>
  <c r="BG283" i="3"/>
  <c r="BI111" i="3"/>
  <c r="BG347" i="3"/>
  <c r="BI175" i="3"/>
  <c r="BG411" i="3"/>
  <c r="BI239" i="3"/>
  <c r="BG475" i="3"/>
  <c r="BI311" i="3"/>
  <c r="BG547" i="3"/>
  <c r="BI375" i="3"/>
  <c r="BG611" i="3"/>
  <c r="BI439" i="3"/>
  <c r="BG675" i="3"/>
  <c r="BI511" i="3"/>
  <c r="BG747" i="3"/>
  <c r="BI583" i="3"/>
  <c r="BG819" i="3"/>
  <c r="BI647" i="3"/>
  <c r="BG883" i="3"/>
  <c r="BI711" i="3"/>
  <c r="BI775" i="3"/>
  <c r="BI839" i="3"/>
  <c r="BI328" i="3"/>
  <c r="BI73" i="3"/>
  <c r="BG309" i="3"/>
  <c r="BI137" i="3"/>
  <c r="BG373" i="3"/>
  <c r="BI201" i="3"/>
  <c r="BG437" i="3"/>
  <c r="BI265" i="3"/>
  <c r="BG501" i="3"/>
  <c r="BI337" i="3"/>
  <c r="BG573" i="3"/>
  <c r="BI401" i="3"/>
  <c r="BG637" i="3"/>
  <c r="BI465" i="3"/>
  <c r="BG701" i="3"/>
  <c r="BI537" i="3"/>
  <c r="BG773" i="3"/>
  <c r="BI609" i="3"/>
  <c r="BG845" i="3"/>
  <c r="BI673" i="3"/>
  <c r="BI737" i="3"/>
  <c r="BI809" i="3"/>
  <c r="BI881" i="3"/>
  <c r="BI115" i="3"/>
  <c r="BG351" i="3"/>
  <c r="BH454" i="3"/>
  <c r="BH583" i="3"/>
  <c r="BG470" i="3"/>
  <c r="BG606" i="3"/>
  <c r="BH407" i="3"/>
  <c r="BH615" i="3"/>
  <c r="BH879" i="3"/>
  <c r="BI27" i="3"/>
  <c r="BG263" i="3"/>
  <c r="BI99" i="3"/>
  <c r="BG335" i="3"/>
  <c r="BI171" i="3"/>
  <c r="BG407" i="3"/>
  <c r="BI243" i="3"/>
  <c r="BG479" i="3"/>
  <c r="BI307" i="3"/>
  <c r="BG543" i="3"/>
  <c r="BI379" i="3"/>
  <c r="BG615" i="3"/>
  <c r="BI443" i="3"/>
  <c r="BG679" i="3"/>
  <c r="BI523" i="3"/>
  <c r="BG759" i="3"/>
  <c r="BI587" i="3"/>
  <c r="BG823" i="3"/>
  <c r="BI651" i="3"/>
  <c r="BG887" i="3"/>
  <c r="BI731" i="3"/>
  <c r="BI803" i="3"/>
  <c r="BI875" i="3"/>
  <c r="BH691" i="3"/>
  <c r="BG320" i="3"/>
  <c r="BG384" i="3"/>
  <c r="BG448" i="3"/>
  <c r="BG552" i="3"/>
  <c r="BG616" i="3"/>
  <c r="BG680" i="3"/>
  <c r="BG744" i="3"/>
  <c r="BG896" i="3"/>
  <c r="BG458" i="3"/>
  <c r="BI710" i="3"/>
  <c r="BI830" i="3"/>
  <c r="BG771" i="3"/>
  <c r="BI136" i="3"/>
  <c r="BI800" i="3"/>
  <c r="BI835" i="3"/>
  <c r="BI757" i="3"/>
  <c r="BI829" i="3"/>
  <c r="BH346" i="3"/>
  <c r="BH475" i="3"/>
  <c r="BH738" i="3"/>
  <c r="BH851" i="3"/>
  <c r="BG506" i="3"/>
  <c r="BG570" i="3"/>
  <c r="BG610" i="3"/>
  <c r="BG674" i="3"/>
  <c r="BG714" i="3"/>
  <c r="BG746" i="3"/>
  <c r="BG778" i="3"/>
  <c r="BG842" i="3"/>
  <c r="BH331" i="3"/>
  <c r="BH539" i="3"/>
  <c r="BH747" i="3"/>
  <c r="BH899" i="3"/>
  <c r="BI55" i="3"/>
  <c r="BG291" i="3"/>
  <c r="BI119" i="3"/>
  <c r="BG355" i="3"/>
  <c r="BI183" i="3"/>
  <c r="BG419" i="3"/>
  <c r="BI247" i="3"/>
  <c r="BG483" i="3"/>
  <c r="BI319" i="3"/>
  <c r="BG555" i="3"/>
  <c r="BI383" i="3"/>
  <c r="BG619" i="3"/>
  <c r="BI455" i="3"/>
  <c r="BG691" i="3"/>
  <c r="BI519" i="3"/>
  <c r="BG755" i="3"/>
  <c r="BI591" i="3"/>
  <c r="BG827" i="3"/>
  <c r="BI655" i="3"/>
  <c r="BG891" i="3"/>
  <c r="BI719" i="3"/>
  <c r="BI783" i="3"/>
  <c r="BI847" i="3"/>
  <c r="BG396" i="3"/>
  <c r="BG508" i="3"/>
  <c r="BG612" i="3"/>
  <c r="BG684" i="3"/>
  <c r="BG716" i="3"/>
  <c r="BG748" i="3"/>
  <c r="BG892" i="3"/>
  <c r="BI81" i="3"/>
  <c r="BG317" i="3"/>
  <c r="BI145" i="3"/>
  <c r="BG381" i="3"/>
  <c r="BI209" i="3"/>
  <c r="BG445" i="3"/>
  <c r="BI273" i="3"/>
  <c r="BG509" i="3"/>
  <c r="BI345" i="3"/>
  <c r="BG581" i="3"/>
  <c r="BI409" i="3"/>
  <c r="BG645" i="3"/>
  <c r="BI473" i="3"/>
  <c r="BG709" i="3"/>
  <c r="BI545" i="3"/>
  <c r="BG781" i="3"/>
  <c r="BI617" i="3"/>
  <c r="BG853" i="3"/>
  <c r="BI681" i="3"/>
  <c r="BI745" i="3"/>
  <c r="BI825" i="3"/>
  <c r="BI889" i="3"/>
  <c r="BG512" i="3"/>
  <c r="BH582" i="3"/>
  <c r="BH463" i="3"/>
  <c r="BH655" i="3"/>
  <c r="BI35" i="3"/>
  <c r="BG271" i="3"/>
  <c r="BI107" i="3"/>
  <c r="BG343" i="3"/>
  <c r="BI187" i="3"/>
  <c r="BG423" i="3"/>
  <c r="BI251" i="3"/>
  <c r="BG487" i="3"/>
  <c r="BI315" i="3"/>
  <c r="BG551" i="3"/>
  <c r="BI387" i="3"/>
  <c r="BG623" i="3"/>
  <c r="BI451" i="3"/>
  <c r="BG687" i="3"/>
  <c r="BI531" i="3"/>
  <c r="BG767" i="3"/>
  <c r="BI595" i="3"/>
  <c r="BG831" i="3"/>
  <c r="BI667" i="3"/>
  <c r="BI739" i="3"/>
  <c r="BI811" i="3"/>
  <c r="BI883" i="3"/>
  <c r="BI84" i="3"/>
  <c r="BI884" i="3"/>
  <c r="BI846" i="3"/>
  <c r="BI880" i="3"/>
  <c r="BG436" i="3"/>
  <c r="BG756" i="3"/>
  <c r="BI714" i="3"/>
  <c r="BG814" i="3"/>
  <c r="BG870" i="3"/>
  <c r="BI61" i="3"/>
  <c r="BG297" i="3"/>
  <c r="BI125" i="3"/>
  <c r="BG361" i="3"/>
  <c r="BI189" i="3"/>
  <c r="BG425" i="3"/>
  <c r="BI253" i="3"/>
  <c r="BG489" i="3"/>
  <c r="BI317" i="3"/>
  <c r="BG553" i="3"/>
  <c r="BI381" i="3"/>
  <c r="BG617" i="3"/>
  <c r="BI445" i="3"/>
  <c r="BG681" i="3"/>
  <c r="BI509" i="3"/>
  <c r="BG745" i="3"/>
  <c r="BI573" i="3"/>
  <c r="BG809" i="3"/>
  <c r="BI637" i="3"/>
  <c r="BG873" i="3"/>
  <c r="BI701" i="3"/>
  <c r="BI765" i="3"/>
  <c r="BI837" i="3"/>
  <c r="BH474" i="3"/>
  <c r="BH603" i="3"/>
  <c r="BH803" i="3"/>
  <c r="BH850" i="3"/>
  <c r="BI238" i="3"/>
  <c r="BI270" i="3"/>
  <c r="BI302" i="3"/>
  <c r="BI374" i="3"/>
  <c r="BI438" i="3"/>
  <c r="BI510" i="3"/>
  <c r="BI574" i="3"/>
  <c r="BI638" i="3"/>
  <c r="BH387" i="3"/>
  <c r="BH579" i="3"/>
  <c r="BH771" i="3"/>
  <c r="BI63" i="3"/>
  <c r="BG299" i="3"/>
  <c r="BI127" i="3"/>
  <c r="BG363" i="3"/>
  <c r="BI191" i="3"/>
  <c r="BG427" i="3"/>
  <c r="BI255" i="3"/>
  <c r="BG491" i="3"/>
  <c r="BI327" i="3"/>
  <c r="BG563" i="3"/>
  <c r="BI391" i="3"/>
  <c r="BG627" i="3"/>
  <c r="BI463" i="3"/>
  <c r="BG699" i="3"/>
  <c r="BI527" i="3"/>
  <c r="BG763" i="3"/>
  <c r="BI599" i="3"/>
  <c r="BG835" i="3"/>
  <c r="BI663" i="3"/>
  <c r="BG899" i="3"/>
  <c r="BI727" i="3"/>
  <c r="BI791" i="3"/>
  <c r="BI855" i="3"/>
  <c r="BI192" i="3"/>
  <c r="BI272" i="3"/>
  <c r="BI408" i="3"/>
  <c r="BH443" i="3"/>
  <c r="BI25" i="3"/>
  <c r="BG261" i="3"/>
  <c r="BI89" i="3"/>
  <c r="BG325" i="3"/>
  <c r="BI153" i="3"/>
  <c r="BG389" i="3"/>
  <c r="BI217" i="3"/>
  <c r="BG453" i="3"/>
  <c r="BI281" i="3"/>
  <c r="BG517" i="3"/>
  <c r="BI353" i="3"/>
  <c r="BG589" i="3"/>
  <c r="BI417" i="3"/>
  <c r="BG653" i="3"/>
  <c r="BI481" i="3"/>
  <c r="BG717" i="3"/>
  <c r="BI553" i="3"/>
  <c r="BG789" i="3"/>
  <c r="BI625" i="3"/>
  <c r="BG861" i="3"/>
  <c r="BI689" i="3"/>
  <c r="BI761" i="3"/>
  <c r="BI833" i="3"/>
  <c r="BI897" i="3"/>
  <c r="BH423" i="3"/>
  <c r="BG350" i="3"/>
  <c r="BG550" i="3"/>
  <c r="BG614" i="3"/>
  <c r="BG670" i="3"/>
  <c r="BG766" i="3"/>
  <c r="BH471" i="3"/>
  <c r="BH687" i="3"/>
  <c r="BI43" i="3"/>
  <c r="BG279" i="3"/>
  <c r="BI123" i="3"/>
  <c r="BG359" i="3"/>
  <c r="BI195" i="3"/>
  <c r="BG431" i="3"/>
  <c r="BI259" i="3"/>
  <c r="BG495" i="3"/>
  <c r="BI323" i="3"/>
  <c r="BG559" i="3"/>
  <c r="BI395" i="3"/>
  <c r="BG631" i="3"/>
  <c r="BI459" i="3"/>
  <c r="BG695" i="3"/>
  <c r="BI539" i="3"/>
  <c r="BG775" i="3"/>
  <c r="BI603" i="3"/>
  <c r="BG839" i="3"/>
  <c r="BI675" i="3"/>
  <c r="BI747" i="3"/>
  <c r="BI819" i="3"/>
  <c r="BI891" i="3"/>
  <c r="BG296" i="3"/>
  <c r="BG360" i="3"/>
  <c r="BG424" i="3"/>
  <c r="BG488" i="3"/>
  <c r="BG528" i="3"/>
  <c r="BG592" i="3"/>
  <c r="BG656" i="3"/>
  <c r="BG720" i="3"/>
  <c r="BG832" i="3"/>
  <c r="BG872" i="3"/>
  <c r="BI668" i="3"/>
  <c r="BI740" i="3"/>
  <c r="BI812" i="3"/>
  <c r="BG266" i="3"/>
  <c r="BG586" i="3"/>
  <c r="AK86" i="3"/>
  <c r="BI896" i="3"/>
  <c r="BI200" i="3"/>
  <c r="BI824" i="3"/>
  <c r="BI730" i="3"/>
  <c r="BI258" i="3"/>
  <c r="BI578" i="3"/>
  <c r="BH689" i="3"/>
  <c r="BH291" i="3"/>
  <c r="BH419" i="3"/>
  <c r="BH547" i="3"/>
  <c r="BH699" i="3"/>
  <c r="BI69" i="3"/>
  <c r="BG305" i="3"/>
  <c r="BI133" i="3"/>
  <c r="BG369" i="3"/>
  <c r="BI197" i="3"/>
  <c r="BG433" i="3"/>
  <c r="BI261" i="3"/>
  <c r="BG497" i="3"/>
  <c r="BI325" i="3"/>
  <c r="BG561" i="3"/>
  <c r="BI389" i="3"/>
  <c r="BG625" i="3"/>
  <c r="BI453" i="3"/>
  <c r="BG689" i="3"/>
  <c r="BI517" i="3"/>
  <c r="BG753" i="3"/>
  <c r="BI581" i="3"/>
  <c r="BG817" i="3"/>
  <c r="BI645" i="3"/>
  <c r="BG881" i="3"/>
  <c r="BI709" i="3"/>
  <c r="BI773" i="3"/>
  <c r="BI845" i="3"/>
  <c r="BH482" i="3"/>
  <c r="BH602" i="3"/>
  <c r="BH659" i="3"/>
  <c r="BH802" i="3"/>
  <c r="BG298" i="3"/>
  <c r="BG482" i="3"/>
  <c r="BG546" i="3"/>
  <c r="BG618" i="3"/>
  <c r="BG650" i="3"/>
  <c r="BG682" i="3"/>
  <c r="BG754" i="3"/>
  <c r="BG890" i="3"/>
  <c r="BH395" i="3"/>
  <c r="BH587" i="3"/>
  <c r="BH779" i="3"/>
  <c r="BI71" i="3"/>
  <c r="BG307" i="3"/>
  <c r="BI135" i="3"/>
  <c r="BG371" i="3"/>
  <c r="BI199" i="3"/>
  <c r="BG435" i="3"/>
  <c r="BI263" i="3"/>
  <c r="BG499" i="3"/>
  <c r="BI335" i="3"/>
  <c r="BG571" i="3"/>
  <c r="BI399" i="3"/>
  <c r="BG635" i="3"/>
  <c r="BI471" i="3"/>
  <c r="BG707" i="3"/>
  <c r="BI543" i="3"/>
  <c r="BG779" i="3"/>
  <c r="BI607" i="3"/>
  <c r="BG843" i="3"/>
  <c r="BI671" i="3"/>
  <c r="BI735" i="3"/>
  <c r="BI799" i="3"/>
  <c r="BI863" i="3"/>
  <c r="BG292" i="3"/>
  <c r="BG332" i="3"/>
  <c r="BG364" i="3"/>
  <c r="BG444" i="3"/>
  <c r="BG484" i="3"/>
  <c r="BG548" i="3"/>
  <c r="BG580" i="3"/>
  <c r="BG620" i="3"/>
  <c r="BG652" i="3"/>
  <c r="BG828" i="3"/>
  <c r="BG868" i="3"/>
  <c r="BG900" i="3"/>
  <c r="BH647" i="3"/>
  <c r="BI33" i="3"/>
  <c r="BG269" i="3"/>
  <c r="BI97" i="3"/>
  <c r="BG333" i="3"/>
  <c r="BI161" i="3"/>
  <c r="BG397" i="3"/>
  <c r="BI225" i="3"/>
  <c r="BG461" i="3"/>
  <c r="BI289" i="3"/>
  <c r="BG525" i="3"/>
  <c r="BI361" i="3"/>
  <c r="BG597" i="3"/>
  <c r="BI425" i="3"/>
  <c r="BG661" i="3"/>
  <c r="BI489" i="3"/>
  <c r="BG725" i="3"/>
  <c r="BI561" i="3"/>
  <c r="BG797" i="3"/>
  <c r="BI633" i="3"/>
  <c r="BG869" i="3"/>
  <c r="BI697" i="3"/>
  <c r="BI769" i="3"/>
  <c r="BI841" i="3"/>
  <c r="BH422" i="3"/>
  <c r="BH551" i="3"/>
  <c r="BI314" i="3"/>
  <c r="BI346" i="3"/>
  <c r="BI378" i="3"/>
  <c r="BH487" i="3"/>
  <c r="BH719" i="3"/>
  <c r="BI59" i="3"/>
  <c r="BG295" i="3"/>
  <c r="BI131" i="3"/>
  <c r="BG367" i="3"/>
  <c r="BI203" i="3"/>
  <c r="BG439" i="3"/>
  <c r="BI267" i="3"/>
  <c r="BG503" i="3"/>
  <c r="BI339" i="3"/>
  <c r="BG575" i="3"/>
  <c r="BI403" i="3"/>
  <c r="BG639" i="3"/>
  <c r="BI467" i="3"/>
  <c r="BG703" i="3"/>
  <c r="BI547" i="3"/>
  <c r="BG783" i="3"/>
  <c r="BI611" i="3"/>
  <c r="BG847" i="3"/>
  <c r="BI683" i="3"/>
  <c r="BI755" i="3"/>
  <c r="BI827" i="3"/>
  <c r="BI899" i="3"/>
  <c r="BI60" i="3"/>
  <c r="BI124" i="3"/>
  <c r="BI188" i="3"/>
  <c r="BI252" i="3"/>
  <c r="BI292" i="3"/>
  <c r="BI324" i="3"/>
  <c r="BI356" i="3"/>
  <c r="BI388" i="3"/>
  <c r="BI420" i="3"/>
  <c r="BI452" i="3"/>
  <c r="BI484" i="3"/>
  <c r="BI516" i="3"/>
  <c r="BI636" i="3"/>
  <c r="BI676" i="3"/>
  <c r="BG784" i="3"/>
  <c r="BI844" i="3"/>
  <c r="BI838" i="3"/>
  <c r="BI866" i="3"/>
  <c r="AK168" i="3"/>
  <c r="BI882" i="3"/>
  <c r="BG476" i="3"/>
  <c r="BG844" i="3"/>
  <c r="BI840" i="3"/>
  <c r="BI746" i="3"/>
  <c r="BG622" i="3"/>
  <c r="BG846" i="3"/>
  <c r="BG878" i="3"/>
  <c r="BI738" i="3"/>
  <c r="BH411" i="3"/>
  <c r="BH643" i="3"/>
  <c r="BH811" i="3"/>
  <c r="BI79" i="3"/>
  <c r="BG315" i="3"/>
  <c r="BI143" i="3"/>
  <c r="BG379" i="3"/>
  <c r="BI207" i="3"/>
  <c r="BG443" i="3"/>
  <c r="BI271" i="3"/>
  <c r="BG507" i="3"/>
  <c r="BI343" i="3"/>
  <c r="BG579" i="3"/>
  <c r="BI407" i="3"/>
  <c r="BG643" i="3"/>
  <c r="BI479" i="3"/>
  <c r="BG715" i="3"/>
  <c r="BI551" i="3"/>
  <c r="BG787" i="3"/>
  <c r="BI615" i="3"/>
  <c r="BG851" i="3"/>
  <c r="BI679" i="3"/>
  <c r="BI743" i="3"/>
  <c r="BI807" i="3"/>
  <c r="BI344" i="3"/>
  <c r="BI456" i="3"/>
  <c r="BI488" i="3"/>
  <c r="BI528" i="3"/>
  <c r="BI560" i="3"/>
  <c r="BI632" i="3"/>
  <c r="BI664" i="3"/>
  <c r="BH755" i="3"/>
  <c r="BI41" i="3"/>
  <c r="BG277" i="3"/>
  <c r="BI105" i="3"/>
  <c r="BG341" i="3"/>
  <c r="BI169" i="3"/>
  <c r="BG405" i="3"/>
  <c r="BI233" i="3"/>
  <c r="BG469" i="3"/>
  <c r="BI297" i="3"/>
  <c r="BG533" i="3"/>
  <c r="BI369" i="3"/>
  <c r="BG605" i="3"/>
  <c r="BI433" i="3"/>
  <c r="BG669" i="3"/>
  <c r="BI497" i="3"/>
  <c r="BG733" i="3"/>
  <c r="BI569" i="3"/>
  <c r="BG805" i="3"/>
  <c r="BI641" i="3"/>
  <c r="BG877" i="3"/>
  <c r="BI705" i="3"/>
  <c r="BI777" i="3"/>
  <c r="BI849" i="3"/>
  <c r="BH550" i="3"/>
  <c r="BH686" i="3"/>
  <c r="BG294" i="3"/>
  <c r="BG358" i="3"/>
  <c r="BG422" i="3"/>
  <c r="BG486" i="3"/>
  <c r="BG526" i="3"/>
  <c r="BG558" i="3"/>
  <c r="BG590" i="3"/>
  <c r="BG678" i="3"/>
  <c r="BG742" i="3"/>
  <c r="BG806" i="3"/>
  <c r="BH527" i="3"/>
  <c r="BH751" i="3"/>
  <c r="BI67" i="3"/>
  <c r="BG303" i="3"/>
  <c r="BI139" i="3"/>
  <c r="BG375" i="3"/>
  <c r="BI211" i="3"/>
  <c r="BG447" i="3"/>
  <c r="BI275" i="3"/>
  <c r="BG511" i="3"/>
  <c r="BI347" i="3"/>
  <c r="BG583" i="3"/>
  <c r="BI411" i="3"/>
  <c r="BG647" i="3"/>
  <c r="BI483" i="3"/>
  <c r="BG719" i="3"/>
  <c r="BI555" i="3"/>
  <c r="BG791" i="3"/>
  <c r="BI619" i="3"/>
  <c r="BG855" i="3"/>
  <c r="BI691" i="3"/>
  <c r="BI763" i="3"/>
  <c r="BI843" i="3"/>
  <c r="BG272" i="3"/>
  <c r="BG304" i="3"/>
  <c r="BG336" i="3"/>
  <c r="BG368" i="3"/>
  <c r="BG400" i="3"/>
  <c r="BG432" i="3"/>
  <c r="BG464" i="3"/>
  <c r="BG496" i="3"/>
  <c r="BG808" i="3"/>
  <c r="BG880" i="3"/>
  <c r="BI756" i="3"/>
  <c r="BI828" i="3"/>
  <c r="BI548" i="3"/>
  <c r="BI870" i="3"/>
  <c r="BG330" i="3"/>
  <c r="BG698" i="3"/>
  <c r="BG531" i="3"/>
  <c r="BI608" i="3"/>
  <c r="BG829" i="3"/>
  <c r="BG886" i="3"/>
  <c r="BI762" i="3"/>
  <c r="BI386" i="3"/>
  <c r="BI610" i="3"/>
  <c r="BI642" i="3"/>
  <c r="BI754" i="3"/>
  <c r="AX2" i="3"/>
  <c r="AK344" i="3"/>
  <c r="AK376" i="3"/>
  <c r="AK288" i="3"/>
  <c r="AK14" i="3"/>
  <c r="AK169" i="3"/>
  <c r="AK468" i="3"/>
  <c r="AK436" i="3"/>
  <c r="AK258" i="3"/>
  <c r="AK261" i="3"/>
  <c r="BI85" i="3"/>
  <c r="BG321" i="3"/>
  <c r="BI149" i="3"/>
  <c r="BG385" i="3"/>
  <c r="BI213" i="3"/>
  <c r="BG449" i="3"/>
  <c r="BI277" i="3"/>
  <c r="BG513" i="3"/>
  <c r="BI341" i="3"/>
  <c r="BG577" i="3"/>
  <c r="BI405" i="3"/>
  <c r="BG641" i="3"/>
  <c r="BI469" i="3"/>
  <c r="BG705" i="3"/>
  <c r="BI533" i="3"/>
  <c r="BG769" i="3"/>
  <c r="BI597" i="3"/>
  <c r="BG833" i="3"/>
  <c r="BI661" i="3"/>
  <c r="BG897" i="3"/>
  <c r="BI725" i="3"/>
  <c r="BI797" i="3"/>
  <c r="BI869" i="3"/>
  <c r="BH379" i="3"/>
  <c r="BH723" i="3"/>
  <c r="BG378" i="3"/>
  <c r="BG418" i="3"/>
  <c r="BG490" i="3"/>
  <c r="BG522" i="3"/>
  <c r="BG554" i="3"/>
  <c r="BG762" i="3"/>
  <c r="BG826" i="3"/>
  <c r="BH451" i="3"/>
  <c r="BH651" i="3"/>
  <c r="BH835" i="3"/>
  <c r="BE11" i="3"/>
  <c r="BE12" i="3" s="1"/>
  <c r="BE13" i="3" s="1"/>
  <c r="BE14" i="3" s="1"/>
  <c r="BE15" i="3" s="1"/>
  <c r="BE16" i="3" s="1"/>
  <c r="BE17" i="3" s="1"/>
  <c r="BE18" i="3" s="1"/>
  <c r="BE19" i="3" s="1"/>
  <c r="BE20" i="3" s="1"/>
  <c r="BE21" i="3" s="1"/>
  <c r="BE22" i="3" s="1"/>
  <c r="BE23" i="3" s="1"/>
  <c r="BE24" i="3" s="1"/>
  <c r="BE25" i="3" s="1"/>
  <c r="BE26" i="3" s="1"/>
  <c r="BE27" i="3" s="1"/>
  <c r="BE28" i="3" s="1"/>
  <c r="BE29" i="3" s="1"/>
  <c r="BE30" i="3" s="1"/>
  <c r="BE31" i="3" s="1"/>
  <c r="BE32" i="3" s="1"/>
  <c r="BE33" i="3" s="1"/>
  <c r="BE34" i="3" s="1"/>
  <c r="BE35" i="3" s="1"/>
  <c r="BE36" i="3" s="1"/>
  <c r="BE37" i="3" s="1"/>
  <c r="BE38" i="3" s="1"/>
  <c r="BE39" i="3" s="1"/>
  <c r="BE40" i="3" s="1"/>
  <c r="BE41" i="3" s="1"/>
  <c r="BE42" i="3" s="1"/>
  <c r="BE43" i="3" s="1"/>
  <c r="BE44" i="3" s="1"/>
  <c r="BE45" i="3" s="1"/>
  <c r="BE46" i="3" s="1"/>
  <c r="BE47" i="3" s="1"/>
  <c r="BE48" i="3" s="1"/>
  <c r="BE49" i="3" s="1"/>
  <c r="BE50" i="3" s="1"/>
  <c r="BE51" i="3" s="1"/>
  <c r="BE52" i="3" s="1"/>
  <c r="BE53" i="3" s="1"/>
  <c r="BE54" i="3" s="1"/>
  <c r="BE55" i="3" s="1"/>
  <c r="BE56" i="3" s="1"/>
  <c r="BE57" i="3" s="1"/>
  <c r="BE58" i="3" s="1"/>
  <c r="BE59" i="3" s="1"/>
  <c r="BE60" i="3" s="1"/>
  <c r="BE61" i="3" s="1"/>
  <c r="BE62" i="3" s="1"/>
  <c r="BE63" i="3" s="1"/>
  <c r="BE64" i="3" s="1"/>
  <c r="BE65" i="3" s="1"/>
  <c r="BE66" i="3" s="1"/>
  <c r="BE67" i="3" s="1"/>
  <c r="BE68" i="3" s="1"/>
  <c r="BE69" i="3" s="1"/>
  <c r="BE70" i="3" s="1"/>
  <c r="BE71" i="3" s="1"/>
  <c r="BE72" i="3" s="1"/>
  <c r="BE73" i="3" s="1"/>
  <c r="BE74" i="3" s="1"/>
  <c r="BE75" i="3" s="1"/>
  <c r="BE76" i="3" s="1"/>
  <c r="BE77" i="3" s="1"/>
  <c r="BE78" i="3" s="1"/>
  <c r="BE79" i="3" s="1"/>
  <c r="BE80" i="3" s="1"/>
  <c r="BE81" i="3" s="1"/>
  <c r="BE82" i="3" s="1"/>
  <c r="BE83" i="3" s="1"/>
  <c r="BE84" i="3" s="1"/>
  <c r="BE85" i="3" s="1"/>
  <c r="BE86" i="3" s="1"/>
  <c r="BE87" i="3" s="1"/>
  <c r="BE88" i="3" s="1"/>
  <c r="BE89" i="3" s="1"/>
  <c r="BE90" i="3" s="1"/>
  <c r="BE91" i="3" s="1"/>
  <c r="BE92" i="3" s="1"/>
  <c r="BE93" i="3" s="1"/>
  <c r="BE94" i="3" s="1"/>
  <c r="BE95" i="3" s="1"/>
  <c r="BE96" i="3" s="1"/>
  <c r="BE97" i="3" s="1"/>
  <c r="BE98" i="3" s="1"/>
  <c r="BE99" i="3" s="1"/>
  <c r="BE100" i="3" s="1"/>
  <c r="BE101" i="3" s="1"/>
  <c r="BE102" i="3" s="1"/>
  <c r="BE103" i="3" s="1"/>
  <c r="BE104" i="3" s="1"/>
  <c r="BE105" i="3" s="1"/>
  <c r="BE106" i="3" s="1"/>
  <c r="BE107" i="3" s="1"/>
  <c r="BE108" i="3" s="1"/>
  <c r="BE109" i="3" s="1"/>
  <c r="BE110" i="3" s="1"/>
  <c r="BE111" i="3" s="1"/>
  <c r="BE112" i="3" s="1"/>
  <c r="BE113" i="3" s="1"/>
  <c r="BE114" i="3" s="1"/>
  <c r="BE115" i="3" s="1"/>
  <c r="BE116" i="3" s="1"/>
  <c r="BE117" i="3" s="1"/>
  <c r="BE118" i="3" s="1"/>
  <c r="BE119" i="3" s="1"/>
  <c r="BE120" i="3" s="1"/>
  <c r="BE121" i="3" s="1"/>
  <c r="BE122" i="3" s="1"/>
  <c r="BE123" i="3" s="1"/>
  <c r="BE124" i="3" s="1"/>
  <c r="BE125" i="3" s="1"/>
  <c r="BE126" i="3" s="1"/>
  <c r="BE127" i="3" s="1"/>
  <c r="BE128" i="3" s="1"/>
  <c r="BE129" i="3" s="1"/>
  <c r="BE130" i="3" s="1"/>
  <c r="BE131" i="3" s="1"/>
  <c r="BE132" i="3" s="1"/>
  <c r="BE133" i="3" s="1"/>
  <c r="BE134" i="3" s="1"/>
  <c r="BE135" i="3" s="1"/>
  <c r="BE136" i="3" s="1"/>
  <c r="BE137" i="3" s="1"/>
  <c r="BE138" i="3" s="1"/>
  <c r="BE139" i="3" s="1"/>
  <c r="BE140" i="3" s="1"/>
  <c r="BE141" i="3" s="1"/>
  <c r="BE142" i="3" s="1"/>
  <c r="BE143" i="3" s="1"/>
  <c r="BE144" i="3" s="1"/>
  <c r="BE145" i="3" s="1"/>
  <c r="BE146" i="3" s="1"/>
  <c r="BE147" i="3" s="1"/>
  <c r="BE148" i="3" s="1"/>
  <c r="BE149" i="3" s="1"/>
  <c r="BE150" i="3" s="1"/>
  <c r="BE151" i="3" s="1"/>
  <c r="BE152" i="3" s="1"/>
  <c r="BE153" i="3" s="1"/>
  <c r="BE154" i="3" s="1"/>
  <c r="BE155" i="3" s="1"/>
  <c r="BE156" i="3" s="1"/>
  <c r="BE157" i="3" s="1"/>
  <c r="BE158" i="3" s="1"/>
  <c r="BE159" i="3" s="1"/>
  <c r="BE160" i="3" s="1"/>
  <c r="BE161" i="3" s="1"/>
  <c r="BE162" i="3" s="1"/>
  <c r="BE163" i="3" s="1"/>
  <c r="BE164" i="3" s="1"/>
  <c r="BE165" i="3" s="1"/>
  <c r="BE166" i="3" s="1"/>
  <c r="BE167" i="3" s="1"/>
  <c r="BE168" i="3" s="1"/>
  <c r="BE169" i="3" s="1"/>
  <c r="BE170" i="3" s="1"/>
  <c r="BE171" i="3" s="1"/>
  <c r="BE172" i="3" s="1"/>
  <c r="BE173" i="3" s="1"/>
  <c r="BE174" i="3" s="1"/>
  <c r="BE175" i="3" s="1"/>
  <c r="BE176" i="3" s="1"/>
  <c r="BE177" i="3" s="1"/>
  <c r="BE178" i="3" s="1"/>
  <c r="BE179" i="3" s="1"/>
  <c r="BE180" i="3" s="1"/>
  <c r="BE181" i="3" s="1"/>
  <c r="BE182" i="3" s="1"/>
  <c r="BE183" i="3" s="1"/>
  <c r="BE184" i="3" s="1"/>
  <c r="BE185" i="3" s="1"/>
  <c r="BE186" i="3" s="1"/>
  <c r="BE187" i="3" s="1"/>
  <c r="BE188" i="3" s="1"/>
  <c r="BE189" i="3" s="1"/>
  <c r="BE190" i="3" s="1"/>
  <c r="BE191" i="3" s="1"/>
  <c r="BE192" i="3" s="1"/>
  <c r="BE193" i="3" s="1"/>
  <c r="BE194" i="3" s="1"/>
  <c r="BE195" i="3" s="1"/>
  <c r="BE196" i="3" s="1"/>
  <c r="BE197" i="3" s="1"/>
  <c r="BE198" i="3" s="1"/>
  <c r="BE199" i="3" s="1"/>
  <c r="BE200" i="3" s="1"/>
  <c r="BE201" i="3" s="1"/>
  <c r="BE202" i="3" s="1"/>
  <c r="BE203" i="3" s="1"/>
  <c r="BE204" i="3" s="1"/>
  <c r="BE205" i="3" s="1"/>
  <c r="BE206" i="3" s="1"/>
  <c r="BE207" i="3" s="1"/>
  <c r="BE208" i="3" s="1"/>
  <c r="BE209" i="3" s="1"/>
  <c r="BE210" i="3" s="1"/>
  <c r="BE211" i="3" s="1"/>
  <c r="BE212" i="3" s="1"/>
  <c r="BE213" i="3" s="1"/>
  <c r="BE214" i="3" s="1"/>
  <c r="BE215" i="3" s="1"/>
  <c r="BE216" i="3" s="1"/>
  <c r="BE217" i="3" s="1"/>
  <c r="BE218" i="3" s="1"/>
  <c r="BE219" i="3" s="1"/>
  <c r="BE220" i="3" s="1"/>
  <c r="BE221" i="3" s="1"/>
  <c r="BE222" i="3" s="1"/>
  <c r="BE223" i="3" s="1"/>
  <c r="BE224" i="3" s="1"/>
  <c r="BE225" i="3" s="1"/>
  <c r="BE226" i="3" s="1"/>
  <c r="BE227" i="3" s="1"/>
  <c r="BE228" i="3" s="1"/>
  <c r="BE229" i="3" s="1"/>
  <c r="BE230" i="3" s="1"/>
  <c r="BE231" i="3" s="1"/>
  <c r="BE232" i="3" s="1"/>
  <c r="BE233" i="3" s="1"/>
  <c r="BE234" i="3" s="1"/>
  <c r="BE235" i="3" s="1"/>
  <c r="BE236" i="3" s="1"/>
  <c r="BE237" i="3" s="1"/>
  <c r="BE238" i="3" s="1"/>
  <c r="BE239" i="3" s="1"/>
  <c r="BE240" i="3" s="1"/>
  <c r="BE241" i="3" s="1"/>
  <c r="BE242" i="3" s="1"/>
  <c r="BE243" i="3" s="1"/>
  <c r="BE244" i="3" s="1"/>
  <c r="BE245" i="3" s="1"/>
  <c r="BE246" i="3" s="1"/>
  <c r="BE247" i="3" s="1"/>
  <c r="BE248" i="3" s="1"/>
  <c r="BE249" i="3" s="1"/>
  <c r="BE250" i="3" s="1"/>
  <c r="BE251" i="3" s="1"/>
  <c r="BE252" i="3" s="1"/>
  <c r="BE253" i="3" s="1"/>
  <c r="BE254" i="3" s="1"/>
  <c r="BE255" i="3" s="1"/>
  <c r="BE256" i="3" s="1"/>
  <c r="BE257" i="3" s="1"/>
  <c r="BE258" i="3" s="1"/>
  <c r="BE259" i="3" s="1"/>
  <c r="BE260" i="3" s="1"/>
  <c r="BE261" i="3" s="1"/>
  <c r="BE262" i="3" s="1"/>
  <c r="BE263" i="3" s="1"/>
  <c r="BE264" i="3" s="1"/>
  <c r="BE265" i="3" s="1"/>
  <c r="BE266" i="3" s="1"/>
  <c r="BE267" i="3" s="1"/>
  <c r="BE268" i="3" s="1"/>
  <c r="BE269" i="3" s="1"/>
  <c r="BE270" i="3" s="1"/>
  <c r="BE271" i="3" s="1"/>
  <c r="BE272" i="3" s="1"/>
  <c r="BE273" i="3" s="1"/>
  <c r="BE274" i="3" s="1"/>
  <c r="BE275" i="3" s="1"/>
  <c r="BE276" i="3" s="1"/>
  <c r="BE277" i="3" s="1"/>
  <c r="BE278" i="3" s="1"/>
  <c r="BE279" i="3" s="1"/>
  <c r="BE280" i="3" s="1"/>
  <c r="BE281" i="3" s="1"/>
  <c r="BE282" i="3" s="1"/>
  <c r="BE283" i="3" s="1"/>
  <c r="BE284" i="3" s="1"/>
  <c r="BE285" i="3" s="1"/>
  <c r="BE286" i="3" s="1"/>
  <c r="BE287" i="3" s="1"/>
  <c r="BE288" i="3" s="1"/>
  <c r="BE289" i="3" s="1"/>
  <c r="BE290" i="3" s="1"/>
  <c r="BE291" i="3" s="1"/>
  <c r="BE292" i="3" s="1"/>
  <c r="BE293" i="3" s="1"/>
  <c r="BE294" i="3" s="1"/>
  <c r="BE295" i="3" s="1"/>
  <c r="BE296" i="3" s="1"/>
  <c r="BE297" i="3" s="1"/>
  <c r="BE298" i="3" s="1"/>
  <c r="BE299" i="3" s="1"/>
  <c r="BE300" i="3" s="1"/>
  <c r="BE301" i="3" s="1"/>
  <c r="BE302" i="3" s="1"/>
  <c r="BE303" i="3" s="1"/>
  <c r="BE304" i="3" s="1"/>
  <c r="BE305" i="3" s="1"/>
  <c r="BE306" i="3" s="1"/>
  <c r="BE307" i="3" s="1"/>
  <c r="BE308" i="3" s="1"/>
  <c r="BE309" i="3" s="1"/>
  <c r="BE310" i="3" s="1"/>
  <c r="BE311" i="3" s="1"/>
  <c r="BE312" i="3" s="1"/>
  <c r="BE313" i="3" s="1"/>
  <c r="BE314" i="3" s="1"/>
  <c r="BE315" i="3" s="1"/>
  <c r="BE316" i="3" s="1"/>
  <c r="BE317" i="3" s="1"/>
  <c r="BE318" i="3" s="1"/>
  <c r="BE319" i="3" s="1"/>
  <c r="BE320" i="3" s="1"/>
  <c r="BE321" i="3" s="1"/>
  <c r="BE322" i="3" s="1"/>
  <c r="BE323" i="3" s="1"/>
  <c r="BE324" i="3" s="1"/>
  <c r="BE325" i="3" s="1"/>
  <c r="BE326" i="3" s="1"/>
  <c r="BE327" i="3" s="1"/>
  <c r="BE328" i="3" s="1"/>
  <c r="BE329" i="3" s="1"/>
  <c r="BE330" i="3" s="1"/>
  <c r="BE331" i="3" s="1"/>
  <c r="BE332" i="3" s="1"/>
  <c r="BE333" i="3" s="1"/>
  <c r="BE334" i="3" s="1"/>
  <c r="BE335" i="3" s="1"/>
  <c r="BE336" i="3" s="1"/>
  <c r="BE337" i="3" s="1"/>
  <c r="BE338" i="3" s="1"/>
  <c r="BE339" i="3" s="1"/>
  <c r="BE340" i="3" s="1"/>
  <c r="BE341" i="3" s="1"/>
  <c r="BE342" i="3" s="1"/>
  <c r="BE343" i="3" s="1"/>
  <c r="BE344" i="3" s="1"/>
  <c r="BE345" i="3" s="1"/>
  <c r="BE346" i="3" s="1"/>
  <c r="BE347" i="3" s="1"/>
  <c r="BE348" i="3" s="1"/>
  <c r="BE349" i="3" s="1"/>
  <c r="BE350" i="3" s="1"/>
  <c r="BE351" i="3" s="1"/>
  <c r="BE352" i="3" s="1"/>
  <c r="BE353" i="3" s="1"/>
  <c r="BE354" i="3" s="1"/>
  <c r="BE355" i="3" s="1"/>
  <c r="BE356" i="3" s="1"/>
  <c r="BE357" i="3" s="1"/>
  <c r="BE358" i="3" s="1"/>
  <c r="BE359" i="3" s="1"/>
  <c r="BE360" i="3" s="1"/>
  <c r="BE361" i="3" s="1"/>
  <c r="BE362" i="3" s="1"/>
  <c r="BE363" i="3" s="1"/>
  <c r="BE364" i="3" s="1"/>
  <c r="BE365" i="3" s="1"/>
  <c r="BE366" i="3" s="1"/>
  <c r="BE367" i="3" s="1"/>
  <c r="BE368" i="3" s="1"/>
  <c r="BE369" i="3" s="1"/>
  <c r="BE370" i="3" s="1"/>
  <c r="BE371" i="3" s="1"/>
  <c r="BE372" i="3" s="1"/>
  <c r="BE373" i="3" s="1"/>
  <c r="BE374" i="3" s="1"/>
  <c r="BE375" i="3" s="1"/>
  <c r="BE376" i="3" s="1"/>
  <c r="BE377" i="3" s="1"/>
  <c r="BE378" i="3" s="1"/>
  <c r="BE379" i="3" s="1"/>
  <c r="BE380" i="3" s="1"/>
  <c r="BE381" i="3" s="1"/>
  <c r="BE382" i="3" s="1"/>
  <c r="BE383" i="3" s="1"/>
  <c r="BE384" i="3" s="1"/>
  <c r="BE385" i="3" s="1"/>
  <c r="BE386" i="3" s="1"/>
  <c r="BE387" i="3" s="1"/>
  <c r="BE388" i="3" s="1"/>
  <c r="BE389" i="3" s="1"/>
  <c r="BE390" i="3" s="1"/>
  <c r="BE391" i="3" s="1"/>
  <c r="BE392" i="3" s="1"/>
  <c r="BE393" i="3" s="1"/>
  <c r="BE394" i="3" s="1"/>
  <c r="BE395" i="3" s="1"/>
  <c r="BE396" i="3" s="1"/>
  <c r="BE397" i="3" s="1"/>
  <c r="BE398" i="3" s="1"/>
  <c r="BE399" i="3" s="1"/>
  <c r="BE400" i="3" s="1"/>
  <c r="BE401" i="3" s="1"/>
  <c r="BE402" i="3" s="1"/>
  <c r="BE403" i="3" s="1"/>
  <c r="BE404" i="3" s="1"/>
  <c r="BE405" i="3" s="1"/>
  <c r="BE406" i="3" s="1"/>
  <c r="BE407" i="3" s="1"/>
  <c r="BE408" i="3" s="1"/>
  <c r="BE409" i="3" s="1"/>
  <c r="BE410" i="3" s="1"/>
  <c r="BE411" i="3" s="1"/>
  <c r="BE412" i="3" s="1"/>
  <c r="BE413" i="3" s="1"/>
  <c r="BE414" i="3" s="1"/>
  <c r="BE415" i="3" s="1"/>
  <c r="BE416" i="3" s="1"/>
  <c r="BE417" i="3" s="1"/>
  <c r="BE418" i="3" s="1"/>
  <c r="BE419" i="3" s="1"/>
  <c r="BE420" i="3" s="1"/>
  <c r="BE421" i="3" s="1"/>
  <c r="BE422" i="3" s="1"/>
  <c r="BE423" i="3" s="1"/>
  <c r="BE424" i="3" s="1"/>
  <c r="BE425" i="3" s="1"/>
  <c r="BE426" i="3" s="1"/>
  <c r="BE427" i="3" s="1"/>
  <c r="BE428" i="3" s="1"/>
  <c r="BE429" i="3" s="1"/>
  <c r="BE430" i="3" s="1"/>
  <c r="BE431" i="3" s="1"/>
  <c r="BE432" i="3" s="1"/>
  <c r="BE433" i="3" s="1"/>
  <c r="BE434" i="3" s="1"/>
  <c r="BE435" i="3" s="1"/>
  <c r="BE436" i="3" s="1"/>
  <c r="BE437" i="3" s="1"/>
  <c r="BE438" i="3" s="1"/>
  <c r="BE439" i="3" s="1"/>
  <c r="BE440" i="3" s="1"/>
  <c r="BE441" i="3" s="1"/>
  <c r="BE442" i="3" s="1"/>
  <c r="BE443" i="3" s="1"/>
  <c r="BE444" i="3" s="1"/>
  <c r="BE445" i="3" s="1"/>
  <c r="BE446" i="3" s="1"/>
  <c r="BE447" i="3" s="1"/>
  <c r="BE448" i="3" s="1"/>
  <c r="BE449" i="3" s="1"/>
  <c r="BE450" i="3" s="1"/>
  <c r="BE451" i="3" s="1"/>
  <c r="BE452" i="3" s="1"/>
  <c r="BE453" i="3" s="1"/>
  <c r="BE454" i="3" s="1"/>
  <c r="BE455" i="3" s="1"/>
  <c r="BE456" i="3" s="1"/>
  <c r="BE457" i="3" s="1"/>
  <c r="BE458" i="3" s="1"/>
  <c r="BE459" i="3" s="1"/>
  <c r="BE460" i="3" s="1"/>
  <c r="BE461" i="3" s="1"/>
  <c r="BE462" i="3" s="1"/>
  <c r="BE463" i="3" s="1"/>
  <c r="BE464" i="3" s="1"/>
  <c r="BE465" i="3" s="1"/>
  <c r="BE466" i="3" s="1"/>
  <c r="BE467" i="3" s="1"/>
  <c r="BE468" i="3" s="1"/>
  <c r="BE469" i="3" s="1"/>
  <c r="BE470" i="3" s="1"/>
  <c r="BE471" i="3" s="1"/>
  <c r="BE472" i="3" s="1"/>
  <c r="BE473" i="3" s="1"/>
  <c r="BE474" i="3" s="1"/>
  <c r="BE475" i="3" s="1"/>
  <c r="BE476" i="3" s="1"/>
  <c r="BE477" i="3" s="1"/>
  <c r="BE478" i="3" s="1"/>
  <c r="BE479" i="3" s="1"/>
  <c r="BE480" i="3" s="1"/>
  <c r="BE481" i="3" s="1"/>
  <c r="BE482" i="3" s="1"/>
  <c r="BE483" i="3" s="1"/>
  <c r="BE484" i="3" s="1"/>
  <c r="BE485" i="3" s="1"/>
  <c r="BE486" i="3" s="1"/>
  <c r="BE487" i="3" s="1"/>
  <c r="BE488" i="3" s="1"/>
  <c r="BE489" i="3" s="1"/>
  <c r="BE490" i="3" s="1"/>
  <c r="BE491" i="3" s="1"/>
  <c r="BE492" i="3" s="1"/>
  <c r="BE493" i="3" s="1"/>
  <c r="BE494" i="3" s="1"/>
  <c r="BE495" i="3" s="1"/>
  <c r="BE496" i="3" s="1"/>
  <c r="BE497" i="3" s="1"/>
  <c r="BE498" i="3" s="1"/>
  <c r="BE499" i="3" s="1"/>
  <c r="BE500" i="3" s="1"/>
  <c r="BE501" i="3" s="1"/>
  <c r="BE502" i="3" s="1"/>
  <c r="BE503" i="3" s="1"/>
  <c r="BE504" i="3" s="1"/>
  <c r="BE505" i="3" s="1"/>
  <c r="BE506" i="3" s="1"/>
  <c r="BE507" i="3" s="1"/>
  <c r="BE508" i="3" s="1"/>
  <c r="BE509" i="3" s="1"/>
  <c r="BE510" i="3" s="1"/>
  <c r="BE511" i="3" s="1"/>
  <c r="BE512" i="3" s="1"/>
  <c r="BE513" i="3" s="1"/>
  <c r="BE514" i="3" s="1"/>
  <c r="BE515" i="3" s="1"/>
  <c r="BE516" i="3" s="1"/>
  <c r="BE517" i="3" s="1"/>
  <c r="BE518" i="3" s="1"/>
  <c r="BE519" i="3" s="1"/>
  <c r="BE520" i="3" s="1"/>
  <c r="BE521" i="3" s="1"/>
  <c r="BE522" i="3" s="1"/>
  <c r="BE523" i="3" s="1"/>
  <c r="BE524" i="3" s="1"/>
  <c r="BE525" i="3" s="1"/>
  <c r="BE526" i="3" s="1"/>
  <c r="BE527" i="3" s="1"/>
  <c r="BE528" i="3" s="1"/>
  <c r="BE529" i="3" s="1"/>
  <c r="BE530" i="3" s="1"/>
  <c r="BE531" i="3" s="1"/>
  <c r="BE532" i="3" s="1"/>
  <c r="BE533" i="3" s="1"/>
  <c r="BE534" i="3" s="1"/>
  <c r="BE535" i="3" s="1"/>
  <c r="BE536" i="3" s="1"/>
  <c r="BE537" i="3" s="1"/>
  <c r="BE538" i="3" s="1"/>
  <c r="BE539" i="3" s="1"/>
  <c r="BE540" i="3" s="1"/>
  <c r="BE541" i="3" s="1"/>
  <c r="BE542" i="3" s="1"/>
  <c r="BE543" i="3" s="1"/>
  <c r="BE544" i="3" s="1"/>
  <c r="BE545" i="3" s="1"/>
  <c r="BE546" i="3" s="1"/>
  <c r="BE547" i="3" s="1"/>
  <c r="BE548" i="3" s="1"/>
  <c r="BE549" i="3" s="1"/>
  <c r="BE550" i="3" s="1"/>
  <c r="BE551" i="3" s="1"/>
  <c r="BE552" i="3" s="1"/>
  <c r="BE553" i="3" s="1"/>
  <c r="BE554" i="3" s="1"/>
  <c r="BE555" i="3" s="1"/>
  <c r="BE556" i="3" s="1"/>
  <c r="BE557" i="3" s="1"/>
  <c r="BE558" i="3" s="1"/>
  <c r="BE559" i="3" s="1"/>
  <c r="BE560" i="3" s="1"/>
  <c r="BE561" i="3" s="1"/>
  <c r="BE562" i="3" s="1"/>
  <c r="BE563" i="3" s="1"/>
  <c r="BE564" i="3" s="1"/>
  <c r="BE565" i="3" s="1"/>
  <c r="BE566" i="3" s="1"/>
  <c r="BE567" i="3" s="1"/>
  <c r="BE568" i="3" s="1"/>
  <c r="BE569" i="3" s="1"/>
  <c r="BE570" i="3" s="1"/>
  <c r="BE571" i="3" s="1"/>
  <c r="BE572" i="3" s="1"/>
  <c r="BE573" i="3" s="1"/>
  <c r="BE574" i="3" s="1"/>
  <c r="BE575" i="3" s="1"/>
  <c r="BE576" i="3" s="1"/>
  <c r="BE577" i="3" s="1"/>
  <c r="BE578" i="3" s="1"/>
  <c r="BE579" i="3" s="1"/>
  <c r="BE580" i="3" s="1"/>
  <c r="BE581" i="3" s="1"/>
  <c r="BE582" i="3" s="1"/>
  <c r="BE583" i="3" s="1"/>
  <c r="BE584" i="3" s="1"/>
  <c r="BE585" i="3" s="1"/>
  <c r="BE586" i="3" s="1"/>
  <c r="BE587" i="3" s="1"/>
  <c r="BE588" i="3" s="1"/>
  <c r="BE589" i="3" s="1"/>
  <c r="BE590" i="3" s="1"/>
  <c r="BE591" i="3" s="1"/>
  <c r="BE592" i="3" s="1"/>
  <c r="BE593" i="3" s="1"/>
  <c r="BE594" i="3" s="1"/>
  <c r="BE595" i="3" s="1"/>
  <c r="BE596" i="3" s="1"/>
  <c r="BE597" i="3" s="1"/>
  <c r="BE598" i="3" s="1"/>
  <c r="BE599" i="3" s="1"/>
  <c r="BE600" i="3" s="1"/>
  <c r="BE601" i="3" s="1"/>
  <c r="BE602" i="3" s="1"/>
  <c r="BE603" i="3" s="1"/>
  <c r="BE604" i="3" s="1"/>
  <c r="BE605" i="3" s="1"/>
  <c r="BE606" i="3" s="1"/>
  <c r="BE607" i="3" s="1"/>
  <c r="BE608" i="3" s="1"/>
  <c r="BE609" i="3" s="1"/>
  <c r="BE610" i="3" s="1"/>
  <c r="BE611" i="3" s="1"/>
  <c r="BE612" i="3" s="1"/>
  <c r="BE613" i="3" s="1"/>
  <c r="BE614" i="3" s="1"/>
  <c r="BE615" i="3" s="1"/>
  <c r="BE616" i="3" s="1"/>
  <c r="BE617" i="3" s="1"/>
  <c r="BE618" i="3" s="1"/>
  <c r="BE619" i="3" s="1"/>
  <c r="BE620" i="3" s="1"/>
  <c r="BE621" i="3" s="1"/>
  <c r="BE622" i="3" s="1"/>
  <c r="BE623" i="3" s="1"/>
  <c r="BE624" i="3" s="1"/>
  <c r="BE625" i="3" s="1"/>
  <c r="BE626" i="3" s="1"/>
  <c r="BE627" i="3" s="1"/>
  <c r="BE628" i="3" s="1"/>
  <c r="BE629" i="3" s="1"/>
  <c r="BE630" i="3" s="1"/>
  <c r="BE631" i="3" s="1"/>
  <c r="BE632" i="3" s="1"/>
  <c r="BE633" i="3" s="1"/>
  <c r="BE634" i="3" s="1"/>
  <c r="BE635" i="3" s="1"/>
  <c r="BE636" i="3" s="1"/>
  <c r="BE637" i="3" s="1"/>
  <c r="BE638" i="3" s="1"/>
  <c r="BE639" i="3" s="1"/>
  <c r="BE640" i="3" s="1"/>
  <c r="BE641" i="3" s="1"/>
  <c r="BE642" i="3" s="1"/>
  <c r="BE643" i="3" s="1"/>
  <c r="BE644" i="3" s="1"/>
  <c r="BE645" i="3" s="1"/>
  <c r="BE646" i="3" s="1"/>
  <c r="BE647" i="3" s="1"/>
  <c r="BE648" i="3" s="1"/>
  <c r="BE649" i="3" s="1"/>
  <c r="BE650" i="3" s="1"/>
  <c r="BE651" i="3" s="1"/>
  <c r="BE652" i="3" s="1"/>
  <c r="BE653" i="3" s="1"/>
  <c r="BE654" i="3" s="1"/>
  <c r="BE655" i="3" s="1"/>
  <c r="BE656" i="3" s="1"/>
  <c r="BE657" i="3" s="1"/>
  <c r="BE658" i="3" s="1"/>
  <c r="BE659" i="3" s="1"/>
  <c r="BE660" i="3" s="1"/>
  <c r="BE661" i="3" s="1"/>
  <c r="BE662" i="3" s="1"/>
  <c r="BE663" i="3" s="1"/>
  <c r="BE664" i="3" s="1"/>
  <c r="BE665" i="3" s="1"/>
  <c r="BE666" i="3" s="1"/>
  <c r="BE667" i="3" s="1"/>
  <c r="BE668" i="3" s="1"/>
  <c r="BE669" i="3" s="1"/>
  <c r="BE670" i="3" s="1"/>
  <c r="BE671" i="3" s="1"/>
  <c r="BE672" i="3" s="1"/>
  <c r="BE673" i="3" s="1"/>
  <c r="BE674" i="3" s="1"/>
  <c r="BE675" i="3" s="1"/>
  <c r="BE676" i="3" s="1"/>
  <c r="BE677" i="3" s="1"/>
  <c r="BE678" i="3" s="1"/>
  <c r="BE679" i="3" s="1"/>
  <c r="BE680" i="3" s="1"/>
  <c r="BE681" i="3" s="1"/>
  <c r="BE682" i="3" s="1"/>
  <c r="BE683" i="3" s="1"/>
  <c r="BE684" i="3" s="1"/>
  <c r="BE685" i="3" s="1"/>
  <c r="BE686" i="3" s="1"/>
  <c r="BE687" i="3" s="1"/>
  <c r="BE688" i="3" s="1"/>
  <c r="BE689" i="3" s="1"/>
  <c r="BE690" i="3" s="1"/>
  <c r="BE691" i="3" s="1"/>
  <c r="BE692" i="3" s="1"/>
  <c r="BE693" i="3" s="1"/>
  <c r="BE694" i="3" s="1"/>
  <c r="BE695" i="3" s="1"/>
  <c r="BE696" i="3" s="1"/>
  <c r="BE697" i="3" s="1"/>
  <c r="BE698" i="3" s="1"/>
  <c r="BE699" i="3" s="1"/>
  <c r="BE700" i="3" s="1"/>
  <c r="BE701" i="3" s="1"/>
  <c r="BE702" i="3" s="1"/>
  <c r="BE703" i="3" s="1"/>
  <c r="BE704" i="3" s="1"/>
  <c r="BE705" i="3" s="1"/>
  <c r="BE706" i="3" s="1"/>
  <c r="BE707" i="3" s="1"/>
  <c r="BE708" i="3" s="1"/>
  <c r="BE709" i="3" s="1"/>
  <c r="BE710" i="3" s="1"/>
  <c r="BE711" i="3" s="1"/>
  <c r="BE712" i="3" s="1"/>
  <c r="BE713" i="3" s="1"/>
  <c r="BE714" i="3" s="1"/>
  <c r="BE715" i="3" s="1"/>
  <c r="BE716" i="3" s="1"/>
  <c r="BE717" i="3" s="1"/>
  <c r="BE718" i="3" s="1"/>
  <c r="BE719" i="3" s="1"/>
  <c r="BE720" i="3" s="1"/>
  <c r="BE721" i="3" s="1"/>
  <c r="BE722" i="3" s="1"/>
  <c r="BE723" i="3" s="1"/>
  <c r="BE724" i="3" s="1"/>
  <c r="BE725" i="3" s="1"/>
  <c r="BE726" i="3" s="1"/>
  <c r="BE727" i="3" s="1"/>
  <c r="BE728" i="3" s="1"/>
  <c r="BE729" i="3" s="1"/>
  <c r="BE730" i="3" s="1"/>
  <c r="BE731" i="3" s="1"/>
  <c r="BE732" i="3" s="1"/>
  <c r="BE733" i="3" s="1"/>
  <c r="BE734" i="3" s="1"/>
  <c r="BE735" i="3" s="1"/>
  <c r="BE736" i="3" s="1"/>
  <c r="BE737" i="3" s="1"/>
  <c r="BE738" i="3" s="1"/>
  <c r="BE739" i="3" s="1"/>
  <c r="BE740" i="3" s="1"/>
  <c r="BE741" i="3" s="1"/>
  <c r="BE742" i="3" s="1"/>
  <c r="BE743" i="3" s="1"/>
  <c r="BE744" i="3" s="1"/>
  <c r="BE745" i="3" s="1"/>
  <c r="BE746" i="3" s="1"/>
  <c r="BE747" i="3" s="1"/>
  <c r="BE748" i="3" s="1"/>
  <c r="BE749" i="3" s="1"/>
  <c r="BE750" i="3" s="1"/>
  <c r="BE751" i="3" s="1"/>
  <c r="BE752" i="3" s="1"/>
  <c r="BE753" i="3" s="1"/>
  <c r="BE754" i="3" s="1"/>
  <c r="BE755" i="3" s="1"/>
  <c r="BE756" i="3" s="1"/>
  <c r="BE757" i="3" s="1"/>
  <c r="BE758" i="3" s="1"/>
  <c r="BE759" i="3" s="1"/>
  <c r="BE760" i="3" s="1"/>
  <c r="BE761" i="3" s="1"/>
  <c r="BE762" i="3" s="1"/>
  <c r="BE763" i="3" s="1"/>
  <c r="BE764" i="3" s="1"/>
  <c r="BE765" i="3" s="1"/>
  <c r="BE766" i="3" s="1"/>
  <c r="BE767" i="3" s="1"/>
  <c r="BE768" i="3" s="1"/>
  <c r="BE769" i="3" s="1"/>
  <c r="BE770" i="3" s="1"/>
  <c r="BE771" i="3" s="1"/>
  <c r="BE772" i="3" s="1"/>
  <c r="BE773" i="3" s="1"/>
  <c r="BE774" i="3" s="1"/>
  <c r="BE775" i="3" s="1"/>
  <c r="BE776" i="3" s="1"/>
  <c r="BE777" i="3" s="1"/>
  <c r="BE778" i="3" s="1"/>
  <c r="BE779" i="3" s="1"/>
  <c r="BE780" i="3" s="1"/>
  <c r="BE781" i="3" s="1"/>
  <c r="BE782" i="3" s="1"/>
  <c r="BE783" i="3" s="1"/>
  <c r="BE784" i="3" s="1"/>
  <c r="BE785" i="3" s="1"/>
  <c r="BE786" i="3" s="1"/>
  <c r="BE787" i="3" s="1"/>
  <c r="BE788" i="3" s="1"/>
  <c r="BE789" i="3" s="1"/>
  <c r="BE790" i="3" s="1"/>
  <c r="BE791" i="3" s="1"/>
  <c r="BE792" i="3" s="1"/>
  <c r="BE793" i="3" s="1"/>
  <c r="BE794" i="3" s="1"/>
  <c r="BE795" i="3" s="1"/>
  <c r="BE796" i="3" s="1"/>
  <c r="BE797" i="3" s="1"/>
  <c r="BE798" i="3" s="1"/>
  <c r="BE799" i="3" s="1"/>
  <c r="BE800" i="3" s="1"/>
  <c r="BE801" i="3" s="1"/>
  <c r="BE802" i="3" s="1"/>
  <c r="BE803" i="3" s="1"/>
  <c r="BE804" i="3" s="1"/>
  <c r="BE805" i="3" s="1"/>
  <c r="BE806" i="3" s="1"/>
  <c r="BE807" i="3" s="1"/>
  <c r="BE808" i="3" s="1"/>
  <c r="BE809" i="3" s="1"/>
  <c r="BE810" i="3" s="1"/>
  <c r="BE811" i="3" s="1"/>
  <c r="BE812" i="3" s="1"/>
  <c r="BE813" i="3" s="1"/>
  <c r="BE814" i="3" s="1"/>
  <c r="BE815" i="3" s="1"/>
  <c r="BE816" i="3" s="1"/>
  <c r="BE817" i="3" s="1"/>
  <c r="BE818" i="3" s="1"/>
  <c r="BE819" i="3" s="1"/>
  <c r="BE820" i="3" s="1"/>
  <c r="BE821" i="3" s="1"/>
  <c r="BE822" i="3" s="1"/>
  <c r="BE823" i="3" s="1"/>
  <c r="BE824" i="3" s="1"/>
  <c r="BE825" i="3" s="1"/>
  <c r="BE826" i="3" s="1"/>
  <c r="BE827" i="3" s="1"/>
  <c r="BE828" i="3" s="1"/>
  <c r="BE829" i="3" s="1"/>
  <c r="BE830" i="3" s="1"/>
  <c r="BE831" i="3" s="1"/>
  <c r="BE832" i="3" s="1"/>
  <c r="BE833" i="3" s="1"/>
  <c r="BE834" i="3" s="1"/>
  <c r="BE835" i="3" s="1"/>
  <c r="BE836" i="3" s="1"/>
  <c r="BE837" i="3" s="1"/>
  <c r="BE838" i="3" s="1"/>
  <c r="BE839" i="3" s="1"/>
  <c r="BE840" i="3" s="1"/>
  <c r="BE841" i="3" s="1"/>
  <c r="BE842" i="3" s="1"/>
  <c r="BE843" i="3" s="1"/>
  <c r="BE844" i="3" s="1"/>
  <c r="BE845" i="3" s="1"/>
  <c r="BE846" i="3" s="1"/>
  <c r="BE847" i="3" s="1"/>
  <c r="BE848" i="3" s="1"/>
  <c r="BE849" i="3" s="1"/>
  <c r="BE850" i="3" s="1"/>
  <c r="BE851" i="3" s="1"/>
  <c r="BE852" i="3" s="1"/>
  <c r="BE853" i="3" s="1"/>
  <c r="BE854" i="3" s="1"/>
  <c r="BE855" i="3" s="1"/>
  <c r="BE856" i="3" s="1"/>
  <c r="BE857" i="3" s="1"/>
  <c r="BE858" i="3" s="1"/>
  <c r="BE859" i="3" s="1"/>
  <c r="BE860" i="3" s="1"/>
  <c r="BE861" i="3" s="1"/>
  <c r="BE862" i="3" s="1"/>
  <c r="BE863" i="3" s="1"/>
  <c r="BE864" i="3" s="1"/>
  <c r="BE865" i="3" s="1"/>
  <c r="BE866" i="3" s="1"/>
  <c r="BE867" i="3" s="1"/>
  <c r="BE868" i="3" s="1"/>
  <c r="BE869" i="3" s="1"/>
  <c r="BE870" i="3" s="1"/>
  <c r="BE871" i="3" s="1"/>
  <c r="BE872" i="3" s="1"/>
  <c r="BE873" i="3" s="1"/>
  <c r="BE874" i="3" s="1"/>
  <c r="BE875" i="3" s="1"/>
  <c r="BE876" i="3" s="1"/>
  <c r="BE877" i="3" s="1"/>
  <c r="BE878" i="3" s="1"/>
  <c r="BE879" i="3" s="1"/>
  <c r="BE880" i="3" s="1"/>
  <c r="BE881" i="3" s="1"/>
  <c r="BE882" i="3" s="1"/>
  <c r="BE883" i="3" s="1"/>
  <c r="BE884" i="3" s="1"/>
  <c r="BE885" i="3" s="1"/>
  <c r="BE886" i="3" s="1"/>
  <c r="BE887" i="3" s="1"/>
  <c r="BE888" i="3" s="1"/>
  <c r="BE889" i="3" s="1"/>
  <c r="BE890" i="3" s="1"/>
  <c r="BE891" i="3" s="1"/>
  <c r="BE892" i="3" s="1"/>
  <c r="BE893" i="3" s="1"/>
  <c r="BE894" i="3" s="1"/>
  <c r="BE895" i="3" s="1"/>
  <c r="BE896" i="3" s="1"/>
  <c r="BE897" i="3" s="1"/>
  <c r="BE898" i="3" s="1"/>
  <c r="BE899" i="3" s="1"/>
  <c r="BE900" i="3" s="1"/>
  <c r="BI87" i="3"/>
  <c r="BG323" i="3"/>
  <c r="BI151" i="3"/>
  <c r="BG387" i="3"/>
  <c r="BI215" i="3"/>
  <c r="BG451" i="3"/>
  <c r="BI279" i="3"/>
  <c r="BG515" i="3"/>
  <c r="BI351" i="3"/>
  <c r="BG587" i="3"/>
  <c r="BI415" i="3"/>
  <c r="BG651" i="3"/>
  <c r="BI487" i="3"/>
  <c r="BG723" i="3"/>
  <c r="BI559" i="3"/>
  <c r="BG795" i="3"/>
  <c r="BI623" i="3"/>
  <c r="BG859" i="3"/>
  <c r="BI687" i="3"/>
  <c r="BI751" i="3"/>
  <c r="BI815" i="3"/>
  <c r="BI879" i="3"/>
  <c r="BG268" i="3"/>
  <c r="BG300" i="3"/>
  <c r="BG380" i="3"/>
  <c r="BG492" i="3"/>
  <c r="BG524" i="3"/>
  <c r="BG556" i="3"/>
  <c r="BG588" i="3"/>
  <c r="BG700" i="3"/>
  <c r="BG804" i="3"/>
  <c r="BG876" i="3"/>
  <c r="BI680" i="3"/>
  <c r="BH883" i="3"/>
  <c r="BI49" i="3"/>
  <c r="BG285" i="3"/>
  <c r="BI113" i="3"/>
  <c r="BG349" i="3"/>
  <c r="BI177" i="3"/>
  <c r="BG413" i="3"/>
  <c r="BI241" i="3"/>
  <c r="BG477" i="3"/>
  <c r="BI305" i="3"/>
  <c r="BG541" i="3"/>
  <c r="BI377" i="3"/>
  <c r="BG613" i="3"/>
  <c r="BI441" i="3"/>
  <c r="BG677" i="3"/>
  <c r="BI513" i="3"/>
  <c r="BG749" i="3"/>
  <c r="BI577" i="3"/>
  <c r="BG813" i="3"/>
  <c r="BI649" i="3"/>
  <c r="BG885" i="3"/>
  <c r="BI713" i="3"/>
  <c r="BI785" i="3"/>
  <c r="BI857" i="3"/>
  <c r="BI122" i="3"/>
  <c r="BI186" i="3"/>
  <c r="BI218" i="3"/>
  <c r="BI250" i="3"/>
  <c r="BI290" i="3"/>
  <c r="BI354" i="3"/>
  <c r="BH343" i="3"/>
  <c r="BH535" i="3"/>
  <c r="BH783" i="3"/>
  <c r="BI75" i="3"/>
  <c r="BG311" i="3"/>
  <c r="BI147" i="3"/>
  <c r="BG383" i="3"/>
  <c r="BI219" i="3"/>
  <c r="BG455" i="3"/>
  <c r="BI283" i="3"/>
  <c r="BG519" i="3"/>
  <c r="BI355" i="3"/>
  <c r="BG591" i="3"/>
  <c r="BI419" i="3"/>
  <c r="BG655" i="3"/>
  <c r="BI499" i="3"/>
  <c r="BG735" i="3"/>
  <c r="BI563" i="3"/>
  <c r="BG799" i="3"/>
  <c r="BI627" i="3"/>
  <c r="BG863" i="3"/>
  <c r="BI699" i="3"/>
  <c r="BI779" i="3"/>
  <c r="BI851" i="3"/>
  <c r="BI36" i="3"/>
  <c r="BI68" i="3"/>
  <c r="BI100" i="3"/>
  <c r="BI132" i="3"/>
  <c r="BI164" i="3"/>
  <c r="BI196" i="3"/>
  <c r="BI228" i="3"/>
  <c r="BI260" i="3"/>
  <c r="BI572" i="3"/>
  <c r="BI644" i="3"/>
  <c r="BI700" i="3"/>
  <c r="BI764" i="3"/>
  <c r="BI836" i="3"/>
  <c r="BI894" i="3"/>
  <c r="BI462" i="3"/>
  <c r="BI774" i="3"/>
  <c r="BI808" i="3"/>
  <c r="BG308" i="3"/>
  <c r="BG604" i="3"/>
  <c r="BI672" i="3"/>
  <c r="BI872" i="3"/>
  <c r="BI650" i="3"/>
  <c r="BI778" i="3"/>
  <c r="BG638" i="3"/>
  <c r="BG854" i="3"/>
  <c r="BG894" i="3"/>
  <c r="BI659" i="3"/>
  <c r="BG895" i="3"/>
  <c r="AK397" i="3"/>
  <c r="AK382" i="3"/>
  <c r="BI854" i="3"/>
  <c r="BI669" i="3"/>
  <c r="BI733" i="3"/>
  <c r="BI805" i="3"/>
  <c r="BI877" i="3"/>
  <c r="BH378" i="3"/>
  <c r="BH507" i="3"/>
  <c r="BH675" i="3"/>
  <c r="BH722" i="3"/>
  <c r="BH826" i="3"/>
  <c r="BI110" i="3"/>
  <c r="BI142" i="3"/>
  <c r="BI182" i="3"/>
  <c r="BI214" i="3"/>
  <c r="BI318" i="3"/>
  <c r="BI454" i="3"/>
  <c r="BI558" i="3"/>
  <c r="BI590" i="3"/>
  <c r="BI622" i="3"/>
  <c r="BI662" i="3"/>
  <c r="BH391" i="3"/>
  <c r="BH459" i="3"/>
  <c r="BH683" i="3"/>
  <c r="BH843" i="3"/>
  <c r="BI31" i="3"/>
  <c r="BG267" i="3"/>
  <c r="BI95" i="3"/>
  <c r="BG331" i="3"/>
  <c r="BI159" i="3"/>
  <c r="BG395" i="3"/>
  <c r="BI223" i="3"/>
  <c r="BG459" i="3"/>
  <c r="BI287" i="3"/>
  <c r="BG523" i="3"/>
  <c r="BI359" i="3"/>
  <c r="BG595" i="3"/>
  <c r="BI423" i="3"/>
  <c r="BG659" i="3"/>
  <c r="BI495" i="3"/>
  <c r="BG731" i="3"/>
  <c r="BI567" i="3"/>
  <c r="BG803" i="3"/>
  <c r="BI631" i="3"/>
  <c r="BG867" i="3"/>
  <c r="BI695" i="3"/>
  <c r="BI759" i="3"/>
  <c r="BI823" i="3"/>
  <c r="BI887" i="3"/>
  <c r="BI32" i="3"/>
  <c r="BI64" i="3"/>
  <c r="BI104" i="3"/>
  <c r="BI144" i="3"/>
  <c r="BI176" i="3"/>
  <c r="BI256" i="3"/>
  <c r="BI288" i="3"/>
  <c r="BI392" i="3"/>
  <c r="BI424" i="3"/>
  <c r="BI496" i="3"/>
  <c r="BI568" i="3"/>
  <c r="BI600" i="3"/>
  <c r="BI640" i="3"/>
  <c r="BI57" i="3"/>
  <c r="BG293" i="3"/>
  <c r="BI121" i="3"/>
  <c r="BG357" i="3"/>
  <c r="BI185" i="3"/>
  <c r="BG421" i="3"/>
  <c r="BI249" i="3"/>
  <c r="BG485" i="3"/>
  <c r="BI321" i="3"/>
  <c r="BG557" i="3"/>
  <c r="BI385" i="3"/>
  <c r="BG621" i="3"/>
  <c r="BI449" i="3"/>
  <c r="BG685" i="3"/>
  <c r="BI521" i="3"/>
  <c r="BG757" i="3"/>
  <c r="BI585" i="3"/>
  <c r="BG821" i="3"/>
  <c r="BI657" i="3"/>
  <c r="BG893" i="3"/>
  <c r="BI721" i="3"/>
  <c r="BI793" i="3"/>
  <c r="BI865" i="3"/>
  <c r="BH777" i="3"/>
  <c r="BH390" i="3"/>
  <c r="BH846" i="3"/>
  <c r="BG270" i="3"/>
  <c r="BG302" i="3"/>
  <c r="BG334" i="3"/>
  <c r="BG366" i="3"/>
  <c r="BG398" i="3"/>
  <c r="BG430" i="3"/>
  <c r="BG462" i="3"/>
  <c r="BG502" i="3"/>
  <c r="BG534" i="3"/>
  <c r="BG646" i="3"/>
  <c r="BG686" i="3"/>
  <c r="BG718" i="3"/>
  <c r="BG750" i="3"/>
  <c r="BG782" i="3"/>
  <c r="BG822" i="3"/>
  <c r="BH359" i="3"/>
  <c r="BH591" i="3"/>
  <c r="BH815" i="3"/>
  <c r="BI83" i="3"/>
  <c r="BG319" i="3"/>
  <c r="BI155" i="3"/>
  <c r="BG391" i="3"/>
  <c r="BI227" i="3"/>
  <c r="BG463" i="3"/>
  <c r="BI291" i="3"/>
  <c r="BG527" i="3"/>
  <c r="BI363" i="3"/>
  <c r="BG599" i="3"/>
  <c r="BI427" i="3"/>
  <c r="BG663" i="3"/>
  <c r="BI507" i="3"/>
  <c r="BG743" i="3"/>
  <c r="BI571" i="3"/>
  <c r="BG807" i="3"/>
  <c r="BI635" i="3"/>
  <c r="BG871" i="3"/>
  <c r="BI707" i="3"/>
  <c r="BI787" i="3"/>
  <c r="BI859" i="3"/>
  <c r="BH315" i="3"/>
  <c r="BG576" i="3"/>
  <c r="BG640" i="3"/>
  <c r="BG704" i="3"/>
  <c r="BG768" i="3"/>
  <c r="BG816" i="3"/>
  <c r="BG848" i="3"/>
  <c r="BI708" i="3"/>
  <c r="BI772" i="3"/>
  <c r="BI822" i="3"/>
  <c r="BI850" i="3"/>
  <c r="BG394" i="3"/>
  <c r="BG882" i="3"/>
  <c r="BI790" i="3"/>
  <c r="BG683" i="3"/>
  <c r="BI832" i="3"/>
  <c r="BI72" i="3"/>
  <c r="BI368" i="3"/>
  <c r="BI744" i="3"/>
  <c r="BI888" i="3"/>
  <c r="AK207" i="3"/>
  <c r="BI666" i="3"/>
  <c r="BI794" i="3"/>
  <c r="BI402" i="3"/>
  <c r="BI618" i="3"/>
  <c r="BI786" i="3"/>
  <c r="BI723" i="3"/>
  <c r="BI842" i="3"/>
  <c r="BV30" i="3" l="1"/>
  <c r="BT29" i="3"/>
  <c r="BS31" i="3"/>
  <c r="BU31" i="3" s="1"/>
  <c r="BV7" i="3"/>
  <c r="BS7" i="3"/>
  <c r="BU6" i="3" s="1"/>
  <c r="BT8" i="3"/>
  <c r="BV8" i="3" l="1"/>
  <c r="BS8" i="3"/>
  <c r="BU7" i="3" s="1"/>
  <c r="BT9" i="3"/>
  <c r="BS30" i="3"/>
  <c r="BU30" i="3" s="1"/>
  <c r="BV29" i="3"/>
  <c r="BT28" i="3"/>
  <c r="BS29" i="3" l="1"/>
  <c r="BU29" i="3" s="1"/>
  <c r="BV28" i="3"/>
  <c r="BT27" i="3"/>
  <c r="BV27" i="3" s="1"/>
  <c r="BV9" i="3"/>
  <c r="BS9" i="3"/>
  <c r="BU8" i="3" s="1"/>
  <c r="BT10" i="3"/>
  <c r="BV10" i="3" l="1"/>
  <c r="BS10" i="3"/>
  <c r="BU9" i="3" s="1"/>
  <c r="BT11" i="3"/>
  <c r="BV11" i="3" l="1"/>
  <c r="BS11" i="3"/>
  <c r="BU10" i="3" s="1"/>
  <c r="BT12" i="3"/>
  <c r="BV12" i="3" l="1"/>
  <c r="BS12" i="3"/>
  <c r="BU11" i="3" s="1"/>
  <c r="AK907" i="3" l="1"/>
  <c r="AK908" i="3"/>
  <c r="AK909" i="3"/>
  <c r="AK911" i="3"/>
  <c r="AK919" i="3"/>
  <c r="AK921" i="3"/>
  <c r="AK923" i="3"/>
  <c r="AK924" i="3"/>
  <c r="AK932" i="3"/>
  <c r="AK933" i="3"/>
  <c r="AK935" i="3"/>
  <c r="AK937" i="3"/>
  <c r="AK945" i="3"/>
  <c r="AK947" i="3"/>
  <c r="AK948" i="3"/>
  <c r="AK949" i="3"/>
  <c r="AK957" i="3"/>
  <c r="AK959" i="3"/>
  <c r="AK961" i="3"/>
  <c r="AK963" i="3"/>
  <c r="AK971" i="3"/>
  <c r="AK972" i="3"/>
  <c r="AK973" i="3"/>
  <c r="AK975" i="3"/>
  <c r="AK980" i="3"/>
  <c r="AK983" i="3"/>
  <c r="AK985" i="3"/>
  <c r="AK987" i="3"/>
  <c r="AK988" i="3"/>
  <c r="AK993" i="3"/>
  <c r="AK996" i="3"/>
  <c r="AK997" i="3"/>
  <c r="AK999" i="3"/>
  <c r="AK1001" i="3"/>
  <c r="AK1005" i="3"/>
  <c r="AK1009" i="3"/>
  <c r="AK1011" i="3"/>
  <c r="AK1012" i="3"/>
  <c r="AK1013" i="3"/>
  <c r="AK1019" i="3"/>
  <c r="AK1021" i="3"/>
  <c r="AK1023" i="3"/>
  <c r="AK1025" i="3"/>
  <c r="AK1027" i="3"/>
  <c r="AK1028" i="3"/>
  <c r="AK1031" i="3"/>
  <c r="AK1035" i="3"/>
  <c r="AK1036" i="3"/>
  <c r="AK1037" i="3"/>
  <c r="AK1039" i="3"/>
  <c r="AK1041" i="3"/>
  <c r="AK1044" i="3"/>
  <c r="AK1045" i="3"/>
  <c r="AK1047" i="3"/>
  <c r="AK1049" i="3"/>
  <c r="AK1051" i="3"/>
  <c r="AK1052" i="3"/>
  <c r="AK1053" i="3"/>
  <c r="AK1057" i="3"/>
  <c r="AK1059" i="3"/>
  <c r="AK1060" i="3"/>
  <c r="AK1061" i="3"/>
  <c r="AK1063" i="3"/>
  <c r="AK1065" i="3"/>
  <c r="AK1067" i="3"/>
  <c r="AK1069" i="3"/>
  <c r="AK1071" i="3"/>
  <c r="AK1073" i="3"/>
  <c r="AK1075" i="3"/>
  <c r="AK1076" i="3"/>
  <c r="AK1077" i="3"/>
  <c r="AK1079" i="3"/>
  <c r="AK1083" i="3"/>
  <c r="AK1084" i="3"/>
  <c r="AK1085" i="3"/>
  <c r="AK1087" i="3"/>
  <c r="AK1089" i="3"/>
  <c r="AK1091" i="3"/>
  <c r="AK1092" i="3"/>
  <c r="AK1095" i="3"/>
  <c r="AK1097" i="3"/>
  <c r="AK1099" i="3"/>
  <c r="AK1100" i="3"/>
  <c r="AK1101" i="3"/>
  <c r="AK1103" i="3"/>
  <c r="AK1105" i="3"/>
  <c r="AK1108" i="3"/>
  <c r="AK1109" i="3"/>
  <c r="AK1111" i="3"/>
  <c r="AK1113" i="3"/>
  <c r="AK1115" i="3"/>
  <c r="AK1116" i="3"/>
  <c r="AK1117" i="3"/>
  <c r="AK1121" i="3"/>
  <c r="AK1123" i="3"/>
  <c r="AK1124" i="3"/>
  <c r="AK1125" i="3"/>
  <c r="AK1127" i="3"/>
  <c r="AK1129" i="3"/>
  <c r="AK1131" i="3"/>
  <c r="AK1133" i="3"/>
  <c r="AK1135" i="3"/>
  <c r="AK1137" i="3"/>
  <c r="AK1139" i="3"/>
  <c r="AK1140" i="3"/>
  <c r="AK1141" i="3"/>
  <c r="AK1143" i="3"/>
  <c r="AK1147" i="3"/>
  <c r="AK1148" i="3"/>
  <c r="AK1149" i="3"/>
  <c r="AK1151" i="3"/>
  <c r="AK1153" i="3"/>
  <c r="AK1155" i="3"/>
  <c r="AK1156" i="3"/>
  <c r="AK1159" i="3"/>
  <c r="AK1161" i="3"/>
  <c r="AK1163" i="3"/>
  <c r="AK1164" i="3"/>
  <c r="AK1165" i="3"/>
  <c r="AK1167" i="3"/>
  <c r="AK1169" i="3"/>
  <c r="AK1171" i="3"/>
  <c r="AK1172" i="3"/>
  <c r="AK1173" i="3"/>
  <c r="AK1175" i="3"/>
  <c r="AK1177" i="3"/>
  <c r="AK1179" i="3"/>
  <c r="AK1180" i="3"/>
  <c r="AK1181" i="3"/>
  <c r="AK1183" i="3"/>
  <c r="AK1185" i="3"/>
  <c r="AK1187" i="3"/>
  <c r="AK1188" i="3"/>
  <c r="AK1189" i="3"/>
  <c r="AK1191" i="3"/>
  <c r="AK1193" i="3"/>
  <c r="AK1195" i="3"/>
  <c r="AK1196" i="3"/>
  <c r="AK1197" i="3"/>
  <c r="AK1199" i="3"/>
  <c r="AK1201" i="3"/>
  <c r="AK1203" i="3"/>
  <c r="AK1204" i="3"/>
  <c r="AK1205" i="3"/>
  <c r="AK1207" i="3"/>
  <c r="AK1209" i="3"/>
  <c r="AK1211" i="3"/>
  <c r="AK1212" i="3"/>
  <c r="AK1213" i="3"/>
  <c r="AK1215" i="3"/>
  <c r="AK1217" i="3"/>
  <c r="AK1219" i="3"/>
  <c r="AK1220" i="3"/>
  <c r="AK1221" i="3"/>
  <c r="AK1223" i="3"/>
  <c r="AK1225" i="3"/>
  <c r="AK1227" i="3"/>
  <c r="AK1228" i="3"/>
  <c r="AK1229" i="3"/>
  <c r="AK1231" i="3"/>
  <c r="AK1233" i="3"/>
  <c r="AK1235" i="3"/>
  <c r="AK1236" i="3"/>
  <c r="AK1237" i="3"/>
  <c r="AK1239" i="3"/>
  <c r="AK1241" i="3"/>
  <c r="AK1243" i="3"/>
  <c r="AK1244" i="3"/>
  <c r="AK1245" i="3"/>
  <c r="AK1247" i="3"/>
  <c r="AK1249" i="3"/>
  <c r="AK1251" i="3"/>
  <c r="AK1252" i="3"/>
  <c r="AK1253" i="3"/>
  <c r="AK1255" i="3"/>
  <c r="AK1257" i="3"/>
  <c r="AK1259" i="3"/>
  <c r="AK1260" i="3"/>
  <c r="AK1261" i="3"/>
  <c r="AK1263" i="3"/>
  <c r="AK1265" i="3"/>
  <c r="AK1267" i="3"/>
  <c r="AK1268" i="3"/>
  <c r="AK1269" i="3"/>
  <c r="AK1271" i="3"/>
  <c r="AK1273" i="3"/>
  <c r="AK1275" i="3"/>
  <c r="AK1276" i="3"/>
  <c r="AK1277" i="3"/>
  <c r="AK1279" i="3"/>
  <c r="AK1281" i="3"/>
  <c r="AK1283" i="3"/>
  <c r="AK1284" i="3"/>
  <c r="AK1285" i="3"/>
  <c r="AK1287" i="3"/>
  <c r="AK1289" i="3"/>
  <c r="AK1291" i="3"/>
  <c r="AK1292" i="3"/>
  <c r="AK1293" i="3"/>
  <c r="AK1295" i="3"/>
  <c r="AK1297" i="3"/>
  <c r="AK1299" i="3"/>
  <c r="AK1300" i="3"/>
  <c r="AK1301" i="3"/>
  <c r="AK1303" i="3"/>
  <c r="AK1305" i="3"/>
  <c r="AK1307" i="3"/>
  <c r="AK1308" i="3"/>
  <c r="AK1309" i="3"/>
  <c r="AK1311" i="3"/>
  <c r="AK1313" i="3"/>
  <c r="AK1315" i="3"/>
  <c r="AK1316" i="3"/>
  <c r="AK1317" i="3"/>
  <c r="AK1319" i="3"/>
  <c r="AK1321" i="3"/>
  <c r="AK1323" i="3"/>
  <c r="AK1324" i="3"/>
  <c r="AK1325" i="3"/>
  <c r="AK1327" i="3"/>
  <c r="AK1329" i="3"/>
  <c r="AK1331" i="3"/>
  <c r="AK1332" i="3"/>
  <c r="AK1333" i="3"/>
  <c r="AK1335" i="3"/>
  <c r="AK1337" i="3"/>
  <c r="AK1339" i="3"/>
  <c r="AK1340" i="3"/>
  <c r="AK1341" i="3"/>
  <c r="AK1343" i="3"/>
  <c r="AK1345" i="3"/>
  <c r="AK1347" i="3"/>
  <c r="AK1348" i="3"/>
  <c r="AK1349" i="3"/>
  <c r="AK1351" i="3"/>
  <c r="AK1353" i="3"/>
  <c r="AK1355" i="3"/>
  <c r="AK1356" i="3"/>
  <c r="AK1357" i="3"/>
  <c r="AK1359" i="3"/>
  <c r="AK1361" i="3"/>
  <c r="AK1363" i="3"/>
  <c r="AK1364" i="3"/>
  <c r="AK1365" i="3"/>
  <c r="AK1367" i="3"/>
  <c r="AK1369" i="3"/>
  <c r="AK1371" i="3"/>
  <c r="AK1372" i="3"/>
  <c r="AK1373" i="3"/>
  <c r="AK1375" i="3"/>
  <c r="AK1377" i="3"/>
  <c r="AK1379" i="3"/>
  <c r="AK1380" i="3"/>
  <c r="AK1381" i="3"/>
  <c r="AK1383" i="3"/>
  <c r="AK1385" i="3"/>
  <c r="AK1387" i="3"/>
  <c r="AK1388" i="3"/>
  <c r="AK1389" i="3"/>
  <c r="AK1391" i="3"/>
  <c r="AK1393" i="3"/>
  <c r="AK1395" i="3"/>
  <c r="AK1396" i="3"/>
  <c r="AK1397" i="3"/>
  <c r="AK1399" i="3"/>
  <c r="AK1401" i="3"/>
  <c r="AK1403" i="3"/>
  <c r="AK1404" i="3"/>
  <c r="AK1405" i="3"/>
  <c r="AK1407" i="3"/>
  <c r="AK1409" i="3"/>
  <c r="AK1411" i="3"/>
  <c r="AK1412" i="3"/>
  <c r="AK1413" i="3"/>
  <c r="AK1415" i="3"/>
  <c r="AK1416" i="3"/>
  <c r="AK1417" i="3"/>
  <c r="AK1418" i="3"/>
  <c r="AK1419" i="3"/>
  <c r="AK1420" i="3"/>
  <c r="AK1421" i="3"/>
  <c r="AK1422" i="3"/>
  <c r="AK1423" i="3"/>
  <c r="AK1424" i="3"/>
  <c r="AK1425" i="3"/>
  <c r="AK1426" i="3"/>
  <c r="AK1427" i="3"/>
  <c r="AK1428" i="3"/>
  <c r="AK1429" i="3"/>
  <c r="AK1430" i="3"/>
  <c r="AK1431" i="3"/>
  <c r="AK1432" i="3"/>
  <c r="AK1433" i="3"/>
  <c r="AK1434" i="3"/>
  <c r="AK1435" i="3"/>
  <c r="AK1436" i="3"/>
  <c r="AK1437" i="3"/>
  <c r="AK1438" i="3"/>
  <c r="AK1439" i="3"/>
  <c r="AK1440" i="3"/>
  <c r="AK1441" i="3"/>
  <c r="AK1442" i="3"/>
  <c r="AK1443" i="3"/>
  <c r="AK1444" i="3"/>
  <c r="AK1445" i="3"/>
  <c r="AK1446" i="3"/>
  <c r="AK1447" i="3"/>
  <c r="AK1448" i="3"/>
  <c r="AK1449" i="3"/>
  <c r="AK1450" i="3"/>
  <c r="AK1451" i="3"/>
  <c r="AK1452" i="3"/>
  <c r="AK1453" i="3"/>
  <c r="AK1454" i="3"/>
  <c r="AK1455" i="3"/>
  <c r="AK1456" i="3"/>
  <c r="AK1457" i="3"/>
  <c r="AK1458" i="3"/>
  <c r="AK1459" i="3"/>
  <c r="AK1460" i="3"/>
  <c r="AK1461" i="3"/>
  <c r="AK1462" i="3"/>
  <c r="AK1463" i="3"/>
  <c r="AK1464" i="3"/>
  <c r="AK1465" i="3"/>
  <c r="AK1466" i="3"/>
  <c r="AK1467" i="3"/>
  <c r="AK1468" i="3"/>
  <c r="AK1469" i="3"/>
  <c r="AK1470" i="3"/>
  <c r="AK1471" i="3"/>
  <c r="AK1472" i="3"/>
  <c r="AK1473" i="3"/>
  <c r="AK1474" i="3"/>
  <c r="AK1475" i="3"/>
  <c r="AK1476" i="3"/>
  <c r="AK1477" i="3"/>
  <c r="AK1478" i="3"/>
  <c r="AK1479" i="3"/>
  <c r="AK1480" i="3"/>
  <c r="AK1481" i="3"/>
  <c r="AK1482" i="3"/>
  <c r="AK1483" i="3"/>
  <c r="AK1484" i="3"/>
  <c r="AK1485" i="3"/>
  <c r="AK1486" i="3"/>
  <c r="AK1487" i="3"/>
  <c r="AK1488" i="3"/>
  <c r="AK1489" i="3"/>
  <c r="AK1490" i="3"/>
  <c r="AK1491" i="3"/>
  <c r="AK1492" i="3"/>
  <c r="AK1493" i="3"/>
  <c r="AK1494" i="3"/>
  <c r="AK1495" i="3"/>
  <c r="AK1496" i="3"/>
  <c r="AK1497" i="3"/>
  <c r="AK1498" i="3"/>
  <c r="AK1499" i="3"/>
  <c r="AK1500" i="3"/>
  <c r="AK1501" i="3"/>
  <c r="AK1502" i="3"/>
  <c r="AK1503" i="3"/>
  <c r="AK1504" i="3"/>
  <c r="AK1505" i="3"/>
  <c r="AK1506" i="3"/>
  <c r="AK1507" i="3"/>
  <c r="AK1508" i="3"/>
  <c r="AK1509" i="3"/>
  <c r="AK1510" i="3"/>
  <c r="AK1511" i="3"/>
  <c r="AK1512" i="3"/>
  <c r="AK1513" i="3"/>
  <c r="AK1514" i="3"/>
  <c r="AK1515" i="3"/>
  <c r="AK1516" i="3"/>
  <c r="AK1517" i="3"/>
  <c r="AK1518" i="3"/>
  <c r="AK1519" i="3"/>
  <c r="AK1520" i="3"/>
  <c r="AK1521" i="3"/>
  <c r="AK1522" i="3"/>
  <c r="AK1523" i="3"/>
  <c r="AK1524" i="3"/>
  <c r="AK1525" i="3"/>
  <c r="AK1526" i="3"/>
  <c r="AK1527" i="3"/>
  <c r="AK1528" i="3"/>
  <c r="AK1529" i="3"/>
  <c r="AK1530" i="3"/>
  <c r="AK1531" i="3"/>
  <c r="AK1532" i="3"/>
  <c r="AK1533" i="3"/>
  <c r="AK1534" i="3"/>
  <c r="AK1535" i="3"/>
  <c r="AK1536" i="3"/>
  <c r="AK1537" i="3"/>
  <c r="AK1538" i="3"/>
  <c r="AK1539" i="3"/>
  <c r="AK1540" i="3"/>
  <c r="AK1541" i="3"/>
  <c r="AK1542" i="3"/>
  <c r="AK1543" i="3"/>
  <c r="AK1544" i="3"/>
  <c r="AK1545" i="3"/>
  <c r="AK1546" i="3"/>
  <c r="AK1547" i="3"/>
  <c r="AK1548" i="3"/>
  <c r="AK1549" i="3"/>
  <c r="AK1550" i="3"/>
  <c r="AK1551" i="3"/>
  <c r="AK1552" i="3"/>
  <c r="AK1553" i="3"/>
  <c r="AK1554" i="3"/>
  <c r="AK1555" i="3"/>
  <c r="AK1556" i="3"/>
  <c r="AK1557" i="3"/>
  <c r="AK1558" i="3"/>
  <c r="AK1559" i="3"/>
  <c r="AK1560" i="3"/>
  <c r="AK1561" i="3"/>
  <c r="AK1562" i="3"/>
  <c r="AK1563" i="3"/>
  <c r="AK1564" i="3"/>
  <c r="AK1565" i="3"/>
  <c r="AK1566" i="3"/>
  <c r="AK1567" i="3"/>
  <c r="AK1568" i="3"/>
  <c r="AK1569" i="3"/>
  <c r="AK1570" i="3"/>
  <c r="AK1571" i="3"/>
  <c r="AK1572" i="3"/>
  <c r="AK1573" i="3"/>
  <c r="AK1574" i="3"/>
  <c r="AK1575" i="3"/>
  <c r="AK1576" i="3"/>
  <c r="AK1577" i="3"/>
  <c r="AK1578" i="3"/>
  <c r="AK1579" i="3"/>
  <c r="AK1580" i="3"/>
  <c r="AK1581" i="3"/>
  <c r="AK1582" i="3"/>
  <c r="AK1583" i="3"/>
  <c r="AK1584" i="3"/>
  <c r="AK1585" i="3"/>
  <c r="AK1586" i="3"/>
  <c r="AK1587" i="3"/>
  <c r="AK1588" i="3"/>
  <c r="AK1589" i="3"/>
  <c r="AK1590" i="3"/>
  <c r="AK1591" i="3"/>
  <c r="AK1592" i="3"/>
  <c r="AK1593" i="3"/>
  <c r="AK1594" i="3"/>
  <c r="AK1595" i="3"/>
  <c r="AK1596" i="3"/>
  <c r="AK1597" i="3"/>
  <c r="AK1598" i="3"/>
  <c r="AK1599" i="3"/>
  <c r="AK1600" i="3"/>
  <c r="AK1601" i="3"/>
  <c r="AK1602" i="3"/>
  <c r="AK1603" i="3"/>
  <c r="AK1604" i="3"/>
  <c r="AK1605" i="3"/>
  <c r="AK1606" i="3"/>
  <c r="AK1607" i="3"/>
  <c r="AK1608" i="3"/>
  <c r="AK1609" i="3"/>
  <c r="AK1610" i="3"/>
  <c r="AK1611" i="3"/>
  <c r="AK1612" i="3"/>
  <c r="AK1613" i="3"/>
  <c r="AK1614" i="3"/>
  <c r="AK1615" i="3"/>
  <c r="AK1616" i="3"/>
  <c r="AK1617" i="3"/>
  <c r="AK1618" i="3"/>
  <c r="AK1619" i="3"/>
  <c r="AK1620" i="3"/>
  <c r="AK1621" i="3"/>
  <c r="AK1622" i="3"/>
  <c r="AK1623" i="3"/>
  <c r="AK1624" i="3"/>
  <c r="AK1625" i="3"/>
  <c r="AK1626" i="3"/>
  <c r="AK1627" i="3"/>
  <c r="AK1628" i="3"/>
  <c r="AK1629" i="3"/>
  <c r="AK1630" i="3"/>
  <c r="AK1631" i="3"/>
  <c r="AK1632" i="3"/>
  <c r="AK1633" i="3"/>
  <c r="AK1634" i="3"/>
  <c r="AK1635" i="3"/>
  <c r="AK1636" i="3"/>
  <c r="AK1637" i="3"/>
  <c r="AK1638" i="3"/>
  <c r="AK1639" i="3"/>
  <c r="AK1640" i="3"/>
  <c r="AK1641" i="3"/>
  <c r="AK1642" i="3"/>
  <c r="AK1643" i="3"/>
  <c r="AK1644" i="3"/>
  <c r="AK1645" i="3"/>
  <c r="AK1646" i="3"/>
  <c r="AK1647" i="3"/>
  <c r="AK1648" i="3"/>
  <c r="AK1649" i="3"/>
  <c r="AK1650" i="3"/>
  <c r="AK1651" i="3"/>
  <c r="AK1652" i="3"/>
  <c r="AK1653" i="3"/>
  <c r="AK1654" i="3"/>
  <c r="AK1655" i="3"/>
  <c r="AK1656" i="3"/>
  <c r="AK1657" i="3"/>
  <c r="AK1658" i="3"/>
  <c r="AK1659" i="3"/>
  <c r="AK1660" i="3"/>
  <c r="AK1661" i="3"/>
  <c r="AK1662" i="3"/>
  <c r="AK1663" i="3"/>
  <c r="AK1664" i="3"/>
  <c r="AK1665" i="3"/>
  <c r="AK1666" i="3"/>
  <c r="AK1667" i="3"/>
  <c r="AK1668" i="3"/>
  <c r="AK1669" i="3"/>
  <c r="AK1670" i="3"/>
  <c r="AK1671" i="3"/>
  <c r="AK1672" i="3"/>
  <c r="AK1673" i="3"/>
  <c r="AK1674" i="3"/>
  <c r="AK1675" i="3"/>
  <c r="AK1676" i="3"/>
  <c r="AK1677" i="3"/>
  <c r="AK1678" i="3"/>
  <c r="AK1679" i="3"/>
  <c r="AK1680" i="3"/>
  <c r="AK1681" i="3"/>
  <c r="AK1682" i="3"/>
  <c r="AK1683" i="3"/>
  <c r="AK1684" i="3"/>
  <c r="AK1685" i="3"/>
  <c r="AK1686" i="3"/>
  <c r="AK1687" i="3"/>
  <c r="AK1688" i="3"/>
  <c r="AK1689" i="3"/>
  <c r="AK1690" i="3"/>
  <c r="AK1691" i="3"/>
  <c r="AK1692" i="3"/>
  <c r="AK1693" i="3"/>
  <c r="AK1694" i="3"/>
  <c r="AK1695" i="3"/>
  <c r="AK1696" i="3"/>
  <c r="AK1697" i="3"/>
  <c r="AK1698" i="3"/>
  <c r="AK1699" i="3"/>
  <c r="AK1700" i="3"/>
  <c r="AK1701" i="3"/>
  <c r="AK1702" i="3"/>
  <c r="AK1703" i="3"/>
  <c r="AK1704" i="3"/>
  <c r="AK1705" i="3"/>
  <c r="AK1706" i="3"/>
  <c r="AK1707" i="3"/>
  <c r="AK1708" i="3"/>
  <c r="AK1709" i="3"/>
  <c r="AK1710" i="3"/>
  <c r="AK1711" i="3"/>
  <c r="AK1712" i="3"/>
  <c r="AK1713" i="3"/>
  <c r="AK1714" i="3"/>
  <c r="AK1715" i="3"/>
  <c r="AK1716" i="3"/>
  <c r="AK1717" i="3"/>
  <c r="AK1718" i="3"/>
  <c r="AK1719" i="3"/>
  <c r="AK1720" i="3"/>
  <c r="AK1721" i="3"/>
  <c r="AK1722" i="3"/>
  <c r="AK1723" i="3"/>
  <c r="AK1724" i="3"/>
  <c r="AK1725" i="3"/>
  <c r="AK1726" i="3"/>
  <c r="AK1727" i="3"/>
  <c r="AK1728" i="3"/>
  <c r="AK1729" i="3"/>
  <c r="AK1730" i="3"/>
  <c r="AK1731" i="3"/>
  <c r="AK1732" i="3"/>
  <c r="AK1733" i="3"/>
  <c r="AK1734" i="3"/>
  <c r="AK1735" i="3"/>
  <c r="AK1736" i="3"/>
  <c r="AK1737" i="3"/>
  <c r="AK1738" i="3"/>
  <c r="AK1739" i="3"/>
  <c r="AK1740" i="3"/>
  <c r="AK1741" i="3"/>
  <c r="AK1742" i="3"/>
  <c r="AK1743" i="3"/>
  <c r="AK1744" i="3"/>
  <c r="AK1745" i="3"/>
  <c r="AK1746" i="3"/>
  <c r="AK1747" i="3"/>
  <c r="AK1748" i="3"/>
  <c r="AK1749" i="3"/>
  <c r="AK1750" i="3"/>
  <c r="AK1751" i="3"/>
  <c r="AK1752" i="3"/>
  <c r="AK1753" i="3"/>
  <c r="AK1754" i="3"/>
  <c r="AK1755" i="3"/>
  <c r="AK1756" i="3"/>
  <c r="AK1757" i="3"/>
  <c r="AK1758" i="3"/>
  <c r="AK1759" i="3"/>
  <c r="AK1760" i="3"/>
  <c r="AK1761" i="3"/>
  <c r="AK1762" i="3"/>
  <c r="AK1763" i="3"/>
  <c r="AK1764" i="3"/>
  <c r="AK1765" i="3"/>
  <c r="AK1766" i="3"/>
  <c r="AK1767" i="3"/>
  <c r="AK1768" i="3"/>
  <c r="AK1769" i="3"/>
  <c r="AK1770" i="3"/>
  <c r="AK1771" i="3"/>
  <c r="AK1772" i="3"/>
  <c r="AK1773" i="3"/>
  <c r="AK1774" i="3"/>
  <c r="AK1775" i="3"/>
  <c r="AK1776" i="3"/>
  <c r="AK1777" i="3"/>
  <c r="AK1778" i="3"/>
  <c r="AK1779" i="3"/>
  <c r="AK1780" i="3"/>
  <c r="AK1781" i="3"/>
  <c r="AK1782" i="3"/>
  <c r="AK1783" i="3"/>
  <c r="AK1784" i="3"/>
  <c r="AK1785" i="3"/>
  <c r="AK1786" i="3"/>
  <c r="AK1787" i="3"/>
  <c r="AK1788" i="3"/>
  <c r="AK1789" i="3"/>
  <c r="AK1790" i="3"/>
  <c r="AK1791" i="3"/>
  <c r="AK1792" i="3"/>
  <c r="AK1793" i="3"/>
  <c r="AK1794" i="3"/>
  <c r="AK1795" i="3"/>
  <c r="AK1796" i="3"/>
  <c r="AK1797" i="3"/>
  <c r="AK1798" i="3"/>
  <c r="AK1799" i="3"/>
  <c r="AK1800" i="3"/>
  <c r="AK1801" i="3"/>
  <c r="AK1802" i="3"/>
  <c r="AK1803" i="3"/>
  <c r="AK1804" i="3"/>
  <c r="AK1805" i="3"/>
  <c r="AK1806" i="3"/>
  <c r="AK1807" i="3"/>
  <c r="AK1808" i="3"/>
  <c r="AK1809" i="3"/>
  <c r="AK1810" i="3"/>
  <c r="AK1811" i="3"/>
  <c r="AK1812" i="3"/>
  <c r="AK1813" i="3"/>
  <c r="AK1814" i="3"/>
  <c r="AK1815" i="3"/>
  <c r="AK1816" i="3"/>
  <c r="AK1817" i="3"/>
  <c r="AK1818" i="3"/>
  <c r="AK1819" i="3"/>
  <c r="AK1820" i="3"/>
  <c r="AK1821" i="3"/>
  <c r="AK1822" i="3"/>
  <c r="AK1823" i="3"/>
  <c r="AK1824" i="3"/>
  <c r="AK1825" i="3"/>
  <c r="AK1826" i="3"/>
  <c r="AK1827" i="3"/>
  <c r="AK1828" i="3"/>
  <c r="AK1829" i="3"/>
  <c r="AK1830" i="3"/>
  <c r="AK1831" i="3"/>
  <c r="AK1832" i="3"/>
  <c r="AK1833" i="3"/>
  <c r="AK1834" i="3"/>
  <c r="AK1835" i="3"/>
  <c r="AK1836" i="3"/>
  <c r="AK1837" i="3"/>
  <c r="AK1838" i="3"/>
  <c r="AK1839" i="3"/>
  <c r="AK1840" i="3"/>
  <c r="AK1841" i="3"/>
  <c r="AK1842" i="3"/>
  <c r="AK1843" i="3"/>
  <c r="AK1844" i="3"/>
  <c r="AK1845" i="3"/>
  <c r="AK1846" i="3"/>
  <c r="AK1847" i="3"/>
  <c r="AK1848" i="3"/>
  <c r="AK1849" i="3"/>
  <c r="AK1850" i="3"/>
  <c r="AK1851" i="3"/>
  <c r="AK1852" i="3"/>
  <c r="AK1853" i="3"/>
  <c r="AK1854" i="3"/>
  <c r="AK1855" i="3"/>
  <c r="AK1856" i="3"/>
  <c r="AK1857" i="3"/>
  <c r="AK1858" i="3"/>
  <c r="AK1859" i="3"/>
  <c r="AK1860" i="3"/>
  <c r="AK1861" i="3"/>
  <c r="AK1862" i="3"/>
  <c r="AK1863" i="3"/>
  <c r="AK1864" i="3"/>
  <c r="AK1865" i="3"/>
  <c r="AK1866" i="3"/>
  <c r="AK1867" i="3"/>
  <c r="AK1868" i="3"/>
  <c r="AK1869" i="3"/>
  <c r="AK1870" i="3"/>
  <c r="AK1871" i="3"/>
  <c r="AK1872" i="3"/>
  <c r="AK1873" i="3"/>
  <c r="AK1874" i="3"/>
  <c r="AK1875" i="3"/>
  <c r="AK1876" i="3"/>
  <c r="AK1877" i="3"/>
  <c r="AK1878" i="3"/>
  <c r="AK1879" i="3"/>
  <c r="AK1880" i="3"/>
  <c r="AK1881" i="3"/>
  <c r="AK1882" i="3"/>
  <c r="AK1883" i="3"/>
  <c r="AK1884" i="3"/>
  <c r="AK1885" i="3"/>
  <c r="AK1886" i="3"/>
  <c r="AK1887" i="3"/>
  <c r="AK1888" i="3"/>
  <c r="AK1889" i="3"/>
  <c r="AK1890" i="3"/>
  <c r="AK1891" i="3"/>
  <c r="AK1892" i="3"/>
  <c r="AK1893" i="3"/>
  <c r="AK1894" i="3"/>
  <c r="AK1895" i="3"/>
  <c r="AK1896" i="3"/>
  <c r="AK1897" i="3"/>
  <c r="AK1898" i="3"/>
  <c r="AK1899" i="3"/>
  <c r="AK1900" i="3"/>
  <c r="AK1901" i="3"/>
  <c r="AK1902" i="3"/>
  <c r="AK1903" i="3"/>
  <c r="AK1904" i="3"/>
  <c r="AK1905" i="3"/>
  <c r="AK1906" i="3"/>
  <c r="AK1907" i="3"/>
  <c r="AK1908" i="3"/>
  <c r="AK1909" i="3"/>
  <c r="AK1910" i="3"/>
  <c r="AK1911" i="3"/>
  <c r="AK1912" i="3"/>
  <c r="AK1913" i="3"/>
  <c r="AK1914" i="3"/>
  <c r="AK1915" i="3"/>
  <c r="AK1916" i="3"/>
  <c r="AK1917" i="3"/>
  <c r="AK1918" i="3"/>
  <c r="AK1919" i="3"/>
  <c r="AK1920" i="3"/>
  <c r="AK1921" i="3"/>
  <c r="AK1922" i="3"/>
  <c r="AK1923" i="3"/>
  <c r="AK1924" i="3"/>
  <c r="AK1925" i="3"/>
  <c r="AK1926" i="3"/>
  <c r="AK1927" i="3"/>
  <c r="AK1928" i="3"/>
  <c r="AK1929" i="3"/>
  <c r="AK1930" i="3"/>
  <c r="AK1931" i="3"/>
  <c r="AK1932" i="3"/>
  <c r="AK1933" i="3"/>
  <c r="AK1934" i="3"/>
  <c r="AK1935" i="3"/>
  <c r="AK1936" i="3"/>
  <c r="AK1937" i="3"/>
  <c r="AK1938" i="3"/>
  <c r="AK1939" i="3"/>
  <c r="AK1940" i="3"/>
  <c r="AK1941" i="3"/>
  <c r="AK1942" i="3"/>
  <c r="AK1943" i="3"/>
  <c r="AK1944" i="3"/>
  <c r="AK1945" i="3"/>
  <c r="AK1946" i="3"/>
  <c r="AK1947" i="3"/>
  <c r="AK1948" i="3"/>
  <c r="AK1949" i="3"/>
  <c r="AK1950" i="3"/>
  <c r="AK1951" i="3"/>
  <c r="AK1952" i="3"/>
  <c r="AK1953" i="3"/>
  <c r="AK1954" i="3"/>
  <c r="AK1955" i="3"/>
  <c r="AK1956" i="3"/>
  <c r="AK1957" i="3"/>
  <c r="AK1958" i="3"/>
  <c r="AK1959" i="3"/>
  <c r="AK1960" i="3"/>
  <c r="AK1961" i="3"/>
  <c r="AK1962" i="3"/>
  <c r="AK1963" i="3"/>
  <c r="AK1964" i="3"/>
  <c r="AK1965" i="3"/>
  <c r="AK1966" i="3"/>
  <c r="AK1967" i="3"/>
  <c r="AK1968" i="3"/>
  <c r="AK1969" i="3"/>
  <c r="AK1970" i="3"/>
  <c r="AK1971" i="3"/>
  <c r="AK1972" i="3"/>
  <c r="AK1973" i="3"/>
  <c r="AK1974" i="3"/>
  <c r="AK1975" i="3"/>
  <c r="AK1976" i="3"/>
  <c r="AK1977" i="3"/>
  <c r="AK1978" i="3"/>
  <c r="AK1979" i="3"/>
  <c r="AK1980" i="3"/>
  <c r="AK1981" i="3"/>
  <c r="AK1982" i="3"/>
  <c r="AK1983" i="3"/>
  <c r="AK1984" i="3"/>
  <c r="AK1985" i="3"/>
  <c r="AK1986" i="3"/>
  <c r="AK1987" i="3"/>
  <c r="AK1988" i="3"/>
  <c r="AK1989" i="3"/>
  <c r="AK1990" i="3"/>
  <c r="AK1991" i="3"/>
  <c r="AK1992" i="3"/>
  <c r="AK1993" i="3"/>
  <c r="AK1994" i="3"/>
  <c r="AK1995" i="3"/>
  <c r="AK1996" i="3"/>
  <c r="AK1997" i="3"/>
  <c r="AK1998" i="3"/>
  <c r="AK1999" i="3"/>
  <c r="AK2000" i="3"/>
  <c r="AK2001" i="3"/>
  <c r="AK2002" i="3"/>
  <c r="AK2003" i="3"/>
  <c r="AK2004" i="3"/>
  <c r="AK2005" i="3"/>
  <c r="AK2006" i="3"/>
  <c r="AK2007" i="3"/>
  <c r="AK2008" i="3"/>
  <c r="AK2009" i="3"/>
  <c r="AK2010" i="3"/>
  <c r="AK2011" i="3"/>
  <c r="AK2012" i="3"/>
  <c r="AK2013" i="3"/>
  <c r="AK2014" i="3"/>
  <c r="AK2015" i="3"/>
  <c r="AK2016" i="3"/>
  <c r="AK2017" i="3"/>
  <c r="AK2018" i="3"/>
  <c r="AK2019" i="3"/>
  <c r="AK2020" i="3"/>
  <c r="AK2021" i="3"/>
  <c r="AK2022" i="3"/>
  <c r="AK2023" i="3"/>
  <c r="AK2024" i="3"/>
  <c r="AK2025" i="3"/>
  <c r="AK2026" i="3"/>
  <c r="AK2027" i="3"/>
  <c r="AK2028" i="3"/>
  <c r="AK2029" i="3"/>
  <c r="AK2030" i="3"/>
  <c r="AK2031" i="3"/>
  <c r="AK2032" i="3"/>
  <c r="AK2033" i="3"/>
  <c r="AK2034" i="3"/>
  <c r="AK2035" i="3"/>
  <c r="AK2036" i="3"/>
  <c r="AK2037" i="3"/>
  <c r="AK2038" i="3"/>
  <c r="AK2039" i="3"/>
  <c r="AK2040" i="3"/>
  <c r="AK2041" i="3"/>
  <c r="AK2042" i="3"/>
  <c r="AK2043" i="3"/>
  <c r="AK2044" i="3"/>
  <c r="AK2045" i="3"/>
  <c r="AK2046" i="3"/>
  <c r="AK2047" i="3"/>
  <c r="AK2048" i="3"/>
  <c r="AK2049" i="3"/>
  <c r="AK2050" i="3"/>
  <c r="AK2051" i="3"/>
  <c r="AK2052" i="3"/>
  <c r="AK2053" i="3"/>
  <c r="AK2054" i="3"/>
  <c r="AK2055" i="3"/>
  <c r="AK2056" i="3"/>
  <c r="AK2057" i="3"/>
  <c r="AK2058" i="3"/>
  <c r="AK2059" i="3"/>
  <c r="AK2060" i="3"/>
  <c r="AK2061" i="3"/>
  <c r="AK2062" i="3"/>
  <c r="AK2063" i="3"/>
  <c r="AK2064" i="3"/>
  <c r="AK2065" i="3"/>
  <c r="AK2066" i="3"/>
  <c r="AK2067" i="3"/>
  <c r="AK2068" i="3"/>
  <c r="AK2069" i="3"/>
  <c r="AK2070" i="3"/>
  <c r="AK2071" i="3"/>
  <c r="AK2072" i="3"/>
  <c r="AK2073" i="3"/>
  <c r="AK2074" i="3"/>
  <c r="AK2075" i="3"/>
  <c r="AK2076" i="3"/>
  <c r="AK2077" i="3"/>
  <c r="AK2078" i="3"/>
  <c r="AK2079" i="3"/>
  <c r="AK2080" i="3"/>
  <c r="AK2081" i="3"/>
  <c r="AK2082" i="3"/>
  <c r="AK2083" i="3"/>
  <c r="AK2084" i="3"/>
  <c r="AK2085" i="3"/>
  <c r="AK2086" i="3"/>
  <c r="AK2087" i="3"/>
  <c r="AK2088" i="3"/>
  <c r="AK2089" i="3"/>
  <c r="AK2090" i="3"/>
  <c r="AK2091" i="3"/>
  <c r="AK2092" i="3"/>
  <c r="AK2093" i="3"/>
  <c r="AK2094" i="3"/>
  <c r="AK2095" i="3"/>
  <c r="AK2096" i="3"/>
  <c r="AK2097" i="3"/>
  <c r="AK2098" i="3"/>
  <c r="AK2099" i="3"/>
  <c r="AK2100" i="3"/>
  <c r="AK2101" i="3"/>
  <c r="AK2102" i="3"/>
  <c r="AK2103" i="3"/>
  <c r="AK2104" i="3"/>
  <c r="AK2105" i="3"/>
  <c r="AK2106" i="3"/>
  <c r="AK2107" i="3"/>
  <c r="AK2108" i="3"/>
  <c r="AK2109" i="3"/>
  <c r="AK2110" i="3"/>
  <c r="AK2111" i="3"/>
  <c r="AK2112" i="3"/>
  <c r="AK2113" i="3"/>
  <c r="AK2114" i="3"/>
  <c r="AK2115" i="3"/>
  <c r="AK2116" i="3"/>
  <c r="AK2117" i="3"/>
  <c r="AK2118" i="3"/>
  <c r="AK2119" i="3"/>
  <c r="AK2120" i="3"/>
  <c r="AK2121" i="3"/>
  <c r="AK2122" i="3"/>
  <c r="AK2123" i="3"/>
  <c r="AK2124" i="3"/>
  <c r="AK2125" i="3"/>
  <c r="AK2126" i="3"/>
  <c r="AK2127" i="3"/>
  <c r="AK2128" i="3"/>
  <c r="AK2129" i="3"/>
  <c r="AK2130" i="3"/>
  <c r="AK2131" i="3"/>
  <c r="AK2132" i="3"/>
  <c r="AK2133" i="3"/>
  <c r="AK2134" i="3"/>
  <c r="AK2135" i="3"/>
  <c r="AK2136" i="3"/>
  <c r="AK2137" i="3"/>
  <c r="AK2138" i="3"/>
  <c r="AK2139" i="3"/>
  <c r="AK2140" i="3"/>
  <c r="AK2141" i="3"/>
  <c r="AK2142" i="3"/>
  <c r="AK2143" i="3"/>
  <c r="AK2144" i="3"/>
  <c r="AK2145" i="3"/>
  <c r="AK2146" i="3"/>
  <c r="AK2147" i="3"/>
  <c r="AK2148" i="3"/>
  <c r="AK2149" i="3"/>
  <c r="AK2150" i="3"/>
  <c r="AK2151" i="3"/>
  <c r="AK2152" i="3"/>
  <c r="AK2153" i="3"/>
  <c r="AK2154" i="3"/>
  <c r="AK2155" i="3"/>
  <c r="AK2156" i="3"/>
  <c r="AK2157" i="3"/>
  <c r="AK2158" i="3"/>
  <c r="AK2159" i="3"/>
  <c r="AK2160" i="3"/>
  <c r="AK2161" i="3"/>
  <c r="AK2162" i="3"/>
  <c r="AK2163" i="3"/>
  <c r="AK2164" i="3"/>
  <c r="AK2165" i="3"/>
  <c r="AK2166" i="3"/>
  <c r="AK2167" i="3"/>
  <c r="AK2168" i="3"/>
  <c r="AK2169" i="3"/>
  <c r="AK2170" i="3"/>
  <c r="AK2171" i="3"/>
  <c r="AK2172" i="3"/>
  <c r="AK2173" i="3"/>
  <c r="AK2174" i="3"/>
  <c r="AK2175" i="3"/>
  <c r="AK2176" i="3"/>
  <c r="AK2177" i="3"/>
  <c r="AK2178" i="3"/>
  <c r="AK2179" i="3"/>
  <c r="AK2180" i="3"/>
  <c r="AK2181" i="3"/>
  <c r="AK2182" i="3"/>
  <c r="AK2183" i="3"/>
  <c r="AK2184" i="3"/>
  <c r="AK2185" i="3"/>
  <c r="AK2186" i="3"/>
  <c r="AK2187" i="3"/>
  <c r="AK2188" i="3"/>
  <c r="AK2189" i="3"/>
  <c r="AK2190" i="3"/>
  <c r="AK2191" i="3"/>
  <c r="AK2192" i="3"/>
  <c r="AK2193" i="3"/>
  <c r="AK2194" i="3"/>
  <c r="AK2195" i="3"/>
  <c r="AK2196" i="3"/>
  <c r="AK2197" i="3"/>
  <c r="AK2198" i="3"/>
  <c r="AK2199" i="3"/>
  <c r="AK2200" i="3"/>
  <c r="AK2201" i="3"/>
  <c r="AK2202" i="3"/>
  <c r="AK2203" i="3"/>
  <c r="AK2204" i="3"/>
  <c r="AK2205" i="3"/>
  <c r="AK2206" i="3"/>
  <c r="AK2207" i="3"/>
  <c r="AK2208" i="3"/>
  <c r="AK2209" i="3"/>
  <c r="AK2210" i="3"/>
  <c r="AK2211" i="3"/>
  <c r="AK2212" i="3"/>
  <c r="AK2213" i="3"/>
  <c r="AK2214" i="3"/>
  <c r="AK2215" i="3"/>
  <c r="AK2216" i="3"/>
  <c r="AK2217" i="3"/>
  <c r="AK2218" i="3"/>
  <c r="AK2219" i="3"/>
  <c r="AK2220" i="3"/>
  <c r="AK2221" i="3"/>
  <c r="AK2222" i="3"/>
  <c r="AK2223" i="3"/>
  <c r="AK2224" i="3"/>
  <c r="AK2225" i="3"/>
  <c r="AK2226" i="3"/>
  <c r="AK2227" i="3"/>
  <c r="AK2228" i="3"/>
  <c r="AK2229" i="3"/>
  <c r="AK2230" i="3"/>
  <c r="AK2231" i="3"/>
  <c r="AK2232" i="3"/>
  <c r="AK2233" i="3"/>
  <c r="AK2234" i="3"/>
  <c r="AK2235" i="3"/>
  <c r="AK2236" i="3"/>
  <c r="AK2237" i="3"/>
  <c r="AK2238" i="3"/>
  <c r="AK2239" i="3"/>
  <c r="AK2240" i="3"/>
  <c r="AK2241" i="3"/>
  <c r="AK2242" i="3"/>
  <c r="AK2243" i="3"/>
  <c r="AK2244" i="3"/>
  <c r="AK2245" i="3"/>
  <c r="AK2246" i="3"/>
  <c r="AK2247" i="3"/>
  <c r="AK2248" i="3"/>
  <c r="AK2249" i="3"/>
  <c r="AK2250" i="3"/>
  <c r="AK2251" i="3"/>
  <c r="AK2252" i="3"/>
  <c r="AK2253" i="3"/>
  <c r="AK2254" i="3"/>
  <c r="AK2255" i="3"/>
  <c r="AK2256" i="3"/>
  <c r="AK2257" i="3"/>
  <c r="AK2258" i="3"/>
  <c r="AK2259" i="3"/>
  <c r="AK2260" i="3"/>
  <c r="AK2261" i="3"/>
  <c r="AK2262" i="3"/>
  <c r="AK2263" i="3"/>
  <c r="AK2264" i="3"/>
  <c r="AK2265" i="3"/>
  <c r="AK2266" i="3"/>
  <c r="AK2267" i="3"/>
  <c r="AK2268" i="3"/>
  <c r="AK2269" i="3"/>
  <c r="AK2270" i="3"/>
  <c r="AK2271" i="3"/>
  <c r="AK2272" i="3"/>
  <c r="AK2273" i="3"/>
  <c r="AK2274" i="3"/>
  <c r="AK2275" i="3"/>
  <c r="AK2276" i="3"/>
  <c r="AK2277" i="3"/>
  <c r="AK2278" i="3"/>
  <c r="AK2279" i="3"/>
  <c r="AK2280" i="3"/>
  <c r="AK2281" i="3"/>
  <c r="AK2282" i="3"/>
  <c r="AK2283" i="3"/>
  <c r="AK2284" i="3"/>
  <c r="AK2285" i="3"/>
  <c r="AK2286" i="3"/>
  <c r="AK2287" i="3"/>
  <c r="AK2288" i="3"/>
  <c r="AK2289" i="3"/>
  <c r="AK2290" i="3"/>
  <c r="AK2291" i="3"/>
  <c r="AK2292" i="3"/>
  <c r="AK2293" i="3"/>
  <c r="AK2294" i="3"/>
  <c r="AK2295" i="3"/>
  <c r="AK2296" i="3"/>
  <c r="AK2297" i="3"/>
  <c r="AK2298" i="3"/>
  <c r="AK2299" i="3"/>
  <c r="AK2300" i="3"/>
  <c r="AK2301" i="3"/>
  <c r="AK2302" i="3"/>
  <c r="AK2303" i="3"/>
  <c r="AK2304" i="3"/>
  <c r="AK2305" i="3"/>
  <c r="AK2306" i="3"/>
  <c r="AK2307" i="3"/>
  <c r="AK2308" i="3"/>
  <c r="AK2309" i="3"/>
  <c r="AK2310" i="3"/>
  <c r="AK2311" i="3"/>
  <c r="AK2312" i="3"/>
  <c r="AK2313" i="3"/>
  <c r="AK2314" i="3"/>
  <c r="AK2315" i="3"/>
  <c r="AK2316" i="3"/>
  <c r="AK2317" i="3"/>
  <c r="AK2318" i="3"/>
  <c r="AK2319" i="3"/>
  <c r="AK2320" i="3"/>
  <c r="AK2321" i="3"/>
  <c r="AK2322" i="3"/>
  <c r="AK2323" i="3"/>
  <c r="AK2324" i="3"/>
  <c r="AK2325" i="3"/>
  <c r="AK2326" i="3"/>
  <c r="AK2327" i="3"/>
  <c r="AK2328" i="3"/>
  <c r="AK2329" i="3"/>
  <c r="AK2330" i="3"/>
  <c r="AK2331" i="3"/>
  <c r="AK2332" i="3"/>
  <c r="AK2333" i="3"/>
  <c r="AK2334" i="3"/>
  <c r="AK2335" i="3"/>
  <c r="AK2336" i="3"/>
  <c r="AK2337" i="3"/>
  <c r="AK2338" i="3"/>
  <c r="AK2339" i="3"/>
  <c r="AK2340" i="3"/>
  <c r="AK2341" i="3"/>
  <c r="AK2342" i="3"/>
  <c r="AK2343" i="3"/>
  <c r="AK2344" i="3"/>
  <c r="AK2345" i="3"/>
  <c r="AK2346" i="3"/>
  <c r="AK2347" i="3"/>
  <c r="AK2348" i="3"/>
  <c r="AK2349" i="3"/>
  <c r="AK2350" i="3"/>
  <c r="AK2351" i="3"/>
  <c r="AK2352" i="3"/>
  <c r="AK2353" i="3"/>
  <c r="AK2354" i="3"/>
  <c r="AK2355" i="3"/>
  <c r="AK2356" i="3"/>
  <c r="AK2357" i="3"/>
  <c r="AK2358" i="3"/>
  <c r="AK2359" i="3"/>
  <c r="AK2360" i="3"/>
  <c r="AK2361" i="3"/>
  <c r="AK2362" i="3"/>
  <c r="AK2363" i="3"/>
  <c r="AK2364" i="3"/>
  <c r="AK2365" i="3"/>
  <c r="AK2366" i="3"/>
  <c r="AK2367" i="3"/>
  <c r="AK2368" i="3"/>
  <c r="AK2369" i="3"/>
  <c r="AK2370" i="3"/>
  <c r="AK2371" i="3"/>
  <c r="AK2372" i="3"/>
  <c r="AK2373" i="3"/>
  <c r="AK2374" i="3"/>
  <c r="AK2375" i="3"/>
  <c r="AK2376" i="3"/>
  <c r="AK2377" i="3"/>
  <c r="AK2378" i="3"/>
  <c r="AK2379" i="3"/>
  <c r="AK2380" i="3"/>
  <c r="AK2381" i="3"/>
  <c r="AK2382" i="3"/>
  <c r="AK2383" i="3"/>
  <c r="AK2384" i="3"/>
  <c r="AK2385" i="3"/>
  <c r="AK2386" i="3"/>
  <c r="AK2387" i="3"/>
  <c r="AK2388" i="3"/>
  <c r="AK2389" i="3"/>
  <c r="AK2390" i="3"/>
  <c r="AK2391" i="3"/>
  <c r="AK2392" i="3"/>
  <c r="AK2393" i="3"/>
  <c r="AK2394" i="3"/>
  <c r="AK2395" i="3"/>
  <c r="AK2396" i="3"/>
  <c r="AK2397" i="3"/>
  <c r="AK2398" i="3"/>
  <c r="AK2399" i="3"/>
  <c r="AK2400" i="3"/>
  <c r="AK2401" i="3"/>
  <c r="AK2402" i="3"/>
  <c r="AK2403" i="3"/>
  <c r="AK2404" i="3"/>
  <c r="AK2405" i="3"/>
  <c r="AK2406" i="3"/>
  <c r="AK2407" i="3"/>
  <c r="AK2408" i="3"/>
  <c r="AK2409" i="3"/>
  <c r="AK2410" i="3"/>
  <c r="AK2411" i="3"/>
  <c r="AK2412" i="3"/>
  <c r="AK2413" i="3"/>
  <c r="AK2414" i="3"/>
  <c r="AK2415" i="3"/>
  <c r="AK2416" i="3"/>
  <c r="AK2417" i="3"/>
  <c r="AK2418" i="3"/>
  <c r="AK2419" i="3"/>
  <c r="AK2420" i="3"/>
  <c r="AK2421" i="3"/>
  <c r="AK2422" i="3"/>
  <c r="AK2423" i="3"/>
  <c r="AK2424" i="3"/>
  <c r="AK2425" i="3"/>
  <c r="AK2426" i="3"/>
  <c r="AK2427" i="3"/>
  <c r="AK2428" i="3"/>
  <c r="AK2429" i="3"/>
  <c r="AK2430" i="3"/>
  <c r="AK2431" i="3"/>
  <c r="AK2432" i="3"/>
  <c r="AK2433" i="3"/>
  <c r="AK2434" i="3"/>
  <c r="AK2435" i="3"/>
  <c r="AK2436" i="3"/>
  <c r="AK2437" i="3"/>
  <c r="AK2438" i="3"/>
  <c r="AK2439" i="3"/>
  <c r="AK2440" i="3"/>
  <c r="AK2441" i="3"/>
  <c r="AK2442" i="3"/>
  <c r="AK2443" i="3"/>
  <c r="AK2444" i="3"/>
  <c r="AK2445" i="3"/>
  <c r="AK2446" i="3"/>
  <c r="AK2447" i="3"/>
  <c r="AK2448" i="3"/>
  <c r="AK2449" i="3"/>
  <c r="AK2450" i="3"/>
  <c r="AK2451" i="3"/>
  <c r="AK2452" i="3"/>
  <c r="AK2453" i="3"/>
  <c r="AK2454" i="3"/>
  <c r="AK2455" i="3"/>
  <c r="AK2456" i="3"/>
  <c r="AK2457" i="3"/>
  <c r="AK2458" i="3"/>
  <c r="AK2459" i="3"/>
  <c r="AK2460" i="3"/>
  <c r="AK2461" i="3"/>
  <c r="AK2462" i="3"/>
  <c r="AK2463" i="3"/>
  <c r="AK2464" i="3"/>
  <c r="AK2465" i="3"/>
  <c r="AK2466" i="3"/>
  <c r="AK2467" i="3"/>
  <c r="AK2468" i="3"/>
  <c r="AK2469" i="3"/>
  <c r="AK2470" i="3"/>
  <c r="AK2471" i="3"/>
  <c r="AK2472" i="3"/>
  <c r="AK2473" i="3"/>
  <c r="AK2474" i="3"/>
  <c r="AK2475" i="3"/>
  <c r="AK2476" i="3"/>
  <c r="AK2477" i="3"/>
  <c r="AK2478" i="3"/>
  <c r="AK2479" i="3"/>
  <c r="AK2480" i="3"/>
  <c r="AK2481" i="3"/>
  <c r="AK2482" i="3"/>
  <c r="AK2483" i="3"/>
  <c r="AK2484" i="3"/>
  <c r="AK2485" i="3"/>
  <c r="AK2486" i="3"/>
  <c r="AK2487" i="3"/>
  <c r="AK2488" i="3"/>
  <c r="AK2489" i="3"/>
  <c r="AK2490" i="3"/>
  <c r="AK2491" i="3"/>
  <c r="AK2492" i="3"/>
  <c r="AK2493" i="3"/>
  <c r="AK2494" i="3"/>
  <c r="AK2495" i="3"/>
  <c r="AK2496" i="3"/>
  <c r="AK2497" i="3"/>
  <c r="AK2498" i="3"/>
  <c r="AK2499" i="3"/>
  <c r="AK2500" i="3"/>
  <c r="AK2501" i="3"/>
  <c r="AK2502" i="3"/>
  <c r="AK2503" i="3"/>
  <c r="AK2504" i="3"/>
  <c r="AK2505" i="3"/>
  <c r="AK2506" i="3"/>
  <c r="AK2507" i="3"/>
  <c r="AK2508" i="3"/>
  <c r="AK2509" i="3"/>
  <c r="AK2510" i="3"/>
  <c r="AK2511" i="3"/>
  <c r="AK2512" i="3"/>
  <c r="AK2513" i="3"/>
  <c r="AK2514" i="3"/>
  <c r="AK2515" i="3"/>
  <c r="AK2516" i="3"/>
  <c r="AK2517" i="3"/>
  <c r="AK2518" i="3"/>
  <c r="AK2519" i="3"/>
  <c r="AK2520" i="3"/>
  <c r="AK2521" i="3"/>
  <c r="AK2522" i="3"/>
  <c r="AK2523" i="3"/>
  <c r="AK2524" i="3"/>
  <c r="AK2525" i="3"/>
  <c r="AK2526" i="3"/>
  <c r="AK2527" i="3"/>
  <c r="AK2528" i="3"/>
  <c r="AK2529" i="3"/>
  <c r="AK2530" i="3"/>
  <c r="AK2531" i="3"/>
  <c r="AK2532" i="3"/>
  <c r="AK2533" i="3"/>
  <c r="AK2534" i="3"/>
  <c r="AK2535" i="3"/>
  <c r="AK2536" i="3"/>
  <c r="AK2537" i="3"/>
  <c r="AK2538" i="3"/>
  <c r="AK2539" i="3"/>
  <c r="AK2540" i="3"/>
  <c r="AK2541" i="3"/>
  <c r="AK2542" i="3"/>
  <c r="AK2543" i="3"/>
  <c r="AK2544" i="3"/>
  <c r="AK2545" i="3"/>
  <c r="AK2546" i="3"/>
  <c r="AK2547" i="3"/>
  <c r="AK2548" i="3"/>
  <c r="AK2549" i="3"/>
  <c r="AK2550" i="3"/>
  <c r="AK2551" i="3"/>
  <c r="AK2552" i="3"/>
  <c r="AK2553" i="3"/>
  <c r="AK2554" i="3"/>
  <c r="AK2555" i="3"/>
  <c r="AK2556" i="3"/>
  <c r="AK2557" i="3"/>
  <c r="AK2558" i="3"/>
  <c r="AK2559" i="3"/>
  <c r="AK2560" i="3"/>
  <c r="AK2561" i="3"/>
  <c r="AK2562" i="3"/>
  <c r="AK2563" i="3"/>
  <c r="AK2564" i="3"/>
  <c r="AK2565" i="3"/>
  <c r="AK2566" i="3"/>
  <c r="AK2567" i="3"/>
  <c r="AK2568" i="3"/>
  <c r="AK2569" i="3"/>
  <c r="AK2570" i="3"/>
  <c r="AK2571" i="3"/>
  <c r="AK2572" i="3"/>
  <c r="AK2573" i="3"/>
  <c r="AK2574" i="3"/>
  <c r="AK2575" i="3"/>
  <c r="AK2576" i="3"/>
  <c r="AK2577" i="3"/>
  <c r="AK2578" i="3"/>
  <c r="AK2579" i="3"/>
  <c r="AK2580" i="3"/>
  <c r="AK2581" i="3"/>
  <c r="AK2582" i="3"/>
  <c r="AK2583" i="3"/>
  <c r="AK2584" i="3"/>
  <c r="AK2585" i="3"/>
  <c r="AK2586" i="3"/>
  <c r="AK2587" i="3"/>
  <c r="AK2588" i="3"/>
  <c r="AK2589" i="3"/>
  <c r="AK2590" i="3"/>
  <c r="AK2591" i="3"/>
  <c r="AK2592" i="3"/>
  <c r="AK2593" i="3"/>
  <c r="AK2594" i="3"/>
  <c r="AK2595" i="3"/>
  <c r="AK2596" i="3"/>
  <c r="AK2597" i="3"/>
  <c r="AK2598" i="3"/>
  <c r="AK2599" i="3"/>
  <c r="AK2600" i="3"/>
  <c r="AK2601" i="3"/>
  <c r="AK2602" i="3"/>
  <c r="AK2603" i="3"/>
  <c r="AK2604" i="3"/>
  <c r="AK2605" i="3"/>
  <c r="AK2606" i="3"/>
  <c r="AK2607" i="3"/>
  <c r="AK2608" i="3"/>
  <c r="AK2609" i="3"/>
  <c r="AK2610" i="3"/>
  <c r="AK2611" i="3"/>
  <c r="AK2612" i="3"/>
  <c r="AK2613" i="3"/>
  <c r="AK2614" i="3"/>
  <c r="AK2615" i="3"/>
  <c r="AK2616" i="3"/>
  <c r="AK2617" i="3"/>
  <c r="AK2618" i="3"/>
  <c r="AK2619" i="3"/>
  <c r="AK2620" i="3"/>
  <c r="AK2621" i="3"/>
  <c r="AK2622" i="3"/>
  <c r="AK2623" i="3"/>
  <c r="AK2624" i="3"/>
  <c r="AK2625" i="3"/>
  <c r="AK2626" i="3"/>
  <c r="AK2627" i="3"/>
  <c r="AK2628" i="3"/>
  <c r="AK2629" i="3"/>
  <c r="AK2630" i="3"/>
  <c r="AK2631" i="3"/>
  <c r="AK2632" i="3"/>
  <c r="AK2633" i="3"/>
  <c r="AK2634" i="3"/>
  <c r="AK2635" i="3"/>
  <c r="AK2636" i="3"/>
  <c r="AK2637" i="3"/>
  <c r="AK2638" i="3"/>
  <c r="AK2639" i="3"/>
  <c r="AK2640" i="3"/>
  <c r="AK2641" i="3"/>
  <c r="AK2642" i="3"/>
  <c r="AK2643" i="3"/>
  <c r="AK2644" i="3"/>
  <c r="AK2645" i="3"/>
  <c r="AK2646" i="3"/>
  <c r="AK2647" i="3"/>
  <c r="AK2648" i="3"/>
  <c r="AK2649" i="3"/>
  <c r="AK2650" i="3"/>
  <c r="AK2651" i="3"/>
  <c r="AK2652" i="3"/>
  <c r="AK2653" i="3"/>
  <c r="AK2654" i="3"/>
  <c r="AK2655" i="3"/>
  <c r="AK2656" i="3"/>
  <c r="AK2657" i="3"/>
  <c r="AK2658" i="3"/>
  <c r="AK2659" i="3"/>
  <c r="AK2660" i="3"/>
  <c r="AK2661" i="3"/>
  <c r="AK2662" i="3"/>
  <c r="AK2663" i="3"/>
  <c r="AK2664" i="3"/>
  <c r="AK2665" i="3"/>
  <c r="AK2666" i="3"/>
  <c r="AK2667" i="3"/>
  <c r="AK2668" i="3"/>
  <c r="AK2669" i="3"/>
  <c r="AK2670" i="3"/>
  <c r="AK2671" i="3"/>
  <c r="AK2672" i="3"/>
  <c r="AK2673" i="3"/>
  <c r="AK2674" i="3"/>
  <c r="AK2675" i="3"/>
  <c r="AK2676" i="3"/>
  <c r="AK2677" i="3"/>
  <c r="AK2678" i="3"/>
  <c r="AK2679" i="3"/>
  <c r="AK2680" i="3"/>
  <c r="AK2681" i="3"/>
  <c r="AK2682" i="3"/>
  <c r="AK2683" i="3"/>
  <c r="AK2684" i="3"/>
  <c r="AK2685" i="3"/>
  <c r="AK2686" i="3"/>
  <c r="AK2687" i="3"/>
  <c r="AK2688" i="3"/>
  <c r="AK2689" i="3"/>
  <c r="AK2690" i="3"/>
  <c r="AK2691" i="3"/>
  <c r="AK2692" i="3"/>
  <c r="AK2693" i="3"/>
  <c r="AK2694" i="3"/>
  <c r="AK2695" i="3"/>
  <c r="AK2696" i="3"/>
  <c r="AK2697" i="3"/>
  <c r="AK2698" i="3"/>
  <c r="AK2699" i="3"/>
  <c r="AK2700" i="3"/>
  <c r="AK2701" i="3"/>
  <c r="AK2702" i="3"/>
  <c r="AK2703" i="3"/>
  <c r="AK2704" i="3"/>
  <c r="AK2705" i="3"/>
  <c r="AK2706" i="3"/>
  <c r="AK2707" i="3"/>
  <c r="AK2708" i="3"/>
  <c r="AK2709" i="3"/>
  <c r="AK2710" i="3"/>
  <c r="AK2711" i="3"/>
  <c r="AK2712" i="3"/>
  <c r="AK2713" i="3"/>
  <c r="AK2714" i="3"/>
  <c r="AK2715" i="3"/>
  <c r="AK2716" i="3"/>
  <c r="AK2717" i="3"/>
  <c r="AK2718" i="3"/>
  <c r="AK2719" i="3"/>
  <c r="AK2720" i="3"/>
  <c r="AK2721" i="3"/>
  <c r="AK2722" i="3"/>
  <c r="AK2723" i="3"/>
  <c r="AK2724" i="3"/>
  <c r="AK2725" i="3"/>
  <c r="AK2726" i="3"/>
  <c r="AK2727" i="3"/>
  <c r="AK2728" i="3"/>
  <c r="AK2729" i="3"/>
  <c r="AK2730" i="3"/>
  <c r="AK2731" i="3"/>
  <c r="AK2732" i="3"/>
  <c r="AK2733" i="3"/>
  <c r="AK2734" i="3"/>
  <c r="AK2735" i="3"/>
  <c r="AK2736" i="3"/>
  <c r="AK2737" i="3"/>
  <c r="AK2738" i="3"/>
  <c r="AK2739" i="3"/>
  <c r="AK2740" i="3"/>
  <c r="AK2741" i="3"/>
  <c r="AK2742" i="3"/>
  <c r="AK2743" i="3"/>
  <c r="AK2744" i="3"/>
  <c r="AK2745" i="3"/>
  <c r="AK2746" i="3"/>
  <c r="AK2747" i="3"/>
  <c r="AK2748" i="3"/>
  <c r="AK2749" i="3"/>
  <c r="AK2750" i="3"/>
  <c r="AK2751" i="3"/>
  <c r="AK2752" i="3"/>
  <c r="AK2753" i="3"/>
  <c r="AK2754" i="3"/>
  <c r="AK2755" i="3"/>
  <c r="AK2756" i="3"/>
  <c r="AK2757" i="3"/>
  <c r="AK2758" i="3"/>
  <c r="AK2759" i="3"/>
  <c r="AK2760" i="3"/>
  <c r="AK2761" i="3"/>
  <c r="AK2762" i="3"/>
  <c r="AK2763" i="3"/>
  <c r="AK2764" i="3"/>
  <c r="AK2765" i="3"/>
  <c r="AK2766" i="3"/>
  <c r="AK2767" i="3"/>
  <c r="AK2768" i="3"/>
  <c r="AK2769" i="3"/>
  <c r="AK2770" i="3"/>
  <c r="AK2771" i="3"/>
  <c r="AK2772" i="3"/>
  <c r="AK2773" i="3"/>
  <c r="AK2774" i="3"/>
  <c r="AK2775" i="3"/>
  <c r="AK2776" i="3"/>
  <c r="AK2777" i="3"/>
  <c r="AK2778" i="3"/>
  <c r="AK2779" i="3"/>
  <c r="AK2780" i="3"/>
  <c r="AK2781" i="3"/>
  <c r="AK2782" i="3"/>
  <c r="AK2783" i="3"/>
  <c r="AK2784" i="3"/>
  <c r="AK2785" i="3"/>
  <c r="AK2786" i="3"/>
  <c r="AK2787" i="3"/>
  <c r="AK2788" i="3"/>
  <c r="AK2789" i="3"/>
  <c r="AK2790" i="3"/>
  <c r="AK2791" i="3"/>
  <c r="AK2792" i="3"/>
  <c r="AK2793" i="3"/>
  <c r="AK2794" i="3"/>
  <c r="AK2795" i="3"/>
  <c r="AK2796" i="3"/>
  <c r="AK2797" i="3"/>
  <c r="AK2798" i="3"/>
  <c r="AK2799" i="3"/>
  <c r="AK2800" i="3"/>
  <c r="AK2801" i="3"/>
  <c r="AK2802" i="3"/>
  <c r="AK2803" i="3"/>
  <c r="AK2804" i="3"/>
  <c r="AK2805" i="3"/>
  <c r="AK2806" i="3"/>
  <c r="AK2807" i="3"/>
  <c r="AK2808" i="3"/>
  <c r="AK2809" i="3"/>
  <c r="AK2810" i="3"/>
  <c r="AK2811" i="3"/>
  <c r="AK2812" i="3"/>
  <c r="AK2813" i="3"/>
  <c r="AK2814" i="3"/>
  <c r="AK2815" i="3"/>
  <c r="AK2816" i="3"/>
  <c r="AK2817" i="3"/>
  <c r="AK2818" i="3"/>
  <c r="AK2819" i="3"/>
  <c r="AK2820" i="3"/>
  <c r="AK2821" i="3"/>
  <c r="AK2822" i="3"/>
  <c r="AK2823" i="3"/>
  <c r="AK2824" i="3"/>
  <c r="AK2825" i="3"/>
  <c r="AK2826" i="3"/>
  <c r="AK2827" i="3"/>
  <c r="AK2828" i="3"/>
  <c r="AK2829" i="3"/>
  <c r="AK2830" i="3"/>
  <c r="AK2831" i="3"/>
  <c r="AK2832" i="3"/>
  <c r="AK2833" i="3"/>
  <c r="AK2834" i="3"/>
  <c r="AK2835" i="3"/>
  <c r="AK2836" i="3"/>
  <c r="AK2837" i="3"/>
  <c r="AK2838" i="3"/>
  <c r="AK2839" i="3"/>
  <c r="AK2840" i="3"/>
  <c r="AK2841" i="3"/>
  <c r="AK2842" i="3"/>
  <c r="AK2843" i="3"/>
  <c r="AK2844" i="3"/>
  <c r="AK2845" i="3"/>
  <c r="AK2846" i="3"/>
  <c r="AK2847" i="3"/>
  <c r="AK2848" i="3"/>
  <c r="AK2849" i="3"/>
  <c r="AK2850" i="3"/>
  <c r="AK2851" i="3"/>
  <c r="AK2852" i="3"/>
  <c r="AK2853" i="3"/>
  <c r="AK2854" i="3"/>
  <c r="AK2855" i="3"/>
  <c r="AK2856" i="3"/>
  <c r="AK2857" i="3"/>
  <c r="AK2858" i="3"/>
  <c r="AK2859" i="3"/>
  <c r="AK2860" i="3"/>
  <c r="AK2861" i="3"/>
  <c r="AK2862" i="3"/>
  <c r="AK2863" i="3"/>
  <c r="AK2864" i="3"/>
  <c r="AK2865" i="3"/>
  <c r="AK2866" i="3"/>
  <c r="AK2867" i="3"/>
  <c r="AK2868" i="3"/>
  <c r="AK2869" i="3"/>
  <c r="AK2870" i="3"/>
  <c r="AK2871" i="3"/>
  <c r="AK2872" i="3"/>
  <c r="AK2873" i="3"/>
  <c r="AK2874" i="3"/>
  <c r="AK2875" i="3"/>
  <c r="AK2876" i="3"/>
  <c r="AK2877" i="3"/>
  <c r="AK2878" i="3"/>
  <c r="AK2879" i="3"/>
  <c r="AK2880" i="3"/>
  <c r="AK2881" i="3"/>
  <c r="AK2882" i="3"/>
  <c r="AK2883" i="3"/>
  <c r="AK2884" i="3"/>
  <c r="AK2885" i="3"/>
  <c r="AK2886" i="3"/>
  <c r="AK2887" i="3"/>
  <c r="AK2888" i="3"/>
  <c r="AK2889" i="3"/>
  <c r="AK2890" i="3"/>
  <c r="AK2891" i="3"/>
  <c r="AK2892" i="3"/>
  <c r="AK2893" i="3"/>
  <c r="AK2894" i="3"/>
  <c r="AK2895" i="3"/>
  <c r="AK2896" i="3"/>
  <c r="AK2897" i="3"/>
  <c r="AK2898" i="3"/>
  <c r="AK2899" i="3"/>
  <c r="AK2900" i="3"/>
  <c r="AK2901" i="3"/>
  <c r="AK2902" i="3"/>
  <c r="AK2903" i="3"/>
  <c r="AK2904" i="3"/>
  <c r="AK2905" i="3"/>
  <c r="AK2906" i="3"/>
  <c r="AK2907" i="3"/>
  <c r="AK2908" i="3"/>
  <c r="AK2909" i="3"/>
  <c r="AK2910" i="3"/>
  <c r="AK2911" i="3"/>
  <c r="AK2912" i="3"/>
  <c r="AK2913" i="3"/>
  <c r="AK2914" i="3"/>
  <c r="AK2915" i="3"/>
  <c r="AK2916" i="3"/>
  <c r="AK2917" i="3"/>
  <c r="AK2918" i="3"/>
  <c r="AK2919" i="3"/>
  <c r="AK2920" i="3"/>
  <c r="AK2921" i="3"/>
  <c r="AK2922" i="3"/>
  <c r="AK2923" i="3"/>
  <c r="AK2924" i="3"/>
  <c r="AK2925" i="3"/>
  <c r="AK2926" i="3"/>
  <c r="AK2927" i="3"/>
  <c r="AK2928" i="3"/>
  <c r="AK2929" i="3"/>
  <c r="AK2930" i="3"/>
  <c r="AK2931" i="3"/>
  <c r="AK2932" i="3"/>
  <c r="AK2933" i="3"/>
  <c r="AK2934" i="3"/>
  <c r="AK2935" i="3"/>
  <c r="AK2936" i="3"/>
  <c r="AK2937" i="3"/>
  <c r="AK2938" i="3"/>
  <c r="AK2939" i="3"/>
  <c r="AK2940" i="3"/>
  <c r="AK2941" i="3"/>
  <c r="AK2942" i="3"/>
  <c r="AK2943" i="3"/>
  <c r="AK2944" i="3"/>
  <c r="AK2945" i="3"/>
  <c r="AK2946" i="3"/>
  <c r="AK2947" i="3"/>
  <c r="AK2948" i="3"/>
  <c r="AK2949" i="3"/>
  <c r="AK2950" i="3"/>
  <c r="AK2951" i="3"/>
  <c r="AK2952" i="3"/>
  <c r="AK2953" i="3"/>
  <c r="AK2954" i="3"/>
  <c r="AK2955" i="3"/>
  <c r="AK2956" i="3"/>
  <c r="AK2957" i="3"/>
  <c r="AK2958" i="3"/>
  <c r="AK2959" i="3"/>
  <c r="AK2960" i="3"/>
  <c r="AK2961" i="3"/>
  <c r="AK2962" i="3"/>
  <c r="AK2963" i="3"/>
  <c r="AK2964" i="3"/>
  <c r="AK2965" i="3"/>
  <c r="AK2966" i="3"/>
  <c r="AK2967" i="3"/>
  <c r="AK2968" i="3"/>
  <c r="AK2969" i="3"/>
  <c r="AK2970" i="3"/>
  <c r="AK2971" i="3"/>
  <c r="AK2972" i="3"/>
  <c r="AK2973" i="3"/>
  <c r="AK2974" i="3"/>
  <c r="AK2975" i="3"/>
  <c r="AK2976" i="3"/>
  <c r="AK2977" i="3"/>
  <c r="AK2978" i="3"/>
  <c r="AK2979" i="3"/>
  <c r="AK2980" i="3"/>
  <c r="AK2981" i="3"/>
  <c r="AK2982" i="3"/>
  <c r="AK2983" i="3"/>
  <c r="AK2984" i="3"/>
  <c r="AK2985" i="3"/>
  <c r="AK2986" i="3"/>
  <c r="AK2987" i="3"/>
  <c r="AK2988" i="3"/>
  <c r="AK2989" i="3"/>
  <c r="AK2990" i="3"/>
  <c r="AK2991" i="3"/>
  <c r="AK2992" i="3"/>
  <c r="AK2993" i="3"/>
  <c r="AK2994" i="3"/>
  <c r="AK2995" i="3"/>
  <c r="AK2996" i="3"/>
  <c r="AK2997" i="3"/>
  <c r="AK2998" i="3"/>
  <c r="AK2999" i="3"/>
  <c r="AK3000" i="3"/>
  <c r="AK1157" i="3" l="1"/>
  <c r="AK1145" i="3"/>
  <c r="AK1132" i="3"/>
  <c r="AK1119" i="3"/>
  <c r="AK1107" i="3"/>
  <c r="AK1093" i="3"/>
  <c r="AK1081" i="3"/>
  <c r="AK1068" i="3"/>
  <c r="AK1055" i="3"/>
  <c r="AK1043" i="3"/>
  <c r="AK1029" i="3"/>
  <c r="AK1017" i="3"/>
  <c r="AK1004" i="3"/>
  <c r="AK991" i="3"/>
  <c r="AK979" i="3"/>
  <c r="AK965" i="3"/>
  <c r="AK953" i="3"/>
  <c r="AK940" i="3"/>
  <c r="AK927" i="3"/>
  <c r="AK915" i="3"/>
  <c r="AK901" i="3"/>
  <c r="AK1015" i="3"/>
  <c r="AK1003" i="3"/>
  <c r="AK989" i="3"/>
  <c r="AK977" i="3"/>
  <c r="AK964" i="3"/>
  <c r="AK951" i="3"/>
  <c r="AK939" i="3"/>
  <c r="AK925" i="3"/>
  <c r="AK913" i="3"/>
  <c r="AK904" i="3"/>
  <c r="AK912" i="3"/>
  <c r="AK920" i="3"/>
  <c r="AK928" i="3"/>
  <c r="AK936" i="3"/>
  <c r="AK944" i="3"/>
  <c r="AK952" i="3"/>
  <c r="AK960" i="3"/>
  <c r="AK968" i="3"/>
  <c r="AK976" i="3"/>
  <c r="AK984" i="3"/>
  <c r="AK992" i="3"/>
  <c r="AK1000" i="3"/>
  <c r="AK1008" i="3"/>
  <c r="AK1016" i="3"/>
  <c r="AK1024" i="3"/>
  <c r="AK1032" i="3"/>
  <c r="AK1040" i="3"/>
  <c r="AK1048" i="3"/>
  <c r="AK1056" i="3"/>
  <c r="AK1064" i="3"/>
  <c r="AK1072" i="3"/>
  <c r="AK1080" i="3"/>
  <c r="AK1088" i="3"/>
  <c r="AK1096" i="3"/>
  <c r="AK1104" i="3"/>
  <c r="AK1112" i="3"/>
  <c r="AK1120" i="3"/>
  <c r="AK1128" i="3"/>
  <c r="AK1136" i="3"/>
  <c r="AK1144" i="3"/>
  <c r="AK1152" i="3"/>
  <c r="AK1160" i="3"/>
  <c r="AK1168" i="3"/>
  <c r="AK1176" i="3"/>
  <c r="AK1184" i="3"/>
  <c r="AK1192" i="3"/>
  <c r="AK1200" i="3"/>
  <c r="AK1208" i="3"/>
  <c r="AK1216" i="3"/>
  <c r="AK1224" i="3"/>
  <c r="AK1232" i="3"/>
  <c r="AK1240" i="3"/>
  <c r="AK1248" i="3"/>
  <c r="AK1256" i="3"/>
  <c r="AK1264" i="3"/>
  <c r="AK1272" i="3"/>
  <c r="AK1280" i="3"/>
  <c r="AK1288" i="3"/>
  <c r="AK1296" i="3"/>
  <c r="AK1304" i="3"/>
  <c r="AK1312" i="3"/>
  <c r="AK1320" i="3"/>
  <c r="AK1328" i="3"/>
  <c r="AK1336" i="3"/>
  <c r="AK1344" i="3"/>
  <c r="AK1352" i="3"/>
  <c r="AK1360" i="3"/>
  <c r="AK1368" i="3"/>
  <c r="AK1376" i="3"/>
  <c r="AK1384" i="3"/>
  <c r="AK1392" i="3"/>
  <c r="AK1400" i="3"/>
  <c r="AK1408" i="3"/>
  <c r="AK906" i="3"/>
  <c r="AK914" i="3"/>
  <c r="AK922" i="3"/>
  <c r="AK930" i="3"/>
  <c r="AK938" i="3"/>
  <c r="AK946" i="3"/>
  <c r="AK954" i="3"/>
  <c r="AK962" i="3"/>
  <c r="AK970" i="3"/>
  <c r="AK978" i="3"/>
  <c r="AK986" i="3"/>
  <c r="AK994" i="3"/>
  <c r="AK1002" i="3"/>
  <c r="AK1010" i="3"/>
  <c r="AK1018" i="3"/>
  <c r="AK1026" i="3"/>
  <c r="AK1034" i="3"/>
  <c r="AK1042" i="3"/>
  <c r="AK1050" i="3"/>
  <c r="AK1058" i="3"/>
  <c r="AK1066" i="3"/>
  <c r="AK1074" i="3"/>
  <c r="AK1082" i="3"/>
  <c r="AK1090" i="3"/>
  <c r="AK1098" i="3"/>
  <c r="AK1106" i="3"/>
  <c r="AK1114" i="3"/>
  <c r="AK1122" i="3"/>
  <c r="AK1130" i="3"/>
  <c r="AK1138" i="3"/>
  <c r="AK1146" i="3"/>
  <c r="AK1154" i="3"/>
  <c r="AK1162" i="3"/>
  <c r="AK1170" i="3"/>
  <c r="AK1178" i="3"/>
  <c r="AK1186" i="3"/>
  <c r="AK1194" i="3"/>
  <c r="AK1202" i="3"/>
  <c r="AK1210" i="3"/>
  <c r="AK1218" i="3"/>
  <c r="AK1226" i="3"/>
  <c r="AK1234" i="3"/>
  <c r="AK1242" i="3"/>
  <c r="AK1250" i="3"/>
  <c r="AK1258" i="3"/>
  <c r="AK1266" i="3"/>
  <c r="AK1274" i="3"/>
  <c r="AK1282" i="3"/>
  <c r="AK1290" i="3"/>
  <c r="AK1298" i="3"/>
  <c r="AK1306" i="3"/>
  <c r="AK1314" i="3"/>
  <c r="AK1322" i="3"/>
  <c r="AK1330" i="3"/>
  <c r="AK1338" i="3"/>
  <c r="AK1346" i="3"/>
  <c r="AK1354" i="3"/>
  <c r="AK1362" i="3"/>
  <c r="AK1370" i="3"/>
  <c r="AK1378" i="3"/>
  <c r="AK1386" i="3"/>
  <c r="AK1394" i="3"/>
  <c r="AK1402" i="3"/>
  <c r="AK1410" i="3"/>
  <c r="AK902" i="3"/>
  <c r="AK910" i="3"/>
  <c r="AK918" i="3"/>
  <c r="AK926" i="3"/>
  <c r="AK934" i="3"/>
  <c r="AK942" i="3"/>
  <c r="AK950" i="3"/>
  <c r="AK958" i="3"/>
  <c r="AK966" i="3"/>
  <c r="AK974" i="3"/>
  <c r="AK982" i="3"/>
  <c r="AK990" i="3"/>
  <c r="AK998" i="3"/>
  <c r="AK1006" i="3"/>
  <c r="AK1014" i="3"/>
  <c r="AK1022" i="3"/>
  <c r="AK1030" i="3"/>
  <c r="AK1038" i="3"/>
  <c r="AK1046" i="3"/>
  <c r="AK1054" i="3"/>
  <c r="AK1062" i="3"/>
  <c r="AK1070" i="3"/>
  <c r="AK1078" i="3"/>
  <c r="AK1086" i="3"/>
  <c r="AK1094" i="3"/>
  <c r="AK1102" i="3"/>
  <c r="AK1110" i="3"/>
  <c r="AK1118" i="3"/>
  <c r="AK1126" i="3"/>
  <c r="AK1134" i="3"/>
  <c r="AK1142" i="3"/>
  <c r="AK1150" i="3"/>
  <c r="AK1158" i="3"/>
  <c r="AK1166" i="3"/>
  <c r="AK1174" i="3"/>
  <c r="AK1182" i="3"/>
  <c r="AK1190" i="3"/>
  <c r="AK1198" i="3"/>
  <c r="AK1206" i="3"/>
  <c r="AK1214" i="3"/>
  <c r="AK1222" i="3"/>
  <c r="AK1230" i="3"/>
  <c r="AK1238" i="3"/>
  <c r="AK1246" i="3"/>
  <c r="AK1254" i="3"/>
  <c r="AK1262" i="3"/>
  <c r="AK1270" i="3"/>
  <c r="AK1278" i="3"/>
  <c r="AK1286" i="3"/>
  <c r="AK1294" i="3"/>
  <c r="AK1302" i="3"/>
  <c r="AK1310" i="3"/>
  <c r="AK1318" i="3"/>
  <c r="AK1326" i="3"/>
  <c r="AK1334" i="3"/>
  <c r="AK1342" i="3"/>
  <c r="AK1350" i="3"/>
  <c r="AK1358" i="3"/>
  <c r="AK1366" i="3"/>
  <c r="AK1374" i="3"/>
  <c r="AK1382" i="3"/>
  <c r="AK1390" i="3"/>
  <c r="AK1398" i="3"/>
  <c r="AK1406" i="3"/>
  <c r="AK1414" i="3"/>
  <c r="AK1033" i="3"/>
  <c r="AK1020" i="3"/>
  <c r="AK1007" i="3"/>
  <c r="AK995" i="3"/>
  <c r="AK981" i="3"/>
  <c r="AK969" i="3"/>
  <c r="AK956" i="3"/>
  <c r="AK943" i="3"/>
  <c r="AK931" i="3"/>
  <c r="AK917" i="3"/>
  <c r="AK905" i="3"/>
  <c r="AK967" i="3"/>
  <c r="AK955" i="3"/>
  <c r="AK941" i="3"/>
  <c r="AK929" i="3"/>
  <c r="AK916" i="3"/>
  <c r="AK903" i="3"/>
  <c r="BS28" i="3" l="1"/>
  <c r="BU28" i="3" s="1"/>
</calcChain>
</file>

<file path=xl/sharedStrings.xml><?xml version="1.0" encoding="utf-8"?>
<sst xmlns="http://schemas.openxmlformats.org/spreadsheetml/2006/main" count="9654" uniqueCount="1737">
  <si>
    <t>20180629</t>
  </si>
  <si>
    <t>06-2018</t>
  </si>
  <si>
    <t>ytd</t>
  </si>
  <si>
    <t>20180331</t>
  </si>
  <si>
    <t>20171230</t>
  </si>
  <si>
    <t>20180228</t>
  </si>
  <si>
    <t>02-2018</t>
  </si>
  <si>
    <t>EOMONTH(A1-121,0)</t>
  </si>
  <si>
    <t>6m</t>
  </si>
  <si>
    <t>20171231</t>
  </si>
  <si>
    <t>30/11/2015</t>
  </si>
  <si>
    <t>Name</t>
  </si>
  <si>
    <t>12m</t>
  </si>
  <si>
    <t>20170630</t>
  </si>
  <si>
    <t>Identifiant</t>
  </si>
  <si>
    <t>Fund</t>
  </si>
  <si>
    <t>Details</t>
  </si>
  <si>
    <t>Rugulatory</t>
  </si>
  <si>
    <t>Underling</t>
  </si>
  <si>
    <t>Particularities</t>
  </si>
  <si>
    <t>Assets Under Management</t>
  </si>
  <si>
    <t>Fees</t>
  </si>
  <si>
    <t>Custodian &amp; Administrator</t>
  </si>
  <si>
    <t>3 Months (EUR)</t>
  </si>
  <si>
    <t>3 Months</t>
  </si>
  <si>
    <t>6 Months</t>
  </si>
  <si>
    <t>12 Months</t>
  </si>
  <si>
    <t>BBG Code</t>
  </si>
  <si>
    <t>ID_ISIN</t>
  </si>
  <si>
    <t>ID_BB_ULTIMATE_PARENT_CO_NAME</t>
  </si>
  <si>
    <t>LONG_COMP_NAME</t>
  </si>
  <si>
    <t>CNTRY_OF_DOMICILE</t>
  </si>
  <si>
    <t>CRNCY</t>
  </si>
  <si>
    <t>Fund_incept_dt</t>
  </si>
  <si>
    <t>FUND_MKT_CAP_FOCUS</t>
  </si>
  <si>
    <t>FUND_GEO_FOCUS</t>
  </si>
  <si>
    <t>REGULATORY_STRUCTURE</t>
  </si>
  <si>
    <t>FUND_EURO_DIRECT_UCITS</t>
  </si>
  <si>
    <t>ETF_UNDL_Index_ticker</t>
  </si>
  <si>
    <t>Index_weighting_methodology</t>
  </si>
  <si>
    <t>Replication_strategy</t>
  </si>
  <si>
    <t>REBALANCING_FREQUENCY</t>
  </si>
  <si>
    <t>Fund_leverage</t>
  </si>
  <si>
    <t>Fund_leverage_amount</t>
  </si>
  <si>
    <t>Actively_managed</t>
  </si>
  <si>
    <t>Invests_in_swaps</t>
  </si>
  <si>
    <t>DERIVATIVES_BASED</t>
  </si>
  <si>
    <t>Currency_hedged_indicator</t>
  </si>
  <si>
    <t>SECURITIES_LENDING</t>
  </si>
  <si>
    <t>FUND_TOTAL_ASSETS</t>
  </si>
  <si>
    <t>CUR_MKT_CAP</t>
  </si>
  <si>
    <t>FUND_TOTAL_ASSETS_CRNCY</t>
  </si>
  <si>
    <t>FUND_EXPENSE_RATIO</t>
  </si>
  <si>
    <t>Fund_mgr_stated_fee</t>
  </si>
  <si>
    <t>FUND_CUSTODIAN_LONG</t>
  </si>
  <si>
    <t>FUND_ADMIN_LONG</t>
  </si>
  <si>
    <t>Internal Code</t>
  </si>
  <si>
    <t>Ticker+Echange</t>
  </si>
  <si>
    <t>ISIN</t>
  </si>
  <si>
    <t>Has distibution share</t>
  </si>
  <si>
    <t>Firm Name</t>
  </si>
  <si>
    <t>Fund Name</t>
  </si>
  <si>
    <t>Domicile</t>
  </si>
  <si>
    <t>Currerncy</t>
  </si>
  <si>
    <t>Inception Date</t>
  </si>
  <si>
    <t>Market Cap</t>
  </si>
  <si>
    <t>Geo. Focus</t>
  </si>
  <si>
    <t>Regulatory Structure</t>
  </si>
  <si>
    <t>UCITS</t>
  </si>
  <si>
    <t>Index</t>
  </si>
  <si>
    <t>Index Name</t>
  </si>
  <si>
    <t>Index Weighting Methodology</t>
  </si>
  <si>
    <t>Replication Strategy</t>
  </si>
  <si>
    <t>Rebalancing Frequency</t>
  </si>
  <si>
    <t>Leverage Type</t>
  </si>
  <si>
    <t>Leverage amount</t>
  </si>
  <si>
    <t>Actively Managed</t>
  </si>
  <si>
    <t>Swap Based</t>
  </si>
  <si>
    <t>Derivatives Based</t>
  </si>
  <si>
    <t>Currency Hedged</t>
  </si>
  <si>
    <t>Securities Lending</t>
  </si>
  <si>
    <t>AUM - 02-2018-  (Mios )</t>
  </si>
  <si>
    <t>AUM - 06-2018-  (Mios )</t>
  </si>
  <si>
    <t>CURR</t>
  </si>
  <si>
    <t>TER (%)</t>
  </si>
  <si>
    <t>Fund Manager Stated Fee</t>
  </si>
  <si>
    <t>Custodian</t>
  </si>
  <si>
    <t>Administrator</t>
  </si>
  <si>
    <t>ETF</t>
  </si>
  <si>
    <t>Benchmark</t>
  </si>
  <si>
    <t>Currency</t>
  </si>
  <si>
    <t>Check curr</t>
  </si>
  <si>
    <t>Average Asset</t>
  </si>
  <si>
    <t>Change in Assets</t>
  </si>
  <si>
    <t>Flows</t>
  </si>
  <si>
    <t>Performance</t>
  </si>
  <si>
    <t>INDEX</t>
  </si>
  <si>
    <t>TD</t>
  </si>
  <si>
    <t>Exclusion</t>
  </si>
  <si>
    <t>64-88-A-216</t>
  </si>
  <si>
    <t>C40 FP Equity</t>
  </si>
  <si>
    <t>LU1681046931</t>
  </si>
  <si>
    <t>Y</t>
  </si>
  <si>
    <t>Credit Agricole Group</t>
  </si>
  <si>
    <t>Amundi Cac 40 UCITS ETF DR</t>
  </si>
  <si>
    <t>LU</t>
  </si>
  <si>
    <t>EUR</t>
  </si>
  <si>
    <t>02/03/2005</t>
  </si>
  <si>
    <t>Large-cap</t>
  </si>
  <si>
    <t>France</t>
  </si>
  <si>
    <t>SICAV/ICVC</t>
  </si>
  <si>
    <t>NCAC</t>
  </si>
  <si>
    <t>CAC 40 NR</t>
  </si>
  <si>
    <t>Full</t>
  </si>
  <si>
    <t>Quarterly</t>
  </si>
  <si>
    <t>N</t>
  </si>
  <si>
    <t/>
  </si>
  <si>
    <t>CACEIS Bank Luxembourg SA</t>
  </si>
  <si>
    <t>NCAC Index</t>
  </si>
  <si>
    <t>63-82-A-401</t>
  </si>
  <si>
    <t>MKTN FP Equity</t>
  </si>
  <si>
    <t>FR0013284304</t>
  </si>
  <si>
    <t>Amundi ETF iSTOXX Europe Multi-Factor Market Neutral UCITS ETF</t>
  </si>
  <si>
    <t>FR</t>
  </si>
  <si>
    <t>07/11/2017</t>
  </si>
  <si>
    <t>European Region</t>
  </si>
  <si>
    <t>FCP</t>
  </si>
  <si>
    <t>ISEXMETN</t>
  </si>
  <si>
    <t>iSTXE Multi-FMN €TR (NR)</t>
  </si>
  <si>
    <t>Not Applicable</t>
  </si>
  <si>
    <t>Derivative</t>
  </si>
  <si>
    <t>Weekly</t>
  </si>
  <si>
    <t>--</t>
  </si>
  <si>
    <t>ISEXMETN Index</t>
  </si>
  <si>
    <t>-</t>
  </si>
  <si>
    <t>Yes</t>
  </si>
  <si>
    <t>53-82-A-008</t>
  </si>
  <si>
    <t>AXFI FP Equity</t>
  </si>
  <si>
    <t>LU1681040140</t>
  </si>
  <si>
    <t>Amundi Euro Corporate EX Financials Iboxx UCITS ETF</t>
  </si>
  <si>
    <t>IBXXELC5</t>
  </si>
  <si>
    <t>EUR liq Corp Top 75 MID</t>
  </si>
  <si>
    <t>Monthly</t>
  </si>
  <si>
    <t>IBXXELC5 Index</t>
  </si>
  <si>
    <t>64-85-A-201</t>
  </si>
  <si>
    <t>C50 FP Equity</t>
  </si>
  <si>
    <t>LU1681047236</t>
  </si>
  <si>
    <t>Amundi Euro Stoxx 50 UCITS DR</t>
  </si>
  <si>
    <t>23/09/2008</t>
  </si>
  <si>
    <t>Eurozone</t>
  </si>
  <si>
    <t>SX5T</t>
  </si>
  <si>
    <t>ESTX 50 € NRt</t>
  </si>
  <si>
    <t>SX5T Index</t>
  </si>
  <si>
    <t>53-88-A-033</t>
  </si>
  <si>
    <t>AFRN FP Equity</t>
  </si>
  <si>
    <t>LU1681041114</t>
  </si>
  <si>
    <t>Amundi Floating Rate Euro Corporate 1-3 UCITS ETF</t>
  </si>
  <si>
    <t>16/09/2014</t>
  </si>
  <si>
    <t>IBXXFRNT</t>
  </si>
  <si>
    <t>EUR FRN IG 1-3 Tri</t>
  </si>
  <si>
    <t>IBXXFRNT Index</t>
  </si>
  <si>
    <t>53-88-A-034</t>
  </si>
  <si>
    <t>AFLE FP Equity</t>
  </si>
  <si>
    <t>LU1681041031</t>
  </si>
  <si>
    <t>Amundi Floating Rate USD Corporate UCITS ETF</t>
  </si>
  <si>
    <t>26/04/2016</t>
  </si>
  <si>
    <t>IBXXFRN5</t>
  </si>
  <si>
    <t>$ Lq FRN Investment Cor</t>
  </si>
  <si>
    <t>Unknown</t>
  </si>
  <si>
    <t>USD</t>
  </si>
  <si>
    <t>IBXXFRN5 Index</t>
  </si>
  <si>
    <t>61-82-A-115</t>
  </si>
  <si>
    <t>EPRE FP Equity</t>
  </si>
  <si>
    <t>LU1681039480</t>
  </si>
  <si>
    <t>Amundi Ftse Epra Europe Real Estate UCITS ETF</t>
  </si>
  <si>
    <t>29/09/2009</t>
  </si>
  <si>
    <t>NEPRA</t>
  </si>
  <si>
    <t>FTSE E/N Dev Eur NTR</t>
  </si>
  <si>
    <t>NEPRA Index</t>
  </si>
  <si>
    <t>52-85-A-013</t>
  </si>
  <si>
    <t>X1G FP Equity</t>
  </si>
  <si>
    <t>LU1681046774</t>
  </si>
  <si>
    <t>Amundi Govt Bond Lowest Rated Euromts Investment Grade UCITS ETF</t>
  </si>
  <si>
    <t>22/06/2010</t>
  </si>
  <si>
    <t>EMTSIG5</t>
  </si>
  <si>
    <t>FTSE MTS EMTXig_x3A_G</t>
  </si>
  <si>
    <t>EMTSIG5 Index</t>
  </si>
  <si>
    <t>67-90-A-305</t>
  </si>
  <si>
    <t>CP9U FP Equity</t>
  </si>
  <si>
    <t>LU1602145036</t>
  </si>
  <si>
    <t>Amundi Index MSCI Pacific ex Japan UCITS ETF DR</t>
  </si>
  <si>
    <t>29/03/2011</t>
  </si>
  <si>
    <t>Broad Market</t>
  </si>
  <si>
    <t>Asian Pacific Region ex Japan</t>
  </si>
  <si>
    <t>NDDUPXJ</t>
  </si>
  <si>
    <t>MSCI Daily TR Net Pacifi</t>
  </si>
  <si>
    <t>CACEIS Bank France SA</t>
  </si>
  <si>
    <t>CACEIS Switzerland SA</t>
  </si>
  <si>
    <t>NDDUPXJ Index</t>
  </si>
  <si>
    <t>64-91-A-315</t>
  </si>
  <si>
    <t>TPXH FP Equity</t>
  </si>
  <si>
    <t>LU1681037864</t>
  </si>
  <si>
    <t>Amundi Japan Topix UCITS ETF</t>
  </si>
  <si>
    <t>23/10/2012</t>
  </si>
  <si>
    <t>Japan</t>
  </si>
  <si>
    <t>TOPIXTHE</t>
  </si>
  <si>
    <t>TOPIX TR Daily Euro Hedg</t>
  </si>
  <si>
    <t>Daily</t>
  </si>
  <si>
    <t>TOPIXTHE Index</t>
  </si>
  <si>
    <t>67-91-A-312</t>
  </si>
  <si>
    <t>CC1U FP Equity</t>
  </si>
  <si>
    <t>LU1681044050</t>
  </si>
  <si>
    <t>Amundi Msci China UCITS ETF</t>
  </si>
  <si>
    <t>China</t>
  </si>
  <si>
    <t>MSCHHNU</t>
  </si>
  <si>
    <t>MSCI China H Net TR USD</t>
  </si>
  <si>
    <t>MSCHHNU Index</t>
  </si>
  <si>
    <t>64-89-A-301</t>
  </si>
  <si>
    <t>AASU FP Equity</t>
  </si>
  <si>
    <t>LU1681044563</t>
  </si>
  <si>
    <t>Amundi Msci EM Asia UCITS ETF</t>
  </si>
  <si>
    <t>17/05/2011</t>
  </si>
  <si>
    <t>Asian Pacific Region</t>
  </si>
  <si>
    <t>NDUEEGFA</t>
  </si>
  <si>
    <t>MSCI Daily TR Net Emergi</t>
  </si>
  <si>
    <t>NDUEEGFA Index</t>
  </si>
  <si>
    <t>64-92-A-327</t>
  </si>
  <si>
    <t>AUEM FP Equity</t>
  </si>
  <si>
    <t>LU1681045453</t>
  </si>
  <si>
    <t>Amundi Msci Emerging Markets UCITS ETF</t>
  </si>
  <si>
    <t>14/01/2011</t>
  </si>
  <si>
    <t>International</t>
  </si>
  <si>
    <t>NDUEEGF</t>
  </si>
  <si>
    <t>NDUEEGF Index</t>
  </si>
  <si>
    <t>67-82-A-141</t>
  </si>
  <si>
    <t>CEU FP Equity</t>
  </si>
  <si>
    <t>LU1681042609</t>
  </si>
  <si>
    <t>Amundi Msci Europe UCITS ETF</t>
  </si>
  <si>
    <t>MSDEE15N</t>
  </si>
  <si>
    <t>MSCI Daily Net TR Europe</t>
  </si>
  <si>
    <t>MSDEE15N Index</t>
  </si>
  <si>
    <t>67-94-A-332</t>
  </si>
  <si>
    <t>CI2U FP Equity</t>
  </si>
  <si>
    <t>LU1681043169</t>
  </si>
  <si>
    <t>Amundi Msci India UCITS ETF</t>
  </si>
  <si>
    <t>India</t>
  </si>
  <si>
    <t>NDEUSIA</t>
  </si>
  <si>
    <t>MSCI Emerging Markets In</t>
  </si>
  <si>
    <t>NDEUSIA Index</t>
  </si>
  <si>
    <t>67-88-A-224</t>
  </si>
  <si>
    <t>CH1 FP Equity</t>
  </si>
  <si>
    <t>LU1681044217</t>
  </si>
  <si>
    <t>Amundi MSCI Netherlands UCITS ETF</t>
  </si>
  <si>
    <t>09/12/2008</t>
  </si>
  <si>
    <t>Netherlands</t>
  </si>
  <si>
    <t>MSDENEN</t>
  </si>
  <si>
    <t>MSCI Daily Net TR Nether</t>
  </si>
  <si>
    <t>MSDENEN Index</t>
  </si>
  <si>
    <t>67-87-A-210</t>
  </si>
  <si>
    <t>CN1 FP Equity</t>
  </si>
  <si>
    <t>LU1681044647</t>
  </si>
  <si>
    <t>Amundi Msci Nordic UCITS ETF</t>
  </si>
  <si>
    <t>Nordic Region</t>
  </si>
  <si>
    <t>MSDENCN</t>
  </si>
  <si>
    <t>MSCI Daily Net TR Nordic</t>
  </si>
  <si>
    <t>MSDENCN Index</t>
  </si>
  <si>
    <t>67-88-A-403</t>
  </si>
  <si>
    <t>CSW FP Equity</t>
  </si>
  <si>
    <t>LU1681044720</t>
  </si>
  <si>
    <t>Amundi Msci Switzerland UCITS ETF</t>
  </si>
  <si>
    <t>Switzerland</t>
  </si>
  <si>
    <t>MSDESZN</t>
  </si>
  <si>
    <t>MSCI Daily Net TR Switze</t>
  </si>
  <si>
    <t>MSDESZN Index</t>
  </si>
  <si>
    <t>61-80-A-049</t>
  </si>
  <si>
    <t>CWEU FP Equity</t>
  </si>
  <si>
    <t>LU1681046188</t>
  </si>
  <si>
    <t>Amundi MSCI World Energy UCITS ETF</t>
  </si>
  <si>
    <t>Global</t>
  </si>
  <si>
    <t>NDWUENR</t>
  </si>
  <si>
    <t>MSCI World Energy Sector</t>
  </si>
  <si>
    <t>NDWUENR Index</t>
  </si>
  <si>
    <t>67-80-A-113</t>
  </si>
  <si>
    <t>CE8 FP Equity</t>
  </si>
  <si>
    <t>LU1681045537</t>
  </si>
  <si>
    <t>Amundi MSCI World EX Europe UCITS ETF</t>
  </si>
  <si>
    <t>29/06/2009</t>
  </si>
  <si>
    <t>MSDEWEUN</t>
  </si>
  <si>
    <t>MSCI Daily Net TR World</t>
  </si>
  <si>
    <t>MSDEWEUN Index</t>
  </si>
  <si>
    <t>64-81-A-238</t>
  </si>
  <si>
    <t>ANXU FP Equity</t>
  </si>
  <si>
    <t>LU1681038326</t>
  </si>
  <si>
    <t>Amundi Nasdaq-100 UCITS ETF</t>
  </si>
  <si>
    <t>XNDX</t>
  </si>
  <si>
    <t>NASDAQ 100 TOTAL RETURN</t>
  </si>
  <si>
    <t>XNDX Index</t>
  </si>
  <si>
    <t>64-81-A-239</t>
  </si>
  <si>
    <t>500U FP Equity</t>
  </si>
  <si>
    <t>LU1681049018</t>
  </si>
  <si>
    <t>Amundi S&amp;P 500 UCITS ETF</t>
  </si>
  <si>
    <t>U.S.</t>
  </si>
  <si>
    <t>SPTR500N</t>
  </si>
  <si>
    <t>S&amp;P 500 Net TR</t>
  </si>
  <si>
    <t>SPTR500N Index</t>
  </si>
  <si>
    <t>61-85-H-145</t>
  </si>
  <si>
    <t>EEA FP Equity</t>
  </si>
  <si>
    <t>LU0950381748</t>
  </si>
  <si>
    <t>BNP Paribas SA</t>
  </si>
  <si>
    <t>BNP Paribas Easy FTSE EPRA/NAREIT Eurozone Capped UCITS ETF</t>
  </si>
  <si>
    <t>23/07/2013</t>
  </si>
  <si>
    <t>NR0EUE</t>
  </si>
  <si>
    <t>FTSE E/N Eurz Cap EUR NR</t>
  </si>
  <si>
    <t>BNP Paribas Securities Services/Luxembourg</t>
  </si>
  <si>
    <t>NR0EUE Index</t>
  </si>
  <si>
    <t>54-88-C-026</t>
  </si>
  <si>
    <t>INXG LN Equity</t>
  </si>
  <si>
    <t>IE00B1FZSD53</t>
  </si>
  <si>
    <t>BlackRock Inc</t>
  </si>
  <si>
    <t>iShares  Index-Linked Gilts UCITS ETF GBP Dist</t>
  </si>
  <si>
    <t>IE</t>
  </si>
  <si>
    <t>GBP</t>
  </si>
  <si>
    <t>23/10/2006</t>
  </si>
  <si>
    <t>U.K.</t>
  </si>
  <si>
    <t>Open-End Investment Company</t>
  </si>
  <si>
    <t>BCIU1T</t>
  </si>
  <si>
    <t>State Street Custodial Services Ireland Ltd</t>
  </si>
  <si>
    <t>State Street Fund Services Ireland Ltd</t>
  </si>
  <si>
    <t>BCIU1T Index</t>
  </si>
  <si>
    <t>64-88-C-218</t>
  </si>
  <si>
    <t>IAEX NA Equity</t>
  </si>
  <si>
    <t>IE00B0M62Y33</t>
  </si>
  <si>
    <t>iShares AEX UCITS ETF EUR Dist</t>
  </si>
  <si>
    <t>21/11/2005</t>
  </si>
  <si>
    <t>AEXNR</t>
  </si>
  <si>
    <t>AEX NR Index</t>
  </si>
  <si>
    <t>Yearly</t>
  </si>
  <si>
    <t>AEXNR Index</t>
  </si>
  <si>
    <t>61-80-C-345</t>
  </si>
  <si>
    <t>AGED LN Equity</t>
  </si>
  <si>
    <t>IE00BYZK4669</t>
  </si>
  <si>
    <t>iShares Ageing Population UCITS ETF USD Acc</t>
  </si>
  <si>
    <t>12/09/2016</t>
  </si>
  <si>
    <t>IXAGPOPU</t>
  </si>
  <si>
    <t>ISTX FS AgPop $NR</t>
  </si>
  <si>
    <t>Equal</t>
  </si>
  <si>
    <t>Optimized</t>
  </si>
  <si>
    <t>IXAGPOPU Index</t>
  </si>
  <si>
    <t>61-89-C-300</t>
  </si>
  <si>
    <t>IASP SW Equity</t>
  </si>
  <si>
    <t>IE00B1FZS244</t>
  </si>
  <si>
    <t>iShares Asia Property Yield UCITS ETF USD Dist</t>
  </si>
  <si>
    <t>16/04/2007</t>
  </si>
  <si>
    <t>TENADNU</t>
  </si>
  <si>
    <t>E/N Dev Asia Dvd+ NR USD</t>
  </si>
  <si>
    <t>TENADNU Index</t>
  </si>
  <si>
    <t>61-80-C-102</t>
  </si>
  <si>
    <t>RBOT LN Equity</t>
  </si>
  <si>
    <t>IE00BYZK4552</t>
  </si>
  <si>
    <t>iShares Automation &amp; Robotics UCITS ETF</t>
  </si>
  <si>
    <t>IXAROBU</t>
  </si>
  <si>
    <t>ISTX FS AutRob $NR</t>
  </si>
  <si>
    <t>IXAROBU Index</t>
  </si>
  <si>
    <t>64-91-C-309</t>
  </si>
  <si>
    <t>FXC SW Equity</t>
  </si>
  <si>
    <t>IE00B02KXK85</t>
  </si>
  <si>
    <t>iShares China Large Cap UCITS ETF USD Dist</t>
  </si>
  <si>
    <t>25/02/2005</t>
  </si>
  <si>
    <t>TXIN0UNU</t>
  </si>
  <si>
    <t>FTSE China 50 Net TR</t>
  </si>
  <si>
    <t>TXIN0UNU Index</t>
  </si>
  <si>
    <t>64-88-C-219</t>
  </si>
  <si>
    <t>DAXEX GR Equity</t>
  </si>
  <si>
    <t>DE0005933931</t>
  </si>
  <si>
    <t>iShares Core DAX UCITS ETF DE</t>
  </si>
  <si>
    <t>DE</t>
  </si>
  <si>
    <t>03/01/2001</t>
  </si>
  <si>
    <t>Germany</t>
  </si>
  <si>
    <t>DAXNR</t>
  </si>
  <si>
    <t>DAX Net Return</t>
  </si>
  <si>
    <t>State Street Bank International GmbH</t>
  </si>
  <si>
    <t>DAXNR Index</t>
  </si>
  <si>
    <t>53-85-C-021</t>
  </si>
  <si>
    <t>IEAA LN Equity</t>
  </si>
  <si>
    <t>IE00BF11F565</t>
  </si>
  <si>
    <t>iShares Core EUR Corp Bond UCITS ETF</t>
  </si>
  <si>
    <t>18/09/2017</t>
  </si>
  <si>
    <t>LECPTREU</t>
  </si>
  <si>
    <t>Euro Aggregate Corporate</t>
  </si>
  <si>
    <t>LECPTREU Index</t>
  </si>
  <si>
    <t>52-85-C-015</t>
  </si>
  <si>
    <t>IEGA LN Equity</t>
  </si>
  <si>
    <t>IE00B4WXJJ64</t>
  </si>
  <si>
    <t>iShares Core EUR Govt Bond UCITS ETF EUR Dist</t>
  </si>
  <si>
    <t>20/04/2009</t>
  </si>
  <si>
    <t>LEATTREU</t>
  </si>
  <si>
    <t>Euro Aggregate Treasury</t>
  </si>
  <si>
    <t>LEATTREU Index</t>
  </si>
  <si>
    <t>64-85-C-347</t>
  </si>
  <si>
    <t>CSSX5E SW  Equity</t>
  </si>
  <si>
    <t>IE00B53L3W79</t>
  </si>
  <si>
    <t>iShares Core EURO STOXX 50 UCITS ETF EUR Acc</t>
  </si>
  <si>
    <t>26/01/2010</t>
  </si>
  <si>
    <t>64-88-C-211</t>
  </si>
  <si>
    <t>ISF LN Equity</t>
  </si>
  <si>
    <t>IE0005042456</t>
  </si>
  <si>
    <t>iShares Core FTSE 100 UCITS ETF</t>
  </si>
  <si>
    <t>GBp</t>
  </si>
  <si>
    <t>27/04/2000</t>
  </si>
  <si>
    <t>TUKXG</t>
  </si>
  <si>
    <t>FTSE 100 TR GBP</t>
  </si>
  <si>
    <t>TUKXG Index</t>
  </si>
  <si>
    <t>67-92-C-114</t>
  </si>
  <si>
    <t>EIMI LN Equity</t>
  </si>
  <si>
    <t>IE00BKM4GZ66</t>
  </si>
  <si>
    <t>iShares Core MSCI EM IMI UCITS ETF</t>
  </si>
  <si>
    <t>02/06/2014</t>
  </si>
  <si>
    <t>MIMUEMRN</t>
  </si>
  <si>
    <t>MSCI EM EMerging Markets</t>
  </si>
  <si>
    <t>MIMUEMRN Index</t>
  </si>
  <si>
    <t>64-81-C-241</t>
  </si>
  <si>
    <t>CSPX LN Equity</t>
  </si>
  <si>
    <t>IE00B5BMR087</t>
  </si>
  <si>
    <t>iShares Core S&amp;P 500 UCITS ETF</t>
  </si>
  <si>
    <t>15/09/2010</t>
  </si>
  <si>
    <t>61-80-C-103</t>
  </si>
  <si>
    <t>DPYA LN Equity</t>
  </si>
  <si>
    <t>IE00BFM6T921</t>
  </si>
  <si>
    <t>iShares Developed Markets Property Yield UCITS ETF</t>
  </si>
  <si>
    <t>14/05/2018</t>
  </si>
  <si>
    <t>TENGDNU</t>
  </si>
  <si>
    <t>FTSE E/N Dev Dvd+ NR USD</t>
  </si>
  <si>
    <t>TENGDNU Index</t>
  </si>
  <si>
    <t>52-88-C-027</t>
  </si>
  <si>
    <t>RXPXEX GR Equity</t>
  </si>
  <si>
    <t>DE000A0D8Q31</t>
  </si>
  <si>
    <t>iShares eb.rexx Government Germany 10.5yr UCITS ETF DE</t>
  </si>
  <si>
    <t>30/09/2005</t>
  </si>
  <si>
    <t>RXRX</t>
  </si>
  <si>
    <t>EB.REXX GOV BOND 10.5+</t>
  </si>
  <si>
    <t>State Street Bank</t>
  </si>
  <si>
    <t>RXRX Index</t>
  </si>
  <si>
    <t>52-88-C-028</t>
  </si>
  <si>
    <t>RXP2EX GR Equity</t>
  </si>
  <si>
    <t>DE0006289481</t>
  </si>
  <si>
    <t>iShares eb.rexx Government Germany 2.5-5.5yr UCITS</t>
  </si>
  <si>
    <t>30/06/2003</t>
  </si>
  <si>
    <t>RXR2</t>
  </si>
  <si>
    <t>EB.REXX GOV BOND 2.5-5.5</t>
  </si>
  <si>
    <t>RXR2 Index</t>
  </si>
  <si>
    <t>52-88-C-029</t>
  </si>
  <si>
    <t>RXP5EX GR Equity</t>
  </si>
  <si>
    <t>DE0006289499</t>
  </si>
  <si>
    <t>iShares eb.rexx Government Germany 5.5-10.5 UCITS ETF DE</t>
  </si>
  <si>
    <t>RXR5</t>
  </si>
  <si>
    <t>EB.REXX GOV BND 5.5-10.5</t>
  </si>
  <si>
    <t>RXR5 Index</t>
  </si>
  <si>
    <t>63-92-C-326</t>
  </si>
  <si>
    <t>EMMV LN Equity</t>
  </si>
  <si>
    <t>IE00B8KGV557</t>
  </si>
  <si>
    <t>iShares Edge MSCI EM Minimum Volatility UCITS ETF USD Acc</t>
  </si>
  <si>
    <t>03/12/2012</t>
  </si>
  <si>
    <t>M00IEF$O</t>
  </si>
  <si>
    <t>EM MinVol D NTR USD</t>
  </si>
  <si>
    <t>Fundamentals</t>
  </si>
  <si>
    <t>M00IEF$O Index</t>
  </si>
  <si>
    <t>63-82-C-134</t>
  </si>
  <si>
    <t>MVEU LN Equity</t>
  </si>
  <si>
    <t>IE00B86MWN23</t>
  </si>
  <si>
    <t>iShares Edge MSCI Europe Minimum Volatility UCITS ETF</t>
  </si>
  <si>
    <t>MAEUVOE</t>
  </si>
  <si>
    <t>MSCI Eur Min Vol NR Euro</t>
  </si>
  <si>
    <t>Semi-Annually</t>
  </si>
  <si>
    <t>MAEUVOE Index</t>
  </si>
  <si>
    <t>63-82-C-135</t>
  </si>
  <si>
    <t>IFSD LN Equity</t>
  </si>
  <si>
    <t>IE00BG13YL86</t>
  </si>
  <si>
    <t>iShares Edge MSCI Europe Multifactor UCITS ETF</t>
  </si>
  <si>
    <t>23/02/2018</t>
  </si>
  <si>
    <t>M7EUDMF</t>
  </si>
  <si>
    <t>MSCI EUROPE DMF NR EUR</t>
  </si>
  <si>
    <t>Multi Factor</t>
  </si>
  <si>
    <t>M7EUDMF Index</t>
  </si>
  <si>
    <t>63-82-C-136</t>
  </si>
  <si>
    <t>IEVL LN Equity</t>
  </si>
  <si>
    <t>IE00BQN1K901</t>
  </si>
  <si>
    <t>iShares Edge MSCI Europe Value Factor UCITS ETF</t>
  </si>
  <si>
    <t>19/01/2015</t>
  </si>
  <si>
    <t>M7EUEV</t>
  </si>
  <si>
    <t>Euro Enhance Value NrE</t>
  </si>
  <si>
    <t>M7EUEV Index</t>
  </si>
  <si>
    <t>63-81-C-236</t>
  </si>
  <si>
    <t>IUVL LN Equity</t>
  </si>
  <si>
    <t>IE00BD1F4M44</t>
  </si>
  <si>
    <t>iShares Edge MSCI USA Value Factor UCITS ETF</t>
  </si>
  <si>
    <t>17/10/2016</t>
  </si>
  <si>
    <t>M1USEV</t>
  </si>
  <si>
    <t>MSCI  USA ENHANCED VALU</t>
  </si>
  <si>
    <t>M1USEV Index</t>
  </si>
  <si>
    <t>63-80-C-105</t>
  </si>
  <si>
    <t>MVOL LN Equity</t>
  </si>
  <si>
    <t>IE00B8FHGS14</t>
  </si>
  <si>
    <t>iShares Edge MSCI World Minimum Volatility UCITS ETF</t>
  </si>
  <si>
    <t>M00IWO$O</t>
  </si>
  <si>
    <t>World MinVol D NTR USD</t>
  </si>
  <si>
    <t>M00IWO$O Index</t>
  </si>
  <si>
    <t>63-80-C-106</t>
  </si>
  <si>
    <t>IWMO LN Equity</t>
  </si>
  <si>
    <t>IE00BP3QZ825</t>
  </si>
  <si>
    <t>iShares Edge MSCI World Momentum Factor UCITS ETF USD Acc</t>
  </si>
  <si>
    <t>02/10/2014</t>
  </si>
  <si>
    <t>M1WOMOM</t>
  </si>
  <si>
    <t>MSCI World Momentum Net$</t>
  </si>
  <si>
    <t>M1WOMOM Index</t>
  </si>
  <si>
    <t>63-80-C-107</t>
  </si>
  <si>
    <t>IFSW LN Equity</t>
  </si>
  <si>
    <t>IE00BZ0PKT83</t>
  </si>
  <si>
    <t>iShares Edge MSCI World Multifactor UCITS ETF</t>
  </si>
  <si>
    <t>08/09/2015</t>
  </si>
  <si>
    <t>M1WODMF</t>
  </si>
  <si>
    <t>MSCI WORLD DMF</t>
  </si>
  <si>
    <t>M1WODMF Index</t>
  </si>
  <si>
    <t>63-80-C-108</t>
  </si>
  <si>
    <t>IWQU LN Equity</t>
  </si>
  <si>
    <t>IE00BP3QZ601</t>
  </si>
  <si>
    <t>iShares Edge MSCI World Quality Factor UCITS ETF USD Acc</t>
  </si>
  <si>
    <t>06/10/2014</t>
  </si>
  <si>
    <t>M1WONQ</t>
  </si>
  <si>
    <t>Wrld Sec NEUTRAL Qlt $</t>
  </si>
  <si>
    <t>M1WONQ Index</t>
  </si>
  <si>
    <t>63-80-C-109</t>
  </si>
  <si>
    <t>IWSZ LN Equity</t>
  </si>
  <si>
    <t>IE00BP3QZD73</t>
  </si>
  <si>
    <t>iShares Edge MSCI World Size Factor UCITS ETF USD Acc</t>
  </si>
  <si>
    <t>M1WOMEQ</t>
  </si>
  <si>
    <t>Wrld MID CAP EQUAL Wgt $</t>
  </si>
  <si>
    <t>M1WOMEQ Index</t>
  </si>
  <si>
    <t>63-80-C-110</t>
  </si>
  <si>
    <t>IWVL LN Equity</t>
  </si>
  <si>
    <t>IE00BP3QZB59</t>
  </si>
  <si>
    <t>iShares Edge MSCI World Value Factor UCITS ETF</t>
  </si>
  <si>
    <t>M1WOEV</t>
  </si>
  <si>
    <t>Wrld ENHANCED VALUE $</t>
  </si>
  <si>
    <t>M1WOEV Index</t>
  </si>
  <si>
    <t>61-92-C-325</t>
  </si>
  <si>
    <t>IEMI SW Equity</t>
  </si>
  <si>
    <t>IE00B2NPL135</t>
  </si>
  <si>
    <t>iShares EM Infrastructure UCITS ETF USD Dist</t>
  </si>
  <si>
    <t>05/07/2011</t>
  </si>
  <si>
    <t>SPGEIFDN</t>
  </si>
  <si>
    <t>S&amp;P EmergingMktInfrasNTR</t>
  </si>
  <si>
    <t>SPGEIFDN Index</t>
  </si>
  <si>
    <t>53-82-C-009</t>
  </si>
  <si>
    <t>IRCP LN Equity</t>
  </si>
  <si>
    <t>IE00B6X2VY59</t>
  </si>
  <si>
    <t>iShares EUR Corp Bond Interest Rate Hedged UCITS ETF EUR Dist</t>
  </si>
  <si>
    <t>BRDHTREU</t>
  </si>
  <si>
    <t>BC Euro Credit Crp Index Durat</t>
  </si>
  <si>
    <t>BRDHTREU Index</t>
  </si>
  <si>
    <t>52-85-C-016</t>
  </si>
  <si>
    <t>CBE3 LN Equity</t>
  </si>
  <si>
    <t>IE00B3VTMJ91</t>
  </si>
  <si>
    <t>iShares EUR Govt Bond 1-3yr UCITS ETF EUR Acc</t>
  </si>
  <si>
    <t>BCEX6T</t>
  </si>
  <si>
    <t>BCEX6T Index</t>
  </si>
  <si>
    <t>56-82-C-010</t>
  </si>
  <si>
    <t>IHYG LN Equity</t>
  </si>
  <si>
    <t>IE00B66F4759</t>
  </si>
  <si>
    <t>iShares EUR High Yield Corp Bond UCITS ETF</t>
  </si>
  <si>
    <t>06/09/2010</t>
  </si>
  <si>
    <t>Multi</t>
  </si>
  <si>
    <t>IBOXXMJA</t>
  </si>
  <si>
    <t>EUR Liquid High Yield TR</t>
  </si>
  <si>
    <t>IBOXXMJA Index</t>
  </si>
  <si>
    <t>54-85-C-024</t>
  </si>
  <si>
    <t>IBCI NA Equity</t>
  </si>
  <si>
    <t>IE00B0M62X26</t>
  </si>
  <si>
    <t>iShares EUR Inflation Linked Govt Bond UCITS ETF EUR Acc</t>
  </si>
  <si>
    <t>BEIG1T</t>
  </si>
  <si>
    <t>Euro Inflation-Linked</t>
  </si>
  <si>
    <t>BEIG1T Index</t>
  </si>
  <si>
    <t>53-85-C-022</t>
  </si>
  <si>
    <t>ERNE LN Equity</t>
  </si>
  <si>
    <t>IE00BCRY6557</t>
  </si>
  <si>
    <t>iShares EUR Ultrashort Bond UCITS ETF EUR Dist</t>
  </si>
  <si>
    <t>17/10/2013</t>
  </si>
  <si>
    <t>IBXXUSE1</t>
  </si>
  <si>
    <t>EUR LIG Ultrashort TRI</t>
  </si>
  <si>
    <t>IBXXUSE1 Index</t>
  </si>
  <si>
    <t>62-85-C-146</t>
  </si>
  <si>
    <t>IDVY NA Equity</t>
  </si>
  <si>
    <t>IE00B0M62S72</t>
  </si>
  <si>
    <t>iShares Euro Dividend UCITS ETF EUR Dist</t>
  </si>
  <si>
    <t>SD3T</t>
  </si>
  <si>
    <t>ESTX SD 30 € NRt</t>
  </si>
  <si>
    <t>Dividend</t>
  </si>
  <si>
    <t>SD3T Index</t>
  </si>
  <si>
    <t>64-85-C-203</t>
  </si>
  <si>
    <t>SX5EEX GR Equity</t>
  </si>
  <si>
    <t>DE0005933956</t>
  </si>
  <si>
    <t>iShares EURO STOXX 50 UCITS ETF DE</t>
  </si>
  <si>
    <t>UniCredit Bank AG</t>
  </si>
  <si>
    <t>64-85-C-346</t>
  </si>
  <si>
    <t>EUN2 GR Equity</t>
  </si>
  <si>
    <t>IE0008471009</t>
  </si>
  <si>
    <t>iShares EURO STOXX 50 UCITS ETF EUR Dist</t>
  </si>
  <si>
    <t>03/04/2000</t>
  </si>
  <si>
    <t>61-85-C-144</t>
  </si>
  <si>
    <t>SX7EEX GR Equity</t>
  </si>
  <si>
    <t>DE0006289309</t>
  </si>
  <si>
    <t>iShares EURO STOXX Banks 30-15 UCITS ETF DE</t>
  </si>
  <si>
    <t>04/05/2001</t>
  </si>
  <si>
    <t>SX7315T</t>
  </si>
  <si>
    <t>ESTXBnk  30-15 €NR</t>
  </si>
  <si>
    <t>State Street Bank GmbH</t>
  </si>
  <si>
    <t>SX7315T Index</t>
  </si>
  <si>
    <t>65-85-C-206</t>
  </si>
  <si>
    <t>DJMC NA Equity</t>
  </si>
  <si>
    <t>IE00B02KXL92</t>
  </si>
  <si>
    <t>iShares EURO STOXX Mid UCITS ETF EUR Dist</t>
  </si>
  <si>
    <t>15/02/2005</t>
  </si>
  <si>
    <t>Mid-cap</t>
  </si>
  <si>
    <t>MCXT</t>
  </si>
  <si>
    <t>ESTX Mid € NRt</t>
  </si>
  <si>
    <t>MCXT Index</t>
  </si>
  <si>
    <t>66-85-C-207</t>
  </si>
  <si>
    <t>DJSC NA Equity</t>
  </si>
  <si>
    <t>IE00B02KXM00</t>
  </si>
  <si>
    <t>iShares EURO STOXX Small UCITS ETF EUR Dist</t>
  </si>
  <si>
    <t>Small-cap</t>
  </si>
  <si>
    <t>SCXT</t>
  </si>
  <si>
    <t>ESTX Sml € NRt</t>
  </si>
  <si>
    <t>SCXT Index</t>
  </si>
  <si>
    <t>63-85-C-149</t>
  </si>
  <si>
    <t>IDJV NA Equity</t>
  </si>
  <si>
    <t>IE00B0M62T89</t>
  </si>
  <si>
    <t>iShares Euro Total Market Value Large UCITS ETF EUR Dist</t>
  </si>
  <si>
    <t>SLVT</t>
  </si>
  <si>
    <t>ESTX Value Lrg € NRt</t>
  </si>
  <si>
    <t>SLVT Index</t>
  </si>
  <si>
    <t>61-83-C-142</t>
  </si>
  <si>
    <t>IPRP NA Equity</t>
  </si>
  <si>
    <t>IE00B0M63284</t>
  </si>
  <si>
    <t>iShares European Property Yield UCITS ETF EUR Dist</t>
  </si>
  <si>
    <t>European Reg. ex UK</t>
  </si>
  <si>
    <t>TENDPNE</t>
  </si>
  <si>
    <t>E/N DEV EUXUKDVD+NET TR€</t>
  </si>
  <si>
    <t>TENDPNE Index</t>
  </si>
  <si>
    <t>52-88-C-030</t>
  </si>
  <si>
    <t>IFRB LN Equity</t>
  </si>
  <si>
    <t>IE00B7LGZ558</t>
  </si>
  <si>
    <t>iShares France Govt Bond UCITS ETF</t>
  </si>
  <si>
    <t>09/05/2012</t>
  </si>
  <si>
    <t>LTFRTREU</t>
  </si>
  <si>
    <t>EA Tsy France TR Unh</t>
  </si>
  <si>
    <t>LTFRTREU Index</t>
  </si>
  <si>
    <t>64-88-C-220</t>
  </si>
  <si>
    <t>CSMIB SW Equity</t>
  </si>
  <si>
    <t>IE00B53L4X51</t>
  </si>
  <si>
    <t>iShares FTSE MIB UCITS ETF EUR Acc</t>
  </si>
  <si>
    <t>Italy</t>
  </si>
  <si>
    <t>FTSEMIBN</t>
  </si>
  <si>
    <t>FTSE MIB Net TR</t>
  </si>
  <si>
    <t>FTSEMIBN Index</t>
  </si>
  <si>
    <t>54-80-C-006</t>
  </si>
  <si>
    <t>IGIL LN Equity</t>
  </si>
  <si>
    <t>IE00B3B8PX14</t>
  </si>
  <si>
    <t>iShares Global Inflation Linked Govt Bond UCITS ETF</t>
  </si>
  <si>
    <t>01/08/2008</t>
  </si>
  <si>
    <t>BCIW1A</t>
  </si>
  <si>
    <t>World Govt IL</t>
  </si>
  <si>
    <t>BCIW1A Index</t>
  </si>
  <si>
    <t>61-80-C-104</t>
  </si>
  <si>
    <t>IDIN LN Equity</t>
  </si>
  <si>
    <t>IE00B1FZS467</t>
  </si>
  <si>
    <t>iShares Global Infrastructure UCITS ETF USD Dist</t>
  </si>
  <si>
    <t>30/10/2006</t>
  </si>
  <si>
    <t>FGCIITU</t>
  </si>
  <si>
    <t>FTSE GlobalCoreInfra NT</t>
  </si>
  <si>
    <t>FGCIITU Index</t>
  </si>
  <si>
    <t>52-88-C-031</t>
  </si>
  <si>
    <t>IITB LN Equity</t>
  </si>
  <si>
    <t>IE00B7LW6Y90</t>
  </si>
  <si>
    <t>iShares Italy Govt Bond UCITS ETF</t>
  </si>
  <si>
    <t>LTITTREU</t>
  </si>
  <si>
    <t>EA Tsy Italy TR Unh E</t>
  </si>
  <si>
    <t>LTITTREU Index</t>
  </si>
  <si>
    <t>52-92-C-005</t>
  </si>
  <si>
    <t>EMBE LN Equity</t>
  </si>
  <si>
    <t>IE00B9M6RS56</t>
  </si>
  <si>
    <t>iShares J.P. Morgan USD EM Bond EUR Hedged UCITS ETF Dist</t>
  </si>
  <si>
    <t>09/07/2013</t>
  </si>
  <si>
    <t>JPEIHDEU</t>
  </si>
  <si>
    <t>J.P. Morgan EMBI Global Core H</t>
  </si>
  <si>
    <t>JPEIHDEU Index</t>
  </si>
  <si>
    <t>65-88-C-223</t>
  </si>
  <si>
    <t>MDAXEX GR Equity</t>
  </si>
  <si>
    <t>DE0005933923</t>
  </si>
  <si>
    <t>iShares MDAX UCITS ETF DE</t>
  </si>
  <si>
    <t>25/04/2001</t>
  </si>
  <si>
    <t>MDAXNR</t>
  </si>
  <si>
    <t>MDAX Net Return</t>
  </si>
  <si>
    <t>MDAXNR Index</t>
  </si>
  <si>
    <t>67-94-C-340</t>
  </si>
  <si>
    <t>IAUS LN Equity</t>
  </si>
  <si>
    <t>IE00B5377D42</t>
  </si>
  <si>
    <t>iShares MSCI Australia UCITS ETF USD Acc</t>
  </si>
  <si>
    <t>01/03/2010</t>
  </si>
  <si>
    <t>Australia</t>
  </si>
  <si>
    <t>NDDUAS</t>
  </si>
  <si>
    <t>MSCI Daily TR Net Austra</t>
  </si>
  <si>
    <t>NDDUAS Index</t>
  </si>
  <si>
    <t>67-81-C-226</t>
  </si>
  <si>
    <t>CCAU LN Equity</t>
  </si>
  <si>
    <t>IE00B52SF786</t>
  </si>
  <si>
    <t>iShares MSCI Canada UCITS ETF USD Acc</t>
  </si>
  <si>
    <t>03/04/2014</t>
  </si>
  <si>
    <t>Canada</t>
  </si>
  <si>
    <t>NDDUCA</t>
  </si>
  <si>
    <t>MSCI Daily TR Net Canada</t>
  </si>
  <si>
    <t>NDDUCA Index</t>
  </si>
  <si>
    <t>64-91-C-310</t>
  </si>
  <si>
    <t>CNYA LN Equity</t>
  </si>
  <si>
    <t>IE00BQT3WG13</t>
  </si>
  <si>
    <t>iShares MSCI China A UCITS ETF USD Acc</t>
  </si>
  <si>
    <t>13/04/2015</t>
  </si>
  <si>
    <t>M1CNA</t>
  </si>
  <si>
    <t>CN A INCLUSI NETR USD</t>
  </si>
  <si>
    <t>M1CNA Index</t>
  </si>
  <si>
    <t>64-86-C-209</t>
  </si>
  <si>
    <t>IEER SE Equity</t>
  </si>
  <si>
    <t>IE00B0M63953</t>
  </si>
  <si>
    <t>iShares MSCI Eastern Europe Capped UCITS ETF USD Dist</t>
  </si>
  <si>
    <t>21/03/2006</t>
  </si>
  <si>
    <t>Eastern European Region</t>
  </si>
  <si>
    <t>MN40MEU</t>
  </si>
  <si>
    <t>MSCI EM East Europe 10/4</t>
  </si>
  <si>
    <t>MN40MEU Index</t>
  </si>
  <si>
    <t>64-89-C-303</t>
  </si>
  <si>
    <t>CSEMAS SW Equity</t>
  </si>
  <si>
    <t>IE00B5L8K969</t>
  </si>
  <si>
    <t>iShares MSCI EM Asia UCITS ETF USD Acc</t>
  </si>
  <si>
    <t>06/08/2010</t>
  </si>
  <si>
    <t>67-93-C-331</t>
  </si>
  <si>
    <t>LTAM SE Equity</t>
  </si>
  <si>
    <t>IE00B27YCK28</t>
  </si>
  <si>
    <t>iShares MSCI EM Latin America UCITS ETF USD Dist</t>
  </si>
  <si>
    <t>Latin American Region</t>
  </si>
  <si>
    <t>MN40LAU</t>
  </si>
  <si>
    <t>MSCI EM LatAm10/40 NRU</t>
  </si>
  <si>
    <t>MN40LAU Index</t>
  </si>
  <si>
    <t>66-85-C-406</t>
  </si>
  <si>
    <t>CSEMUS IM Equity</t>
  </si>
  <si>
    <t>IE00B3VWMM18</t>
  </si>
  <si>
    <t>iShares MSCI EMU Small Cap UCITS ETF</t>
  </si>
  <si>
    <t>22/06/2009</t>
  </si>
  <si>
    <t>NCLDEMU</t>
  </si>
  <si>
    <t>MSCI Daily TR Net Small</t>
  </si>
  <si>
    <t>NCLDEMU Index</t>
  </si>
  <si>
    <t>Different</t>
  </si>
  <si>
    <t>64-85-C-204</t>
  </si>
  <si>
    <t>CSEMU SW Equity</t>
  </si>
  <si>
    <t>IE00B53QG562</t>
  </si>
  <si>
    <t>iShares MSCI EMU UCITS ETF</t>
  </si>
  <si>
    <t>12/01/2010</t>
  </si>
  <si>
    <t>M7EM</t>
  </si>
  <si>
    <t>MSCI EMU NR</t>
  </si>
  <si>
    <t>M7EM Index</t>
  </si>
  <si>
    <t>64-82-C-137</t>
  </si>
  <si>
    <t>IMEU NA Equity</t>
  </si>
  <si>
    <t>IE00B1YZSC51</t>
  </si>
  <si>
    <t>iShares MSCI Europe UCITS ETF EUR Dist</t>
  </si>
  <si>
    <t>04/09/2007</t>
  </si>
  <si>
    <t>64-91-C-317</t>
  </si>
  <si>
    <t>IJPU LN Equity</t>
  </si>
  <si>
    <t>IE00B02KXH56</t>
  </si>
  <si>
    <t>iShares MSCI Japan UCITS ETF USD Dist</t>
  </si>
  <si>
    <t>17/10/2011</t>
  </si>
  <si>
    <t>NDDUJN</t>
  </si>
  <si>
    <t>MSCI Daily TR Net Japan</t>
  </si>
  <si>
    <t>NDDUJN Index</t>
  </si>
  <si>
    <t>64-91-C-320</t>
  </si>
  <si>
    <t>CSKR LN Equity</t>
  </si>
  <si>
    <t>IE00B5W4TY14</t>
  </si>
  <si>
    <t>iShares MSCI Korea UCITS ETF USD Acc</t>
  </si>
  <si>
    <t>South Korea</t>
  </si>
  <si>
    <t>NDEUSKO</t>
  </si>
  <si>
    <t>NDEUSKO Index</t>
  </si>
  <si>
    <t>67-94-C-336</t>
  </si>
  <si>
    <t>CSMXCP SE Equity</t>
  </si>
  <si>
    <t>IE00B5WHFQ43</t>
  </si>
  <si>
    <t>iShares MSCI Mexico Capped UCITS ETF USD Acc</t>
  </si>
  <si>
    <t>25/08/2010</t>
  </si>
  <si>
    <t>Mexico</t>
  </si>
  <si>
    <t>MSCTMCUN</t>
  </si>
  <si>
    <t>MSCI Mexico Capped Daily</t>
  </si>
  <si>
    <t>MSCTMCUN Index</t>
  </si>
  <si>
    <t>67-90-C-307</t>
  </si>
  <si>
    <t>IPXJ LN Equity</t>
  </si>
  <si>
    <t>IE00B4WXJD03</t>
  </si>
  <si>
    <t>iShares MSCI Pacific ex-Japan UCITS ETF USD Dist</t>
  </si>
  <si>
    <t>64-88-C-215</t>
  </si>
  <si>
    <t>CSRU SW Equity</t>
  </si>
  <si>
    <t>IE00B5V87390</t>
  </si>
  <si>
    <t>iShares MSCI Russia ADR/GDR UCITS ETF USD Acc</t>
  </si>
  <si>
    <t>26/08/2010</t>
  </si>
  <si>
    <t>Russia</t>
  </si>
  <si>
    <t>M1RUDR</t>
  </si>
  <si>
    <t>MSCI RUSSIA ADR/GDR NR</t>
  </si>
  <si>
    <t>M1RUDR Index</t>
  </si>
  <si>
    <t>67-94-C-341</t>
  </si>
  <si>
    <t>IRSA LN Equity</t>
  </si>
  <si>
    <t>IE00B52XQP83</t>
  </si>
  <si>
    <t>iShares MSCI South Africa UCITS ETF USD Acc</t>
  </si>
  <si>
    <t>25/01/2010</t>
  </si>
  <si>
    <t>South Africa</t>
  </si>
  <si>
    <t>NDEUSSA</t>
  </si>
  <si>
    <t>NDEUSSA Index</t>
  </si>
  <si>
    <t>64-91-C-321</t>
  </si>
  <si>
    <t>IDTW LN Equity</t>
  </si>
  <si>
    <t>IE00B0M63623</t>
  </si>
  <si>
    <t>iShares MSCI Taiwan UCITS ETF USD Dist</t>
  </si>
  <si>
    <t>06/09/2006</t>
  </si>
  <si>
    <t>Taiwan</t>
  </si>
  <si>
    <t>NDEUSTW</t>
  </si>
  <si>
    <t>NDEUSTW Index</t>
  </si>
  <si>
    <t>62-81-C-234</t>
  </si>
  <si>
    <t>QDIV LN Equity</t>
  </si>
  <si>
    <t>IE00BKM4H312</t>
  </si>
  <si>
    <t>iShares MSCI USA Dividend IQ UCITS ETF</t>
  </si>
  <si>
    <t>09/06/2014</t>
  </si>
  <si>
    <t>M1USADVD</t>
  </si>
  <si>
    <t>MSCI USA HDY NR</t>
  </si>
  <si>
    <t>M1USADVD Index</t>
  </si>
  <si>
    <t>64-81-C-242</t>
  </si>
  <si>
    <t>IUSE LN Equity</t>
  </si>
  <si>
    <t>IE00B3ZW0K18</t>
  </si>
  <si>
    <t>iShares S&amp;P 500 EUR Hedged UCITS ETF Acc</t>
  </si>
  <si>
    <t>27/09/2010</t>
  </si>
  <si>
    <t>SPXUXEN</t>
  </si>
  <si>
    <t>S&amp;P 500 EUR Hdg NTR</t>
  </si>
  <si>
    <t>SPXUXEN Index</t>
  </si>
  <si>
    <t>61-81-C-227</t>
  </si>
  <si>
    <t>IUHC LN Equity</t>
  </si>
  <si>
    <t>IE00B43HR379</t>
  </si>
  <si>
    <t>iShares S&amp;P 500 Health Care Sector UCITS ETF USD Acc</t>
  </si>
  <si>
    <t>23/11/2015</t>
  </si>
  <si>
    <t>SPSVHCN</t>
  </si>
  <si>
    <t>SP500Cp35/20HlthCrNTR</t>
  </si>
  <si>
    <t>SPSVHCN Index</t>
  </si>
  <si>
    <t>61-81-C-343</t>
  </si>
  <si>
    <t>IUIT LN Equity</t>
  </si>
  <si>
    <t>IE00B3WJKG14</t>
  </si>
  <si>
    <t>iShares S&amp;P 500 Information Technology Sector UCITS ETF USD Acc</t>
  </si>
  <si>
    <t>SPSVITN</t>
  </si>
  <si>
    <t>SP500Cp35/20InfoTechNTR</t>
  </si>
  <si>
    <t>SPSVITN Index</t>
  </si>
  <si>
    <t>66-81-C-247</t>
  </si>
  <si>
    <t>IDP6 LN Equity</t>
  </si>
  <si>
    <t>IE00B2QWCY14</t>
  </si>
  <si>
    <t>iShares S&amp;P Small Cap 600 UCITS ETF USD Dist</t>
  </si>
  <si>
    <t>12/05/2008</t>
  </si>
  <si>
    <t>SPTRSMCN</t>
  </si>
  <si>
    <t>S&amp;P 600 USD NTR</t>
  </si>
  <si>
    <t>SPTRSMCN Index</t>
  </si>
  <si>
    <t>52-88-C-032</t>
  </si>
  <si>
    <t>IESP LN Equity</t>
  </si>
  <si>
    <t>IE00B428Z604</t>
  </si>
  <si>
    <t>iShares Spain Govt Bond UCITS ETF</t>
  </si>
  <si>
    <t>Spain</t>
  </si>
  <si>
    <t>LETSTREU</t>
  </si>
  <si>
    <t>EA Tsy Spain TR Unh E</t>
  </si>
  <si>
    <t>LETSTREU Index</t>
  </si>
  <si>
    <t>61-82-C-120</t>
  </si>
  <si>
    <t>SX7PEX GR Equity</t>
  </si>
  <si>
    <t>DE000A0F5UJ7</t>
  </si>
  <si>
    <t>iShares STOXX Europe 600 Banks UCITS ETF DE</t>
  </si>
  <si>
    <t>SX7R</t>
  </si>
  <si>
    <t>STXE 600 Bnk € NRt</t>
  </si>
  <si>
    <t>SX7R Index</t>
  </si>
  <si>
    <t>61-82-C-405</t>
  </si>
  <si>
    <t>SX3PEX GY Equity</t>
  </si>
  <si>
    <t>DE000A0H08H3</t>
  </si>
  <si>
    <t>iShares STOXX Europe 600 Food &amp; Beverage UCITS ETF DE</t>
  </si>
  <si>
    <t>22/07/2002</t>
  </si>
  <si>
    <t>SX3R</t>
  </si>
  <si>
    <t>STXE 600 Fd&amp;Bv € NRt</t>
  </si>
  <si>
    <t>SX3R Index</t>
  </si>
  <si>
    <t>61-82-C-121</t>
  </si>
  <si>
    <t>SXDPEX GR Equity</t>
  </si>
  <si>
    <t>DE000A0Q4R36</t>
  </si>
  <si>
    <t>iShares STOXX Europe 600 Health Care UCITS ETF DE</t>
  </si>
  <si>
    <t>SXDR</t>
  </si>
  <si>
    <t>STXE 600 HeCr € NRt</t>
  </si>
  <si>
    <t>SXDR Index</t>
  </si>
  <si>
    <t>61-82-C-122</t>
  </si>
  <si>
    <t>SXNPEX GR Equity</t>
  </si>
  <si>
    <t>DE000A0H08J9</t>
  </si>
  <si>
    <t>iShares STOXX Europe 600 Industrial Goods &amp; Services UCITS ETF DE</t>
  </si>
  <si>
    <t>SXNR</t>
  </si>
  <si>
    <t>STXE 600 Ig&amp;S € NRt</t>
  </si>
  <si>
    <t>SXNR Index</t>
  </si>
  <si>
    <t>61-82-C-123</t>
  </si>
  <si>
    <t>SXEPEX GR Equity</t>
  </si>
  <si>
    <t>DE000A0H08M3</t>
  </si>
  <si>
    <t>iShares STOXX Europe 600 Oil &amp; Gas UCITS ETF DE</t>
  </si>
  <si>
    <t>SXER</t>
  </si>
  <si>
    <t>STXE 600 Oil&amp;G € NRt</t>
  </si>
  <si>
    <t>SXER Index</t>
  </si>
  <si>
    <t>61-82-C-124</t>
  </si>
  <si>
    <t>SREEEX GT Equity</t>
  </si>
  <si>
    <t>DE000A0Q4R44</t>
  </si>
  <si>
    <t>iShares STOXX Europe 600 Real Estate UCITS ETF DE</t>
  </si>
  <si>
    <t>26/09/2006</t>
  </si>
  <si>
    <t>SX86R</t>
  </si>
  <si>
    <t>STXE 600 ReEs € NRt</t>
  </si>
  <si>
    <t>SX86R Index</t>
  </si>
  <si>
    <t>61-82-C-125</t>
  </si>
  <si>
    <t>SXKPEX GT Equity</t>
  </si>
  <si>
    <t>DE000A0H08R2</t>
  </si>
  <si>
    <t>iShares STOXX Europe 600 Telecommunications UCITS ETF DE</t>
  </si>
  <si>
    <t>SXKR</t>
  </si>
  <si>
    <t>STXE 600 Tel € NRt</t>
  </si>
  <si>
    <t>SXKR Index</t>
  </si>
  <si>
    <t>62-82-C-133</t>
  </si>
  <si>
    <t>SD3PEX GR Equity</t>
  </si>
  <si>
    <t>DE0002635299</t>
  </si>
  <si>
    <t>iShares STOXX Europe Select Dividend 30 UCITS ETF DE</t>
  </si>
  <si>
    <t>12/05/2005</t>
  </si>
  <si>
    <t>SD3R</t>
  </si>
  <si>
    <t>STXE SD 30 € NRt</t>
  </si>
  <si>
    <t>SD3R Index</t>
  </si>
  <si>
    <t>61-88-C-212</t>
  </si>
  <si>
    <t>IUKP LN Equity</t>
  </si>
  <si>
    <t>IE00B1TXLS18</t>
  </si>
  <si>
    <t>iShares UK Property UCITS ETF GBP Dist</t>
  </si>
  <si>
    <t>20/03/2007</t>
  </si>
  <si>
    <t>TELUKNG</t>
  </si>
  <si>
    <t>FTSE E/N UK Net TR GBP</t>
  </si>
  <si>
    <t>TELUKNG Index</t>
  </si>
  <si>
    <t>61-81-C-228</t>
  </si>
  <si>
    <t>IDUP LN Equity</t>
  </si>
  <si>
    <t>IE00B1FZSF77</t>
  </si>
  <si>
    <t>iShares US Property Yield UCITS ETF USD Dist</t>
  </si>
  <si>
    <t>06/11/2006</t>
  </si>
  <si>
    <t>TENUDNU</t>
  </si>
  <si>
    <t>FTSE E/N US Dvd+ NR USD</t>
  </si>
  <si>
    <t>TENUDNU Index</t>
  </si>
  <si>
    <t>53-81-C-040</t>
  </si>
  <si>
    <t>LQDE LN Equity</t>
  </si>
  <si>
    <t>IE0032895942</t>
  </si>
  <si>
    <t>iShares USD Corp Bond UCITS ETF</t>
  </si>
  <si>
    <t>16/05/2003</t>
  </si>
  <si>
    <t>IBOXIG</t>
  </si>
  <si>
    <t>Liquid Investment Grade</t>
  </si>
  <si>
    <t>IBOXIG Index</t>
  </si>
  <si>
    <t>56-81-C-045</t>
  </si>
  <si>
    <t>IHYA LN Equity</t>
  </si>
  <si>
    <t>IE00BYXYYL56</t>
  </si>
  <si>
    <t>iShares USD High Yield Corp Bond UCITS ETF</t>
  </si>
  <si>
    <t>13/04/2017</t>
  </si>
  <si>
    <t>IBXXHYCT</t>
  </si>
  <si>
    <t>USD Lq HY capped TRI</t>
  </si>
  <si>
    <t>IBXXHYCT Index</t>
  </si>
  <si>
    <t>54-81-C-043</t>
  </si>
  <si>
    <t>IDTP LN Equity</t>
  </si>
  <si>
    <t>IE00B1FZSC47</t>
  </si>
  <si>
    <t>iShares USD TIPS UCITS ETF</t>
  </si>
  <si>
    <t>11/12/2006</t>
  </si>
  <si>
    <t>BCIT1T</t>
  </si>
  <si>
    <t>BCIT1T Index</t>
  </si>
  <si>
    <t>52-81-C-036</t>
  </si>
  <si>
    <t>IBTA LN Equity</t>
  </si>
  <si>
    <t>IE00BYXPSP02</t>
  </si>
  <si>
    <t>iShares USD Treasury Bond 1-3yr UCITS ETF</t>
  </si>
  <si>
    <t>IDCOT1TR</t>
  </si>
  <si>
    <t>ICE U.S Trea 1 - 3 Y TR</t>
  </si>
  <si>
    <t>IDCOT1TR Index</t>
  </si>
  <si>
    <t>64-94-D-338</t>
  </si>
  <si>
    <t>RIO FP Equity</t>
  </si>
  <si>
    <t>FR0010408799</t>
  </si>
  <si>
    <t>Societe Generale SA</t>
  </si>
  <si>
    <t>Lyxor Brazil Ibovespa UCITS ETF</t>
  </si>
  <si>
    <t>30/01/2007</t>
  </si>
  <si>
    <t>Brazil</t>
  </si>
  <si>
    <t>IBOV</t>
  </si>
  <si>
    <t>BRAZIL IBOVESPA INDEX</t>
  </si>
  <si>
    <t>Societe Generale Securities Services Net Asset Value SA</t>
  </si>
  <si>
    <t>IBOV Index</t>
  </si>
  <si>
    <t>BRL</t>
  </si>
  <si>
    <t>64-85-D-349</t>
  </si>
  <si>
    <t>MSED FP Equity</t>
  </si>
  <si>
    <t>LU0908501215</t>
  </si>
  <si>
    <t>Lyxor Core EURO STOXX 50 DR</t>
  </si>
  <si>
    <t>25/04/2013</t>
  </si>
  <si>
    <t>Societe Generale Bank and Trust Luxembourg</t>
  </si>
  <si>
    <t>64-85-D-205</t>
  </si>
  <si>
    <t>MSE FP Equity</t>
  </si>
  <si>
    <t>FR0007054358</t>
  </si>
  <si>
    <t>Lyxor EURO STOXX 50 DR UCITS ETF</t>
  </si>
  <si>
    <t>21/03/2001</t>
  </si>
  <si>
    <t>52-85-D-017</t>
  </si>
  <si>
    <t>MTA FP Equity</t>
  </si>
  <si>
    <t>LU1650487413</t>
  </si>
  <si>
    <t>Lyxor EuroMTS 1-3Y Investment Grade DR UCITS ETF</t>
  </si>
  <si>
    <t>28/09/2005</t>
  </si>
  <si>
    <t>FMMPIEA5</t>
  </si>
  <si>
    <t>FTSE MTS EMTXig_A_MP</t>
  </si>
  <si>
    <t>Societe Generale Bank &amp; Trust SA</t>
  </si>
  <si>
    <t>FMMPIEA5 Index</t>
  </si>
  <si>
    <t>52-85-D-018</t>
  </si>
  <si>
    <t>MTX FP Equity</t>
  </si>
  <si>
    <t>LU1650490474</t>
  </si>
  <si>
    <t>Lyxor EuroMTS All-Maturity Investment Grade DR UCITS ETF</t>
  </si>
  <si>
    <t>22/01/2004</t>
  </si>
  <si>
    <t>FMMPIEG5</t>
  </si>
  <si>
    <t>FTSE MTS EMTXig_G_MP</t>
  </si>
  <si>
    <t>FMMPIEG5 Index</t>
  </si>
  <si>
    <t>54-85-D-025</t>
  </si>
  <si>
    <t>MTI FP Equity</t>
  </si>
  <si>
    <t>LU1650491282</t>
  </si>
  <si>
    <t>Lyxor EuroMTS Inflation Linked Investment Grade DR UCITS ETF</t>
  </si>
  <si>
    <t>11/05/2005</t>
  </si>
  <si>
    <t>FMMPIIG5</t>
  </si>
  <si>
    <t>FTSE MTS EMTXi_ig_G_MP</t>
  </si>
  <si>
    <t>FMMPIIG5 Index</t>
  </si>
  <si>
    <t>64-91-D-311</t>
  </si>
  <si>
    <t>CNAA LN Equity</t>
  </si>
  <si>
    <t>FR0011720911</t>
  </si>
  <si>
    <t>Lyxor Fortune SG MSCI China A DR UCITS ETF</t>
  </si>
  <si>
    <t>09/09/2014</t>
  </si>
  <si>
    <t>MBCN1A</t>
  </si>
  <si>
    <t>MSCI China A NR Indx USD</t>
  </si>
  <si>
    <t>Lyxor International Asset Management</t>
  </si>
  <si>
    <t>MBCN1A Index</t>
  </si>
  <si>
    <t>64-88-D-221</t>
  </si>
  <si>
    <t>GRE FP Equity</t>
  </si>
  <si>
    <t>FR0010405431</t>
  </si>
  <si>
    <t>Lyxor FTSE Athex Large Cap UCITS ETF</t>
  </si>
  <si>
    <t>09/01/2007</t>
  </si>
  <si>
    <t>Greece</t>
  </si>
  <si>
    <t>FTASETR</t>
  </si>
  <si>
    <t>FTSE/ASE Lg Net TR INDEX</t>
  </si>
  <si>
    <t>Societe Generale Securities Services SGSS</t>
  </si>
  <si>
    <t>EuroVL SA</t>
  </si>
  <si>
    <t>FTASETR Index</t>
  </si>
  <si>
    <t>61-81-D-229</t>
  </si>
  <si>
    <t>LYMUA SW Equity</t>
  </si>
  <si>
    <t>FR0010841650</t>
  </si>
  <si>
    <t>Lyxor FTSE EPRA/NAREIT United States UCITS ETF</t>
  </si>
  <si>
    <t>10/05/2010</t>
  </si>
  <si>
    <t>TRNUSU</t>
  </si>
  <si>
    <t>EPRA/NAREIT US NET $</t>
  </si>
  <si>
    <t>TRNUSU Index</t>
  </si>
  <si>
    <t>64-91-D-324</t>
  </si>
  <si>
    <t>HSI FP Equity</t>
  </si>
  <si>
    <t>FR0010361675</t>
  </si>
  <si>
    <t>Lyxor Hong Kong HSI UCITS ETF</t>
  </si>
  <si>
    <t>29/09/2006</t>
  </si>
  <si>
    <t>Hong Kong</t>
  </si>
  <si>
    <t>HSI1N</t>
  </si>
  <si>
    <t>Hang Seng Index NR Index</t>
  </si>
  <si>
    <t>HSI1N Index</t>
  </si>
  <si>
    <t>HKD</t>
  </si>
  <si>
    <t>64-88-D-222</t>
  </si>
  <si>
    <t>LYXIB SM Equity</t>
  </si>
  <si>
    <t>FR0010251744</t>
  </si>
  <si>
    <t>Lyxor IBEX 35 DR UCITS ETF</t>
  </si>
  <si>
    <t>04/10/2006</t>
  </si>
  <si>
    <t>IBEXNR</t>
  </si>
  <si>
    <t>IBEX 35 Net Return</t>
  </si>
  <si>
    <t>IBEXNR Index</t>
  </si>
  <si>
    <t>51-88-D-012</t>
  </si>
  <si>
    <t>DU13 GR Equity</t>
  </si>
  <si>
    <t>FR0012283398</t>
  </si>
  <si>
    <t>Lyxor iBoxx Germany 1-3Y DR UCITS ETF</t>
  </si>
  <si>
    <t>IBXXABXD</t>
  </si>
  <si>
    <t>EUR Germany 1-3 Mid Pri</t>
  </si>
  <si>
    <t>IBXXABXD Index</t>
  </si>
  <si>
    <t>64-91-D-318</t>
  </si>
  <si>
    <t>JPNH FP Equity</t>
  </si>
  <si>
    <t>FR0011475078</t>
  </si>
  <si>
    <t>Lyxor Japan TOPIX DR UCITS ETF</t>
  </si>
  <si>
    <t>JPY</t>
  </si>
  <si>
    <t>SGA Societe Generale Acceptance NV</t>
  </si>
  <si>
    <t>64-92-D-112</t>
  </si>
  <si>
    <t>LYLEM SW Equity</t>
  </si>
  <si>
    <t>FR0010435297</t>
  </si>
  <si>
    <t>Lyxor MSCI Emerging Markets UCITS ETF</t>
  </si>
  <si>
    <t>19/08/2008</t>
  </si>
  <si>
    <t>66-85-D-208</t>
  </si>
  <si>
    <t>MMS FP Equity</t>
  </si>
  <si>
    <t>LU1598689153</t>
  </si>
  <si>
    <t>Lyxor MSCI EMU Small Cap UCITS ETF</t>
  </si>
  <si>
    <t>13/04/2005</t>
  </si>
  <si>
    <t>M7EMSC</t>
  </si>
  <si>
    <t>MSCI EMU SM CAP NR</t>
  </si>
  <si>
    <t>M7EMSC Index</t>
  </si>
  <si>
    <t>64-94-D-335</t>
  </si>
  <si>
    <t>INDO LN Equity</t>
  </si>
  <si>
    <t>FR0011070374</t>
  </si>
  <si>
    <t>Lyxor MSCI Indonesia UCITS ETF</t>
  </si>
  <si>
    <t>12/09/2013</t>
  </si>
  <si>
    <t>Indonesia</t>
  </si>
  <si>
    <t>M0ID</t>
  </si>
  <si>
    <t>MSCI INDONESIA Net USD</t>
  </si>
  <si>
    <t>M0ID Index</t>
  </si>
  <si>
    <t>61-82-D-130</t>
  </si>
  <si>
    <t>BNK FP Equity</t>
  </si>
  <si>
    <t>FR0010345371</t>
  </si>
  <si>
    <t>Lyxor STOXX Europe 600 Banks UCITS ETF</t>
  </si>
  <si>
    <t>29/08/2006</t>
  </si>
  <si>
    <t>61-82-D-126</t>
  </si>
  <si>
    <t>BRE FP Equity</t>
  </si>
  <si>
    <t>FR0010345389</t>
  </si>
  <si>
    <t>Lyxor STOXX Europe 600 Basic Resources UCITS ETF</t>
  </si>
  <si>
    <t>SXPR</t>
  </si>
  <si>
    <t>STXE 600 BsRs € NRt</t>
  </si>
  <si>
    <t>SXPR Index</t>
  </si>
  <si>
    <t>61-82-D-127</t>
  </si>
  <si>
    <t>FOO FP Equity</t>
  </si>
  <si>
    <t>FR0010344861</t>
  </si>
  <si>
    <t>Lyxor STOXX Europe 600 FOOD &amp; BEVERAGE UCITS ETF</t>
  </si>
  <si>
    <t>23/08/2006</t>
  </si>
  <si>
    <t>61-82-D-131</t>
  </si>
  <si>
    <t>OIL FP Equity</t>
  </si>
  <si>
    <t>FR0010344960</t>
  </si>
  <si>
    <t>Lyxor STOXX Europe 600 Oil &amp; Gas UCITS ETF</t>
  </si>
  <si>
    <t>07/11/2006</t>
  </si>
  <si>
    <t>61-82-D-128</t>
  </si>
  <si>
    <t>TNO FP Equity</t>
  </si>
  <si>
    <t>FR0010344796</t>
  </si>
  <si>
    <t>Lyxor STOXX Europe 600 Technology UCITS ETF</t>
  </si>
  <si>
    <t>SX8R</t>
  </si>
  <si>
    <t>STXE 600 Tech € NRt</t>
  </si>
  <si>
    <t>SX8R Index</t>
  </si>
  <si>
    <t>61-82-D-129</t>
  </si>
  <si>
    <t>UTI FP Equity</t>
  </si>
  <si>
    <t>FR0010344853</t>
  </si>
  <si>
    <t>Lyxor STOXX Europe 600 Utilities UCITS ETF</t>
  </si>
  <si>
    <t>SX6R</t>
  </si>
  <si>
    <t>STXE 600 Util € NRt</t>
  </si>
  <si>
    <t>SX6R Index</t>
  </si>
  <si>
    <t>64-94-D-339</t>
  </si>
  <si>
    <t>TURU LN Equity</t>
  </si>
  <si>
    <t>FR0010326256</t>
  </si>
  <si>
    <t>Lyxor Turkey DJ Turkey TITANS 20 UCITS ETF</t>
  </si>
  <si>
    <t>Turkey</t>
  </si>
  <si>
    <t>TR20DT</t>
  </si>
  <si>
    <t>DJ TU Ttns20 T$</t>
  </si>
  <si>
    <t>TR20DT Index</t>
  </si>
  <si>
    <t>54-81-D-404</t>
  </si>
  <si>
    <t>INFU LN Equity</t>
  </si>
  <si>
    <t>LU1390062831</t>
  </si>
  <si>
    <t>Lyxor USD 10Y Inflation Expectations UCITS ETF</t>
  </si>
  <si>
    <t>17/05/2016</t>
  </si>
  <si>
    <t>IBXXUBF1</t>
  </si>
  <si>
    <t>USD BkEvn 10-Year Inf N</t>
  </si>
  <si>
    <t>IBXXUBF1 Index</t>
  </si>
  <si>
    <t>52-84-G-014</t>
  </si>
  <si>
    <t>PJS1 GT Equity</t>
  </si>
  <si>
    <t>IE00B5ZR2157</t>
  </si>
  <si>
    <t>PIMCO Fixed Income Source ETFs</t>
  </si>
  <si>
    <t>PIMCO Euro Short Maturity Source UCITS ETF</t>
  </si>
  <si>
    <t>11/01/2011</t>
  </si>
  <si>
    <t>European Union</t>
  </si>
  <si>
    <t>#N/A Field Not Applicable</t>
  </si>
  <si>
    <t>Proprietary</t>
  </si>
  <si>
    <t>Brown Brothers Harriman Trustee Services Ireland Ltd/Ireland</t>
  </si>
  <si>
    <t>Brown Brothers Harriman Fund Administration Services Ireland Ltd</t>
  </si>
  <si>
    <t>EMTSDEO Index</t>
  </si>
  <si>
    <t>53-85-E-023</t>
  </si>
  <si>
    <t>SYBD GR Equity</t>
  </si>
  <si>
    <t>IE00BC7GZW19</t>
  </si>
  <si>
    <t>State Street Corp</t>
  </si>
  <si>
    <t>SPDR Bloomberg Barclays 0-3 Year Euro Corporate Bond UCITS ETF</t>
  </si>
  <si>
    <t>27/08/2013</t>
  </si>
  <si>
    <t>BRC3TREU</t>
  </si>
  <si>
    <t>EUR Corp 0-3 Yr TR Unh E</t>
  </si>
  <si>
    <t>BRC3TREU Index</t>
  </si>
  <si>
    <t>53-81-E-041</t>
  </si>
  <si>
    <t>SUSC LN Equity</t>
  </si>
  <si>
    <t>IE00BC7GZX26</t>
  </si>
  <si>
    <t>SPDR Bloomberg Barclays 0-3 Year U.S. Corporate Bond UCITS ETF</t>
  </si>
  <si>
    <t>BUC3TRUU</t>
  </si>
  <si>
    <t>US Corp 0-3 Yr TR Unh US</t>
  </si>
  <si>
    <t>BUC3TRUU Index</t>
  </si>
  <si>
    <t>56-81-E-046</t>
  </si>
  <si>
    <t>SJNK LN Equity</t>
  </si>
  <si>
    <t>IE00B99FL386</t>
  </si>
  <si>
    <t>SPDR Bloomberg Barclays 0-5 Year U.S. High Yield Bond UCITS ETF</t>
  </si>
  <si>
    <t>19/09/2013</t>
  </si>
  <si>
    <t>BEJKTRUU</t>
  </si>
  <si>
    <t>US HY 0-5Y x144A TR Unh</t>
  </si>
  <si>
    <t>BEJKTRUU Index</t>
  </si>
  <si>
    <t>52-85-E-019</t>
  </si>
  <si>
    <t>SYB3 GR Equity</t>
  </si>
  <si>
    <t>IE00B6YX5F63</t>
  </si>
  <si>
    <t>SPDR Bloomberg Barclays 1-3 Year Euro Government Bond UCITS ETF</t>
  </si>
  <si>
    <t>14/11/2011</t>
  </si>
  <si>
    <t>LET1TREU</t>
  </si>
  <si>
    <t>EA Tsy 1-3 TR Unh EUR</t>
  </si>
  <si>
    <t>LET1TREU Index</t>
  </si>
  <si>
    <t>52-81-E-037</t>
  </si>
  <si>
    <t>TRS3 LN Equity</t>
  </si>
  <si>
    <t>IE00BC7GZJ81</t>
  </si>
  <si>
    <t>SPDR Bloomberg Barclays 1-3 Year U.S. Treasury Bond UCITS ETF</t>
  </si>
  <si>
    <t>LT01TRUU</t>
  </si>
  <si>
    <t>US Tsy 1-3Yr</t>
  </si>
  <si>
    <t>LT01TRUU Index</t>
  </si>
  <si>
    <t>52-92-E-048</t>
  </si>
  <si>
    <t>EMDD LN Equity</t>
  </si>
  <si>
    <t>IE00B4613386</t>
  </si>
  <si>
    <t>SPDR Bloomberg Barclays Emerging Markets Local Bond UCITS ETF</t>
  </si>
  <si>
    <t>13/05/2011</t>
  </si>
  <si>
    <t>BECLTRUU</t>
  </si>
  <si>
    <t>EM Local Curncy Liq Govt</t>
  </si>
  <si>
    <t>BECLTRUU Index</t>
  </si>
  <si>
    <t>53-85-E-348</t>
  </si>
  <si>
    <t>SYBC GR Equity</t>
  </si>
  <si>
    <t>IE00B3T9LM79</t>
  </si>
  <si>
    <t>SPDR Bloomberg Barclays Euro Corporate Bond UCITS ETF</t>
  </si>
  <si>
    <t>23/05/2011</t>
  </si>
  <si>
    <t>52-85-E-020</t>
  </si>
  <si>
    <t>SYBB GR Equity</t>
  </si>
  <si>
    <t>IE00B3S5XW04</t>
  </si>
  <si>
    <t>SPDR Bloomberg Barclays Euro Government Bond UCITS ETF</t>
  </si>
  <si>
    <t>56-82-E-011</t>
  </si>
  <si>
    <t>SYBJ GR Equity</t>
  </si>
  <si>
    <t>IE00B6YX5M31</t>
  </si>
  <si>
    <t>SPDR Bloomberg Barclays Euro High Yield Bond UCITS ETF</t>
  </si>
  <si>
    <t>03/02/2012</t>
  </si>
  <si>
    <t>BEHLTREU</t>
  </si>
  <si>
    <t>Liquity Screened Euro HY</t>
  </si>
  <si>
    <t>BEHLTREU Index</t>
  </si>
  <si>
    <t>54-81-E-044</t>
  </si>
  <si>
    <t>TIPS LN Equity</t>
  </si>
  <si>
    <t>IE00BZ0G8977</t>
  </si>
  <si>
    <t>SPDR Bloomberg Barclays U.S. TIPS UCITS ETF</t>
  </si>
  <si>
    <t>02/12/2015</t>
  </si>
  <si>
    <t>52-81-E-038</t>
  </si>
  <si>
    <t>TRSY LN Equity</t>
  </si>
  <si>
    <t>IE00B44CND37</t>
  </si>
  <si>
    <t>SPDR Bloomberg Barclays U.S. Treasury Bond UCITS ETF</t>
  </si>
  <si>
    <t>03/06/2011</t>
  </si>
  <si>
    <t>LUATTRUU</t>
  </si>
  <si>
    <t>U.S. Treasury</t>
  </si>
  <si>
    <t>LUATTRUU Index</t>
  </si>
  <si>
    <t>63-85-E-200</t>
  </si>
  <si>
    <t>ZPRL GR Equity</t>
  </si>
  <si>
    <t>IE00BFTWP510</t>
  </si>
  <si>
    <t>SPDR EURO STOXX Low Volatility UCITS ETF</t>
  </si>
  <si>
    <t>24/03/2014</t>
  </si>
  <si>
    <t>SXLV1T</t>
  </si>
  <si>
    <t>ESTX LV100 €(NR)</t>
  </si>
  <si>
    <t>SXLV1T Index</t>
  </si>
  <si>
    <t>61-83-E-143</t>
  </si>
  <si>
    <t>EURE IM Equity</t>
  </si>
  <si>
    <t>IE00BSJCQV56</t>
  </si>
  <si>
    <t>SPDR FTSE EPRA Europe EX UK Real Estate UCITS ETF</t>
  </si>
  <si>
    <t>23/02/2016</t>
  </si>
  <si>
    <t>REXUK</t>
  </si>
  <si>
    <t>EPRA EX UK Net TRI €</t>
  </si>
  <si>
    <t>REXUK Index</t>
  </si>
  <si>
    <t>67-88-E-213</t>
  </si>
  <si>
    <t>FTAL LN Equity</t>
  </si>
  <si>
    <t>IE00B7452L46</t>
  </si>
  <si>
    <t>SPDR FTSE UK All Share UCITS ETF</t>
  </si>
  <si>
    <t>28/02/2012</t>
  </si>
  <si>
    <t>FTPTTALL</t>
  </si>
  <si>
    <t>FTSE UK Ser. FTSE AS TR</t>
  </si>
  <si>
    <t>FTPTTALL Index</t>
  </si>
  <si>
    <t>64-90-E-304</t>
  </si>
  <si>
    <t>EMAD LN Equity</t>
  </si>
  <si>
    <t>IE00B466KX20</t>
  </si>
  <si>
    <t>SPDR MSCI EM Asia UCITS ETF</t>
  </si>
  <si>
    <t>64-92-E-329</t>
  </si>
  <si>
    <t>EMRD LN Equity</t>
  </si>
  <si>
    <t>IE00B469F816</t>
  </si>
  <si>
    <t>SPDR MSCI Emerging Markets UCITS ETF</t>
  </si>
  <si>
    <t>61-82-E-132</t>
  </si>
  <si>
    <t>STW FP Equity</t>
  </si>
  <si>
    <t>IE00BKWQ0H23</t>
  </si>
  <si>
    <t>SPDR MSCI Europe Health Care UCITS ETF</t>
  </si>
  <si>
    <t>05/12/2014</t>
  </si>
  <si>
    <t>M7EU0HC</t>
  </si>
  <si>
    <t>MSCI EUROPE/HC NR</t>
  </si>
  <si>
    <t>M7EU0HC Index</t>
  </si>
  <si>
    <t>66-82-E-140</t>
  </si>
  <si>
    <t>ZPRX GR Equity</t>
  </si>
  <si>
    <t>IE00BSPLC298</t>
  </si>
  <si>
    <t>SPDR MSCI Europe Small Cap Value Weighted UCITS ETF</t>
  </si>
  <si>
    <t>18/02/2015</t>
  </si>
  <si>
    <t>M7EUSVWR</t>
  </si>
  <si>
    <t>MSCI Europe SC VW NRER</t>
  </si>
  <si>
    <t>M7EUSVWR Index</t>
  </si>
  <si>
    <t>64-82-E-139</t>
  </si>
  <si>
    <t>ERO FP Equity</t>
  </si>
  <si>
    <t>IE00BKWQ0Q14</t>
  </si>
  <si>
    <t>SPDR MSCI Europe UCITS ETF</t>
  </si>
  <si>
    <t>M7EU</t>
  </si>
  <si>
    <t>MSCI EUROPE NR</t>
  </si>
  <si>
    <t>M7EU Index</t>
  </si>
  <si>
    <t>66-81-E-249</t>
  </si>
  <si>
    <t>R2US LN Equity</t>
  </si>
  <si>
    <t>IE00BJ38QD84</t>
  </si>
  <si>
    <t>SPDR Russell 2000 U.S. Small Cap UCITS ETF</t>
  </si>
  <si>
    <t>30/06/2014</t>
  </si>
  <si>
    <t>RU20N30U</t>
  </si>
  <si>
    <t>Russ2000Net30%Return</t>
  </si>
  <si>
    <t>RU20N30U Index</t>
  </si>
  <si>
    <t>65-81-E-246</t>
  </si>
  <si>
    <t>SPY4 LN Equity</t>
  </si>
  <si>
    <t>IE00B4YBJ215</t>
  </si>
  <si>
    <t>SPDR S&amp;P 400 U.S. Mid Cap UCITS ETF</t>
  </si>
  <si>
    <t>30/01/2012</t>
  </si>
  <si>
    <t>SP400NTR</t>
  </si>
  <si>
    <t>S&amp;P 400 Net TR</t>
  </si>
  <si>
    <t>SP400NTR Index</t>
  </si>
  <si>
    <t>63-81-E-237</t>
  </si>
  <si>
    <t>LOWV LN Equity</t>
  </si>
  <si>
    <t>IE00B802KR88</t>
  </si>
  <si>
    <t>SPDR S&amp;P 500 Low Volatility UCITS ETF</t>
  </si>
  <si>
    <t>03/10/2012</t>
  </si>
  <si>
    <t>SP5LVIN</t>
  </si>
  <si>
    <t>S&amp;P 500 Low Vol NTR</t>
  </si>
  <si>
    <t>SP5LVIN Index</t>
  </si>
  <si>
    <t>64-81-E-243</t>
  </si>
  <si>
    <t>SPY5 LN Equity</t>
  </si>
  <si>
    <t>IE00B6YX5C33</t>
  </si>
  <si>
    <t>SPDR S&amp;P 500 UCITS ETF</t>
  </si>
  <si>
    <t>19/03/2012</t>
  </si>
  <si>
    <t>62-85-E-148</t>
  </si>
  <si>
    <t>SPYW GR Equity</t>
  </si>
  <si>
    <t>IE00B5M1WJ87</t>
  </si>
  <si>
    <t>SPDR S&amp;P Euro Dividend Aristocrats UCITS ETF</t>
  </si>
  <si>
    <t>SPEUHDAN</t>
  </si>
  <si>
    <t>S&amp;P EU HighYldDvdArstNTR</t>
  </si>
  <si>
    <t>SPEUHDAN Index</t>
  </si>
  <si>
    <t>61-81-E-230</t>
  </si>
  <si>
    <t>SXLE LN Equity</t>
  </si>
  <si>
    <t>IE00BWBXM492</t>
  </si>
  <si>
    <t>SPDR S&amp;P U.S. Energy Select Sector UCITS ETF</t>
  </si>
  <si>
    <t>07/07/2015</t>
  </si>
  <si>
    <t>IXENTR</t>
  </si>
  <si>
    <t>Energy Select SectNTR</t>
  </si>
  <si>
    <t>IXENTR Index</t>
  </si>
  <si>
    <t>61-81-E-231</t>
  </si>
  <si>
    <t>SXLF LN Equity</t>
  </si>
  <si>
    <t>IE00BWBXM500</t>
  </si>
  <si>
    <t>SPDR S&amp;P U.S. Financials Select Sector UCITS ETF</t>
  </si>
  <si>
    <t>IXMNTR</t>
  </si>
  <si>
    <t>Select Sector Financ NTR</t>
  </si>
  <si>
    <t>IXMNTR Index</t>
  </si>
  <si>
    <t>61-81-E-232</t>
  </si>
  <si>
    <t>SXLV LN Equity</t>
  </si>
  <si>
    <t>IE00BWBXM617</t>
  </si>
  <si>
    <t>SPDR S&amp;P U.S. Health Care Select Sector UCITS ETF</t>
  </si>
  <si>
    <t>IXVNTR</t>
  </si>
  <si>
    <t>Hlth Care Select SectNTR</t>
  </si>
  <si>
    <t>IXVNTR Index</t>
  </si>
  <si>
    <t>61-81-E-344</t>
  </si>
  <si>
    <t>SXLI LN Equity</t>
  </si>
  <si>
    <t>IE00BWBXM724</t>
  </si>
  <si>
    <t>SPDR S&amp;P U.S. Industrials Select Sector UCITS ETF</t>
  </si>
  <si>
    <t>IXINTR</t>
  </si>
  <si>
    <t>Industrial SelectSectNTR</t>
  </si>
  <si>
    <t>IXINTR Index</t>
  </si>
  <si>
    <t>61-81-E-233</t>
  </si>
  <si>
    <t>SXLU LN Equity</t>
  </si>
  <si>
    <t>IE00BWBXMB69</t>
  </si>
  <si>
    <t>SPDR S&amp;P U.S. Utilities Select Sector UCITS ETF</t>
  </si>
  <si>
    <t>IXUNTR</t>
  </si>
  <si>
    <t>Utilities Select SectNTR</t>
  </si>
  <si>
    <t>IXUNTR Index</t>
  </si>
  <si>
    <t>62-81-E-235</t>
  </si>
  <si>
    <t>UDVD LN Equity</t>
  </si>
  <si>
    <t>IE00B6YX5D40</t>
  </si>
  <si>
    <t>SPDR S&amp;P US Dividend Aristocrats UCITS ETF</t>
  </si>
  <si>
    <t>14/10/2011</t>
  </si>
  <si>
    <t>SPHYDAN</t>
  </si>
  <si>
    <t>S&amp;P HiYldDvdAristocr NTR</t>
  </si>
  <si>
    <t>SPHYDAN Index</t>
  </si>
  <si>
    <t>55-80-E-007</t>
  </si>
  <si>
    <t>GCVB LN Equity</t>
  </si>
  <si>
    <t>IE00BNH72088</t>
  </si>
  <si>
    <t>SPDR Thomson Reuters Global Convertible Bond UCITS ETF</t>
  </si>
  <si>
    <t>14/10/2014</t>
  </si>
  <si>
    <t>UCBITRUS</t>
  </si>
  <si>
    <t>UBS Thomson Reuters Qualified</t>
  </si>
  <si>
    <t>UCBITRUS Index</t>
  </si>
  <si>
    <t>64-88-F-214</t>
  </si>
  <si>
    <t>VUKE LN Equity</t>
  </si>
  <si>
    <t>IE00B810Q511</t>
  </si>
  <si>
    <t>Vanguard Group Inc/The</t>
  </si>
  <si>
    <t>Vanguard FTSE 100 UCITS ETF</t>
  </si>
  <si>
    <t>22/05/2012</t>
  </si>
  <si>
    <t>UKXNUK</t>
  </si>
  <si>
    <t>FTSE 100 Net Tax Index</t>
  </si>
  <si>
    <t>UKXNUK Index</t>
  </si>
  <si>
    <t>67-92-F-330</t>
  </si>
  <si>
    <t>VDEM LN Equity</t>
  </si>
  <si>
    <t>IE00B3VVMM84</t>
  </si>
  <si>
    <t>Vanguard FTSE Emerging Markets UCITS ETF</t>
  </si>
  <si>
    <t>TAWALENU</t>
  </si>
  <si>
    <t>FTSE Emerging Net TaxTR$</t>
  </si>
  <si>
    <t>TAWALENU Index</t>
  </si>
  <si>
    <t>67-91-F-319</t>
  </si>
  <si>
    <t>VDJP LN Equity</t>
  </si>
  <si>
    <t>IE00B95PGT31</t>
  </si>
  <si>
    <t>Vanguard FTSE Japan UCITS ETF</t>
  </si>
  <si>
    <t>20/05/2013</t>
  </si>
  <si>
    <t>TWIJPNTU</t>
  </si>
  <si>
    <t>FTSE Japan NetTax TR USD</t>
  </si>
  <si>
    <t>TWIJPNTU Index</t>
  </si>
  <si>
    <t>64-81-F-244</t>
  </si>
  <si>
    <t>VUSD LN Equity</t>
  </si>
  <si>
    <t>IE00B3XXRP09</t>
  </si>
  <si>
    <t>Vanguard S&amp;P 500 UCITS ETF</t>
  </si>
  <si>
    <t>53-81-F-042</t>
  </si>
  <si>
    <t>VDCP LN Equity</t>
  </si>
  <si>
    <t>IE00BZ163K21</t>
  </si>
  <si>
    <t>Vanguard USD Corporate Bond UCITS ETF</t>
  </si>
  <si>
    <t>24/02/2016</t>
  </si>
  <si>
    <t>BGAUTRUU</t>
  </si>
  <si>
    <t>GLA Crp USD TR Unh USD</t>
  </si>
  <si>
    <t>BGAUTRUU Index</t>
  </si>
  <si>
    <t>52-92-F-402</t>
  </si>
  <si>
    <t>VDET LN Equity</t>
  </si>
  <si>
    <t>IE00BZ163L38</t>
  </si>
  <si>
    <t>Vanguard USD Emerging Markets Government Bond UCITS ETF</t>
  </si>
  <si>
    <t>06/12/2016</t>
  </si>
  <si>
    <t>BESQTRUU</t>
  </si>
  <si>
    <t>EM USD Sov QS TR Unh USD</t>
  </si>
  <si>
    <t>BESQTRUU Index</t>
  </si>
  <si>
    <t>73-80-B-001</t>
  </si>
  <si>
    <t>XETC GR Equity</t>
  </si>
  <si>
    <t>DE000A1AQGX1</t>
  </si>
  <si>
    <t>Deutsche Bank AG</t>
  </si>
  <si>
    <t>Xtrackers Brent Crude Oil Optimum Yield  EUR Hedged ETC</t>
  </si>
  <si>
    <t>JE</t>
  </si>
  <si>
    <t>05/03/2010</t>
  </si>
  <si>
    <t>Exchange-Traded Commodity</t>
  </si>
  <si>
    <t>DBLCCETN</t>
  </si>
  <si>
    <t>Deutsche Bank Brent Crude Oil</t>
  </si>
  <si>
    <t>Single Asset</t>
  </si>
  <si>
    <t>DBLCCETN Index</t>
  </si>
  <si>
    <t>64-88-B-217</t>
  </si>
  <si>
    <t>XDAX GR Equity</t>
  </si>
  <si>
    <t>LU0274211480</t>
  </si>
  <si>
    <t>Xtrackers DAX UCITS ETF</t>
  </si>
  <si>
    <t>10/01/2007</t>
  </si>
  <si>
    <t>DAX</t>
  </si>
  <si>
    <t>DAX INDEX</t>
  </si>
  <si>
    <t>State Street Bank Luxembourg SCA</t>
  </si>
  <si>
    <t>DAX Index</t>
  </si>
  <si>
    <t>64-85-B-202</t>
  </si>
  <si>
    <t>XESX GR Equity</t>
  </si>
  <si>
    <t>LU0274211217</t>
  </si>
  <si>
    <t>Xtrackers Euro Stoxx 50 UCITS ETF</t>
  </si>
  <si>
    <t>04/01/2007</t>
  </si>
  <si>
    <t>62-85-B-147</t>
  </si>
  <si>
    <t>XD3E GR Equity</t>
  </si>
  <si>
    <t>LU0292095535</t>
  </si>
  <si>
    <t>Xtrackers Euro Stoxx Quality Dividend UCITS ETF</t>
  </si>
  <si>
    <t>14/06/2007</t>
  </si>
  <si>
    <t>SXQD50R</t>
  </si>
  <si>
    <t>ESTX QD50€N</t>
  </si>
  <si>
    <t>SXQD50R Index</t>
  </si>
  <si>
    <t>64-91-B-308</t>
  </si>
  <si>
    <t>XX2D LN Equity</t>
  </si>
  <si>
    <t>LU0292109856</t>
  </si>
  <si>
    <t>Xtrackers FTSE China 50 UCITS ETF</t>
  </si>
  <si>
    <t>03/09/2007</t>
  </si>
  <si>
    <t>GPDEU3TR</t>
  </si>
  <si>
    <t>GPDEU3TR Index</t>
  </si>
  <si>
    <t>61-82-B-118</t>
  </si>
  <si>
    <t>D5BK GR Equity</t>
  </si>
  <si>
    <t>LU0489337690</t>
  </si>
  <si>
    <t>Xtrackers FTSE Developed Europe Real Estate UCITS ETF</t>
  </si>
  <si>
    <t>22/03/2010</t>
  </si>
  <si>
    <t>67-91-B-313</t>
  </si>
  <si>
    <t>ASHR LN Equity</t>
  </si>
  <si>
    <t>LU0875160326</t>
  </si>
  <si>
    <t>Xtrackers Harvest CSI300 UCITS ETF</t>
  </si>
  <si>
    <t>16/01/2014</t>
  </si>
  <si>
    <t>CSIN0301</t>
  </si>
  <si>
    <t>CSI 300 Net Return USD</t>
  </si>
  <si>
    <t>CSIN0301 Index</t>
  </si>
  <si>
    <t>52-94-B-047</t>
  </si>
  <si>
    <t>XCS2 GR Equity</t>
  </si>
  <si>
    <t>LU0494592974</t>
  </si>
  <si>
    <t>Xtrackers II Australia Government Bond UCITS ETF</t>
  </si>
  <si>
    <t>18/10/2013</t>
  </si>
  <si>
    <t>CFIIADL</t>
  </si>
  <si>
    <t>Australian GBI</t>
  </si>
  <si>
    <t>AUD</t>
  </si>
  <si>
    <t>CFIIADL Index</t>
  </si>
  <si>
    <t>52-81-B-035</t>
  </si>
  <si>
    <t>XUTD LN Equity</t>
  </si>
  <si>
    <t>LU0429459356</t>
  </si>
  <si>
    <t>Xtrackers II US Treasuries UCITS ETF</t>
  </si>
  <si>
    <t>08/09/2009</t>
  </si>
  <si>
    <t>ITRROV</t>
  </si>
  <si>
    <t>iBoxx USD Treas TR</t>
  </si>
  <si>
    <t>ITRROV Index</t>
  </si>
  <si>
    <t>67-91-B-314</t>
  </si>
  <si>
    <t>XCS6 LN Equity</t>
  </si>
  <si>
    <t>LU0514695690</t>
  </si>
  <si>
    <t>Xtrackers MSCI China UCITS ETF</t>
  </si>
  <si>
    <t>12/11/2010</t>
  </si>
  <si>
    <t>NDEUCHF</t>
  </si>
  <si>
    <t>MSCI Daily TR Net China</t>
  </si>
  <si>
    <t>NDEUCHF Index</t>
  </si>
  <si>
    <t>64-89-B-302</t>
  </si>
  <si>
    <t>XMAD LN Equity</t>
  </si>
  <si>
    <t>LU0292107991</t>
  </si>
  <si>
    <t>Xtrackers MSCI EM Asia Swap UCITS ETF</t>
  </si>
  <si>
    <t>64-82-B-138</t>
  </si>
  <si>
    <t>XMED LN Equity</t>
  </si>
  <si>
    <t>LU0274209237</t>
  </si>
  <si>
    <t>Xtrackers MSCI Europe UCITS ETF</t>
  </si>
  <si>
    <t>NDDUE15</t>
  </si>
  <si>
    <t>MSCI Daily TR Net Europe</t>
  </si>
  <si>
    <t>NDDUE15 Index</t>
  </si>
  <si>
    <t>67-94-B-334</t>
  </si>
  <si>
    <t>XIDD LN Equity</t>
  </si>
  <si>
    <t>LU0476289623</t>
  </si>
  <si>
    <t>Xtrackers MSCI Indonesia Swap UCITS ETF</t>
  </si>
  <si>
    <t>05/09/2011</t>
  </si>
  <si>
    <t>NDEUINF</t>
  </si>
  <si>
    <t>NDEUINF Index</t>
  </si>
  <si>
    <t>64-91-B-316</t>
  </si>
  <si>
    <t>XMJD LN Equity</t>
  </si>
  <si>
    <t>LU0274209740</t>
  </si>
  <si>
    <t>Xtrackers MSCI Japan UCITS ETF</t>
  </si>
  <si>
    <t>64-91-B-322</t>
  </si>
  <si>
    <t>XKSD LN Equity</t>
  </si>
  <si>
    <t>LU0292100046</t>
  </si>
  <si>
    <t>Xtrackers MSCI Korea UCITS ETF</t>
  </si>
  <si>
    <t>67-94-B-337</t>
  </si>
  <si>
    <t>XMES LN Equity</t>
  </si>
  <si>
    <t>LU0476289466</t>
  </si>
  <si>
    <t>Xtrackers MSCI Mexico UCITS ETF</t>
  </si>
  <si>
    <t>17/05/2010</t>
  </si>
  <si>
    <t>NDEUMXF</t>
  </si>
  <si>
    <t>NDEUMXF Index</t>
  </si>
  <si>
    <t>67-90-B-306</t>
  </si>
  <si>
    <t>XPXD LN Equity</t>
  </si>
  <si>
    <t>LU0322252338</t>
  </si>
  <si>
    <t>Xtrackers MSCI Pacific ex Japan UCITS ETF</t>
  </si>
  <si>
    <t>18/02/2009</t>
  </si>
  <si>
    <t>64-91-B-323</t>
  </si>
  <si>
    <t>XMTD LN Equity</t>
  </si>
  <si>
    <t>LU0292109187</t>
  </si>
  <si>
    <t>Xtrackers MSCI Taiwan UCITS ETF</t>
  </si>
  <si>
    <t>61-80-B-100</t>
  </si>
  <si>
    <t>XDWC LN Equity</t>
  </si>
  <si>
    <t>IE00BM67HP23</t>
  </si>
  <si>
    <t>Xtrackers MSCI World Consumer Discretionary UCITS ETF</t>
  </si>
  <si>
    <t>24/03/2016</t>
  </si>
  <si>
    <t>NDWUCDIS</t>
  </si>
  <si>
    <t>MSCI Daily TR World Net</t>
  </si>
  <si>
    <t>NDWUCDIS Index</t>
  </si>
  <si>
    <t>61-80-B-101</t>
  </si>
  <si>
    <t>XDW0 LN Equity</t>
  </si>
  <si>
    <t>IE00BM67HM91</t>
  </si>
  <si>
    <t>Xtrackers MSCI World Energy UCITS ETF</t>
  </si>
  <si>
    <t>76-80-B-002</t>
  </si>
  <si>
    <t>XGLD SW Equity</t>
  </si>
  <si>
    <t>GB00B5840F36</t>
  </si>
  <si>
    <t>Xtrackers Physical Gold ETC</t>
  </si>
  <si>
    <t>09/11/2010</t>
  </si>
  <si>
    <t>Deutsche Bank AG/London</t>
  </si>
  <si>
    <t>Deutsche International Corporate Services Ltd</t>
  </si>
  <si>
    <t>76-80-B-004</t>
  </si>
  <si>
    <t>XSIL SW Equity</t>
  </si>
  <si>
    <t>GB00B57Y9462</t>
  </si>
  <si>
    <t>Xtrackers Physical Silver ETC</t>
  </si>
  <si>
    <t>Deutsche International Corporate Services Ltd/Jersey</t>
  </si>
  <si>
    <t>76-80-B-003</t>
  </si>
  <si>
    <t>XAD2 GR Equity</t>
  </si>
  <si>
    <t>DE000A1EK0J7</t>
  </si>
  <si>
    <t>Xtrackers Physical Silver EUR Hedged ETC</t>
  </si>
  <si>
    <t>15/06/2010</t>
  </si>
  <si>
    <t>66-81-B-248</t>
  </si>
  <si>
    <t>XRSU LN Equity</t>
  </si>
  <si>
    <t>IE00BJZ2DD79</t>
  </si>
  <si>
    <t>Xtrackers Russell 2000 UCITS ETF</t>
  </si>
  <si>
    <t>27/03/2015</t>
  </si>
  <si>
    <t>65-81-B-245</t>
  </si>
  <si>
    <t>XRMU LN Equity</t>
  </si>
  <si>
    <t>IE00BJZ2DC62</t>
  </si>
  <si>
    <t>Xtrackers Russell Midcap UCITS ETF</t>
  </si>
  <si>
    <t>RUMCN30U</t>
  </si>
  <si>
    <t>Russell Midcap Net 30%</t>
  </si>
  <si>
    <t>RUMCN30U Index</t>
  </si>
  <si>
    <t>64-81-B-400</t>
  </si>
  <si>
    <t>XDPE GR Equity</t>
  </si>
  <si>
    <t>IE00BM67HW99</t>
  </si>
  <si>
    <t>Xtrackers S&amp;P 500 UCITS ETF</t>
  </si>
  <si>
    <t>23/03/2015</t>
  </si>
  <si>
    <t>64-94-B-342</t>
  </si>
  <si>
    <t>XAUS GT Equity</t>
  </si>
  <si>
    <t>LU0328474803</t>
  </si>
  <si>
    <t>Xtrackers S&amp;P ASX 200 UCITS ETF</t>
  </si>
  <si>
    <t>10/01/2008</t>
  </si>
  <si>
    <t>ASA51</t>
  </si>
  <si>
    <t>S&amp;P/ASX ACCUM. 200 INDEX</t>
  </si>
  <si>
    <t>ASA51 Index</t>
  </si>
  <si>
    <t>67-88-B-225</t>
  </si>
  <si>
    <t>DXIBX SM Equity</t>
  </si>
  <si>
    <t>61-82-B-116</t>
  </si>
  <si>
    <t>XSPR GT Equity</t>
  </si>
  <si>
    <t>61-82-B-117</t>
  </si>
  <si>
    <t>XSDR GT Equity</t>
  </si>
  <si>
    <t>61-82-B-119</t>
  </si>
  <si>
    <t>XSNR GT Equity</t>
  </si>
  <si>
    <t>53-81-B-039</t>
  </si>
  <si>
    <t>XDGU LN Equity</t>
  </si>
  <si>
    <t>PJS1 GR Equity</t>
  </si>
  <si>
    <t>AXFI IM Equity</t>
  </si>
  <si>
    <t>#N/A N/A</t>
  </si>
  <si>
    <t>Date</t>
  </si>
  <si>
    <t>FUND_NET_ASSET_Val</t>
  </si>
  <si>
    <t>PX_LAST</t>
  </si>
  <si>
    <t>TOT_RETURN_INDEX_GROSS_DVDS</t>
  </si>
  <si>
    <t>AVERaGE BID ASK SPREAD %</t>
  </si>
  <si>
    <t>Volume</t>
  </si>
  <si>
    <t>TURNOVER</t>
  </si>
  <si>
    <t>PX_last</t>
  </si>
  <si>
    <t>EQY_SH_OUT</t>
  </si>
  <si>
    <t>IWM US Equity</t>
  </si>
  <si>
    <t>Quantitative Sheet ETF</t>
  </si>
  <si>
    <t>L13</t>
  </si>
  <si>
    <t>End Date</t>
  </si>
  <si>
    <t>AMUNDI JAPAN TOPIX UCITS ETF is a UCITS IV compliant exchange traded fund incorporated in Luxembourg. The Fund's objective is to replicate the performance of the TOPIX Total Return Euro Daily Hedged Index.</t>
  </si>
  <si>
    <t>Primary Sec</t>
  </si>
  <si>
    <t>Data as of 2018-06-29</t>
  </si>
  <si>
    <t>20170701</t>
  </si>
  <si>
    <t>Description</t>
  </si>
  <si>
    <t>MARKET_STATUS</t>
  </si>
  <si>
    <t>ACTV</t>
  </si>
  <si>
    <t>Fund Type</t>
  </si>
  <si>
    <t>Asset Class</t>
  </si>
  <si>
    <t>Equity</t>
  </si>
  <si>
    <t>Underlying benchmark (Name )</t>
  </si>
  <si>
    <t>Ticker Bloomberg</t>
  </si>
  <si>
    <t>(Ticker)</t>
  </si>
  <si>
    <t>Management Style</t>
  </si>
  <si>
    <t>(currency)</t>
  </si>
  <si>
    <t>Fund Objective</t>
  </si>
  <si>
    <t># of Holdings in Ptf</t>
  </si>
  <si>
    <t>% Of Top Ten Holdings</t>
  </si>
  <si>
    <t>Clause limiting investment in other Collective Investment Schemes to 10%?</t>
  </si>
  <si>
    <t>UCITS Directive</t>
  </si>
  <si>
    <t># Member Stocks of the Index</t>
  </si>
  <si>
    <t>=</t>
  </si>
  <si>
    <t>Use of Leverage</t>
  </si>
  <si>
    <t>Creation / Redemption Process</t>
  </si>
  <si>
    <t>In-kind/Cash</t>
  </si>
  <si>
    <t>Security Lending</t>
  </si>
  <si>
    <t>Cutoff Time</t>
  </si>
  <si>
    <t>17:00 CET</t>
  </si>
  <si>
    <t>Asset Type</t>
  </si>
  <si>
    <t>Top  Countries</t>
  </si>
  <si>
    <t>Weight (%)</t>
  </si>
  <si>
    <t>Government</t>
  </si>
  <si>
    <t>Large-Cap</t>
  </si>
  <si>
    <t>Corporate</t>
  </si>
  <si>
    <t>Mortgage</t>
  </si>
  <si>
    <t>Singapore</t>
  </si>
  <si>
    <t>Preferred</t>
  </si>
  <si>
    <t>New Zealand</t>
  </si>
  <si>
    <t>Municipal</t>
  </si>
  <si>
    <t>Macau</t>
  </si>
  <si>
    <t>Cash and Other</t>
  </si>
  <si>
    <t>Ireland</t>
  </si>
  <si>
    <t>Top 10 underlying</t>
  </si>
  <si>
    <t>Sector Allocation</t>
  </si>
  <si>
    <t>Top 10 Industry</t>
  </si>
  <si>
    <t>Toyota Motor Corp</t>
  </si>
  <si>
    <t>Mitsubishi UFJ Financial Group</t>
  </si>
  <si>
    <t>Communications</t>
  </si>
  <si>
    <t>SoftBank Group Corp</t>
  </si>
  <si>
    <t>Consumer, Cyclical</t>
  </si>
  <si>
    <t>Nippon Telegraph &amp; Telephone C</t>
  </si>
  <si>
    <t>Consumer, Non-cyclical</t>
  </si>
  <si>
    <t>Sumitomo Mitsui Financial Grou</t>
  </si>
  <si>
    <t>Diversified</t>
  </si>
  <si>
    <t>Honda Motor Co Ltd</t>
  </si>
  <si>
    <t>Energy</t>
  </si>
  <si>
    <t>Sony Corp</t>
  </si>
  <si>
    <t>Financial</t>
  </si>
  <si>
    <t>Keyence Corp</t>
  </si>
  <si>
    <t>Industrial</t>
  </si>
  <si>
    <t>Mizuho Financial Group Inc</t>
  </si>
  <si>
    <t>Technology</t>
  </si>
  <si>
    <t>FANUC Corp</t>
  </si>
  <si>
    <t>Assets</t>
  </si>
  <si>
    <t>Maximum Redemption Fee</t>
  </si>
  <si>
    <t>Current Shares Outstanding</t>
  </si>
  <si>
    <t xml:space="preserve">Net Asset Value </t>
  </si>
  <si>
    <t>Total Expenses</t>
  </si>
  <si>
    <t>Estimated Cost of Ownership</t>
  </si>
  <si>
    <t>AuM - mios EUR</t>
  </si>
  <si>
    <t>YTD</t>
  </si>
  <si>
    <t>20180630</t>
  </si>
  <si>
    <t>Assets Under Management (Mios EUR)</t>
  </si>
  <si>
    <t>Total Returns (EUR)</t>
  </si>
  <si>
    <t>Cumulative Returns</t>
  </si>
  <si>
    <t>20141231</t>
  </si>
  <si>
    <t>1 Y</t>
  </si>
  <si>
    <t>2 Y</t>
  </si>
  <si>
    <t>3 Y</t>
  </si>
  <si>
    <t>4 Y</t>
  </si>
  <si>
    <t>5 Y</t>
  </si>
  <si>
    <t>1Y Volatility</t>
  </si>
  <si>
    <t>1Y Alpha</t>
  </si>
  <si>
    <t>1 Y Beta</t>
  </si>
  <si>
    <t>Tracking Difference (%)</t>
  </si>
  <si>
    <t>1Y Tracking Error (%)</t>
  </si>
  <si>
    <t>1Y Correlation</t>
  </si>
  <si>
    <t>Volume (mios)</t>
  </si>
  <si>
    <t>Average Bid/Ask Spread %</t>
  </si>
  <si>
    <t>Premium / Discount</t>
  </si>
  <si>
    <t>ok</t>
  </si>
  <si>
    <t>AVERAGE BID ASK SPREAD %</t>
  </si>
  <si>
    <t>NAV</t>
  </si>
  <si>
    <t>Price</t>
  </si>
  <si>
    <t>Discount</t>
  </si>
  <si>
    <t>Premium</t>
  </si>
  <si>
    <t>2,</t>
  </si>
  <si>
    <t>Correl</t>
  </si>
  <si>
    <t>Shares</t>
  </si>
  <si>
    <t>Asset grow</t>
  </si>
  <si>
    <t>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</si>
</sst>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€_-;\-* #,##0.00_€_-;_-* &quot;-&quot;??_€_-;_-@_-"/>
    <numFmt numFmtId="164" formatCode="0.0%"/>
    <numFmt numFmtId="165" formatCode="_-* #,##0_-;\-* #,##0_-;_-* &quot;-&quot;??_-;_-@_-"/>
    <numFmt numFmtId="167" formatCode="[$-409]d\-mmm\-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2" applyNumberFormat="1" applyFont="1"/>
    <xf numFmtId="10" fontId="0" fillId="0" borderId="0" xfId="2" applyNumberFormat="1" applyFont="1"/>
    <xf numFmtId="43" fontId="0" fillId="0" borderId="0" xfId="1" applyFont="1"/>
    <xf numFmtId="14" fontId="0" fillId="0" borderId="0" xfId="0" applyNumberFormat="1"/>
    <xf numFmtId="165" fontId="0" fillId="0" borderId="0" xfId="1" applyNumberFormat="1" applyFont="1" applyFill="1"/>
    <xf numFmtId="0" fontId="0" fillId="0" borderId="0" xfId="0" applyNumberFormat="1"/>
    <xf numFmtId="22" fontId="0" fillId="0" borderId="0" xfId="0" applyNumberFormat="1"/>
    <xf numFmtId="0" fontId="0" fillId="0" borderId="0" xfId="0" applyFill="1"/>
    <xf numFmtId="14" fontId="0" fillId="0" borderId="0" xfId="1" applyNumberFormat="1" applyFont="1" applyFill="1"/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0</xdr:row>
          <xdr:rowOff>95250</xdr:rowOff>
        </xdr:from>
        <xdr:to>
          <xdr:col>8</xdr:col>
          <xdr:colOff>428625</xdr:colOff>
          <xdr:row>1</xdr:row>
          <xdr:rowOff>123825</xdr:rowOff>
        </xdr:to>
        <xdr:sp macro="" textlink="">
          <xdr:nvSpPr>
            <xdr:cNvPr id="3114" name="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</a:rPr>
                <a:t>Remplir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211"/>
  <sheetViews>
    <sheetView workbookViewId="0">
      <selection activeCell="B1" sqref="B1"/>
    </sheetView>
  </sheetViews>
  <sheetFormatPr defaultRowHeight="15" x14ac:dyDescent="0.25"/>
  <cols>
    <col min="1" max="1" width="13.42578125" customWidth="1"/>
    <col min="2" max="2" width="16" customWidth="1"/>
    <col min="3" max="3" width="13.140625" customWidth="1"/>
    <col min="4" max="4" width="14.28515625" customWidth="1"/>
    <col min="5" max="5" width="37.140625" customWidth="1"/>
    <col min="6" max="6" width="64.7109375" customWidth="1"/>
    <col min="7" max="7" width="21.140625" customWidth="1"/>
    <col min="8" max="8" width="11.140625" customWidth="1"/>
    <col min="9" max="9" width="15.140625" customWidth="1"/>
    <col min="10" max="10" width="24.140625" customWidth="1"/>
    <col min="11" max="11" width="19.85546875" customWidth="1"/>
    <col min="12" max="12" width="29.7109375" customWidth="1"/>
    <col min="13" max="13" width="27.140625" customWidth="1"/>
    <col min="14" max="14" width="26.140625" customWidth="1"/>
    <col min="15" max="15" width="25.85546875" customWidth="1"/>
    <col min="16" max="16" width="28.5703125" customWidth="1"/>
    <col min="17" max="17" width="22.28515625" customWidth="1"/>
    <col min="18" max="18" width="25.42578125" customWidth="1"/>
    <col min="19" max="19" width="18" customWidth="1"/>
    <col min="20" max="20" width="21.85546875" customWidth="1"/>
    <col min="21" max="21" width="19.28515625" customWidth="1"/>
    <col min="22" max="22" width="17.7109375" customWidth="1"/>
    <col min="23" max="23" width="20.28515625" customWidth="1"/>
    <col min="24" max="24" width="25.5703125" customWidth="1"/>
    <col min="25" max="25" width="19.85546875" customWidth="1"/>
    <col min="26" max="26" width="21.7109375" customWidth="1"/>
    <col min="27" max="27" width="14" customWidth="1"/>
    <col min="30" max="30" width="11.7109375" customWidth="1"/>
    <col min="31" max="31" width="27.5703125" customWidth="1"/>
    <col min="32" max="32" width="40.28515625" customWidth="1"/>
    <col min="33" max="33" width="14.7109375" customWidth="1"/>
    <col min="35" max="35" width="16.5703125" customWidth="1"/>
    <col min="37" max="37" width="12.140625" customWidth="1"/>
    <col min="38" max="38" width="14.42578125" customWidth="1"/>
    <col min="39" max="39" width="12.5703125" customWidth="1"/>
    <col min="40" max="40" width="11.140625" customWidth="1"/>
    <col min="41" max="41" width="13.85546875" customWidth="1"/>
  </cols>
  <sheetData>
    <row r="1" spans="1:51" x14ac:dyDescent="0.25">
      <c r="B1">
        <v>43280</v>
      </c>
      <c r="C1" t="s">
        <v>0</v>
      </c>
      <c r="D1" t="s">
        <v>1</v>
      </c>
      <c r="AG1">
        <v>42277</v>
      </c>
      <c r="AN1" t="s">
        <v>2</v>
      </c>
      <c r="AO1">
        <v>20180303</v>
      </c>
      <c r="AP1" t="s">
        <v>3</v>
      </c>
      <c r="AQ1" t="s">
        <v>4</v>
      </c>
      <c r="AR1">
        <v>20171202</v>
      </c>
      <c r="AV1">
        <v>120</v>
      </c>
      <c r="AW1">
        <v>42.31</v>
      </c>
    </row>
    <row r="2" spans="1:51" x14ac:dyDescent="0.25">
      <c r="B2">
        <v>43159</v>
      </c>
      <c r="C2" t="s">
        <v>5</v>
      </c>
      <c r="D2" t="s">
        <v>6</v>
      </c>
      <c r="E2" t="s">
        <v>7</v>
      </c>
      <c r="F2">
        <v>43190</v>
      </c>
      <c r="AG2">
        <v>42185</v>
      </c>
      <c r="AN2" t="s">
        <v>8</v>
      </c>
      <c r="AO2">
        <v>20171203</v>
      </c>
      <c r="AP2" t="s">
        <v>9</v>
      </c>
      <c r="AQ2" t="s">
        <v>9</v>
      </c>
      <c r="AR2">
        <v>20171203</v>
      </c>
      <c r="AW2" t="s">
        <v>10</v>
      </c>
    </row>
    <row r="3" spans="1:51" x14ac:dyDescent="0.25">
      <c r="O3" t="s">
        <v>11</v>
      </c>
      <c r="AN3" t="s">
        <v>12</v>
      </c>
      <c r="AO3">
        <v>20170602</v>
      </c>
      <c r="AP3" t="s">
        <v>13</v>
      </c>
      <c r="AQ3" t="s">
        <v>13</v>
      </c>
      <c r="AR3">
        <v>20170602</v>
      </c>
    </row>
    <row r="4" spans="1:51" x14ac:dyDescent="0.25">
      <c r="B4" t="s">
        <v>14</v>
      </c>
      <c r="E4" t="s">
        <v>15</v>
      </c>
      <c r="G4" t="s">
        <v>16</v>
      </c>
      <c r="L4" t="s">
        <v>17</v>
      </c>
      <c r="N4" t="s">
        <v>18</v>
      </c>
      <c r="S4" t="s">
        <v>19</v>
      </c>
      <c r="Z4" t="s">
        <v>20</v>
      </c>
      <c r="AC4" t="s">
        <v>21</v>
      </c>
      <c r="AE4" t="s">
        <v>22</v>
      </c>
      <c r="AG4" t="s">
        <v>14</v>
      </c>
      <c r="AL4" t="s">
        <v>23</v>
      </c>
      <c r="AP4" t="s">
        <v>24</v>
      </c>
      <c r="AS4" t="s">
        <v>25</v>
      </c>
      <c r="AV4" t="s">
        <v>26</v>
      </c>
    </row>
    <row r="5" spans="1:51" x14ac:dyDescent="0.25">
      <c r="B5" t="s">
        <v>27</v>
      </c>
      <c r="C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11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27</v>
      </c>
      <c r="AH5" t="s">
        <v>32</v>
      </c>
    </row>
    <row r="7" spans="1:51" x14ac:dyDescent="0.25">
      <c r="A7" t="s">
        <v>56</v>
      </c>
      <c r="B7" t="s">
        <v>57</v>
      </c>
      <c r="C7" t="s">
        <v>58</v>
      </c>
      <c r="D7" t="s">
        <v>59</v>
      </c>
      <c r="E7" t="s">
        <v>60</v>
      </c>
      <c r="F7" t="s">
        <v>61</v>
      </c>
      <c r="G7" t="s">
        <v>62</v>
      </c>
      <c r="H7" t="s">
        <v>63</v>
      </c>
      <c r="I7" t="s">
        <v>64</v>
      </c>
      <c r="J7" t="s">
        <v>65</v>
      </c>
      <c r="K7" t="s">
        <v>66</v>
      </c>
      <c r="L7" t="s">
        <v>67</v>
      </c>
      <c r="M7" t="s">
        <v>68</v>
      </c>
      <c r="N7" t="s">
        <v>69</v>
      </c>
      <c r="O7" t="s">
        <v>70</v>
      </c>
      <c r="P7" t="s">
        <v>71</v>
      </c>
      <c r="Q7" t="s">
        <v>72</v>
      </c>
      <c r="R7" t="s">
        <v>73</v>
      </c>
      <c r="S7" t="s">
        <v>74</v>
      </c>
      <c r="T7" t="s">
        <v>75</v>
      </c>
      <c r="U7" t="s">
        <v>76</v>
      </c>
      <c r="V7" t="s">
        <v>77</v>
      </c>
      <c r="W7" t="s">
        <v>78</v>
      </c>
      <c r="X7" t="s">
        <v>79</v>
      </c>
      <c r="Y7" t="s">
        <v>80</v>
      </c>
      <c r="Z7" t="s">
        <v>81</v>
      </c>
      <c r="AA7" t="s">
        <v>82</v>
      </c>
      <c r="AB7" t="s">
        <v>83</v>
      </c>
      <c r="AC7" t="s">
        <v>84</v>
      </c>
      <c r="AD7" t="s">
        <v>85</v>
      </c>
      <c r="AE7" t="s">
        <v>86</v>
      </c>
      <c r="AF7" t="s">
        <v>87</v>
      </c>
      <c r="AG7" t="s">
        <v>88</v>
      </c>
      <c r="AH7" t="s">
        <v>63</v>
      </c>
      <c r="AI7" t="s">
        <v>89</v>
      </c>
      <c r="AJ7" t="s">
        <v>90</v>
      </c>
      <c r="AK7" t="s">
        <v>91</v>
      </c>
      <c r="AL7" t="s">
        <v>92</v>
      </c>
      <c r="AM7" t="s">
        <v>93</v>
      </c>
      <c r="AN7" t="s">
        <v>94</v>
      </c>
      <c r="AO7" t="s">
        <v>95</v>
      </c>
      <c r="AP7" t="s">
        <v>88</v>
      </c>
      <c r="AQ7" t="s">
        <v>96</v>
      </c>
      <c r="AR7" t="s">
        <v>97</v>
      </c>
      <c r="AS7" t="s">
        <v>88</v>
      </c>
      <c r="AT7" t="s">
        <v>96</v>
      </c>
      <c r="AU7" t="s">
        <v>97</v>
      </c>
      <c r="AV7" t="s">
        <v>88</v>
      </c>
      <c r="AW7" t="s">
        <v>96</v>
      </c>
      <c r="AX7" t="s">
        <v>97</v>
      </c>
      <c r="AY7" t="s">
        <v>98</v>
      </c>
    </row>
    <row r="8" spans="1:51" x14ac:dyDescent="0.25">
      <c r="A8" t="s">
        <v>99</v>
      </c>
      <c r="B8" t="s">
        <v>100</v>
      </c>
      <c r="C8" t="s">
        <v>101</v>
      </c>
      <c r="D8" t="s">
        <v>102</v>
      </c>
      <c r="E8" t="s">
        <v>103</v>
      </c>
      <c r="F8" t="s">
        <v>104</v>
      </c>
      <c r="G8" t="s">
        <v>105</v>
      </c>
      <c r="H8" t="s">
        <v>106</v>
      </c>
      <c r="I8" t="s">
        <v>107</v>
      </c>
      <c r="J8" t="s">
        <v>108</v>
      </c>
      <c r="K8" t="s">
        <v>109</v>
      </c>
      <c r="L8" t="s">
        <v>110</v>
      </c>
      <c r="M8" t="s">
        <v>102</v>
      </c>
      <c r="N8" t="s">
        <v>111</v>
      </c>
      <c r="O8" t="s">
        <v>112</v>
      </c>
      <c r="P8" t="s">
        <v>65</v>
      </c>
      <c r="Q8" t="s">
        <v>113</v>
      </c>
      <c r="R8" t="s">
        <v>114</v>
      </c>
      <c r="S8" t="s">
        <v>115</v>
      </c>
      <c r="T8" t="s">
        <v>116</v>
      </c>
      <c r="U8" t="s">
        <v>115</v>
      </c>
      <c r="V8" t="s">
        <v>115</v>
      </c>
      <c r="W8" t="s">
        <v>115</v>
      </c>
      <c r="X8" t="s">
        <v>115</v>
      </c>
      <c r="Y8" t="s">
        <v>102</v>
      </c>
      <c r="Z8">
        <v>1373.9363000000001</v>
      </c>
      <c r="AA8">
        <v>1427.5432000000001</v>
      </c>
      <c r="AB8" t="s">
        <v>106</v>
      </c>
      <c r="AC8">
        <v>0.25</v>
      </c>
      <c r="AD8">
        <v>0.25</v>
      </c>
      <c r="AE8" t="s">
        <v>117</v>
      </c>
      <c r="AF8" t="s">
        <v>117</v>
      </c>
      <c r="AG8" t="s">
        <v>100</v>
      </c>
      <c r="AH8" t="s">
        <v>106</v>
      </c>
      <c r="AI8" t="s">
        <v>118</v>
      </c>
      <c r="AJ8" t="s">
        <v>106</v>
      </c>
      <c r="AK8" t="s">
        <v>116</v>
      </c>
      <c r="AL8">
        <v>1101635882.3529408</v>
      </c>
      <c r="AM8">
        <v>74829999.999999925</v>
      </c>
      <c r="AN8">
        <v>64545412.190000005</v>
      </c>
      <c r="AO8">
        <v>10284587.80999992</v>
      </c>
      <c r="AP8">
        <v>2.72449263274952E-2</v>
      </c>
      <c r="AQ8">
        <v>2.6463801001014975E-2</v>
      </c>
      <c r="AR8">
        <v>7.8112532648022537E-4</v>
      </c>
      <c r="AS8">
        <v>0</v>
      </c>
      <c r="AT8">
        <v>0</v>
      </c>
      <c r="AU8">
        <v>0</v>
      </c>
      <c r="AV8">
        <v>4.1872268433666981E-2</v>
      </c>
      <c r="AW8">
        <v>4.1171105757281223E-2</v>
      </c>
      <c r="AX8">
        <v>7.0116267638575813E-4</v>
      </c>
    </row>
    <row r="9" spans="1:51" x14ac:dyDescent="0.25">
      <c r="A9" t="s">
        <v>119</v>
      </c>
      <c r="B9" t="s">
        <v>120</v>
      </c>
      <c r="C9" t="s">
        <v>121</v>
      </c>
      <c r="D9" t="s">
        <v>115</v>
      </c>
      <c r="E9" t="s">
        <v>103</v>
      </c>
      <c r="F9" t="s">
        <v>122</v>
      </c>
      <c r="G9" t="s">
        <v>123</v>
      </c>
      <c r="H9" t="s">
        <v>106</v>
      </c>
      <c r="I9" t="s">
        <v>124</v>
      </c>
      <c r="J9" t="s">
        <v>116</v>
      </c>
      <c r="K9" t="s">
        <v>125</v>
      </c>
      <c r="L9" t="s">
        <v>126</v>
      </c>
      <c r="M9" t="s">
        <v>102</v>
      </c>
      <c r="N9" t="s">
        <v>127</v>
      </c>
      <c r="O9" t="s">
        <v>128</v>
      </c>
      <c r="P9" t="s">
        <v>129</v>
      </c>
      <c r="Q9" t="s">
        <v>130</v>
      </c>
      <c r="R9" t="s">
        <v>131</v>
      </c>
      <c r="S9" t="s">
        <v>115</v>
      </c>
      <c r="T9" t="s">
        <v>116</v>
      </c>
      <c r="U9" t="s">
        <v>115</v>
      </c>
      <c r="V9" t="s">
        <v>102</v>
      </c>
      <c r="W9" t="s">
        <v>102</v>
      </c>
      <c r="X9" t="s">
        <v>102</v>
      </c>
      <c r="Y9" t="s">
        <v>115</v>
      </c>
      <c r="Z9">
        <v>343.81400000000002</v>
      </c>
      <c r="AA9">
        <v>585.52970000000005</v>
      </c>
      <c r="AB9" t="s">
        <v>106</v>
      </c>
      <c r="AC9">
        <v>0.55000000000000004</v>
      </c>
      <c r="AD9">
        <v>0.55000000000000004</v>
      </c>
      <c r="AE9" t="s">
        <v>132</v>
      </c>
      <c r="AF9" t="s">
        <v>132</v>
      </c>
      <c r="AG9" t="s">
        <v>120</v>
      </c>
      <c r="AH9" t="s">
        <v>106</v>
      </c>
      <c r="AI9" t="s">
        <v>133</v>
      </c>
      <c r="AJ9" t="s">
        <v>106</v>
      </c>
      <c r="AK9" t="s">
        <v>116</v>
      </c>
      <c r="AL9">
        <v>514422517.64705884</v>
      </c>
      <c r="AM9">
        <v>245565999.99999997</v>
      </c>
      <c r="AN9">
        <v>277413460</v>
      </c>
      <c r="AO9">
        <v>-31847460.00000003</v>
      </c>
      <c r="AP9">
        <v>-1.2256256256256259E-2</v>
      </c>
      <c r="AQ9">
        <v>-1.0426065162907339E-2</v>
      </c>
      <c r="AR9">
        <v>-1.8301910933489207E-3</v>
      </c>
      <c r="AS9">
        <v>0</v>
      </c>
      <c r="AT9">
        <v>0</v>
      </c>
      <c r="AU9">
        <v>0</v>
      </c>
      <c r="AV9" t="s">
        <v>134</v>
      </c>
      <c r="AW9">
        <v>6.8339453284371743E-3</v>
      </c>
      <c r="AX9" t="s">
        <v>134</v>
      </c>
      <c r="AY9" t="s">
        <v>135</v>
      </c>
    </row>
    <row r="10" spans="1:51" x14ac:dyDescent="0.25">
      <c r="A10" t="s">
        <v>136</v>
      </c>
      <c r="B10" t="s">
        <v>137</v>
      </c>
      <c r="C10" t="s">
        <v>138</v>
      </c>
      <c r="D10" t="s">
        <v>115</v>
      </c>
      <c r="E10" t="s">
        <v>103</v>
      </c>
      <c r="F10" t="s">
        <v>139</v>
      </c>
      <c r="G10" t="s">
        <v>105</v>
      </c>
      <c r="H10" t="s">
        <v>106</v>
      </c>
      <c r="I10" t="s">
        <v>116</v>
      </c>
      <c r="J10" t="s">
        <v>116</v>
      </c>
      <c r="K10" t="s">
        <v>125</v>
      </c>
      <c r="L10" t="s">
        <v>110</v>
      </c>
      <c r="M10" t="s">
        <v>102</v>
      </c>
      <c r="N10" t="s">
        <v>140</v>
      </c>
      <c r="O10" t="s">
        <v>141</v>
      </c>
      <c r="P10" t="s">
        <v>65</v>
      </c>
      <c r="Q10" t="s">
        <v>130</v>
      </c>
      <c r="R10" t="s">
        <v>142</v>
      </c>
      <c r="S10" t="s">
        <v>115</v>
      </c>
      <c r="T10" t="s">
        <v>116</v>
      </c>
      <c r="U10" t="s">
        <v>115</v>
      </c>
      <c r="V10" t="s">
        <v>102</v>
      </c>
      <c r="W10" t="s">
        <v>102</v>
      </c>
      <c r="X10" t="s">
        <v>115</v>
      </c>
      <c r="Y10" t="s">
        <v>115</v>
      </c>
      <c r="Z10">
        <v>35.71</v>
      </c>
      <c r="AA10">
        <v>16.21</v>
      </c>
      <c r="AB10" t="s">
        <v>106</v>
      </c>
      <c r="AC10">
        <v>0.16</v>
      </c>
      <c r="AD10">
        <v>0.16</v>
      </c>
      <c r="AE10" t="s">
        <v>117</v>
      </c>
      <c r="AF10" t="s">
        <v>117</v>
      </c>
      <c r="AG10" t="s">
        <v>137</v>
      </c>
      <c r="AH10" t="s">
        <v>106</v>
      </c>
      <c r="AI10" t="s">
        <v>143</v>
      </c>
      <c r="AJ10" t="s">
        <v>106</v>
      </c>
      <c r="AK10" t="s">
        <v>116</v>
      </c>
      <c r="AL10">
        <v>20541720.238095235</v>
      </c>
      <c r="AM10">
        <v>-19486299.999999996</v>
      </c>
      <c r="AN10">
        <v>-19384240</v>
      </c>
      <c r="AO10">
        <v>-102059.99999999627</v>
      </c>
      <c r="AP10">
        <v>5.6242764555207714E-3</v>
      </c>
      <c r="AQ10">
        <v>4.4520617681873542E-3</v>
      </c>
      <c r="AR10">
        <v>1.1722146873334172E-3</v>
      </c>
      <c r="AS10">
        <v>0</v>
      </c>
      <c r="AT10">
        <v>0</v>
      </c>
      <c r="AU10">
        <v>0</v>
      </c>
      <c r="AV10">
        <v>1.3691077827804765E-2</v>
      </c>
      <c r="AW10">
        <v>1.5197705706710307E-2</v>
      </c>
      <c r="AX10">
        <v>-1.5066278789055421E-3</v>
      </c>
      <c r="AY10" t="s">
        <v>135</v>
      </c>
    </row>
    <row r="11" spans="1:51" x14ac:dyDescent="0.25">
      <c r="A11" t="s">
        <v>144</v>
      </c>
      <c r="B11" t="s">
        <v>145</v>
      </c>
      <c r="C11" t="s">
        <v>146</v>
      </c>
      <c r="D11" t="s">
        <v>115</v>
      </c>
      <c r="E11" t="s">
        <v>103</v>
      </c>
      <c r="F11" t="s">
        <v>147</v>
      </c>
      <c r="G11" t="s">
        <v>105</v>
      </c>
      <c r="H11" t="s">
        <v>106</v>
      </c>
      <c r="I11" t="s">
        <v>148</v>
      </c>
      <c r="J11" t="s">
        <v>108</v>
      </c>
      <c r="K11" t="s">
        <v>149</v>
      </c>
      <c r="L11" t="s">
        <v>110</v>
      </c>
      <c r="M11" t="s">
        <v>102</v>
      </c>
      <c r="N11" t="s">
        <v>150</v>
      </c>
      <c r="O11" t="s">
        <v>151</v>
      </c>
      <c r="P11" t="s">
        <v>65</v>
      </c>
      <c r="Q11" t="s">
        <v>113</v>
      </c>
      <c r="R11" t="s">
        <v>114</v>
      </c>
      <c r="S11" t="s">
        <v>115</v>
      </c>
      <c r="T11" t="s">
        <v>116</v>
      </c>
      <c r="U11" t="s">
        <v>115</v>
      </c>
      <c r="V11" t="s">
        <v>115</v>
      </c>
      <c r="W11" t="s">
        <v>115</v>
      </c>
      <c r="X11" t="s">
        <v>115</v>
      </c>
      <c r="Y11" t="s">
        <v>102</v>
      </c>
      <c r="Z11">
        <v>2372.9056</v>
      </c>
      <c r="AA11">
        <v>2059.3420000000001</v>
      </c>
      <c r="AB11" t="s">
        <v>106</v>
      </c>
      <c r="AC11">
        <v>0.15</v>
      </c>
      <c r="AD11">
        <v>0.15</v>
      </c>
      <c r="AE11" t="s">
        <v>117</v>
      </c>
      <c r="AF11" t="s">
        <v>117</v>
      </c>
      <c r="AG11" t="s">
        <v>145</v>
      </c>
      <c r="AH11" t="s">
        <v>106</v>
      </c>
      <c r="AI11" t="s">
        <v>152</v>
      </c>
      <c r="AJ11" t="s">
        <v>106</v>
      </c>
      <c r="AK11" t="s">
        <v>116</v>
      </c>
      <c r="AL11">
        <v>2195947058.8235297</v>
      </c>
      <c r="AM11">
        <v>-337390000.00000012</v>
      </c>
      <c r="AN11">
        <v>-365840249.99999994</v>
      </c>
      <c r="AO11">
        <v>28450249.999999821</v>
      </c>
      <c r="AP11">
        <v>3.8193951441147123E-2</v>
      </c>
      <c r="AQ11">
        <v>3.9517326714420875E-2</v>
      </c>
      <c r="AR11">
        <v>-1.3233752732737525E-3</v>
      </c>
      <c r="AS11">
        <v>0</v>
      </c>
      <c r="AT11">
        <v>0</v>
      </c>
      <c r="AU11">
        <v>0</v>
      </c>
      <c r="AV11">
        <v>2.2156986090724917E-2</v>
      </c>
      <c r="AW11">
        <v>2.284989537168447E-2</v>
      </c>
      <c r="AX11">
        <v>-6.9290928095955273E-4</v>
      </c>
    </row>
    <row r="12" spans="1:51" x14ac:dyDescent="0.25">
      <c r="A12" t="s">
        <v>153</v>
      </c>
      <c r="B12" t="s">
        <v>154</v>
      </c>
      <c r="C12" t="s">
        <v>155</v>
      </c>
      <c r="D12" t="s">
        <v>115</v>
      </c>
      <c r="E12" t="s">
        <v>103</v>
      </c>
      <c r="F12" t="s">
        <v>156</v>
      </c>
      <c r="G12" t="s">
        <v>105</v>
      </c>
      <c r="H12" t="s">
        <v>106</v>
      </c>
      <c r="I12" t="s">
        <v>157</v>
      </c>
      <c r="J12" t="s">
        <v>116</v>
      </c>
      <c r="K12" t="s">
        <v>109</v>
      </c>
      <c r="L12" t="s">
        <v>110</v>
      </c>
      <c r="M12" t="s">
        <v>102</v>
      </c>
      <c r="N12" t="s">
        <v>158</v>
      </c>
      <c r="O12" t="s">
        <v>159</v>
      </c>
      <c r="P12" t="s">
        <v>65</v>
      </c>
      <c r="Q12" t="s">
        <v>130</v>
      </c>
      <c r="R12" t="s">
        <v>114</v>
      </c>
      <c r="S12" t="s">
        <v>115</v>
      </c>
      <c r="T12" t="s">
        <v>116</v>
      </c>
      <c r="U12" t="s">
        <v>115</v>
      </c>
      <c r="V12" t="s">
        <v>102</v>
      </c>
      <c r="W12" t="s">
        <v>102</v>
      </c>
      <c r="X12" t="s">
        <v>115</v>
      </c>
      <c r="Y12" t="s">
        <v>115</v>
      </c>
      <c r="Z12">
        <v>850.29</v>
      </c>
      <c r="AA12">
        <v>833.97</v>
      </c>
      <c r="AB12" t="s">
        <v>106</v>
      </c>
      <c r="AC12">
        <v>0.18</v>
      </c>
      <c r="AD12">
        <v>0.18</v>
      </c>
      <c r="AE12" t="s">
        <v>117</v>
      </c>
      <c r="AF12" t="s">
        <v>117</v>
      </c>
      <c r="AG12" t="s">
        <v>154</v>
      </c>
      <c r="AH12" t="s">
        <v>106</v>
      </c>
      <c r="AI12" t="s">
        <v>160</v>
      </c>
      <c r="AJ12" t="s">
        <v>106</v>
      </c>
      <c r="AK12" t="s">
        <v>116</v>
      </c>
      <c r="AL12">
        <v>840346894.11764717</v>
      </c>
      <c r="AM12">
        <v>-18576000.000000022</v>
      </c>
      <c r="AN12">
        <v>-12650800</v>
      </c>
      <c r="AO12">
        <v>-5925200.0000000224</v>
      </c>
      <c r="AP12">
        <v>2.8636318751851242E-3</v>
      </c>
      <c r="AQ12">
        <v>1.3220802868396664E-3</v>
      </c>
      <c r="AR12">
        <v>1.5415515883454578E-3</v>
      </c>
      <c r="AS12">
        <v>0</v>
      </c>
      <c r="AT12">
        <v>0</v>
      </c>
      <c r="AU12">
        <v>0</v>
      </c>
      <c r="AV12">
        <v>-7.8709169618262909E-4</v>
      </c>
      <c r="AW12">
        <v>6.8817104180673994E-4</v>
      </c>
      <c r="AX12">
        <v>-1.475262737989369E-3</v>
      </c>
      <c r="AY12" t="s">
        <v>135</v>
      </c>
    </row>
    <row r="13" spans="1:51" x14ac:dyDescent="0.25">
      <c r="A13" t="s">
        <v>161</v>
      </c>
      <c r="B13" t="s">
        <v>162</v>
      </c>
      <c r="C13" t="s">
        <v>163</v>
      </c>
      <c r="D13" t="s">
        <v>115</v>
      </c>
      <c r="E13" t="s">
        <v>103</v>
      </c>
      <c r="F13" t="s">
        <v>164</v>
      </c>
      <c r="G13" t="s">
        <v>105</v>
      </c>
      <c r="H13" t="s">
        <v>106</v>
      </c>
      <c r="I13" t="s">
        <v>165</v>
      </c>
      <c r="J13" t="s">
        <v>116</v>
      </c>
      <c r="K13" t="s">
        <v>109</v>
      </c>
      <c r="L13" t="s">
        <v>110</v>
      </c>
      <c r="M13" t="s">
        <v>102</v>
      </c>
      <c r="N13" t="s">
        <v>166</v>
      </c>
      <c r="O13" t="s">
        <v>167</v>
      </c>
      <c r="P13" t="s">
        <v>65</v>
      </c>
      <c r="Q13" t="s">
        <v>130</v>
      </c>
      <c r="R13" t="s">
        <v>168</v>
      </c>
      <c r="S13" t="s">
        <v>115</v>
      </c>
      <c r="T13" t="s">
        <v>116</v>
      </c>
      <c r="U13" t="s">
        <v>115</v>
      </c>
      <c r="V13" t="s">
        <v>102</v>
      </c>
      <c r="W13" t="s">
        <v>102</v>
      </c>
      <c r="X13" t="s">
        <v>102</v>
      </c>
      <c r="Y13" t="s">
        <v>115</v>
      </c>
      <c r="Z13">
        <v>5812.8406999999997</v>
      </c>
      <c r="AA13">
        <v>5096.6898000000001</v>
      </c>
      <c r="AB13" t="s">
        <v>169</v>
      </c>
      <c r="AC13">
        <v>0.2</v>
      </c>
      <c r="AD13">
        <v>0.2</v>
      </c>
      <c r="AE13" t="s">
        <v>117</v>
      </c>
      <c r="AF13" t="s">
        <v>117</v>
      </c>
      <c r="AG13" t="s">
        <v>162</v>
      </c>
      <c r="AH13" t="s">
        <v>106</v>
      </c>
      <c r="AI13" t="s">
        <v>170</v>
      </c>
      <c r="AJ13" t="s">
        <v>106</v>
      </c>
      <c r="AK13" t="s">
        <v>116</v>
      </c>
      <c r="AL13">
        <v>3080347176.4705887</v>
      </c>
      <c r="AM13">
        <v>-271970000.00000024</v>
      </c>
      <c r="AN13">
        <v>-257354800</v>
      </c>
      <c r="AO13">
        <v>-14615200.000000238</v>
      </c>
      <c r="AP13">
        <v>4.3781094527362008E-3</v>
      </c>
      <c r="AQ13">
        <v>3.3035052202399218E-3</v>
      </c>
      <c r="AR13">
        <v>1.074604232496279E-3</v>
      </c>
      <c r="AS13">
        <v>0</v>
      </c>
      <c r="AT13">
        <v>0</v>
      </c>
      <c r="AU13">
        <v>0</v>
      </c>
      <c r="AV13">
        <v>3.9643211100082176E-4</v>
      </c>
      <c r="AW13">
        <v>2.4911703954435538E-3</v>
      </c>
      <c r="AX13">
        <v>-2.094738284442732E-3</v>
      </c>
    </row>
    <row r="14" spans="1:51" x14ac:dyDescent="0.25">
      <c r="A14" t="s">
        <v>171</v>
      </c>
      <c r="B14" t="s">
        <v>172</v>
      </c>
      <c r="C14" t="s">
        <v>173</v>
      </c>
      <c r="D14" t="s">
        <v>115</v>
      </c>
      <c r="E14" t="s">
        <v>103</v>
      </c>
      <c r="F14" t="s">
        <v>174</v>
      </c>
      <c r="G14" t="s">
        <v>105</v>
      </c>
      <c r="H14" t="s">
        <v>106</v>
      </c>
      <c r="I14" t="s">
        <v>175</v>
      </c>
      <c r="J14" t="s">
        <v>116</v>
      </c>
      <c r="K14" t="s">
        <v>125</v>
      </c>
      <c r="L14" t="s">
        <v>110</v>
      </c>
      <c r="M14" t="s">
        <v>102</v>
      </c>
      <c r="N14" t="s">
        <v>176</v>
      </c>
      <c r="O14" t="s">
        <v>177</v>
      </c>
      <c r="P14" t="s">
        <v>65</v>
      </c>
      <c r="Q14" t="s">
        <v>130</v>
      </c>
      <c r="R14" t="s">
        <v>142</v>
      </c>
      <c r="S14" t="s">
        <v>115</v>
      </c>
      <c r="T14" t="s">
        <v>116</v>
      </c>
      <c r="U14" t="s">
        <v>115</v>
      </c>
      <c r="V14" t="s">
        <v>102</v>
      </c>
      <c r="W14" t="s">
        <v>102</v>
      </c>
      <c r="X14" t="s">
        <v>115</v>
      </c>
      <c r="Y14" t="s">
        <v>115</v>
      </c>
      <c r="Z14">
        <v>29.954499999999999</v>
      </c>
      <c r="AA14">
        <v>34.819699999999997</v>
      </c>
      <c r="AB14" t="s">
        <v>106</v>
      </c>
      <c r="AC14">
        <v>0.35</v>
      </c>
      <c r="AD14">
        <v>0.35</v>
      </c>
      <c r="AE14" t="s">
        <v>117</v>
      </c>
      <c r="AF14" t="s">
        <v>117</v>
      </c>
      <c r="AG14" t="s">
        <v>172</v>
      </c>
      <c r="AH14" t="s">
        <v>106</v>
      </c>
      <c r="AI14" t="s">
        <v>178</v>
      </c>
      <c r="AJ14" t="s">
        <v>106</v>
      </c>
      <c r="AK14" t="s">
        <v>116</v>
      </c>
      <c r="AL14">
        <v>31891101.176470581</v>
      </c>
      <c r="AM14">
        <v>4842900</v>
      </c>
      <c r="AN14">
        <v>2192790</v>
      </c>
      <c r="AO14">
        <v>2650110</v>
      </c>
      <c r="AP14">
        <v>3.2284431556195647E-2</v>
      </c>
      <c r="AQ14">
        <v>3.3622818298222112E-2</v>
      </c>
      <c r="AR14">
        <v>-1.338386742026465E-3</v>
      </c>
      <c r="AS14">
        <v>0</v>
      </c>
      <c r="AT14">
        <v>0</v>
      </c>
      <c r="AU14">
        <v>0</v>
      </c>
      <c r="AV14">
        <v>6.9139765768979178E-2</v>
      </c>
      <c r="AW14">
        <v>7.106293012779763E-2</v>
      </c>
      <c r="AX14">
        <v>-1.9231643588184522E-3</v>
      </c>
    </row>
    <row r="15" spans="1:51" x14ac:dyDescent="0.25">
      <c r="A15" t="s">
        <v>179</v>
      </c>
      <c r="B15" t="s">
        <v>180</v>
      </c>
      <c r="C15" t="s">
        <v>181</v>
      </c>
      <c r="D15" t="s">
        <v>115</v>
      </c>
      <c r="E15" t="s">
        <v>103</v>
      </c>
      <c r="F15" t="s">
        <v>182</v>
      </c>
      <c r="G15" t="s">
        <v>105</v>
      </c>
      <c r="H15" t="s">
        <v>106</v>
      </c>
      <c r="I15" t="s">
        <v>183</v>
      </c>
      <c r="J15" t="s">
        <v>116</v>
      </c>
      <c r="K15" t="s">
        <v>149</v>
      </c>
      <c r="L15" t="s">
        <v>110</v>
      </c>
      <c r="M15" t="s">
        <v>102</v>
      </c>
      <c r="N15" t="s">
        <v>184</v>
      </c>
      <c r="O15" t="s">
        <v>185</v>
      </c>
      <c r="P15" t="s">
        <v>65</v>
      </c>
      <c r="Q15" t="s">
        <v>130</v>
      </c>
      <c r="R15" t="s">
        <v>142</v>
      </c>
      <c r="S15" t="s">
        <v>115</v>
      </c>
      <c r="T15" t="s">
        <v>116</v>
      </c>
      <c r="U15" t="s">
        <v>115</v>
      </c>
      <c r="V15" t="s">
        <v>102</v>
      </c>
      <c r="W15" t="s">
        <v>102</v>
      </c>
      <c r="X15" t="s">
        <v>115</v>
      </c>
      <c r="Y15" t="s">
        <v>115</v>
      </c>
      <c r="Z15">
        <v>799.25</v>
      </c>
      <c r="AA15">
        <v>955.01</v>
      </c>
      <c r="AB15" t="s">
        <v>106</v>
      </c>
      <c r="AC15">
        <v>0.14000000000000001</v>
      </c>
      <c r="AD15">
        <v>0.14000000000000001</v>
      </c>
      <c r="AE15" t="s">
        <v>117</v>
      </c>
      <c r="AF15" t="s">
        <v>117</v>
      </c>
      <c r="AG15" t="s">
        <v>180</v>
      </c>
      <c r="AH15" t="s">
        <v>106</v>
      </c>
      <c r="AI15" t="s">
        <v>186</v>
      </c>
      <c r="AJ15" t="s">
        <v>106</v>
      </c>
      <c r="AK15" t="s">
        <v>116</v>
      </c>
      <c r="AL15">
        <v>901207400.00000012</v>
      </c>
      <c r="AM15">
        <v>153129000.00000003</v>
      </c>
      <c r="AN15">
        <v>158510050.00000003</v>
      </c>
      <c r="AO15">
        <v>-5381050</v>
      </c>
      <c r="AP15">
        <v>-2.0389843549628139E-2</v>
      </c>
      <c r="AQ15">
        <v>-2.0471292708119426E-2</v>
      </c>
      <c r="AR15">
        <v>8.1449158491286866E-5</v>
      </c>
      <c r="AS15">
        <v>0</v>
      </c>
      <c r="AT15">
        <v>0</v>
      </c>
      <c r="AU15">
        <v>0</v>
      </c>
      <c r="AV15">
        <v>1.2682280159080683E-2</v>
      </c>
      <c r="AW15">
        <v>1.3728027818632915E-2</v>
      </c>
      <c r="AX15">
        <v>-1.0457476595522319E-3</v>
      </c>
      <c r="AY15" t="s">
        <v>135</v>
      </c>
    </row>
    <row r="16" spans="1:51" x14ac:dyDescent="0.25">
      <c r="A16" t="s">
        <v>187</v>
      </c>
      <c r="B16" t="s">
        <v>188</v>
      </c>
      <c r="C16" t="s">
        <v>189</v>
      </c>
      <c r="D16" t="s">
        <v>115</v>
      </c>
      <c r="E16" t="s">
        <v>103</v>
      </c>
      <c r="F16" t="s">
        <v>190</v>
      </c>
      <c r="G16" t="s">
        <v>105</v>
      </c>
      <c r="H16" t="s">
        <v>169</v>
      </c>
      <c r="I16" t="s">
        <v>191</v>
      </c>
      <c r="J16" t="s">
        <v>192</v>
      </c>
      <c r="K16" t="s">
        <v>193</v>
      </c>
      <c r="L16" t="s">
        <v>110</v>
      </c>
      <c r="M16" t="s">
        <v>102</v>
      </c>
      <c r="N16" t="s">
        <v>194</v>
      </c>
      <c r="O16" t="s">
        <v>195</v>
      </c>
      <c r="P16" t="s">
        <v>65</v>
      </c>
      <c r="Q16" t="s">
        <v>113</v>
      </c>
      <c r="R16" t="s">
        <v>114</v>
      </c>
      <c r="S16" t="s">
        <v>115</v>
      </c>
      <c r="T16" t="s">
        <v>116</v>
      </c>
      <c r="U16" t="s">
        <v>115</v>
      </c>
      <c r="V16" t="s">
        <v>115</v>
      </c>
      <c r="W16" t="s">
        <v>115</v>
      </c>
      <c r="X16" t="s">
        <v>115</v>
      </c>
      <c r="Y16" t="s">
        <v>102</v>
      </c>
      <c r="Z16">
        <v>363.30919999999998</v>
      </c>
      <c r="AA16">
        <v>381.53890000000001</v>
      </c>
      <c r="AB16" t="s">
        <v>106</v>
      </c>
      <c r="AC16">
        <v>0.45</v>
      </c>
      <c r="AD16">
        <v>0.45</v>
      </c>
      <c r="AE16" t="s">
        <v>196</v>
      </c>
      <c r="AF16" t="s">
        <v>197</v>
      </c>
      <c r="AG16" t="s">
        <v>188</v>
      </c>
      <c r="AH16" t="s">
        <v>169</v>
      </c>
      <c r="AI16" t="s">
        <v>198</v>
      </c>
      <c r="AJ16" t="s">
        <v>169</v>
      </c>
      <c r="AK16" t="s">
        <v>116</v>
      </c>
      <c r="AL16">
        <v>9835069.2968331836</v>
      </c>
      <c r="AM16">
        <v>-3923199.9999999995</v>
      </c>
      <c r="AN16">
        <v>-2866908.3293056223</v>
      </c>
      <c r="AO16">
        <v>-1056291.6706943773</v>
      </c>
      <c r="AP16">
        <v>3.6210131332082618E-2</v>
      </c>
      <c r="AQ16">
        <v>3.8780341519348394E-2</v>
      </c>
      <c r="AR16">
        <v>-2.5702101872657757E-3</v>
      </c>
      <c r="AS16">
        <v>0</v>
      </c>
      <c r="AT16">
        <v>0</v>
      </c>
      <c r="AU16">
        <v>0</v>
      </c>
      <c r="AV16">
        <v>0.1080854323599687</v>
      </c>
      <c r="AW16">
        <v>0.10928976090143627</v>
      </c>
      <c r="AX16">
        <v>-1.2043285414675697E-3</v>
      </c>
      <c r="AY16" t="s">
        <v>135</v>
      </c>
    </row>
    <row r="17" spans="1:51" x14ac:dyDescent="0.25">
      <c r="A17" t="s">
        <v>199</v>
      </c>
      <c r="B17" t="s">
        <v>200</v>
      </c>
      <c r="C17" t="s">
        <v>201</v>
      </c>
      <c r="D17" t="s">
        <v>115</v>
      </c>
      <c r="E17" t="s">
        <v>103</v>
      </c>
      <c r="F17" t="s">
        <v>202</v>
      </c>
      <c r="G17" t="s">
        <v>105</v>
      </c>
      <c r="H17" t="s">
        <v>106</v>
      </c>
      <c r="I17" t="s">
        <v>203</v>
      </c>
      <c r="J17" t="s">
        <v>116</v>
      </c>
      <c r="K17" t="s">
        <v>204</v>
      </c>
      <c r="L17" t="s">
        <v>110</v>
      </c>
      <c r="M17" t="s">
        <v>102</v>
      </c>
      <c r="N17" t="s">
        <v>205</v>
      </c>
      <c r="O17" t="s">
        <v>206</v>
      </c>
      <c r="P17" t="s">
        <v>65</v>
      </c>
      <c r="Q17" t="s">
        <v>130</v>
      </c>
      <c r="R17" t="s">
        <v>207</v>
      </c>
      <c r="S17" t="s">
        <v>115</v>
      </c>
      <c r="T17" t="s">
        <v>116</v>
      </c>
      <c r="U17" t="s">
        <v>115</v>
      </c>
      <c r="V17" t="s">
        <v>102</v>
      </c>
      <c r="W17" t="s">
        <v>102</v>
      </c>
      <c r="X17" t="s">
        <v>102</v>
      </c>
      <c r="Y17" t="s">
        <v>115</v>
      </c>
      <c r="Z17">
        <v>1739.4141</v>
      </c>
      <c r="AA17">
        <v>1228.2683999999999</v>
      </c>
      <c r="AB17" t="s">
        <v>106</v>
      </c>
      <c r="AC17">
        <v>0.48</v>
      </c>
      <c r="AD17">
        <v>0.48</v>
      </c>
      <c r="AE17" t="s">
        <v>117</v>
      </c>
      <c r="AF17" t="s">
        <v>117</v>
      </c>
      <c r="AG17" t="s">
        <v>200</v>
      </c>
      <c r="AH17" t="s">
        <v>106</v>
      </c>
      <c r="AI17" t="s">
        <v>208</v>
      </c>
      <c r="AJ17" t="s">
        <v>106</v>
      </c>
      <c r="AK17" t="s">
        <v>116</v>
      </c>
      <c r="AL17">
        <v>1062258388.2352945</v>
      </c>
      <c r="AM17">
        <v>-387994000</v>
      </c>
      <c r="AN17">
        <v>-560576499.99999988</v>
      </c>
      <c r="AO17">
        <v>172582499.99999988</v>
      </c>
      <c r="AP17">
        <v>5.4530051721062955E-2</v>
      </c>
      <c r="AQ17">
        <v>5.05609789795054E-2</v>
      </c>
      <c r="AR17">
        <v>3.9690727415575555E-3</v>
      </c>
      <c r="AS17">
        <v>0</v>
      </c>
      <c r="AT17">
        <v>0</v>
      </c>
      <c r="AU17">
        <v>0</v>
      </c>
      <c r="AV17">
        <v>0.13135613489595777</v>
      </c>
      <c r="AW17">
        <v>0.13536945158005387</v>
      </c>
      <c r="AX17">
        <v>-4.0133166840961021E-3</v>
      </c>
    </row>
    <row r="18" spans="1:51" x14ac:dyDescent="0.25">
      <c r="A18" t="s">
        <v>209</v>
      </c>
      <c r="B18" t="s">
        <v>210</v>
      </c>
      <c r="C18" t="s">
        <v>211</v>
      </c>
      <c r="D18" t="s">
        <v>115</v>
      </c>
      <c r="E18" t="s">
        <v>103</v>
      </c>
      <c r="F18" t="s">
        <v>212</v>
      </c>
      <c r="G18" t="s">
        <v>105</v>
      </c>
      <c r="H18" t="s">
        <v>169</v>
      </c>
      <c r="I18" t="s">
        <v>191</v>
      </c>
      <c r="J18" t="s">
        <v>192</v>
      </c>
      <c r="K18" t="s">
        <v>213</v>
      </c>
      <c r="L18" t="s">
        <v>110</v>
      </c>
      <c r="M18" t="s">
        <v>102</v>
      </c>
      <c r="N18" t="s">
        <v>214</v>
      </c>
      <c r="O18" t="s">
        <v>215</v>
      </c>
      <c r="P18" t="s">
        <v>65</v>
      </c>
      <c r="Q18" t="s">
        <v>130</v>
      </c>
      <c r="R18" t="s">
        <v>114</v>
      </c>
      <c r="S18" t="s">
        <v>115</v>
      </c>
      <c r="T18" t="s">
        <v>116</v>
      </c>
      <c r="U18" t="s">
        <v>115</v>
      </c>
      <c r="V18" t="s">
        <v>102</v>
      </c>
      <c r="W18" t="s">
        <v>102</v>
      </c>
      <c r="X18" t="s">
        <v>115</v>
      </c>
      <c r="Y18" t="s">
        <v>115</v>
      </c>
      <c r="Z18">
        <v>77.229399999999998</v>
      </c>
      <c r="AA18">
        <v>76.394199999999998</v>
      </c>
      <c r="AB18" t="s">
        <v>106</v>
      </c>
      <c r="AC18">
        <v>0.55000000000000004</v>
      </c>
      <c r="AD18">
        <v>0.55000000000000004</v>
      </c>
      <c r="AE18" t="s">
        <v>117</v>
      </c>
      <c r="AF18" t="s">
        <v>117</v>
      </c>
      <c r="AG18" t="s">
        <v>210</v>
      </c>
      <c r="AH18" t="s">
        <v>169</v>
      </c>
      <c r="AI18" t="s">
        <v>216</v>
      </c>
      <c r="AJ18" t="s">
        <v>169</v>
      </c>
      <c r="AK18" t="s">
        <v>116</v>
      </c>
      <c r="AL18">
        <v>3093838.5546863973</v>
      </c>
      <c r="AM18">
        <v>-422319.99999999959</v>
      </c>
      <c r="AN18">
        <v>0</v>
      </c>
      <c r="AO18">
        <v>-422319.99999999959</v>
      </c>
      <c r="AP18">
        <v>-3.0219698101928039E-2</v>
      </c>
      <c r="AQ18">
        <v>-2.3070914837805989E-2</v>
      </c>
      <c r="AR18">
        <v>-7.1487832641220495E-3</v>
      </c>
      <c r="AS18">
        <v>0</v>
      </c>
      <c r="AT18">
        <v>0</v>
      </c>
      <c r="AU18">
        <v>0</v>
      </c>
      <c r="AV18">
        <v>0.15516627501246161</v>
      </c>
      <c r="AW18">
        <v>0.1632886358059964</v>
      </c>
      <c r="AX18">
        <v>-8.1223607935347886E-3</v>
      </c>
    </row>
    <row r="19" spans="1:51" x14ac:dyDescent="0.25">
      <c r="A19" t="s">
        <v>217</v>
      </c>
      <c r="B19" t="s">
        <v>218</v>
      </c>
      <c r="C19" t="s">
        <v>219</v>
      </c>
      <c r="D19" t="s">
        <v>115</v>
      </c>
      <c r="E19" t="s">
        <v>103</v>
      </c>
      <c r="F19" t="s">
        <v>220</v>
      </c>
      <c r="G19" t="s">
        <v>105</v>
      </c>
      <c r="H19" t="s">
        <v>169</v>
      </c>
      <c r="I19" t="s">
        <v>221</v>
      </c>
      <c r="J19" t="s">
        <v>116</v>
      </c>
      <c r="K19" t="s">
        <v>222</v>
      </c>
      <c r="L19" t="s">
        <v>110</v>
      </c>
      <c r="M19" t="s">
        <v>102</v>
      </c>
      <c r="N19" t="s">
        <v>223</v>
      </c>
      <c r="O19" t="s">
        <v>224</v>
      </c>
      <c r="P19" t="s">
        <v>65</v>
      </c>
      <c r="Q19" t="s">
        <v>130</v>
      </c>
      <c r="R19" t="s">
        <v>114</v>
      </c>
      <c r="S19" t="s">
        <v>115</v>
      </c>
      <c r="T19" t="s">
        <v>116</v>
      </c>
      <c r="U19" t="s">
        <v>115</v>
      </c>
      <c r="V19" t="s">
        <v>102</v>
      </c>
      <c r="W19" t="s">
        <v>102</v>
      </c>
      <c r="X19" t="s">
        <v>168</v>
      </c>
      <c r="Y19" t="s">
        <v>115</v>
      </c>
      <c r="Z19">
        <v>1970.6874</v>
      </c>
      <c r="AA19">
        <v>1852.5971</v>
      </c>
      <c r="AB19" t="s">
        <v>106</v>
      </c>
      <c r="AC19">
        <v>0.2</v>
      </c>
      <c r="AD19">
        <v>0.2</v>
      </c>
      <c r="AE19" t="s">
        <v>117</v>
      </c>
      <c r="AF19" t="s">
        <v>117</v>
      </c>
      <c r="AG19" t="s">
        <v>218</v>
      </c>
      <c r="AH19" t="s">
        <v>169</v>
      </c>
      <c r="AI19" t="s">
        <v>225</v>
      </c>
      <c r="AJ19" t="s">
        <v>169</v>
      </c>
      <c r="AK19" t="s">
        <v>116</v>
      </c>
      <c r="AL19">
        <v>595928319.51945913</v>
      </c>
      <c r="AM19">
        <v>59857999.999999948</v>
      </c>
      <c r="AN19">
        <v>95003355.684065312</v>
      </c>
      <c r="AO19">
        <v>-35145355.684065364</v>
      </c>
      <c r="AP19">
        <v>-1.236649803260248E-2</v>
      </c>
      <c r="AQ19">
        <v>-8.2958217790848332E-3</v>
      </c>
      <c r="AR19">
        <v>-4.0706762535176466E-3</v>
      </c>
      <c r="AS19">
        <v>0</v>
      </c>
      <c r="AT19">
        <v>0</v>
      </c>
      <c r="AU19">
        <v>0</v>
      </c>
      <c r="AV19">
        <v>0.15630141493912464</v>
      </c>
      <c r="AW19">
        <v>0.15960126161643262</v>
      </c>
      <c r="AX19">
        <v>-3.2998466773079826E-3</v>
      </c>
    </row>
    <row r="20" spans="1:51" x14ac:dyDescent="0.25">
      <c r="A20" t="s">
        <v>226</v>
      </c>
      <c r="B20" t="s">
        <v>227</v>
      </c>
      <c r="C20" t="s">
        <v>228</v>
      </c>
      <c r="D20" t="s">
        <v>115</v>
      </c>
      <c r="E20" t="s">
        <v>103</v>
      </c>
      <c r="F20" t="s">
        <v>229</v>
      </c>
      <c r="G20" t="s">
        <v>105</v>
      </c>
      <c r="H20" t="s">
        <v>169</v>
      </c>
      <c r="I20" t="s">
        <v>230</v>
      </c>
      <c r="J20" t="s">
        <v>116</v>
      </c>
      <c r="K20" t="s">
        <v>231</v>
      </c>
      <c r="L20" t="s">
        <v>110</v>
      </c>
      <c r="M20" t="s">
        <v>102</v>
      </c>
      <c r="N20" t="s">
        <v>232</v>
      </c>
      <c r="O20" t="s">
        <v>224</v>
      </c>
      <c r="P20" t="s">
        <v>65</v>
      </c>
      <c r="Q20" t="s">
        <v>130</v>
      </c>
      <c r="R20" t="s">
        <v>114</v>
      </c>
      <c r="S20" t="s">
        <v>115</v>
      </c>
      <c r="T20" t="s">
        <v>116</v>
      </c>
      <c r="U20" t="s">
        <v>115</v>
      </c>
      <c r="V20" t="s">
        <v>102</v>
      </c>
      <c r="W20" t="s">
        <v>102</v>
      </c>
      <c r="X20" t="s">
        <v>115</v>
      </c>
      <c r="Y20" t="s">
        <v>115</v>
      </c>
      <c r="Z20">
        <v>5538.9651999999996</v>
      </c>
      <c r="AA20">
        <v>5339.5891000000001</v>
      </c>
      <c r="AB20" t="s">
        <v>106</v>
      </c>
      <c r="AC20">
        <v>0.2</v>
      </c>
      <c r="AD20" t="s">
        <v>116</v>
      </c>
      <c r="AE20" t="s">
        <v>117</v>
      </c>
      <c r="AF20" t="s">
        <v>117</v>
      </c>
      <c r="AG20" t="s">
        <v>227</v>
      </c>
      <c r="AH20" t="s">
        <v>169</v>
      </c>
      <c r="AI20" t="s">
        <v>233</v>
      </c>
      <c r="AJ20" t="s">
        <v>169</v>
      </c>
      <c r="AK20" t="s">
        <v>116</v>
      </c>
      <c r="AL20">
        <v>1892399962.5184307</v>
      </c>
      <c r="AM20">
        <v>45920000.000000075</v>
      </c>
      <c r="AN20">
        <v>266968414.60368505</v>
      </c>
      <c r="AO20">
        <v>-221048414.60368496</v>
      </c>
      <c r="AP20">
        <v>-1.6666666666666607E-2</v>
      </c>
      <c r="AQ20">
        <v>-1.3970455593193098E-2</v>
      </c>
      <c r="AR20">
        <v>-2.696211073473509E-3</v>
      </c>
      <c r="AS20">
        <v>0</v>
      </c>
      <c r="AT20">
        <v>0</v>
      </c>
      <c r="AU20">
        <v>0</v>
      </c>
      <c r="AV20">
        <v>0.15900161774901767</v>
      </c>
      <c r="AW20">
        <v>0.15917117777192891</v>
      </c>
      <c r="AX20">
        <v>-1.695600229112415E-4</v>
      </c>
    </row>
    <row r="21" spans="1:51" x14ac:dyDescent="0.25">
      <c r="A21" t="s">
        <v>234</v>
      </c>
      <c r="B21" t="s">
        <v>235</v>
      </c>
      <c r="C21" t="s">
        <v>236</v>
      </c>
      <c r="D21" t="s">
        <v>115</v>
      </c>
      <c r="E21" t="s">
        <v>103</v>
      </c>
      <c r="F21" t="s">
        <v>237</v>
      </c>
      <c r="G21" t="s">
        <v>105</v>
      </c>
      <c r="H21" t="s">
        <v>106</v>
      </c>
      <c r="I21" t="s">
        <v>148</v>
      </c>
      <c r="J21" t="s">
        <v>192</v>
      </c>
      <c r="K21" t="s">
        <v>125</v>
      </c>
      <c r="L21" t="s">
        <v>110</v>
      </c>
      <c r="M21" t="s">
        <v>102</v>
      </c>
      <c r="N21" t="s">
        <v>238</v>
      </c>
      <c r="O21" t="s">
        <v>239</v>
      </c>
      <c r="P21" t="s">
        <v>65</v>
      </c>
      <c r="Q21" t="s">
        <v>130</v>
      </c>
      <c r="R21" t="s">
        <v>114</v>
      </c>
      <c r="S21" t="s">
        <v>115</v>
      </c>
      <c r="T21" t="s">
        <v>116</v>
      </c>
      <c r="U21" t="s">
        <v>115</v>
      </c>
      <c r="V21" t="s">
        <v>102</v>
      </c>
      <c r="W21" t="s">
        <v>102</v>
      </c>
      <c r="X21" t="s">
        <v>115</v>
      </c>
      <c r="Y21" t="s">
        <v>115</v>
      </c>
      <c r="Z21">
        <v>1501.1143</v>
      </c>
      <c r="AA21">
        <v>1618.7855999999999</v>
      </c>
      <c r="AB21" t="s">
        <v>106</v>
      </c>
      <c r="AC21">
        <v>0.15</v>
      </c>
      <c r="AD21">
        <v>0.15</v>
      </c>
      <c r="AE21" t="s">
        <v>117</v>
      </c>
      <c r="AF21" t="s">
        <v>117</v>
      </c>
      <c r="AG21" t="s">
        <v>235</v>
      </c>
      <c r="AH21" t="s">
        <v>106</v>
      </c>
      <c r="AI21" t="s">
        <v>240</v>
      </c>
      <c r="AJ21" t="s">
        <v>106</v>
      </c>
      <c r="AK21" t="s">
        <v>116</v>
      </c>
      <c r="AL21">
        <v>1543950352.9411764</v>
      </c>
      <c r="AM21">
        <v>104949999.99999982</v>
      </c>
      <c r="AN21">
        <v>78070569.99999997</v>
      </c>
      <c r="AO21">
        <v>26879429.999999851</v>
      </c>
      <c r="AP21">
        <v>4.2855136401854121E-2</v>
      </c>
      <c r="AQ21">
        <v>4.4930688146140429E-2</v>
      </c>
      <c r="AR21">
        <v>-2.0755517442863081E-3</v>
      </c>
      <c r="AS21">
        <v>0</v>
      </c>
      <c r="AT21">
        <v>0</v>
      </c>
      <c r="AU21">
        <v>0</v>
      </c>
      <c r="AV21">
        <v>3.3018867924528239E-2</v>
      </c>
      <c r="AW21">
        <v>3.3383765058500936E-2</v>
      </c>
      <c r="AX21">
        <v>-3.6489713397269696E-4</v>
      </c>
    </row>
    <row r="22" spans="1:51" x14ac:dyDescent="0.25">
      <c r="A22" t="s">
        <v>241</v>
      </c>
      <c r="B22" t="s">
        <v>242</v>
      </c>
      <c r="C22" t="s">
        <v>243</v>
      </c>
      <c r="D22" t="s">
        <v>115</v>
      </c>
      <c r="E22" t="s">
        <v>103</v>
      </c>
      <c r="F22" t="s">
        <v>244</v>
      </c>
      <c r="G22" t="s">
        <v>105</v>
      </c>
      <c r="H22" t="s">
        <v>169</v>
      </c>
      <c r="I22" t="s">
        <v>191</v>
      </c>
      <c r="J22" t="s">
        <v>192</v>
      </c>
      <c r="K22" t="s">
        <v>245</v>
      </c>
      <c r="L22" t="s">
        <v>110</v>
      </c>
      <c r="M22" t="s">
        <v>102</v>
      </c>
      <c r="N22" t="s">
        <v>246</v>
      </c>
      <c r="O22" t="s">
        <v>247</v>
      </c>
      <c r="P22" t="s">
        <v>65</v>
      </c>
      <c r="Q22" t="s">
        <v>130</v>
      </c>
      <c r="R22" t="s">
        <v>114</v>
      </c>
      <c r="S22" t="s">
        <v>115</v>
      </c>
      <c r="T22" t="s">
        <v>116</v>
      </c>
      <c r="U22" t="s">
        <v>115</v>
      </c>
      <c r="V22" t="s">
        <v>102</v>
      </c>
      <c r="W22" t="s">
        <v>102</v>
      </c>
      <c r="X22" t="s">
        <v>115</v>
      </c>
      <c r="Y22" t="s">
        <v>115</v>
      </c>
      <c r="Z22">
        <v>173.2594</v>
      </c>
      <c r="AA22">
        <v>172.35769999999999</v>
      </c>
      <c r="AB22" t="s">
        <v>106</v>
      </c>
      <c r="AC22">
        <v>0.8</v>
      </c>
      <c r="AD22">
        <v>0.8</v>
      </c>
      <c r="AE22" t="s">
        <v>117</v>
      </c>
      <c r="AF22" t="s">
        <v>117</v>
      </c>
      <c r="AG22" t="s">
        <v>242</v>
      </c>
      <c r="AH22" t="s">
        <v>169</v>
      </c>
      <c r="AI22" t="s">
        <v>248</v>
      </c>
      <c r="AJ22" t="s">
        <v>169</v>
      </c>
      <c r="AK22" t="s">
        <v>116</v>
      </c>
      <c r="AL22">
        <v>12863299.819648525</v>
      </c>
      <c r="AM22">
        <v>-7157900.0000000019</v>
      </c>
      <c r="AN22">
        <v>-5399095.8764899503</v>
      </c>
      <c r="AO22">
        <v>-1758804.1235100515</v>
      </c>
      <c r="AP22">
        <v>7.2340352620667181E-2</v>
      </c>
      <c r="AQ22">
        <v>7.4728292630443116E-2</v>
      </c>
      <c r="AR22">
        <v>-2.3879400097759351E-3</v>
      </c>
      <c r="AS22">
        <v>0</v>
      </c>
      <c r="AT22">
        <v>0</v>
      </c>
      <c r="AU22">
        <v>0</v>
      </c>
      <c r="AV22">
        <v>0.14442189185729704</v>
      </c>
      <c r="AW22">
        <v>0.15124674309881891</v>
      </c>
      <c r="AX22">
        <v>-6.8248512415218787E-3</v>
      </c>
    </row>
    <row r="23" spans="1:51" x14ac:dyDescent="0.25">
      <c r="A23" t="s">
        <v>249</v>
      </c>
      <c r="B23" t="s">
        <v>250</v>
      </c>
      <c r="C23" t="s">
        <v>251</v>
      </c>
      <c r="D23" t="s">
        <v>115</v>
      </c>
      <c r="E23" t="s">
        <v>103</v>
      </c>
      <c r="F23" t="s">
        <v>252</v>
      </c>
      <c r="G23" t="s">
        <v>105</v>
      </c>
      <c r="H23" t="s">
        <v>106</v>
      </c>
      <c r="I23" t="s">
        <v>253</v>
      </c>
      <c r="J23" t="s">
        <v>192</v>
      </c>
      <c r="K23" t="s">
        <v>254</v>
      </c>
      <c r="L23" t="s">
        <v>110</v>
      </c>
      <c r="M23" t="s">
        <v>102</v>
      </c>
      <c r="N23" t="s">
        <v>255</v>
      </c>
      <c r="O23" t="s">
        <v>256</v>
      </c>
      <c r="P23" t="s">
        <v>65</v>
      </c>
      <c r="Q23" t="s">
        <v>130</v>
      </c>
      <c r="R23" t="s">
        <v>114</v>
      </c>
      <c r="S23" t="s">
        <v>115</v>
      </c>
      <c r="T23" t="s">
        <v>116</v>
      </c>
      <c r="U23" t="s">
        <v>115</v>
      </c>
      <c r="V23" t="s">
        <v>102</v>
      </c>
      <c r="W23" t="s">
        <v>102</v>
      </c>
      <c r="X23" t="s">
        <v>115</v>
      </c>
      <c r="Y23" t="s">
        <v>115</v>
      </c>
      <c r="Z23">
        <v>10.456799999999999</v>
      </c>
      <c r="AA23">
        <v>18.3857</v>
      </c>
      <c r="AB23" t="s">
        <v>106</v>
      </c>
      <c r="AC23">
        <v>0.25</v>
      </c>
      <c r="AD23">
        <v>0.25</v>
      </c>
      <c r="AE23" t="s">
        <v>117</v>
      </c>
      <c r="AF23" t="s">
        <v>117</v>
      </c>
      <c r="AG23" t="s">
        <v>250</v>
      </c>
      <c r="AH23" t="s">
        <v>106</v>
      </c>
      <c r="AI23" t="s">
        <v>257</v>
      </c>
      <c r="AJ23" t="s">
        <v>106</v>
      </c>
      <c r="AK23" t="s">
        <v>116</v>
      </c>
      <c r="AL23">
        <v>13077217.647058826</v>
      </c>
      <c r="AM23">
        <v>7944000.0000000009</v>
      </c>
      <c r="AN23">
        <v>7783860</v>
      </c>
      <c r="AO23">
        <v>160140.00000000093</v>
      </c>
      <c r="AP23">
        <v>1.5730337078651679E-2</v>
      </c>
      <c r="AQ23">
        <v>1.444265167603942E-2</v>
      </c>
      <c r="AR23">
        <v>1.2876854026122597E-3</v>
      </c>
      <c r="AS23">
        <v>0</v>
      </c>
      <c r="AT23">
        <v>0</v>
      </c>
      <c r="AU23">
        <v>0</v>
      </c>
      <c r="AV23">
        <v>4.4815548636663927E-2</v>
      </c>
      <c r="AW23">
        <v>4.6288085433053183E-2</v>
      </c>
      <c r="AX23">
        <v>-1.4725367963892566E-3</v>
      </c>
    </row>
    <row r="24" spans="1:51" x14ac:dyDescent="0.25">
      <c r="A24" t="s">
        <v>258</v>
      </c>
      <c r="B24" t="s">
        <v>259</v>
      </c>
      <c r="C24" t="s">
        <v>260</v>
      </c>
      <c r="D24" t="s">
        <v>115</v>
      </c>
      <c r="E24" t="s">
        <v>103</v>
      </c>
      <c r="F24" t="s">
        <v>261</v>
      </c>
      <c r="G24" t="s">
        <v>105</v>
      </c>
      <c r="H24" t="s">
        <v>106</v>
      </c>
      <c r="I24" t="s">
        <v>148</v>
      </c>
      <c r="J24" t="s">
        <v>192</v>
      </c>
      <c r="K24" t="s">
        <v>262</v>
      </c>
      <c r="L24" t="s">
        <v>110</v>
      </c>
      <c r="M24" t="s">
        <v>102</v>
      </c>
      <c r="N24" t="s">
        <v>263</v>
      </c>
      <c r="O24" t="s">
        <v>264</v>
      </c>
      <c r="P24" t="s">
        <v>65</v>
      </c>
      <c r="Q24" t="s">
        <v>130</v>
      </c>
      <c r="R24" t="s">
        <v>114</v>
      </c>
      <c r="S24" t="s">
        <v>115</v>
      </c>
      <c r="T24" t="s">
        <v>116</v>
      </c>
      <c r="U24" t="s">
        <v>115</v>
      </c>
      <c r="V24" t="s">
        <v>102</v>
      </c>
      <c r="W24" t="s">
        <v>102</v>
      </c>
      <c r="X24" t="s">
        <v>115</v>
      </c>
      <c r="Y24" t="s">
        <v>115</v>
      </c>
      <c r="Z24">
        <v>264.44</v>
      </c>
      <c r="AA24">
        <v>290.97000000000003</v>
      </c>
      <c r="AB24" t="s">
        <v>106</v>
      </c>
      <c r="AC24">
        <v>0.25</v>
      </c>
      <c r="AD24">
        <v>0.25</v>
      </c>
      <c r="AE24" t="s">
        <v>117</v>
      </c>
      <c r="AF24" t="s">
        <v>117</v>
      </c>
      <c r="AG24" t="s">
        <v>259</v>
      </c>
      <c r="AH24" t="s">
        <v>106</v>
      </c>
      <c r="AI24" t="s">
        <v>265</v>
      </c>
      <c r="AJ24" t="s">
        <v>106</v>
      </c>
      <c r="AK24" t="s">
        <v>116</v>
      </c>
      <c r="AL24">
        <v>275945470.58823514</v>
      </c>
      <c r="AM24">
        <v>26258000.000000037</v>
      </c>
      <c r="AN24">
        <v>29079500.000000004</v>
      </c>
      <c r="AO24">
        <v>-2821499.9999999665</v>
      </c>
      <c r="AP24">
        <v>1.4987958634367526E-2</v>
      </c>
      <c r="AQ24">
        <v>2.4007443765577952E-2</v>
      </c>
      <c r="AR24">
        <v>-9.0194851312104252E-3</v>
      </c>
      <c r="AS24">
        <v>0</v>
      </c>
      <c r="AT24">
        <v>0</v>
      </c>
      <c r="AU24">
        <v>0</v>
      </c>
      <c r="AV24">
        <v>9.5533323939691606E-3</v>
      </c>
      <c r="AW24">
        <v>4.0124115194415388E-3</v>
      </c>
      <c r="AX24">
        <v>5.5409208745276217E-3</v>
      </c>
    </row>
    <row r="25" spans="1:51" x14ac:dyDescent="0.25">
      <c r="A25" t="s">
        <v>266</v>
      </c>
      <c r="B25" t="s">
        <v>267</v>
      </c>
      <c r="C25" t="s">
        <v>268</v>
      </c>
      <c r="D25" t="s">
        <v>115</v>
      </c>
      <c r="E25" t="s">
        <v>103</v>
      </c>
      <c r="F25" t="s">
        <v>269</v>
      </c>
      <c r="G25" t="s">
        <v>105</v>
      </c>
      <c r="H25" t="s">
        <v>106</v>
      </c>
      <c r="I25" t="s">
        <v>148</v>
      </c>
      <c r="J25" t="s">
        <v>192</v>
      </c>
      <c r="K25" t="s">
        <v>270</v>
      </c>
      <c r="L25" t="s">
        <v>110</v>
      </c>
      <c r="M25" t="s">
        <v>102</v>
      </c>
      <c r="N25" t="s">
        <v>271</v>
      </c>
      <c r="O25" t="s">
        <v>272</v>
      </c>
      <c r="P25" t="s">
        <v>65</v>
      </c>
      <c r="Q25" t="s">
        <v>130</v>
      </c>
      <c r="R25" t="s">
        <v>114</v>
      </c>
      <c r="S25" t="s">
        <v>115</v>
      </c>
      <c r="T25" t="s">
        <v>116</v>
      </c>
      <c r="U25" t="s">
        <v>115</v>
      </c>
      <c r="V25" t="s">
        <v>102</v>
      </c>
      <c r="W25" t="s">
        <v>102</v>
      </c>
      <c r="X25" t="s">
        <v>115</v>
      </c>
      <c r="Y25" t="s">
        <v>115</v>
      </c>
      <c r="Z25">
        <v>160.41</v>
      </c>
      <c r="AA25">
        <v>146.88999999999999</v>
      </c>
      <c r="AB25" t="s">
        <v>106</v>
      </c>
      <c r="AC25">
        <v>0.25</v>
      </c>
      <c r="AD25">
        <v>0.25</v>
      </c>
      <c r="AE25" t="s">
        <v>117</v>
      </c>
      <c r="AF25" t="s">
        <v>117</v>
      </c>
      <c r="AG25" t="s">
        <v>267</v>
      </c>
      <c r="AH25" t="s">
        <v>106</v>
      </c>
      <c r="AI25" t="s">
        <v>273</v>
      </c>
      <c r="AJ25" t="s">
        <v>106</v>
      </c>
      <c r="AK25" t="s">
        <v>116</v>
      </c>
      <c r="AL25">
        <v>97809856.470588222</v>
      </c>
      <c r="AM25">
        <v>-14111400.000000004</v>
      </c>
      <c r="AN25">
        <v>-13339360</v>
      </c>
      <c r="AO25">
        <v>-772040.00000000373</v>
      </c>
      <c r="AP25">
        <v>6.7353668590272031E-2</v>
      </c>
      <c r="AQ25">
        <v>7.0387813329798821E-2</v>
      </c>
      <c r="AR25">
        <v>-3.0341447395267895E-3</v>
      </c>
      <c r="AS25">
        <v>0</v>
      </c>
      <c r="AT25">
        <v>0</v>
      </c>
      <c r="AU25">
        <v>0</v>
      </c>
      <c r="AV25">
        <v>-1.6708437761069228E-2</v>
      </c>
      <c r="AW25">
        <v>-1.4267087675342904E-2</v>
      </c>
      <c r="AX25">
        <v>-2.4413500857263237E-3</v>
      </c>
    </row>
    <row r="26" spans="1:51" x14ac:dyDescent="0.25">
      <c r="A26" t="s">
        <v>274</v>
      </c>
      <c r="B26" t="s">
        <v>275</v>
      </c>
      <c r="C26" t="s">
        <v>276</v>
      </c>
      <c r="D26" t="s">
        <v>115</v>
      </c>
      <c r="E26" t="s">
        <v>103</v>
      </c>
      <c r="F26" t="s">
        <v>277</v>
      </c>
      <c r="G26" t="s">
        <v>105</v>
      </c>
      <c r="H26" t="s">
        <v>169</v>
      </c>
      <c r="I26" t="s">
        <v>116</v>
      </c>
      <c r="J26" t="s">
        <v>192</v>
      </c>
      <c r="K26" t="s">
        <v>278</v>
      </c>
      <c r="L26" t="s">
        <v>110</v>
      </c>
      <c r="M26" t="s">
        <v>102</v>
      </c>
      <c r="N26" t="s">
        <v>279</v>
      </c>
      <c r="O26" t="s">
        <v>280</v>
      </c>
      <c r="P26" t="s">
        <v>65</v>
      </c>
      <c r="Q26" t="s">
        <v>130</v>
      </c>
      <c r="R26" t="s">
        <v>114</v>
      </c>
      <c r="S26" t="s">
        <v>115</v>
      </c>
      <c r="T26" t="s">
        <v>116</v>
      </c>
      <c r="U26" t="s">
        <v>115</v>
      </c>
      <c r="V26" t="s">
        <v>102</v>
      </c>
      <c r="W26" t="s">
        <v>102</v>
      </c>
      <c r="X26" t="s">
        <v>115</v>
      </c>
      <c r="Y26" t="s">
        <v>115</v>
      </c>
      <c r="Z26">
        <v>153.97999999999999</v>
      </c>
      <c r="AA26">
        <v>137.80000000000001</v>
      </c>
      <c r="AB26" t="s">
        <v>106</v>
      </c>
      <c r="AC26">
        <v>0.35</v>
      </c>
      <c r="AD26">
        <v>0.35</v>
      </c>
      <c r="AE26" t="s">
        <v>117</v>
      </c>
      <c r="AF26" t="s">
        <v>117</v>
      </c>
      <c r="AG26" t="s">
        <v>275</v>
      </c>
      <c r="AH26" t="s">
        <v>169</v>
      </c>
      <c r="AI26" t="s">
        <v>281</v>
      </c>
      <c r="AJ26" t="s">
        <v>169</v>
      </c>
      <c r="AK26" t="s">
        <v>116</v>
      </c>
      <c r="AL26">
        <v>5176689.5306120291</v>
      </c>
      <c r="AM26">
        <v>744930.00000000012</v>
      </c>
      <c r="AN26">
        <v>0</v>
      </c>
      <c r="AO26">
        <v>744930.00000000012</v>
      </c>
      <c r="AP26">
        <v>6.502609536082482E-2</v>
      </c>
      <c r="AQ26">
        <v>5.7152007877604438E-2</v>
      </c>
      <c r="AR26">
        <v>7.8740874832203822E-3</v>
      </c>
      <c r="AS26">
        <v>0</v>
      </c>
      <c r="AT26">
        <v>0</v>
      </c>
      <c r="AU26">
        <v>0</v>
      </c>
      <c r="AV26">
        <v>0.16173736233575964</v>
      </c>
      <c r="AW26">
        <v>0.16190852981988391</v>
      </c>
      <c r="AX26">
        <v>-1.711674841242683E-4</v>
      </c>
    </row>
    <row r="27" spans="1:51" x14ac:dyDescent="0.25">
      <c r="A27" t="s">
        <v>282</v>
      </c>
      <c r="B27" t="s">
        <v>283</v>
      </c>
      <c r="C27" t="s">
        <v>284</v>
      </c>
      <c r="D27" t="s">
        <v>115</v>
      </c>
      <c r="E27" t="s">
        <v>103</v>
      </c>
      <c r="F27" t="s">
        <v>285</v>
      </c>
      <c r="G27" t="s">
        <v>105</v>
      </c>
      <c r="H27" t="s">
        <v>106</v>
      </c>
      <c r="I27" t="s">
        <v>286</v>
      </c>
      <c r="J27" t="s">
        <v>192</v>
      </c>
      <c r="K27" t="s">
        <v>278</v>
      </c>
      <c r="L27" t="s">
        <v>110</v>
      </c>
      <c r="M27" t="s">
        <v>102</v>
      </c>
      <c r="N27" t="s">
        <v>287</v>
      </c>
      <c r="O27" t="s">
        <v>288</v>
      </c>
      <c r="P27" t="s">
        <v>65</v>
      </c>
      <c r="Q27" t="s">
        <v>130</v>
      </c>
      <c r="R27" t="s">
        <v>114</v>
      </c>
      <c r="S27" t="s">
        <v>115</v>
      </c>
      <c r="T27" t="s">
        <v>116</v>
      </c>
      <c r="U27" t="s">
        <v>115</v>
      </c>
      <c r="V27" t="s">
        <v>102</v>
      </c>
      <c r="W27" t="s">
        <v>102</v>
      </c>
      <c r="X27" t="s">
        <v>115</v>
      </c>
      <c r="Y27" t="s">
        <v>115</v>
      </c>
      <c r="Z27">
        <v>145.44</v>
      </c>
      <c r="AA27">
        <v>151.6</v>
      </c>
      <c r="AB27" t="s">
        <v>106</v>
      </c>
      <c r="AC27">
        <v>0.35</v>
      </c>
      <c r="AD27">
        <v>0.35</v>
      </c>
      <c r="AE27" t="s">
        <v>117</v>
      </c>
      <c r="AF27" t="s">
        <v>117</v>
      </c>
      <c r="AG27" t="s">
        <v>283</v>
      </c>
      <c r="AH27" t="s">
        <v>106</v>
      </c>
      <c r="AI27" t="s">
        <v>289</v>
      </c>
      <c r="AJ27" t="s">
        <v>106</v>
      </c>
      <c r="AK27" t="s">
        <v>116</v>
      </c>
      <c r="AL27">
        <v>143326847.05882359</v>
      </c>
      <c r="AM27">
        <v>6092000.000000013</v>
      </c>
      <c r="AN27">
        <v>-314540.00000000006</v>
      </c>
      <c r="AO27">
        <v>6406540.000000013</v>
      </c>
      <c r="AP27">
        <v>4.3334791078599055E-2</v>
      </c>
      <c r="AQ27">
        <v>3.5202101242310491E-2</v>
      </c>
      <c r="AR27">
        <v>8.1326898362885647E-3</v>
      </c>
      <c r="AS27">
        <v>0</v>
      </c>
      <c r="AT27">
        <v>0</v>
      </c>
      <c r="AU27">
        <v>0</v>
      </c>
      <c r="AV27">
        <v>5.7588458128476017E-2</v>
      </c>
      <c r="AW27">
        <v>5.6043821929033344E-2</v>
      </c>
      <c r="AX27">
        <v>1.5446361994426727E-3</v>
      </c>
    </row>
    <row r="28" spans="1:51" x14ac:dyDescent="0.25">
      <c r="A28" t="s">
        <v>290</v>
      </c>
      <c r="B28" t="s">
        <v>291</v>
      </c>
      <c r="C28" t="s">
        <v>292</v>
      </c>
      <c r="D28" t="s">
        <v>115</v>
      </c>
      <c r="E28" t="s">
        <v>103</v>
      </c>
      <c r="F28" t="s">
        <v>293</v>
      </c>
      <c r="G28" t="s">
        <v>105</v>
      </c>
      <c r="H28" t="s">
        <v>169</v>
      </c>
      <c r="I28" t="s">
        <v>116</v>
      </c>
      <c r="J28" t="s">
        <v>116</v>
      </c>
      <c r="K28" t="s">
        <v>116</v>
      </c>
      <c r="L28" t="s">
        <v>110</v>
      </c>
      <c r="M28" t="s">
        <v>102</v>
      </c>
      <c r="N28" t="s">
        <v>294</v>
      </c>
      <c r="O28" t="s">
        <v>295</v>
      </c>
      <c r="P28" t="s">
        <v>65</v>
      </c>
      <c r="Q28" t="s">
        <v>130</v>
      </c>
      <c r="R28" t="s">
        <v>114</v>
      </c>
      <c r="S28" t="s">
        <v>115</v>
      </c>
      <c r="T28" t="s">
        <v>116</v>
      </c>
      <c r="U28" t="s">
        <v>115</v>
      </c>
      <c r="V28" t="s">
        <v>102</v>
      </c>
      <c r="W28" t="s">
        <v>102</v>
      </c>
      <c r="X28" t="s">
        <v>115</v>
      </c>
      <c r="Y28" t="s">
        <v>115</v>
      </c>
      <c r="Z28">
        <v>329.1</v>
      </c>
      <c r="AA28">
        <v>432.86</v>
      </c>
      <c r="AB28" t="s">
        <v>106</v>
      </c>
      <c r="AC28">
        <v>0.23</v>
      </c>
      <c r="AD28">
        <v>0.23</v>
      </c>
      <c r="AE28" t="s">
        <v>117</v>
      </c>
      <c r="AF28" t="s">
        <v>117</v>
      </c>
      <c r="AG28" t="s">
        <v>291</v>
      </c>
      <c r="AH28" t="s">
        <v>169</v>
      </c>
      <c r="AI28" t="s">
        <v>296</v>
      </c>
      <c r="AJ28" t="s">
        <v>169</v>
      </c>
      <c r="AK28" t="s">
        <v>116</v>
      </c>
      <c r="AL28">
        <v>47479353.593418211</v>
      </c>
      <c r="AM28">
        <v>1496699.999999997</v>
      </c>
      <c r="AN28">
        <v>0</v>
      </c>
      <c r="AO28">
        <v>1496699.999999997</v>
      </c>
      <c r="AP28">
        <v>-1.9862917890614118E-2</v>
      </c>
      <c r="AQ28">
        <v>-3.0566235950838405E-2</v>
      </c>
      <c r="AR28">
        <v>1.0703318060224287E-2</v>
      </c>
      <c r="AS28">
        <v>0</v>
      </c>
      <c r="AT28">
        <v>0</v>
      </c>
      <c r="AU28">
        <v>0</v>
      </c>
      <c r="AV28">
        <v>0.13842404549147025</v>
      </c>
      <c r="AW28">
        <v>0.13877879344389266</v>
      </c>
      <c r="AX28">
        <v>-3.5474795242240731E-4</v>
      </c>
    </row>
    <row r="29" spans="1:51" x14ac:dyDescent="0.25">
      <c r="A29" t="s">
        <v>297</v>
      </c>
      <c r="B29" t="s">
        <v>298</v>
      </c>
      <c r="C29" t="s">
        <v>299</v>
      </c>
      <c r="D29" t="s">
        <v>115</v>
      </c>
      <c r="E29" t="s">
        <v>103</v>
      </c>
      <c r="F29" t="s">
        <v>300</v>
      </c>
      <c r="G29" t="s">
        <v>105</v>
      </c>
      <c r="H29" t="s">
        <v>169</v>
      </c>
      <c r="I29" t="s">
        <v>116</v>
      </c>
      <c r="J29" t="s">
        <v>108</v>
      </c>
      <c r="K29" t="s">
        <v>301</v>
      </c>
      <c r="L29" t="s">
        <v>110</v>
      </c>
      <c r="M29" t="s">
        <v>102</v>
      </c>
      <c r="N29" t="s">
        <v>302</v>
      </c>
      <c r="O29" t="s">
        <v>303</v>
      </c>
      <c r="P29" t="s">
        <v>65</v>
      </c>
      <c r="Q29" t="s">
        <v>130</v>
      </c>
      <c r="R29" t="s">
        <v>114</v>
      </c>
      <c r="S29" t="s">
        <v>115</v>
      </c>
      <c r="T29" t="s">
        <v>116</v>
      </c>
      <c r="U29" t="s">
        <v>115</v>
      </c>
      <c r="V29" t="s">
        <v>102</v>
      </c>
      <c r="W29" t="s">
        <v>102</v>
      </c>
      <c r="X29" t="s">
        <v>115</v>
      </c>
      <c r="Y29" t="s">
        <v>115</v>
      </c>
      <c r="Z29">
        <v>2918.1482000000001</v>
      </c>
      <c r="AA29">
        <v>3450.4081999999999</v>
      </c>
      <c r="AB29" t="s">
        <v>106</v>
      </c>
      <c r="AC29">
        <v>0.15</v>
      </c>
      <c r="AD29">
        <v>0.15</v>
      </c>
      <c r="AE29" t="s">
        <v>117</v>
      </c>
      <c r="AF29" t="s">
        <v>117</v>
      </c>
      <c r="AG29" t="s">
        <v>298</v>
      </c>
      <c r="AH29" t="s">
        <v>169</v>
      </c>
      <c r="AI29" t="s">
        <v>304</v>
      </c>
      <c r="AJ29" t="s">
        <v>169</v>
      </c>
      <c r="AK29" t="s">
        <v>116</v>
      </c>
      <c r="AL29">
        <v>912413520.78664744</v>
      </c>
      <c r="AM29">
        <v>-53310000.000000171</v>
      </c>
      <c r="AN29">
        <v>-37280873.368604809</v>
      </c>
      <c r="AO29">
        <v>-16029126.631395362</v>
      </c>
      <c r="AP29">
        <v>1.6102678763382894E-2</v>
      </c>
      <c r="AQ29">
        <v>9.0721800874176139E-3</v>
      </c>
      <c r="AR29">
        <v>7.0304986759652799E-3</v>
      </c>
      <c r="AS29">
        <v>0</v>
      </c>
      <c r="AT29">
        <v>0</v>
      </c>
      <c r="AU29">
        <v>0</v>
      </c>
      <c r="AV29">
        <v>0.11732860520094568</v>
      </c>
      <c r="AW29">
        <v>0.11092223199638607</v>
      </c>
      <c r="AX29">
        <v>6.4063732045596122E-3</v>
      </c>
    </row>
    <row r="30" spans="1:51" x14ac:dyDescent="0.25">
      <c r="A30" t="s">
        <v>305</v>
      </c>
      <c r="B30" t="s">
        <v>306</v>
      </c>
      <c r="C30" t="s">
        <v>307</v>
      </c>
      <c r="D30" t="s">
        <v>115</v>
      </c>
      <c r="E30" t="s">
        <v>308</v>
      </c>
      <c r="F30" t="s">
        <v>309</v>
      </c>
      <c r="G30" t="s">
        <v>105</v>
      </c>
      <c r="H30" t="s">
        <v>106</v>
      </c>
      <c r="I30" t="s">
        <v>310</v>
      </c>
      <c r="J30" t="s">
        <v>116</v>
      </c>
      <c r="K30" t="s">
        <v>149</v>
      </c>
      <c r="L30" t="s">
        <v>110</v>
      </c>
      <c r="M30" t="s">
        <v>102</v>
      </c>
      <c r="N30" t="s">
        <v>311</v>
      </c>
      <c r="O30" t="s">
        <v>312</v>
      </c>
      <c r="P30" t="s">
        <v>65</v>
      </c>
      <c r="Q30" t="s">
        <v>113</v>
      </c>
      <c r="R30" t="s">
        <v>114</v>
      </c>
      <c r="S30" t="s">
        <v>115</v>
      </c>
      <c r="T30" t="s">
        <v>116</v>
      </c>
      <c r="U30" t="s">
        <v>115</v>
      </c>
      <c r="V30" t="s">
        <v>115</v>
      </c>
      <c r="W30" t="s">
        <v>115</v>
      </c>
      <c r="X30" t="s">
        <v>102</v>
      </c>
      <c r="Y30" t="s">
        <v>115</v>
      </c>
      <c r="Z30">
        <v>694.58749999999998</v>
      </c>
      <c r="AA30">
        <v>761.66390000000001</v>
      </c>
      <c r="AB30" t="s">
        <v>106</v>
      </c>
      <c r="AC30">
        <v>0.4</v>
      </c>
      <c r="AD30">
        <v>0.28000000000000003</v>
      </c>
      <c r="AE30" t="s">
        <v>313</v>
      </c>
      <c r="AF30" t="s">
        <v>313</v>
      </c>
      <c r="AG30" t="s">
        <v>306</v>
      </c>
      <c r="AH30" t="s">
        <v>106</v>
      </c>
      <c r="AI30" t="s">
        <v>314</v>
      </c>
      <c r="AJ30" t="s">
        <v>106</v>
      </c>
      <c r="AK30" t="s">
        <v>116</v>
      </c>
      <c r="AL30">
        <v>401306999.99999982</v>
      </c>
      <c r="AM30">
        <v>47474999.999999963</v>
      </c>
      <c r="AN30">
        <v>13407463.999999998</v>
      </c>
      <c r="AO30">
        <v>34067535.999999963</v>
      </c>
      <c r="AP30">
        <v>2.5957690108633358E-2</v>
      </c>
      <c r="AQ30">
        <v>2.7820773240279761E-2</v>
      </c>
      <c r="AR30">
        <v>-1.8630831316464036E-3</v>
      </c>
      <c r="AS30">
        <v>0</v>
      </c>
      <c r="AT30">
        <v>0</v>
      </c>
      <c r="AU30">
        <v>0</v>
      </c>
      <c r="AV30">
        <v>9.002551330336539E-2</v>
      </c>
      <c r="AW30">
        <v>9.2410383790699546E-2</v>
      </c>
      <c r="AX30">
        <v>-2.3848704873341564E-3</v>
      </c>
      <c r="AY30" t="s">
        <v>135</v>
      </c>
    </row>
    <row r="31" spans="1:51" x14ac:dyDescent="0.25">
      <c r="A31" t="s">
        <v>315</v>
      </c>
      <c r="B31" t="s">
        <v>316</v>
      </c>
      <c r="C31" t="s">
        <v>317</v>
      </c>
      <c r="D31" t="s">
        <v>102</v>
      </c>
      <c r="E31" t="s">
        <v>318</v>
      </c>
      <c r="F31" t="s">
        <v>319</v>
      </c>
      <c r="G31" t="s">
        <v>320</v>
      </c>
      <c r="H31" t="s">
        <v>321</v>
      </c>
      <c r="I31" t="s">
        <v>322</v>
      </c>
      <c r="J31" t="s">
        <v>116</v>
      </c>
      <c r="K31" t="s">
        <v>323</v>
      </c>
      <c r="L31" t="s">
        <v>324</v>
      </c>
      <c r="M31" t="s">
        <v>102</v>
      </c>
      <c r="N31" t="s">
        <v>325</v>
      </c>
      <c r="O31" t="s">
        <v>325</v>
      </c>
      <c r="P31" t="s">
        <v>65</v>
      </c>
      <c r="Q31" t="s">
        <v>113</v>
      </c>
      <c r="R31" t="s">
        <v>142</v>
      </c>
      <c r="S31" t="s">
        <v>115</v>
      </c>
      <c r="T31" t="s">
        <v>116</v>
      </c>
      <c r="U31" t="s">
        <v>115</v>
      </c>
      <c r="V31" t="s">
        <v>115</v>
      </c>
      <c r="W31" t="s">
        <v>115</v>
      </c>
      <c r="X31" t="s">
        <v>115</v>
      </c>
      <c r="Y31" t="s">
        <v>102</v>
      </c>
      <c r="Z31">
        <v>840.97550000000001</v>
      </c>
      <c r="AA31">
        <v>856.59249999999997</v>
      </c>
      <c r="AB31" t="s">
        <v>321</v>
      </c>
      <c r="AC31">
        <v>0.25</v>
      </c>
      <c r="AD31">
        <v>0.25</v>
      </c>
      <c r="AE31" t="s">
        <v>326</v>
      </c>
      <c r="AF31" t="s">
        <v>327</v>
      </c>
      <c r="AG31" t="s">
        <v>316</v>
      </c>
      <c r="AH31" t="s">
        <v>321</v>
      </c>
      <c r="AI31" t="s">
        <v>328</v>
      </c>
      <c r="AJ31" t="s">
        <v>321</v>
      </c>
      <c r="AK31" t="s">
        <v>116</v>
      </c>
      <c r="AL31">
        <v>961427140.39286172</v>
      </c>
      <c r="AM31">
        <v>12618000.000000052</v>
      </c>
      <c r="AN31">
        <v>14391347.644456247</v>
      </c>
      <c r="AO31">
        <v>-1773347.6444561947</v>
      </c>
      <c r="AP31">
        <v>-4.1585805378430152E-4</v>
      </c>
      <c r="AQ31">
        <v>1.4107352565326803E-3</v>
      </c>
      <c r="AR31">
        <v>-1.8265933103169818E-3</v>
      </c>
      <c r="AS31">
        <v>0</v>
      </c>
      <c r="AT31">
        <v>0</v>
      </c>
      <c r="AU31">
        <v>0</v>
      </c>
      <c r="AV31">
        <v>1.7640417725091728E-2</v>
      </c>
      <c r="AW31">
        <v>3.0262856534239546E-2</v>
      </c>
      <c r="AX31">
        <v>-1.2622438809147818E-2</v>
      </c>
    </row>
    <row r="32" spans="1:51" x14ac:dyDescent="0.25">
      <c r="A32" t="s">
        <v>329</v>
      </c>
      <c r="B32" t="s">
        <v>330</v>
      </c>
      <c r="C32" t="s">
        <v>331</v>
      </c>
      <c r="D32" t="s">
        <v>102</v>
      </c>
      <c r="E32" t="s">
        <v>318</v>
      </c>
      <c r="F32" t="s">
        <v>332</v>
      </c>
      <c r="G32" t="s">
        <v>320</v>
      </c>
      <c r="H32" t="s">
        <v>106</v>
      </c>
      <c r="I32" t="s">
        <v>333</v>
      </c>
      <c r="J32" t="s">
        <v>108</v>
      </c>
      <c r="K32" t="s">
        <v>254</v>
      </c>
      <c r="L32" t="s">
        <v>324</v>
      </c>
      <c r="M32" t="s">
        <v>102</v>
      </c>
      <c r="N32" t="s">
        <v>334</v>
      </c>
      <c r="O32" t="s">
        <v>335</v>
      </c>
      <c r="P32" t="s">
        <v>65</v>
      </c>
      <c r="Q32" t="s">
        <v>113</v>
      </c>
      <c r="R32" t="s">
        <v>336</v>
      </c>
      <c r="S32" t="s">
        <v>115</v>
      </c>
      <c r="T32" t="s">
        <v>116</v>
      </c>
      <c r="U32" t="s">
        <v>115</v>
      </c>
      <c r="V32" t="s">
        <v>115</v>
      </c>
      <c r="W32" t="s">
        <v>115</v>
      </c>
      <c r="X32" t="s">
        <v>115</v>
      </c>
      <c r="Y32" t="s">
        <v>102</v>
      </c>
      <c r="Z32">
        <v>329.84820000000002</v>
      </c>
      <c r="AA32">
        <v>344.2894</v>
      </c>
      <c r="AB32" t="s">
        <v>106</v>
      </c>
      <c r="AC32">
        <v>0.3</v>
      </c>
      <c r="AD32">
        <v>0.3</v>
      </c>
      <c r="AE32" t="s">
        <v>326</v>
      </c>
      <c r="AF32" t="s">
        <v>327</v>
      </c>
      <c r="AG32" t="s">
        <v>330</v>
      </c>
      <c r="AH32" t="s">
        <v>106</v>
      </c>
      <c r="AI32" t="s">
        <v>337</v>
      </c>
      <c r="AJ32" t="s">
        <v>106</v>
      </c>
      <c r="AK32" t="s">
        <v>116</v>
      </c>
      <c r="AL32">
        <v>341058741.17647064</v>
      </c>
      <c r="AM32">
        <v>14675000.000000011</v>
      </c>
      <c r="AN32">
        <v>5085065.4652310312</v>
      </c>
      <c r="AO32">
        <v>9589934.53476898</v>
      </c>
      <c r="AP32">
        <v>2.8533635676492697E-2</v>
      </c>
      <c r="AQ32">
        <v>2.4353955616684742E-2</v>
      </c>
      <c r="AR32">
        <v>4.1796800598079553E-3</v>
      </c>
      <c r="AS32">
        <v>0</v>
      </c>
      <c r="AT32">
        <v>0</v>
      </c>
      <c r="AU32">
        <v>0</v>
      </c>
      <c r="AV32">
        <v>7.3040906850665221E-2</v>
      </c>
      <c r="AW32">
        <v>8.5822229387314319E-2</v>
      </c>
      <c r="AX32">
        <v>-1.2781322536649098E-2</v>
      </c>
      <c r="AY32" t="s">
        <v>135</v>
      </c>
    </row>
    <row r="33" spans="1:51" x14ac:dyDescent="0.25">
      <c r="A33" t="s">
        <v>338</v>
      </c>
      <c r="B33" t="s">
        <v>339</v>
      </c>
      <c r="C33" t="s">
        <v>340</v>
      </c>
      <c r="D33" t="s">
        <v>115</v>
      </c>
      <c r="E33" t="s">
        <v>318</v>
      </c>
      <c r="F33" t="s">
        <v>341</v>
      </c>
      <c r="G33" t="s">
        <v>320</v>
      </c>
      <c r="H33" t="s">
        <v>169</v>
      </c>
      <c r="I33" t="s">
        <v>342</v>
      </c>
      <c r="J33" t="s">
        <v>116</v>
      </c>
      <c r="K33" t="s">
        <v>278</v>
      </c>
      <c r="L33" t="s">
        <v>324</v>
      </c>
      <c r="M33" t="s">
        <v>102</v>
      </c>
      <c r="N33" t="s">
        <v>343</v>
      </c>
      <c r="O33" t="s">
        <v>344</v>
      </c>
      <c r="P33" t="s">
        <v>345</v>
      </c>
      <c r="Q33" t="s">
        <v>346</v>
      </c>
      <c r="R33" t="s">
        <v>336</v>
      </c>
      <c r="S33" t="s">
        <v>115</v>
      </c>
      <c r="T33" t="s">
        <v>116</v>
      </c>
      <c r="U33" t="s">
        <v>115</v>
      </c>
      <c r="V33" t="s">
        <v>115</v>
      </c>
      <c r="W33" t="s">
        <v>115</v>
      </c>
      <c r="X33" t="s">
        <v>115</v>
      </c>
      <c r="Y33" t="s">
        <v>168</v>
      </c>
      <c r="Z33">
        <v>204.84524999999999</v>
      </c>
      <c r="AA33">
        <v>231.79426000000001</v>
      </c>
      <c r="AB33" t="s">
        <v>169</v>
      </c>
      <c r="AC33">
        <v>0.4</v>
      </c>
      <c r="AD33">
        <v>0.4</v>
      </c>
      <c r="AE33" t="s">
        <v>326</v>
      </c>
      <c r="AF33" t="s">
        <v>327</v>
      </c>
      <c r="AG33" t="s">
        <v>339</v>
      </c>
      <c r="AH33" t="s">
        <v>169</v>
      </c>
      <c r="AI33" t="s">
        <v>347</v>
      </c>
      <c r="AJ33" t="s">
        <v>169</v>
      </c>
      <c r="AK33" t="s">
        <v>116</v>
      </c>
      <c r="AL33">
        <v>178329827.15292326</v>
      </c>
      <c r="AM33">
        <v>27067000.000000007</v>
      </c>
      <c r="AN33">
        <v>30905108.64357087</v>
      </c>
      <c r="AO33">
        <v>-3838108.6435708627</v>
      </c>
      <c r="AP33">
        <v>-2.0454080589077384E-3</v>
      </c>
      <c r="AQ33">
        <v>-3.4202828791468631E-3</v>
      </c>
      <c r="AR33">
        <v>1.3748748202391248E-3</v>
      </c>
      <c r="AS33">
        <v>0</v>
      </c>
      <c r="AT33">
        <v>0</v>
      </c>
      <c r="AU33">
        <v>0</v>
      </c>
      <c r="AV33">
        <v>8.9305648582272745E-2</v>
      </c>
      <c r="AW33">
        <v>8.2209199469261307E-2</v>
      </c>
      <c r="AX33">
        <v>7.0964491130114382E-3</v>
      </c>
    </row>
    <row r="34" spans="1:51" x14ac:dyDescent="0.25">
      <c r="A34" t="s">
        <v>348</v>
      </c>
      <c r="B34" t="s">
        <v>349</v>
      </c>
      <c r="C34" t="s">
        <v>350</v>
      </c>
      <c r="D34" t="s">
        <v>102</v>
      </c>
      <c r="E34" t="s">
        <v>318</v>
      </c>
      <c r="F34" t="s">
        <v>351</v>
      </c>
      <c r="G34" t="s">
        <v>320</v>
      </c>
      <c r="H34" t="s">
        <v>169</v>
      </c>
      <c r="I34" t="s">
        <v>352</v>
      </c>
      <c r="J34" t="s">
        <v>116</v>
      </c>
      <c r="K34" t="s">
        <v>222</v>
      </c>
      <c r="L34" t="s">
        <v>324</v>
      </c>
      <c r="M34" t="s">
        <v>102</v>
      </c>
      <c r="N34" t="s">
        <v>353</v>
      </c>
      <c r="O34" t="s">
        <v>354</v>
      </c>
      <c r="P34" t="s">
        <v>65</v>
      </c>
      <c r="Q34" t="s">
        <v>113</v>
      </c>
      <c r="R34" t="s">
        <v>114</v>
      </c>
      <c r="S34" t="s">
        <v>115</v>
      </c>
      <c r="T34" t="s">
        <v>116</v>
      </c>
      <c r="U34" t="s">
        <v>115</v>
      </c>
      <c r="V34" t="s">
        <v>115</v>
      </c>
      <c r="W34" t="s">
        <v>115</v>
      </c>
      <c r="X34" t="s">
        <v>115</v>
      </c>
      <c r="Y34" t="s">
        <v>102</v>
      </c>
      <c r="Z34">
        <v>378.65359999999998</v>
      </c>
      <c r="AA34">
        <v>345.18360000000001</v>
      </c>
      <c r="AB34" t="s">
        <v>169</v>
      </c>
      <c r="AC34">
        <v>0.59</v>
      </c>
      <c r="AD34">
        <v>0.59</v>
      </c>
      <c r="AE34" t="s">
        <v>326</v>
      </c>
      <c r="AF34" t="s">
        <v>327</v>
      </c>
      <c r="AG34" t="s">
        <v>349</v>
      </c>
      <c r="AH34" t="s">
        <v>169</v>
      </c>
      <c r="AI34" t="s">
        <v>355</v>
      </c>
      <c r="AJ34" t="s">
        <v>169</v>
      </c>
      <c r="AK34" t="s">
        <v>116</v>
      </c>
      <c r="AL34">
        <v>304214953.81065482</v>
      </c>
      <c r="AM34">
        <v>-33245999.999999981</v>
      </c>
      <c r="AN34">
        <v>-22791281.598495092</v>
      </c>
      <c r="AO34">
        <v>-10454718.401504889</v>
      </c>
      <c r="AP34">
        <v>2.1751050996161592E-2</v>
      </c>
      <c r="AQ34">
        <v>1.4417371598131723E-2</v>
      </c>
      <c r="AR34">
        <v>7.3336793980298687E-3</v>
      </c>
      <c r="AS34">
        <v>0</v>
      </c>
      <c r="AT34">
        <v>0</v>
      </c>
      <c r="AU34">
        <v>0</v>
      </c>
      <c r="AV34">
        <v>7.2936660268714038E-2</v>
      </c>
      <c r="AW34">
        <v>9.1819963389933035E-2</v>
      </c>
      <c r="AX34">
        <v>-1.8883303121218997E-2</v>
      </c>
    </row>
    <row r="35" spans="1:51" x14ac:dyDescent="0.25">
      <c r="A35" t="s">
        <v>356</v>
      </c>
      <c r="B35" t="s">
        <v>357</v>
      </c>
      <c r="C35" t="s">
        <v>358</v>
      </c>
      <c r="D35" t="s">
        <v>115</v>
      </c>
      <c r="E35" t="s">
        <v>318</v>
      </c>
      <c r="F35" t="s">
        <v>359</v>
      </c>
      <c r="G35" t="s">
        <v>320</v>
      </c>
      <c r="H35" t="s">
        <v>169</v>
      </c>
      <c r="I35" t="s">
        <v>342</v>
      </c>
      <c r="J35" t="s">
        <v>116</v>
      </c>
      <c r="K35" t="s">
        <v>278</v>
      </c>
      <c r="L35" t="s">
        <v>324</v>
      </c>
      <c r="M35" t="s">
        <v>102</v>
      </c>
      <c r="N35" t="s">
        <v>360</v>
      </c>
      <c r="O35" t="s">
        <v>361</v>
      </c>
      <c r="P35" t="s">
        <v>345</v>
      </c>
      <c r="Q35" t="s">
        <v>346</v>
      </c>
      <c r="R35" t="s">
        <v>336</v>
      </c>
      <c r="S35" t="s">
        <v>115</v>
      </c>
      <c r="T35" t="s">
        <v>116</v>
      </c>
      <c r="U35" t="s">
        <v>115</v>
      </c>
      <c r="V35" t="s">
        <v>115</v>
      </c>
      <c r="W35" t="s">
        <v>115</v>
      </c>
      <c r="X35" t="s">
        <v>115</v>
      </c>
      <c r="Y35" t="s">
        <v>168</v>
      </c>
      <c r="Z35">
        <v>2229.4987999999998</v>
      </c>
      <c r="AA35">
        <v>2438.0039000000002</v>
      </c>
      <c r="AB35" t="s">
        <v>169</v>
      </c>
      <c r="AC35">
        <v>0.4</v>
      </c>
      <c r="AD35">
        <v>0.4</v>
      </c>
      <c r="AE35" t="s">
        <v>326</v>
      </c>
      <c r="AF35" t="s">
        <v>326</v>
      </c>
      <c r="AG35" t="s">
        <v>357</v>
      </c>
      <c r="AH35" t="s">
        <v>169</v>
      </c>
      <c r="AI35" t="s">
        <v>362</v>
      </c>
      <c r="AJ35" t="s">
        <v>169</v>
      </c>
      <c r="AK35" t="s">
        <v>116</v>
      </c>
      <c r="AL35">
        <v>1980704581.3321795</v>
      </c>
      <c r="AM35">
        <v>155539999.99999997</v>
      </c>
      <c r="AN35">
        <v>270029441.5677765</v>
      </c>
      <c r="AO35">
        <v>-114489441.56777653</v>
      </c>
      <c r="AP35">
        <v>-3.7649653434152386E-2</v>
      </c>
      <c r="AQ35">
        <v>-4.1204914050389951E-2</v>
      </c>
      <c r="AR35">
        <v>3.5552606162375655E-3</v>
      </c>
      <c r="AS35">
        <v>0</v>
      </c>
      <c r="AT35">
        <v>0</v>
      </c>
      <c r="AU35">
        <v>0</v>
      </c>
      <c r="AV35">
        <v>0.24318274318274313</v>
      </c>
      <c r="AW35">
        <v>0.23871638828776054</v>
      </c>
      <c r="AX35">
        <v>4.4663548949825937E-3</v>
      </c>
      <c r="AY35" t="s">
        <v>135</v>
      </c>
    </row>
    <row r="36" spans="1:51" x14ac:dyDescent="0.25">
      <c r="A36" t="s">
        <v>363</v>
      </c>
      <c r="B36" t="s">
        <v>364</v>
      </c>
      <c r="C36" t="s">
        <v>365</v>
      </c>
      <c r="D36" t="s">
        <v>102</v>
      </c>
      <c r="E36" t="s">
        <v>318</v>
      </c>
      <c r="F36" t="s">
        <v>366</v>
      </c>
      <c r="G36" t="s">
        <v>320</v>
      </c>
      <c r="H36" t="s">
        <v>169</v>
      </c>
      <c r="I36" t="s">
        <v>367</v>
      </c>
      <c r="J36" t="s">
        <v>192</v>
      </c>
      <c r="K36" t="s">
        <v>213</v>
      </c>
      <c r="L36" t="s">
        <v>324</v>
      </c>
      <c r="M36" t="s">
        <v>102</v>
      </c>
      <c r="N36" t="s">
        <v>368</v>
      </c>
      <c r="O36" t="s">
        <v>369</v>
      </c>
      <c r="P36" t="s">
        <v>65</v>
      </c>
      <c r="Q36" t="s">
        <v>113</v>
      </c>
      <c r="R36" t="s">
        <v>114</v>
      </c>
      <c r="S36" t="s">
        <v>115</v>
      </c>
      <c r="T36" t="s">
        <v>116</v>
      </c>
      <c r="U36" t="s">
        <v>115</v>
      </c>
      <c r="V36" t="s">
        <v>115</v>
      </c>
      <c r="W36" t="s">
        <v>115</v>
      </c>
      <c r="X36" t="s">
        <v>115</v>
      </c>
      <c r="Y36" t="s">
        <v>102</v>
      </c>
      <c r="Z36">
        <v>680.75250000000005</v>
      </c>
      <c r="AA36">
        <v>651.0335</v>
      </c>
      <c r="AB36" t="s">
        <v>169</v>
      </c>
      <c r="AC36">
        <v>0.74</v>
      </c>
      <c r="AD36">
        <v>0.74</v>
      </c>
      <c r="AE36" t="s">
        <v>326</v>
      </c>
      <c r="AF36" t="s">
        <v>327</v>
      </c>
      <c r="AG36" t="s">
        <v>364</v>
      </c>
      <c r="AH36" t="s">
        <v>169</v>
      </c>
      <c r="AI36" t="s">
        <v>370</v>
      </c>
      <c r="AJ36" t="s">
        <v>169</v>
      </c>
      <c r="AK36" t="s">
        <v>116</v>
      </c>
      <c r="AL36">
        <v>563411751.81081522</v>
      </c>
      <c r="AM36">
        <v>-24961999.999999989</v>
      </c>
      <c r="AN36">
        <v>28770524.587883342</v>
      </c>
      <c r="AO36">
        <v>-53732524.587883331</v>
      </c>
      <c r="AP36">
        <v>-1.7161961367013423E-2</v>
      </c>
      <c r="AQ36">
        <v>-9.0901507007081772E-3</v>
      </c>
      <c r="AR36">
        <v>-8.0718106663052458E-3</v>
      </c>
      <c r="AS36">
        <v>0</v>
      </c>
      <c r="AT36">
        <v>0</v>
      </c>
      <c r="AU36">
        <v>0</v>
      </c>
      <c r="AV36">
        <v>0.15215119317192127</v>
      </c>
      <c r="AW36">
        <v>0.18884825678858652</v>
      </c>
      <c r="AX36">
        <v>-3.6697063616665249E-2</v>
      </c>
    </row>
    <row r="37" spans="1:51" x14ac:dyDescent="0.25">
      <c r="A37" t="s">
        <v>371</v>
      </c>
      <c r="B37" t="s">
        <v>372</v>
      </c>
      <c r="C37" t="s">
        <v>373</v>
      </c>
      <c r="D37" t="s">
        <v>102</v>
      </c>
      <c r="E37" t="s">
        <v>318</v>
      </c>
      <c r="F37" t="s">
        <v>374</v>
      </c>
      <c r="G37" t="s">
        <v>375</v>
      </c>
      <c r="H37" t="s">
        <v>106</v>
      </c>
      <c r="I37" t="s">
        <v>376</v>
      </c>
      <c r="J37" t="s">
        <v>108</v>
      </c>
      <c r="K37" t="s">
        <v>377</v>
      </c>
      <c r="L37" t="s">
        <v>324</v>
      </c>
      <c r="M37" t="s">
        <v>102</v>
      </c>
      <c r="N37" t="s">
        <v>378</v>
      </c>
      <c r="O37" t="s">
        <v>379</v>
      </c>
      <c r="P37" t="s">
        <v>65</v>
      </c>
      <c r="Q37" t="s">
        <v>113</v>
      </c>
      <c r="R37" t="s">
        <v>114</v>
      </c>
      <c r="S37" t="s">
        <v>115</v>
      </c>
      <c r="T37" t="s">
        <v>116</v>
      </c>
      <c r="U37" t="s">
        <v>115</v>
      </c>
      <c r="V37" t="s">
        <v>115</v>
      </c>
      <c r="W37" t="s">
        <v>115</v>
      </c>
      <c r="X37" t="s">
        <v>115</v>
      </c>
      <c r="Y37" t="s">
        <v>102</v>
      </c>
      <c r="Z37">
        <v>8022.6270000000004</v>
      </c>
      <c r="AA37">
        <v>7059.2879999999996</v>
      </c>
      <c r="AB37" t="s">
        <v>106</v>
      </c>
      <c r="AC37">
        <v>0.16</v>
      </c>
      <c r="AD37">
        <v>0.15</v>
      </c>
      <c r="AE37" t="s">
        <v>380</v>
      </c>
      <c r="AF37" t="s">
        <v>132</v>
      </c>
      <c r="AG37" t="s">
        <v>372</v>
      </c>
      <c r="AH37" t="s">
        <v>106</v>
      </c>
      <c r="AI37" t="s">
        <v>381</v>
      </c>
      <c r="AJ37" t="s">
        <v>106</v>
      </c>
      <c r="AK37" t="s">
        <v>116</v>
      </c>
      <c r="AL37">
        <v>7492620470.5882359</v>
      </c>
      <c r="AM37">
        <v>-937510000.00000024</v>
      </c>
      <c r="AN37">
        <v>-877301850.00000036</v>
      </c>
      <c r="AO37">
        <v>-60208149.999999881</v>
      </c>
      <c r="AP37">
        <v>7.0297596337275836E-2</v>
      </c>
      <c r="AQ37">
        <v>6.8674590311543326E-2</v>
      </c>
      <c r="AR37">
        <v>1.6230060257325096E-3</v>
      </c>
      <c r="AS37">
        <v>0</v>
      </c>
      <c r="AT37">
        <v>0</v>
      </c>
      <c r="AU37">
        <v>0</v>
      </c>
      <c r="AV37">
        <v>4.1198849401503201E-2</v>
      </c>
      <c r="AW37">
        <v>4.8082866780876143E-2</v>
      </c>
      <c r="AX37">
        <v>-6.884017379372942E-3</v>
      </c>
    </row>
    <row r="38" spans="1:51" x14ac:dyDescent="0.25">
      <c r="A38" t="s">
        <v>382</v>
      </c>
      <c r="B38" t="s">
        <v>383</v>
      </c>
      <c r="C38" t="s">
        <v>384</v>
      </c>
      <c r="D38" t="s">
        <v>115</v>
      </c>
      <c r="E38" t="s">
        <v>318</v>
      </c>
      <c r="F38" t="s">
        <v>385</v>
      </c>
      <c r="G38" t="s">
        <v>320</v>
      </c>
      <c r="H38" t="s">
        <v>106</v>
      </c>
      <c r="I38" t="s">
        <v>386</v>
      </c>
      <c r="J38" t="s">
        <v>116</v>
      </c>
      <c r="K38" t="s">
        <v>149</v>
      </c>
      <c r="L38" t="s">
        <v>324</v>
      </c>
      <c r="M38" t="s">
        <v>102</v>
      </c>
      <c r="N38" t="s">
        <v>387</v>
      </c>
      <c r="O38" t="s">
        <v>388</v>
      </c>
      <c r="P38" t="s">
        <v>65</v>
      </c>
      <c r="Q38" t="s">
        <v>346</v>
      </c>
      <c r="R38" t="s">
        <v>142</v>
      </c>
      <c r="S38" t="s">
        <v>115</v>
      </c>
      <c r="T38" t="s">
        <v>116</v>
      </c>
      <c r="U38" t="s">
        <v>115</v>
      </c>
      <c r="V38" t="s">
        <v>115</v>
      </c>
      <c r="W38" t="s">
        <v>115</v>
      </c>
      <c r="X38" t="s">
        <v>115</v>
      </c>
      <c r="Y38" t="s">
        <v>115</v>
      </c>
      <c r="Z38">
        <v>8015.3206</v>
      </c>
      <c r="AA38">
        <v>7578.3203999999996</v>
      </c>
      <c r="AB38" t="s">
        <v>106</v>
      </c>
      <c r="AC38">
        <v>0.2</v>
      </c>
      <c r="AD38">
        <v>0.2</v>
      </c>
      <c r="AE38" t="s">
        <v>326</v>
      </c>
      <c r="AF38" t="s">
        <v>327</v>
      </c>
      <c r="AG38" t="s">
        <v>383</v>
      </c>
      <c r="AH38" t="s">
        <v>106</v>
      </c>
      <c r="AI38" t="s">
        <v>389</v>
      </c>
      <c r="AJ38" t="s">
        <v>106</v>
      </c>
      <c r="AK38" t="s">
        <v>116</v>
      </c>
      <c r="AL38">
        <v>17590014.285714287</v>
      </c>
      <c r="AM38">
        <v>21433799.999999996</v>
      </c>
      <c r="AN38">
        <v>21527547.999999996</v>
      </c>
      <c r="AO38">
        <v>-93748</v>
      </c>
      <c r="AP38">
        <v>5.2421367948078945E-3</v>
      </c>
      <c r="AQ38">
        <v>3.9535206176324333E-3</v>
      </c>
      <c r="AR38">
        <v>1.2886161771754612E-3</v>
      </c>
      <c r="AS38">
        <v>0</v>
      </c>
      <c r="AT38">
        <v>0</v>
      </c>
      <c r="AU38">
        <v>0</v>
      </c>
      <c r="AV38" t="s">
        <v>134</v>
      </c>
      <c r="AW38">
        <v>1.777168986663713E-2</v>
      </c>
      <c r="AX38" t="s">
        <v>134</v>
      </c>
    </row>
    <row r="39" spans="1:51" x14ac:dyDescent="0.25">
      <c r="A39" t="s">
        <v>390</v>
      </c>
      <c r="B39" t="s">
        <v>391</v>
      </c>
      <c r="C39" t="s">
        <v>392</v>
      </c>
      <c r="D39" t="s">
        <v>102</v>
      </c>
      <c r="E39" t="s">
        <v>318</v>
      </c>
      <c r="F39" t="s">
        <v>393</v>
      </c>
      <c r="G39" t="s">
        <v>320</v>
      </c>
      <c r="H39" t="s">
        <v>106</v>
      </c>
      <c r="I39" t="s">
        <v>394</v>
      </c>
      <c r="J39" t="s">
        <v>116</v>
      </c>
      <c r="K39" t="s">
        <v>149</v>
      </c>
      <c r="L39" t="s">
        <v>324</v>
      </c>
      <c r="M39" t="s">
        <v>102</v>
      </c>
      <c r="N39" t="s">
        <v>395</v>
      </c>
      <c r="O39" t="s">
        <v>396</v>
      </c>
      <c r="P39" t="s">
        <v>65</v>
      </c>
      <c r="Q39" t="s">
        <v>113</v>
      </c>
      <c r="R39" t="s">
        <v>142</v>
      </c>
      <c r="S39" t="s">
        <v>115</v>
      </c>
      <c r="T39" t="s">
        <v>116</v>
      </c>
      <c r="U39" t="s">
        <v>115</v>
      </c>
      <c r="V39" t="s">
        <v>115</v>
      </c>
      <c r="W39" t="s">
        <v>115</v>
      </c>
      <c r="X39" t="s">
        <v>115</v>
      </c>
      <c r="Y39" t="s">
        <v>102</v>
      </c>
      <c r="Z39">
        <v>1315.2319</v>
      </c>
      <c r="AA39">
        <v>1571.25</v>
      </c>
      <c r="AB39" t="s">
        <v>106</v>
      </c>
      <c r="AC39">
        <v>0.2</v>
      </c>
      <c r="AD39">
        <v>0.2</v>
      </c>
      <c r="AE39" t="s">
        <v>326</v>
      </c>
      <c r="AF39" t="s">
        <v>327</v>
      </c>
      <c r="AG39" t="s">
        <v>391</v>
      </c>
      <c r="AH39" t="s">
        <v>106</v>
      </c>
      <c r="AI39" t="s">
        <v>397</v>
      </c>
      <c r="AJ39" t="s">
        <v>106</v>
      </c>
      <c r="AK39" t="s">
        <v>116</v>
      </c>
      <c r="AL39">
        <v>1494094166.6666663</v>
      </c>
      <c r="AM39">
        <v>253940000.00000006</v>
      </c>
      <c r="AN39">
        <v>248630074.99999994</v>
      </c>
      <c r="AO39">
        <v>5309925.0000001192</v>
      </c>
      <c r="AP39">
        <v>-9.4088192537553628E-3</v>
      </c>
      <c r="AQ39">
        <v>-1.4100839484222139E-2</v>
      </c>
      <c r="AR39">
        <v>4.6920202304667757E-3</v>
      </c>
      <c r="AS39">
        <v>0</v>
      </c>
      <c r="AT39">
        <v>0</v>
      </c>
      <c r="AU39">
        <v>0</v>
      </c>
      <c r="AV39">
        <v>8.0956686118187626E-3</v>
      </c>
      <c r="AW39">
        <v>1.1592984118207861E-2</v>
      </c>
      <c r="AX39">
        <v>-3.4973155063890982E-3</v>
      </c>
    </row>
    <row r="40" spans="1:51" x14ac:dyDescent="0.25">
      <c r="A40" t="s">
        <v>398</v>
      </c>
      <c r="B40" t="s">
        <v>399</v>
      </c>
      <c r="C40" t="s">
        <v>400</v>
      </c>
      <c r="D40" t="s">
        <v>115</v>
      </c>
      <c r="E40" t="s">
        <v>318</v>
      </c>
      <c r="F40" t="s">
        <v>401</v>
      </c>
      <c r="G40" t="s">
        <v>320</v>
      </c>
      <c r="H40" t="s">
        <v>106</v>
      </c>
      <c r="I40" t="s">
        <v>402</v>
      </c>
      <c r="J40" t="s">
        <v>108</v>
      </c>
      <c r="K40" t="s">
        <v>149</v>
      </c>
      <c r="L40" t="s">
        <v>324</v>
      </c>
      <c r="M40" t="s">
        <v>102</v>
      </c>
      <c r="N40" t="s">
        <v>150</v>
      </c>
      <c r="O40" t="s">
        <v>151</v>
      </c>
      <c r="P40" t="s">
        <v>65</v>
      </c>
      <c r="Q40" t="s">
        <v>113</v>
      </c>
      <c r="R40" t="s">
        <v>114</v>
      </c>
      <c r="S40" t="s">
        <v>115</v>
      </c>
      <c r="T40" t="s">
        <v>116</v>
      </c>
      <c r="U40" t="s">
        <v>115</v>
      </c>
      <c r="V40" t="s">
        <v>115</v>
      </c>
      <c r="W40" t="s">
        <v>115</v>
      </c>
      <c r="X40" t="s">
        <v>115</v>
      </c>
      <c r="Y40" t="s">
        <v>102</v>
      </c>
      <c r="Z40">
        <v>4099.0497999999998</v>
      </c>
      <c r="AA40">
        <v>3818.8366000000001</v>
      </c>
      <c r="AB40" t="s">
        <v>106</v>
      </c>
      <c r="AC40">
        <v>0.1</v>
      </c>
      <c r="AD40">
        <v>0.1</v>
      </c>
      <c r="AE40" t="s">
        <v>326</v>
      </c>
      <c r="AF40" t="s">
        <v>327</v>
      </c>
      <c r="AG40" t="s">
        <v>399</v>
      </c>
      <c r="AH40" t="s">
        <v>106</v>
      </c>
      <c r="AI40" t="s">
        <v>152</v>
      </c>
      <c r="AJ40" t="s">
        <v>106</v>
      </c>
      <c r="AK40" t="s">
        <v>116</v>
      </c>
      <c r="AL40">
        <v>3964047349.3975906</v>
      </c>
      <c r="AM40">
        <v>-291519999.99999952</v>
      </c>
      <c r="AN40">
        <v>-325061830</v>
      </c>
      <c r="AO40">
        <v>33541830.000000477</v>
      </c>
      <c r="AP40">
        <v>3.2969176746000972E-2</v>
      </c>
      <c r="AQ40">
        <v>3.9517326714420875E-2</v>
      </c>
      <c r="AR40">
        <v>-6.5481499684199029E-3</v>
      </c>
      <c r="AS40">
        <v>0</v>
      </c>
      <c r="AT40">
        <v>0</v>
      </c>
      <c r="AU40">
        <v>0</v>
      </c>
      <c r="AV40">
        <v>2.0526163631107375E-2</v>
      </c>
      <c r="AW40">
        <v>2.284989537168447E-2</v>
      </c>
      <c r="AX40">
        <v>-2.3237317405770952E-3</v>
      </c>
    </row>
    <row r="41" spans="1:51" x14ac:dyDescent="0.25">
      <c r="A41" t="s">
        <v>403</v>
      </c>
      <c r="B41" t="s">
        <v>404</v>
      </c>
      <c r="C41" t="s">
        <v>405</v>
      </c>
      <c r="D41" t="s">
        <v>102</v>
      </c>
      <c r="E41" t="s">
        <v>318</v>
      </c>
      <c r="F41" t="s">
        <v>406</v>
      </c>
      <c r="G41" t="s">
        <v>320</v>
      </c>
      <c r="H41" t="s">
        <v>407</v>
      </c>
      <c r="I41" t="s">
        <v>408</v>
      </c>
      <c r="J41" t="s">
        <v>108</v>
      </c>
      <c r="K41" t="s">
        <v>323</v>
      </c>
      <c r="L41" t="s">
        <v>324</v>
      </c>
      <c r="M41" t="s">
        <v>102</v>
      </c>
      <c r="N41" t="s">
        <v>409</v>
      </c>
      <c r="O41" t="s">
        <v>410</v>
      </c>
      <c r="P41" t="s">
        <v>65</v>
      </c>
      <c r="Q41" t="s">
        <v>113</v>
      </c>
      <c r="R41" t="s">
        <v>114</v>
      </c>
      <c r="S41" t="s">
        <v>115</v>
      </c>
      <c r="T41" t="s">
        <v>116</v>
      </c>
      <c r="U41" t="s">
        <v>115</v>
      </c>
      <c r="V41" t="s">
        <v>115</v>
      </c>
      <c r="W41" t="s">
        <v>115</v>
      </c>
      <c r="X41" t="s">
        <v>115</v>
      </c>
      <c r="Y41" t="s">
        <v>102</v>
      </c>
      <c r="Z41">
        <v>5421.78</v>
      </c>
      <c r="AA41">
        <v>5902.83</v>
      </c>
      <c r="AB41" t="s">
        <v>321</v>
      </c>
      <c r="AC41">
        <v>7.0000000000000007E-2</v>
      </c>
      <c r="AD41">
        <v>7.0000000000000007E-2</v>
      </c>
      <c r="AE41" t="s">
        <v>326</v>
      </c>
      <c r="AF41" t="s">
        <v>327</v>
      </c>
      <c r="AG41" t="s">
        <v>404</v>
      </c>
      <c r="AH41" t="s">
        <v>407</v>
      </c>
      <c r="AI41" t="s">
        <v>411</v>
      </c>
      <c r="AJ41" t="s">
        <v>321</v>
      </c>
      <c r="AK41" t="s">
        <v>116</v>
      </c>
      <c r="AL41">
        <v>6439040889.7633524</v>
      </c>
      <c r="AM41">
        <v>486750000</v>
      </c>
      <c r="AN41">
        <v>218032945.97392282</v>
      </c>
      <c r="AO41">
        <v>268717054.02607715</v>
      </c>
      <c r="AP41">
        <v>8.8971534830496246E-2</v>
      </c>
      <c r="AQ41">
        <v>7.7703557165904158E-2</v>
      </c>
      <c r="AR41">
        <v>1.1267977664592088E-2</v>
      </c>
      <c r="AS41">
        <v>0</v>
      </c>
      <c r="AT41">
        <v>0</v>
      </c>
      <c r="AU41">
        <v>0</v>
      </c>
      <c r="AV41">
        <v>5.2973720608575414E-2</v>
      </c>
      <c r="AW41">
        <v>6.9366655925289677E-2</v>
      </c>
      <c r="AX41">
        <v>-1.6392935316714263E-2</v>
      </c>
    </row>
    <row r="42" spans="1:51" x14ac:dyDescent="0.25">
      <c r="A42" t="s">
        <v>412</v>
      </c>
      <c r="B42" t="s">
        <v>413</v>
      </c>
      <c r="C42" t="s">
        <v>414</v>
      </c>
      <c r="D42" t="s">
        <v>115</v>
      </c>
      <c r="E42" t="s">
        <v>318</v>
      </c>
      <c r="F42" t="s">
        <v>415</v>
      </c>
      <c r="G42" t="s">
        <v>320</v>
      </c>
      <c r="H42" t="s">
        <v>169</v>
      </c>
      <c r="I42" t="s">
        <v>416</v>
      </c>
      <c r="J42" t="s">
        <v>116</v>
      </c>
      <c r="K42" t="s">
        <v>278</v>
      </c>
      <c r="L42" t="s">
        <v>324</v>
      </c>
      <c r="M42" t="s">
        <v>102</v>
      </c>
      <c r="N42" t="s">
        <v>417</v>
      </c>
      <c r="O42" t="s">
        <v>418</v>
      </c>
      <c r="P42" t="s">
        <v>65</v>
      </c>
      <c r="Q42" t="s">
        <v>346</v>
      </c>
      <c r="R42" t="s">
        <v>114</v>
      </c>
      <c r="S42" t="s">
        <v>115</v>
      </c>
      <c r="T42" t="s">
        <v>116</v>
      </c>
      <c r="U42" t="s">
        <v>115</v>
      </c>
      <c r="V42" t="s">
        <v>115</v>
      </c>
      <c r="W42" t="s">
        <v>115</v>
      </c>
      <c r="X42" t="s">
        <v>115</v>
      </c>
      <c r="Y42" t="s">
        <v>102</v>
      </c>
      <c r="Z42">
        <v>9460.6908000000003</v>
      </c>
      <c r="AA42">
        <v>9564.1839999999993</v>
      </c>
      <c r="AB42" t="s">
        <v>169</v>
      </c>
      <c r="AC42">
        <v>0.18</v>
      </c>
      <c r="AD42">
        <v>0.18</v>
      </c>
      <c r="AE42" t="s">
        <v>326</v>
      </c>
      <c r="AF42" t="s">
        <v>327</v>
      </c>
      <c r="AG42" t="s">
        <v>413</v>
      </c>
      <c r="AH42" t="s">
        <v>169</v>
      </c>
      <c r="AI42" t="s">
        <v>419</v>
      </c>
      <c r="AJ42" t="s">
        <v>169</v>
      </c>
      <c r="AK42" t="s">
        <v>116</v>
      </c>
      <c r="AL42">
        <v>8250194165.1692381</v>
      </c>
      <c r="AM42">
        <v>78100000.000000358</v>
      </c>
      <c r="AN42">
        <v>919903283.62006426</v>
      </c>
      <c r="AO42">
        <v>-841803283.6200639</v>
      </c>
      <c r="AP42">
        <v>-1.7062073448163795E-2</v>
      </c>
      <c r="AQ42">
        <v>-1.2379567181748707E-2</v>
      </c>
      <c r="AR42">
        <v>-4.6825062664150874E-3</v>
      </c>
      <c r="AS42">
        <v>0</v>
      </c>
      <c r="AT42">
        <v>0</v>
      </c>
      <c r="AU42">
        <v>0</v>
      </c>
      <c r="AV42">
        <v>0.16014576141158421</v>
      </c>
      <c r="AW42">
        <v>0.15847679007191018</v>
      </c>
      <c r="AX42">
        <v>1.6689713396740302E-3</v>
      </c>
    </row>
    <row r="43" spans="1:51" x14ac:dyDescent="0.25">
      <c r="A43" t="s">
        <v>420</v>
      </c>
      <c r="B43" t="s">
        <v>421</v>
      </c>
      <c r="C43" t="s">
        <v>422</v>
      </c>
      <c r="D43" t="s">
        <v>115</v>
      </c>
      <c r="E43" t="s">
        <v>318</v>
      </c>
      <c r="F43" t="s">
        <v>423</v>
      </c>
      <c r="G43" t="s">
        <v>320</v>
      </c>
      <c r="H43" t="s">
        <v>169</v>
      </c>
      <c r="I43" t="s">
        <v>424</v>
      </c>
      <c r="J43" t="s">
        <v>108</v>
      </c>
      <c r="K43" t="s">
        <v>301</v>
      </c>
      <c r="L43" t="s">
        <v>324</v>
      </c>
      <c r="M43" t="s">
        <v>102</v>
      </c>
      <c r="N43" t="s">
        <v>302</v>
      </c>
      <c r="O43" t="s">
        <v>303</v>
      </c>
      <c r="P43" t="s">
        <v>65</v>
      </c>
      <c r="Q43" t="s">
        <v>113</v>
      </c>
      <c r="R43" t="s">
        <v>114</v>
      </c>
      <c r="S43" t="s">
        <v>115</v>
      </c>
      <c r="T43" t="s">
        <v>116</v>
      </c>
      <c r="U43" t="s">
        <v>115</v>
      </c>
      <c r="V43" t="s">
        <v>115</v>
      </c>
      <c r="W43" t="s">
        <v>115</v>
      </c>
      <c r="X43" t="s">
        <v>115</v>
      </c>
      <c r="Y43" t="s">
        <v>102</v>
      </c>
      <c r="Z43">
        <v>26266.65</v>
      </c>
      <c r="AA43">
        <v>28188.327000000001</v>
      </c>
      <c r="AB43" t="s">
        <v>169</v>
      </c>
      <c r="AC43">
        <v>7.0000000000000007E-2</v>
      </c>
      <c r="AD43">
        <v>7.0000000000000007E-2</v>
      </c>
      <c r="AE43" t="s">
        <v>326</v>
      </c>
      <c r="AF43" t="s">
        <v>327</v>
      </c>
      <c r="AG43" t="s">
        <v>421</v>
      </c>
      <c r="AH43" t="s">
        <v>169</v>
      </c>
      <c r="AI43" t="s">
        <v>304</v>
      </c>
      <c r="AJ43" t="s">
        <v>169</v>
      </c>
      <c r="AK43" t="s">
        <v>116</v>
      </c>
      <c r="AL43">
        <v>22226502533.993076</v>
      </c>
      <c r="AM43">
        <v>1862700000.0000007</v>
      </c>
      <c r="AN43">
        <v>1488433793.2252793</v>
      </c>
      <c r="AO43">
        <v>374266206.77472138</v>
      </c>
      <c r="AP43">
        <v>2.171345328556229E-2</v>
      </c>
      <c r="AQ43">
        <v>9.0721800874176139E-3</v>
      </c>
      <c r="AR43">
        <v>1.2641273198144676E-2</v>
      </c>
      <c r="AS43">
        <v>0</v>
      </c>
      <c r="AT43">
        <v>0</v>
      </c>
      <c r="AU43">
        <v>0</v>
      </c>
      <c r="AV43">
        <v>0.12160176340925788</v>
      </c>
      <c r="AW43">
        <v>0.11092223199638607</v>
      </c>
      <c r="AX43">
        <v>1.0679531412871812E-2</v>
      </c>
    </row>
    <row r="44" spans="1:51" x14ac:dyDescent="0.25">
      <c r="A44" t="s">
        <v>425</v>
      </c>
      <c r="B44" t="s">
        <v>426</v>
      </c>
      <c r="C44" t="s">
        <v>427</v>
      </c>
      <c r="D44" t="s">
        <v>115</v>
      </c>
      <c r="E44" t="s">
        <v>318</v>
      </c>
      <c r="F44" t="s">
        <v>428</v>
      </c>
      <c r="G44" t="s">
        <v>320</v>
      </c>
      <c r="H44" t="s">
        <v>169</v>
      </c>
      <c r="I44" t="s">
        <v>429</v>
      </c>
      <c r="J44" t="s">
        <v>192</v>
      </c>
      <c r="K44" t="s">
        <v>278</v>
      </c>
      <c r="L44" t="s">
        <v>324</v>
      </c>
      <c r="M44" t="s">
        <v>102</v>
      </c>
      <c r="N44" t="s">
        <v>430</v>
      </c>
      <c r="O44" t="s">
        <v>431</v>
      </c>
      <c r="P44" t="s">
        <v>65</v>
      </c>
      <c r="Q44" t="s">
        <v>113</v>
      </c>
      <c r="R44" t="s">
        <v>114</v>
      </c>
      <c r="S44" t="s">
        <v>115</v>
      </c>
      <c r="T44" t="s">
        <v>116</v>
      </c>
      <c r="U44" t="s">
        <v>115</v>
      </c>
      <c r="V44" t="s">
        <v>115</v>
      </c>
      <c r="W44" t="s">
        <v>115</v>
      </c>
      <c r="X44" t="s">
        <v>115</v>
      </c>
      <c r="Y44" t="s">
        <v>102</v>
      </c>
      <c r="Z44" t="s">
        <v>132</v>
      </c>
      <c r="AA44">
        <v>3109.5711000000001</v>
      </c>
      <c r="AB44" t="s">
        <v>169</v>
      </c>
      <c r="AC44">
        <v>0.59</v>
      </c>
      <c r="AD44">
        <v>0.59</v>
      </c>
      <c r="AE44" t="s">
        <v>326</v>
      </c>
      <c r="AF44" t="s">
        <v>327</v>
      </c>
      <c r="AG44" t="s">
        <v>426</v>
      </c>
      <c r="AH44" t="s">
        <v>169</v>
      </c>
      <c r="AI44" t="s">
        <v>432</v>
      </c>
      <c r="AJ44" t="s">
        <v>169</v>
      </c>
      <c r="AK44" t="s">
        <v>116</v>
      </c>
      <c r="AL44">
        <v>638513.95518820896</v>
      </c>
      <c r="AM44">
        <v>821336.00000000012</v>
      </c>
      <c r="AN44">
        <v>664057.60271071573</v>
      </c>
      <c r="AO44">
        <v>157278.39728928439</v>
      </c>
      <c r="AP44" t="s">
        <v>134</v>
      </c>
      <c r="AQ44">
        <v>5.2698937826742842E-2</v>
      </c>
      <c r="AR44" t="s">
        <v>134</v>
      </c>
      <c r="AS44" t="s">
        <v>134</v>
      </c>
      <c r="AT44">
        <v>0</v>
      </c>
      <c r="AU44" t="s">
        <v>134</v>
      </c>
      <c r="AV44" t="s">
        <v>134</v>
      </c>
      <c r="AW44">
        <v>5.5767219597329776E-2</v>
      </c>
      <c r="AX44" t="s">
        <v>134</v>
      </c>
    </row>
    <row r="45" spans="1:51" x14ac:dyDescent="0.25">
      <c r="A45" t="s">
        <v>433</v>
      </c>
      <c r="B45" t="s">
        <v>434</v>
      </c>
      <c r="C45" t="s">
        <v>435</v>
      </c>
      <c r="D45" t="s">
        <v>102</v>
      </c>
      <c r="E45" t="s">
        <v>318</v>
      </c>
      <c r="F45" t="s">
        <v>436</v>
      </c>
      <c r="G45" t="s">
        <v>375</v>
      </c>
      <c r="H45" t="s">
        <v>106</v>
      </c>
      <c r="I45" t="s">
        <v>437</v>
      </c>
      <c r="J45" t="s">
        <v>116</v>
      </c>
      <c r="K45" t="s">
        <v>377</v>
      </c>
      <c r="L45" t="s">
        <v>324</v>
      </c>
      <c r="M45" t="s">
        <v>102</v>
      </c>
      <c r="N45" t="s">
        <v>438</v>
      </c>
      <c r="O45" t="s">
        <v>439</v>
      </c>
      <c r="P45" t="s">
        <v>65</v>
      </c>
      <c r="Q45" t="s">
        <v>113</v>
      </c>
      <c r="R45" t="s">
        <v>142</v>
      </c>
      <c r="S45" t="s">
        <v>115</v>
      </c>
      <c r="T45" t="s">
        <v>116</v>
      </c>
      <c r="U45" t="s">
        <v>115</v>
      </c>
      <c r="V45" t="s">
        <v>115</v>
      </c>
      <c r="W45" t="s">
        <v>115</v>
      </c>
      <c r="X45" t="s">
        <v>115</v>
      </c>
      <c r="Y45" t="s">
        <v>102</v>
      </c>
      <c r="Z45">
        <v>24.209</v>
      </c>
      <c r="AA45">
        <v>112.432</v>
      </c>
      <c r="AB45" t="s">
        <v>106</v>
      </c>
      <c r="AC45">
        <v>0.16</v>
      </c>
      <c r="AD45">
        <v>0.15</v>
      </c>
      <c r="AE45" t="s">
        <v>440</v>
      </c>
      <c r="AF45" t="s">
        <v>132</v>
      </c>
      <c r="AG45" t="s">
        <v>434</v>
      </c>
      <c r="AH45" t="s">
        <v>106</v>
      </c>
      <c r="AI45" t="s">
        <v>441</v>
      </c>
      <c r="AJ45" t="s">
        <v>106</v>
      </c>
      <c r="AK45" t="s">
        <v>116</v>
      </c>
      <c r="AL45">
        <v>70255152.941176474</v>
      </c>
      <c r="AM45">
        <v>87874000</v>
      </c>
      <c r="AN45">
        <v>81821200</v>
      </c>
      <c r="AO45">
        <v>6052800</v>
      </c>
      <c r="AP45">
        <v>-7.4420702486327484E-3</v>
      </c>
      <c r="AQ45">
        <v>-1.0961418195407413E-2</v>
      </c>
      <c r="AR45">
        <v>3.5193479467746647E-3</v>
      </c>
      <c r="AS45">
        <v>0</v>
      </c>
      <c r="AT45">
        <v>0</v>
      </c>
      <c r="AU45">
        <v>0</v>
      </c>
      <c r="AV45">
        <v>2.9053207246212409E-3</v>
      </c>
      <c r="AW45">
        <v>1.6245953617084918E-2</v>
      </c>
      <c r="AX45">
        <v>-1.3340632892463677E-2</v>
      </c>
    </row>
    <row r="46" spans="1:51" x14ac:dyDescent="0.25">
      <c r="A46" t="s">
        <v>442</v>
      </c>
      <c r="B46" t="s">
        <v>443</v>
      </c>
      <c r="C46" t="s">
        <v>444</v>
      </c>
      <c r="D46" t="s">
        <v>102</v>
      </c>
      <c r="E46" t="s">
        <v>318</v>
      </c>
      <c r="F46" t="s">
        <v>445</v>
      </c>
      <c r="G46" t="s">
        <v>375</v>
      </c>
      <c r="H46" t="s">
        <v>106</v>
      </c>
      <c r="I46" t="s">
        <v>446</v>
      </c>
      <c r="J46" t="s">
        <v>116</v>
      </c>
      <c r="K46" t="s">
        <v>377</v>
      </c>
      <c r="L46" t="s">
        <v>324</v>
      </c>
      <c r="M46" t="s">
        <v>102</v>
      </c>
      <c r="N46" t="s">
        <v>447</v>
      </c>
      <c r="O46" t="s">
        <v>448</v>
      </c>
      <c r="P46" t="s">
        <v>65</v>
      </c>
      <c r="Q46" t="s">
        <v>113</v>
      </c>
      <c r="R46" t="s">
        <v>142</v>
      </c>
      <c r="S46" t="s">
        <v>115</v>
      </c>
      <c r="T46" t="s">
        <v>116</v>
      </c>
      <c r="U46" t="s">
        <v>115</v>
      </c>
      <c r="V46" t="s">
        <v>115</v>
      </c>
      <c r="W46" t="s">
        <v>115</v>
      </c>
      <c r="X46" t="s">
        <v>115</v>
      </c>
      <c r="Y46" t="s">
        <v>102</v>
      </c>
      <c r="Z46">
        <v>110.19</v>
      </c>
      <c r="AA46">
        <v>119.431</v>
      </c>
      <c r="AB46" t="s">
        <v>106</v>
      </c>
      <c r="AC46">
        <v>0.16</v>
      </c>
      <c r="AD46">
        <v>0.15</v>
      </c>
      <c r="AE46" t="s">
        <v>440</v>
      </c>
      <c r="AF46" t="s">
        <v>132</v>
      </c>
      <c r="AG46" t="s">
        <v>443</v>
      </c>
      <c r="AH46" t="s">
        <v>106</v>
      </c>
      <c r="AI46" t="s">
        <v>449</v>
      </c>
      <c r="AJ46" t="s">
        <v>106</v>
      </c>
      <c r="AK46" t="s">
        <v>116</v>
      </c>
      <c r="AL46">
        <v>130974776.47058818</v>
      </c>
      <c r="AM46">
        <v>9105000.0000000037</v>
      </c>
      <c r="AN46">
        <v>12741399.999999993</v>
      </c>
      <c r="AO46">
        <v>-3636399.9999999888</v>
      </c>
      <c r="AP46">
        <v>3.3917467495760967E-3</v>
      </c>
      <c r="AQ46">
        <v>1.320850474246793E-4</v>
      </c>
      <c r="AR46">
        <v>3.2596617021514174E-3</v>
      </c>
      <c r="AS46">
        <v>0</v>
      </c>
      <c r="AT46">
        <v>0</v>
      </c>
      <c r="AU46">
        <v>0</v>
      </c>
      <c r="AV46">
        <v>-6.7151650811415609E-3</v>
      </c>
      <c r="AW46">
        <v>4.5998210510611592E-4</v>
      </c>
      <c r="AX46">
        <v>-7.1751471862476768E-3</v>
      </c>
    </row>
    <row r="47" spans="1:51" x14ac:dyDescent="0.25">
      <c r="A47" t="s">
        <v>450</v>
      </c>
      <c r="B47" t="s">
        <v>451</v>
      </c>
      <c r="C47" t="s">
        <v>452</v>
      </c>
      <c r="D47" t="s">
        <v>102</v>
      </c>
      <c r="E47" t="s">
        <v>318</v>
      </c>
      <c r="F47" t="s">
        <v>453</v>
      </c>
      <c r="G47" t="s">
        <v>375</v>
      </c>
      <c r="H47" t="s">
        <v>106</v>
      </c>
      <c r="I47" t="s">
        <v>446</v>
      </c>
      <c r="J47" t="s">
        <v>116</v>
      </c>
      <c r="K47" t="s">
        <v>377</v>
      </c>
      <c r="L47" t="s">
        <v>324</v>
      </c>
      <c r="M47" t="s">
        <v>102</v>
      </c>
      <c r="N47" t="s">
        <v>454</v>
      </c>
      <c r="O47" t="s">
        <v>455</v>
      </c>
      <c r="P47" t="s">
        <v>65</v>
      </c>
      <c r="Q47" t="s">
        <v>113</v>
      </c>
      <c r="R47" t="s">
        <v>142</v>
      </c>
      <c r="S47" t="s">
        <v>115</v>
      </c>
      <c r="T47" t="s">
        <v>116</v>
      </c>
      <c r="U47" t="s">
        <v>115</v>
      </c>
      <c r="V47" t="s">
        <v>115</v>
      </c>
      <c r="W47" t="s">
        <v>115</v>
      </c>
      <c r="X47" t="s">
        <v>115</v>
      </c>
      <c r="Y47" t="s">
        <v>102</v>
      </c>
      <c r="Z47">
        <v>263.03399999999999</v>
      </c>
      <c r="AA47">
        <v>343.137</v>
      </c>
      <c r="AB47" t="s">
        <v>106</v>
      </c>
      <c r="AC47">
        <v>0.16</v>
      </c>
      <c r="AD47">
        <v>0.15</v>
      </c>
      <c r="AE47" t="s">
        <v>440</v>
      </c>
      <c r="AF47" t="s">
        <v>132</v>
      </c>
      <c r="AG47" t="s">
        <v>451</v>
      </c>
      <c r="AH47" t="s">
        <v>106</v>
      </c>
      <c r="AI47" t="s">
        <v>456</v>
      </c>
      <c r="AJ47" t="s">
        <v>106</v>
      </c>
      <c r="AK47" t="s">
        <v>116</v>
      </c>
      <c r="AL47">
        <v>291177494.11764717</v>
      </c>
      <c r="AM47">
        <v>79247000.000000015</v>
      </c>
      <c r="AN47">
        <v>73629000</v>
      </c>
      <c r="AO47">
        <v>5618000.0000000149</v>
      </c>
      <c r="AP47">
        <v>3.3590623213264337E-3</v>
      </c>
      <c r="AQ47">
        <v>-7.5145975278689825E-5</v>
      </c>
      <c r="AR47">
        <v>3.4342082966051235E-3</v>
      </c>
      <c r="AS47">
        <v>0</v>
      </c>
      <c r="AT47">
        <v>0</v>
      </c>
      <c r="AU47">
        <v>0</v>
      </c>
      <c r="AV47">
        <v>-4.2719829120685393E-4</v>
      </c>
      <c r="AW47">
        <v>6.8512192509186942E-3</v>
      </c>
      <c r="AX47">
        <v>-7.2784175421255481E-3</v>
      </c>
    </row>
    <row r="48" spans="1:51" x14ac:dyDescent="0.25">
      <c r="A48" t="s">
        <v>457</v>
      </c>
      <c r="B48" t="s">
        <v>458</v>
      </c>
      <c r="C48" t="s">
        <v>459</v>
      </c>
      <c r="D48" t="s">
        <v>115</v>
      </c>
      <c r="E48" t="s">
        <v>318</v>
      </c>
      <c r="F48" t="s">
        <v>460</v>
      </c>
      <c r="G48" t="s">
        <v>320</v>
      </c>
      <c r="H48" t="s">
        <v>169</v>
      </c>
      <c r="I48" t="s">
        <v>461</v>
      </c>
      <c r="J48" t="s">
        <v>108</v>
      </c>
      <c r="K48" t="s">
        <v>231</v>
      </c>
      <c r="L48" t="s">
        <v>324</v>
      </c>
      <c r="M48" t="s">
        <v>102</v>
      </c>
      <c r="N48" t="s">
        <v>462</v>
      </c>
      <c r="O48" t="s">
        <v>463</v>
      </c>
      <c r="P48" t="s">
        <v>464</v>
      </c>
      <c r="Q48" t="s">
        <v>346</v>
      </c>
      <c r="R48" t="s">
        <v>168</v>
      </c>
      <c r="S48" t="s">
        <v>115</v>
      </c>
      <c r="T48" t="s">
        <v>116</v>
      </c>
      <c r="U48" t="s">
        <v>115</v>
      </c>
      <c r="V48" t="s">
        <v>115</v>
      </c>
      <c r="W48" t="s">
        <v>115</v>
      </c>
      <c r="X48" t="s">
        <v>115</v>
      </c>
      <c r="Y48" t="s">
        <v>102</v>
      </c>
      <c r="Z48">
        <v>614.63369999999998</v>
      </c>
      <c r="AA48">
        <v>511.38679999999999</v>
      </c>
      <c r="AB48" t="s">
        <v>169</v>
      </c>
      <c r="AC48">
        <v>0.4</v>
      </c>
      <c r="AD48">
        <v>0.4</v>
      </c>
      <c r="AE48" t="s">
        <v>326</v>
      </c>
      <c r="AF48" t="s">
        <v>327</v>
      </c>
      <c r="AG48" t="s">
        <v>458</v>
      </c>
      <c r="AH48" t="s">
        <v>169</v>
      </c>
      <c r="AI48" t="s">
        <v>465</v>
      </c>
      <c r="AJ48" t="s">
        <v>169</v>
      </c>
      <c r="AK48" t="s">
        <v>116</v>
      </c>
      <c r="AL48">
        <v>475585892.17223001</v>
      </c>
      <c r="AM48">
        <v>-100184000.00000003</v>
      </c>
      <c r="AN48">
        <v>-65785561.715837859</v>
      </c>
      <c r="AO48">
        <v>-34398438.284162171</v>
      </c>
      <c r="AP48">
        <v>-2.3051948051948101E-2</v>
      </c>
      <c r="AQ48">
        <v>-1.9345260828479427E-2</v>
      </c>
      <c r="AR48">
        <v>-3.7066872234686743E-3</v>
      </c>
      <c r="AS48">
        <v>0</v>
      </c>
      <c r="AT48">
        <v>0</v>
      </c>
      <c r="AU48">
        <v>0</v>
      </c>
      <c r="AV48">
        <v>0.11300166450896976</v>
      </c>
      <c r="AW48">
        <v>0.11820019907925827</v>
      </c>
      <c r="AX48">
        <v>-5.1985345702885155E-3</v>
      </c>
    </row>
    <row r="49" spans="1:50" x14ac:dyDescent="0.25">
      <c r="A49" t="s">
        <v>466</v>
      </c>
      <c r="B49" t="s">
        <v>467</v>
      </c>
      <c r="C49" t="s">
        <v>468</v>
      </c>
      <c r="D49" t="s">
        <v>115</v>
      </c>
      <c r="E49" t="s">
        <v>318</v>
      </c>
      <c r="F49" t="s">
        <v>469</v>
      </c>
      <c r="G49" t="s">
        <v>320</v>
      </c>
      <c r="H49" t="s">
        <v>106</v>
      </c>
      <c r="I49" t="s">
        <v>461</v>
      </c>
      <c r="J49" t="s">
        <v>108</v>
      </c>
      <c r="K49" t="s">
        <v>125</v>
      </c>
      <c r="L49" t="s">
        <v>324</v>
      </c>
      <c r="M49" t="s">
        <v>102</v>
      </c>
      <c r="N49" t="s">
        <v>470</v>
      </c>
      <c r="O49" t="s">
        <v>471</v>
      </c>
      <c r="P49" t="s">
        <v>464</v>
      </c>
      <c r="Q49" t="s">
        <v>346</v>
      </c>
      <c r="R49" t="s">
        <v>472</v>
      </c>
      <c r="S49" t="s">
        <v>115</v>
      </c>
      <c r="T49" t="s">
        <v>116</v>
      </c>
      <c r="U49" t="s">
        <v>115</v>
      </c>
      <c r="V49" t="s">
        <v>115</v>
      </c>
      <c r="W49" t="s">
        <v>115</v>
      </c>
      <c r="X49" t="s">
        <v>115</v>
      </c>
      <c r="Y49" t="s">
        <v>102</v>
      </c>
      <c r="Z49">
        <v>904.47230000000002</v>
      </c>
      <c r="AA49">
        <v>1002.9626</v>
      </c>
      <c r="AB49" t="s">
        <v>106</v>
      </c>
      <c r="AC49">
        <v>0.25</v>
      </c>
      <c r="AD49">
        <v>0.25</v>
      </c>
      <c r="AE49" t="s">
        <v>326</v>
      </c>
      <c r="AF49" t="s">
        <v>327</v>
      </c>
      <c r="AG49" t="s">
        <v>467</v>
      </c>
      <c r="AH49" t="s">
        <v>106</v>
      </c>
      <c r="AI49" t="s">
        <v>473</v>
      </c>
      <c r="AJ49" t="s">
        <v>106</v>
      </c>
      <c r="AK49" t="s">
        <v>116</v>
      </c>
      <c r="AL49">
        <v>824779535.71428561</v>
      </c>
      <c r="AM49">
        <v>79736999.99999997</v>
      </c>
      <c r="AN49">
        <v>41269471.999999978</v>
      </c>
      <c r="AO49">
        <v>38467527.999999993</v>
      </c>
      <c r="AP49">
        <v>3.3563796354494135E-2</v>
      </c>
      <c r="AQ49">
        <v>3.3544826718310716E-2</v>
      </c>
      <c r="AR49">
        <v>1.896963618341907E-5</v>
      </c>
      <c r="AS49">
        <v>0</v>
      </c>
      <c r="AT49">
        <v>0</v>
      </c>
      <c r="AU49">
        <v>0</v>
      </c>
      <c r="AV49">
        <v>7.8450600637411938E-3</v>
      </c>
      <c r="AW49">
        <v>8.9615404482130678E-3</v>
      </c>
      <c r="AX49">
        <v>-1.116480384471874E-3</v>
      </c>
    </row>
    <row r="50" spans="1:50" x14ac:dyDescent="0.25">
      <c r="A50" t="s">
        <v>474</v>
      </c>
      <c r="B50" t="s">
        <v>475</v>
      </c>
      <c r="C50" t="s">
        <v>476</v>
      </c>
      <c r="D50" t="s">
        <v>102</v>
      </c>
      <c r="E50" t="s">
        <v>318</v>
      </c>
      <c r="F50" t="s">
        <v>477</v>
      </c>
      <c r="G50" t="s">
        <v>320</v>
      </c>
      <c r="H50" t="s">
        <v>106</v>
      </c>
      <c r="I50" t="s">
        <v>478</v>
      </c>
      <c r="J50" t="s">
        <v>116</v>
      </c>
      <c r="K50" t="s">
        <v>125</v>
      </c>
      <c r="L50" t="s">
        <v>324</v>
      </c>
      <c r="M50" t="s">
        <v>102</v>
      </c>
      <c r="N50" t="s">
        <v>479</v>
      </c>
      <c r="O50" t="s">
        <v>480</v>
      </c>
      <c r="P50" t="s">
        <v>481</v>
      </c>
      <c r="Q50" t="s">
        <v>346</v>
      </c>
      <c r="R50" t="s">
        <v>114</v>
      </c>
      <c r="S50" t="s">
        <v>115</v>
      </c>
      <c r="T50" t="s">
        <v>116</v>
      </c>
      <c r="U50" t="s">
        <v>115</v>
      </c>
      <c r="V50" t="s">
        <v>115</v>
      </c>
      <c r="W50" t="s">
        <v>115</v>
      </c>
      <c r="X50" t="s">
        <v>115</v>
      </c>
      <c r="Y50" t="s">
        <v>115</v>
      </c>
      <c r="Z50">
        <v>369.17759999999998</v>
      </c>
      <c r="AA50">
        <v>375.78269999999998</v>
      </c>
      <c r="AB50" t="s">
        <v>106</v>
      </c>
      <c r="AC50">
        <v>0.45</v>
      </c>
      <c r="AD50">
        <v>0.45</v>
      </c>
      <c r="AE50" t="s">
        <v>326</v>
      </c>
      <c r="AF50" t="s">
        <v>327</v>
      </c>
      <c r="AG50" t="s">
        <v>475</v>
      </c>
      <c r="AH50" t="s">
        <v>106</v>
      </c>
      <c r="AI50" t="s">
        <v>482</v>
      </c>
      <c r="AJ50" t="s">
        <v>106</v>
      </c>
      <c r="AK50" t="s">
        <v>116</v>
      </c>
      <c r="AL50">
        <v>22711390.392857142</v>
      </c>
      <c r="AM50">
        <v>27390019.499999996</v>
      </c>
      <c r="AN50">
        <v>26224277</v>
      </c>
      <c r="AO50">
        <v>1165742.4999999963</v>
      </c>
      <c r="AP50" t="s">
        <v>134</v>
      </c>
      <c r="AQ50">
        <v>1.9185406749469669E-2</v>
      </c>
      <c r="AR50" t="s">
        <v>134</v>
      </c>
      <c r="AS50" t="s">
        <v>134</v>
      </c>
      <c r="AT50">
        <v>0</v>
      </c>
      <c r="AU50" t="s">
        <v>134</v>
      </c>
      <c r="AV50" t="s">
        <v>134</v>
      </c>
      <c r="AW50">
        <v>5.2916607784948333E-2</v>
      </c>
      <c r="AX50" t="s">
        <v>134</v>
      </c>
    </row>
    <row r="51" spans="1:50" x14ac:dyDescent="0.25">
      <c r="A51" t="s">
        <v>483</v>
      </c>
      <c r="B51" t="s">
        <v>484</v>
      </c>
      <c r="C51" t="s">
        <v>485</v>
      </c>
      <c r="D51" t="s">
        <v>115</v>
      </c>
      <c r="E51" t="s">
        <v>318</v>
      </c>
      <c r="F51" t="s">
        <v>486</v>
      </c>
      <c r="G51" t="s">
        <v>320</v>
      </c>
      <c r="H51" t="s">
        <v>106</v>
      </c>
      <c r="I51" t="s">
        <v>487</v>
      </c>
      <c r="J51" t="s">
        <v>108</v>
      </c>
      <c r="K51" t="s">
        <v>125</v>
      </c>
      <c r="L51" t="s">
        <v>324</v>
      </c>
      <c r="M51" t="s">
        <v>102</v>
      </c>
      <c r="N51" t="s">
        <v>488</v>
      </c>
      <c r="O51" t="s">
        <v>489</v>
      </c>
      <c r="P51" t="s">
        <v>464</v>
      </c>
      <c r="Q51" t="s">
        <v>346</v>
      </c>
      <c r="R51" t="s">
        <v>472</v>
      </c>
      <c r="S51" t="s">
        <v>115</v>
      </c>
      <c r="T51" t="s">
        <v>116</v>
      </c>
      <c r="U51" t="s">
        <v>115</v>
      </c>
      <c r="V51" t="s">
        <v>115</v>
      </c>
      <c r="W51" t="s">
        <v>115</v>
      </c>
      <c r="X51" t="s">
        <v>115</v>
      </c>
      <c r="Y51" t="s">
        <v>168</v>
      </c>
      <c r="Z51">
        <v>1523.173</v>
      </c>
      <c r="AA51">
        <v>1373.2956999999999</v>
      </c>
      <c r="AB51" t="s">
        <v>106</v>
      </c>
      <c r="AC51">
        <v>0.25</v>
      </c>
      <c r="AD51">
        <v>0.25</v>
      </c>
      <c r="AE51" t="s">
        <v>326</v>
      </c>
      <c r="AF51" t="s">
        <v>327</v>
      </c>
      <c r="AG51" t="s">
        <v>484</v>
      </c>
      <c r="AH51" t="s">
        <v>106</v>
      </c>
      <c r="AI51" t="s">
        <v>490</v>
      </c>
      <c r="AJ51" t="s">
        <v>106</v>
      </c>
      <c r="AK51" t="s">
        <v>116</v>
      </c>
      <c r="AL51">
        <v>1436852857.1428571</v>
      </c>
      <c r="AM51">
        <v>-164090000.00000015</v>
      </c>
      <c r="AN51">
        <v>-157683472</v>
      </c>
      <c r="AO51">
        <v>-6406528.000000149</v>
      </c>
      <c r="AP51">
        <v>4.6847635726795067E-2</v>
      </c>
      <c r="AQ51">
        <v>4.5567418698661877E-2</v>
      </c>
      <c r="AR51">
        <v>1.2802170281331904E-3</v>
      </c>
      <c r="AS51">
        <v>0</v>
      </c>
      <c r="AT51">
        <v>0</v>
      </c>
      <c r="AU51">
        <v>0</v>
      </c>
      <c r="AV51">
        <v>5.0758075148319204E-2</v>
      </c>
      <c r="AW51">
        <v>4.7447030900909848E-2</v>
      </c>
      <c r="AX51">
        <v>3.311044247409356E-3</v>
      </c>
    </row>
    <row r="52" spans="1:50" x14ac:dyDescent="0.25">
      <c r="A52" t="s">
        <v>491</v>
      </c>
      <c r="B52" t="s">
        <v>492</v>
      </c>
      <c r="C52" t="s">
        <v>493</v>
      </c>
      <c r="D52" t="s">
        <v>115</v>
      </c>
      <c r="E52" t="s">
        <v>318</v>
      </c>
      <c r="F52" t="s">
        <v>494</v>
      </c>
      <c r="G52" t="s">
        <v>320</v>
      </c>
      <c r="H52" t="s">
        <v>169</v>
      </c>
      <c r="I52" t="s">
        <v>495</v>
      </c>
      <c r="J52" t="s">
        <v>192</v>
      </c>
      <c r="K52" t="s">
        <v>301</v>
      </c>
      <c r="L52" t="s">
        <v>324</v>
      </c>
      <c r="M52" t="s">
        <v>102</v>
      </c>
      <c r="N52" t="s">
        <v>496</v>
      </c>
      <c r="O52" t="s">
        <v>497</v>
      </c>
      <c r="P52" t="s">
        <v>464</v>
      </c>
      <c r="Q52" t="s">
        <v>113</v>
      </c>
      <c r="R52" t="s">
        <v>472</v>
      </c>
      <c r="S52" t="s">
        <v>115</v>
      </c>
      <c r="T52" t="s">
        <v>116</v>
      </c>
      <c r="U52" t="s">
        <v>115</v>
      </c>
      <c r="V52" t="s">
        <v>115</v>
      </c>
      <c r="W52" t="s">
        <v>115</v>
      </c>
      <c r="X52" t="s">
        <v>115</v>
      </c>
      <c r="Y52" t="s">
        <v>168</v>
      </c>
      <c r="Z52">
        <v>1565.6449</v>
      </c>
      <c r="AA52">
        <v>1449.3436999999999</v>
      </c>
      <c r="AB52" t="s">
        <v>169</v>
      </c>
      <c r="AC52">
        <v>0.2</v>
      </c>
      <c r="AD52">
        <v>0.2</v>
      </c>
      <c r="AE52" t="s">
        <v>326</v>
      </c>
      <c r="AF52" t="s">
        <v>327</v>
      </c>
      <c r="AG52" t="s">
        <v>492</v>
      </c>
      <c r="AH52" t="s">
        <v>169</v>
      </c>
      <c r="AI52" t="s">
        <v>498</v>
      </c>
      <c r="AJ52" t="s">
        <v>169</v>
      </c>
      <c r="AK52" t="s">
        <v>116</v>
      </c>
      <c r="AL52">
        <v>1236823520.840081</v>
      </c>
      <c r="AM52">
        <v>-130139999.99999987</v>
      </c>
      <c r="AN52">
        <v>-86326398.088686302</v>
      </c>
      <c r="AO52">
        <v>-43813601.911313564</v>
      </c>
      <c r="AP52">
        <v>2.9049634474798136E-2</v>
      </c>
      <c r="AQ52">
        <v>1.5296115043494485E-2</v>
      </c>
      <c r="AR52">
        <v>1.3753519431303651E-2</v>
      </c>
      <c r="AS52">
        <v>0</v>
      </c>
      <c r="AT52">
        <v>0</v>
      </c>
      <c r="AU52">
        <v>0</v>
      </c>
      <c r="AV52">
        <v>0.15779220779220782</v>
      </c>
      <c r="AW52">
        <v>0.14579182229967391</v>
      </c>
      <c r="AX52">
        <v>1.2000385492533905E-2</v>
      </c>
    </row>
    <row r="53" spans="1:50" x14ac:dyDescent="0.25">
      <c r="A53" t="s">
        <v>499</v>
      </c>
      <c r="B53" t="s">
        <v>500</v>
      </c>
      <c r="C53" t="s">
        <v>501</v>
      </c>
      <c r="D53" t="s">
        <v>115</v>
      </c>
      <c r="E53" t="s">
        <v>318</v>
      </c>
      <c r="F53" t="s">
        <v>502</v>
      </c>
      <c r="G53" t="s">
        <v>320</v>
      </c>
      <c r="H53" t="s">
        <v>169</v>
      </c>
      <c r="I53" t="s">
        <v>461</v>
      </c>
      <c r="J53" t="s">
        <v>116</v>
      </c>
      <c r="K53" t="s">
        <v>278</v>
      </c>
      <c r="L53" t="s">
        <v>324</v>
      </c>
      <c r="M53" t="s">
        <v>102</v>
      </c>
      <c r="N53" t="s">
        <v>503</v>
      </c>
      <c r="O53" t="s">
        <v>504</v>
      </c>
      <c r="P53" t="s">
        <v>464</v>
      </c>
      <c r="Q53" t="s">
        <v>346</v>
      </c>
      <c r="R53" t="s">
        <v>472</v>
      </c>
      <c r="S53" t="s">
        <v>115</v>
      </c>
      <c r="T53" t="s">
        <v>116</v>
      </c>
      <c r="U53" t="s">
        <v>115</v>
      </c>
      <c r="V53" t="s">
        <v>115</v>
      </c>
      <c r="W53" t="s">
        <v>115</v>
      </c>
      <c r="X53" t="s">
        <v>115</v>
      </c>
      <c r="Y53" t="s">
        <v>102</v>
      </c>
      <c r="Z53">
        <v>1869.8094000000001</v>
      </c>
      <c r="AA53">
        <v>1807.2562</v>
      </c>
      <c r="AB53" t="s">
        <v>169</v>
      </c>
      <c r="AC53">
        <v>0.3</v>
      </c>
      <c r="AD53">
        <v>0.3</v>
      </c>
      <c r="AE53" t="s">
        <v>326</v>
      </c>
      <c r="AF53" t="s">
        <v>327</v>
      </c>
      <c r="AG53" t="s">
        <v>500</v>
      </c>
      <c r="AH53" t="s">
        <v>169</v>
      </c>
      <c r="AI53" t="s">
        <v>505</v>
      </c>
      <c r="AJ53" t="s">
        <v>169</v>
      </c>
      <c r="AK53" t="s">
        <v>116</v>
      </c>
      <c r="AL53">
        <v>1471473370.555475</v>
      </c>
      <c r="AM53">
        <v>-92029999.99999997</v>
      </c>
      <c r="AN53">
        <v>-80315457.948493093</v>
      </c>
      <c r="AO53">
        <v>-11714542.051506877</v>
      </c>
      <c r="AP53">
        <v>1.8156424581005526E-2</v>
      </c>
      <c r="AQ53">
        <v>1.2612791598498596E-2</v>
      </c>
      <c r="AR53">
        <v>5.5436329825069297E-3</v>
      </c>
      <c r="AS53">
        <v>0</v>
      </c>
      <c r="AT53">
        <v>0</v>
      </c>
      <c r="AU53">
        <v>0</v>
      </c>
      <c r="AV53">
        <v>8.0000000000000071E-2</v>
      </c>
      <c r="AW53">
        <v>7.5160854550956335E-2</v>
      </c>
      <c r="AX53">
        <v>4.8391454490437358E-3</v>
      </c>
    </row>
    <row r="54" spans="1:50" x14ac:dyDescent="0.25">
      <c r="A54" t="s">
        <v>506</v>
      </c>
      <c r="B54" t="s">
        <v>507</v>
      </c>
      <c r="C54" t="s">
        <v>508</v>
      </c>
      <c r="D54" t="s">
        <v>115</v>
      </c>
      <c r="E54" t="s">
        <v>318</v>
      </c>
      <c r="F54" t="s">
        <v>509</v>
      </c>
      <c r="G54" t="s">
        <v>320</v>
      </c>
      <c r="H54" t="s">
        <v>169</v>
      </c>
      <c r="I54" t="s">
        <v>510</v>
      </c>
      <c r="J54" t="s">
        <v>108</v>
      </c>
      <c r="K54" t="s">
        <v>278</v>
      </c>
      <c r="L54" t="s">
        <v>324</v>
      </c>
      <c r="M54" t="s">
        <v>102</v>
      </c>
      <c r="N54" t="s">
        <v>511</v>
      </c>
      <c r="O54" t="s">
        <v>512</v>
      </c>
      <c r="P54" t="s">
        <v>464</v>
      </c>
      <c r="Q54" t="s">
        <v>346</v>
      </c>
      <c r="R54" t="s">
        <v>472</v>
      </c>
      <c r="S54" t="s">
        <v>115</v>
      </c>
      <c r="T54" t="s">
        <v>116</v>
      </c>
      <c r="U54" t="s">
        <v>115</v>
      </c>
      <c r="V54" t="s">
        <v>115</v>
      </c>
      <c r="W54" t="s">
        <v>115</v>
      </c>
      <c r="X54" t="s">
        <v>115</v>
      </c>
      <c r="Y54" t="s">
        <v>115</v>
      </c>
      <c r="Z54">
        <v>1059.6850999999999</v>
      </c>
      <c r="AA54">
        <v>1147.6777</v>
      </c>
      <c r="AB54" t="s">
        <v>169</v>
      </c>
      <c r="AC54">
        <v>0.3</v>
      </c>
      <c r="AD54">
        <v>0.3</v>
      </c>
      <c r="AE54" t="s">
        <v>326</v>
      </c>
      <c r="AF54" t="s">
        <v>326</v>
      </c>
      <c r="AG54" t="s">
        <v>507</v>
      </c>
      <c r="AH54" t="s">
        <v>169</v>
      </c>
      <c r="AI54" t="s">
        <v>513</v>
      </c>
      <c r="AJ54" t="s">
        <v>169</v>
      </c>
      <c r="AK54" t="s">
        <v>116</v>
      </c>
      <c r="AL54">
        <v>1008572487.1786798</v>
      </c>
      <c r="AM54">
        <v>83120000.000000119</v>
      </c>
      <c r="AN54">
        <v>74348041.27513285</v>
      </c>
      <c r="AO54">
        <v>8771958.7248672694</v>
      </c>
      <c r="AP54">
        <v>-1.678028316727842E-2</v>
      </c>
      <c r="AQ54">
        <v>-2.7623447856599648E-2</v>
      </c>
      <c r="AR54">
        <v>1.0843164689321227E-2</v>
      </c>
      <c r="AS54">
        <v>0</v>
      </c>
      <c r="AT54">
        <v>0</v>
      </c>
      <c r="AU54">
        <v>0</v>
      </c>
      <c r="AV54">
        <v>0.1545566502463056</v>
      </c>
      <c r="AW54">
        <v>0.14592718450235398</v>
      </c>
      <c r="AX54">
        <v>8.6294657439516254E-3</v>
      </c>
    </row>
    <row r="55" spans="1:50" x14ac:dyDescent="0.25">
      <c r="A55" t="s">
        <v>514</v>
      </c>
      <c r="B55" t="s">
        <v>515</v>
      </c>
      <c r="C55" t="s">
        <v>516</v>
      </c>
      <c r="D55" t="s">
        <v>115</v>
      </c>
      <c r="E55" t="s">
        <v>318</v>
      </c>
      <c r="F55" t="s">
        <v>517</v>
      </c>
      <c r="G55" t="s">
        <v>320</v>
      </c>
      <c r="H55" t="s">
        <v>169</v>
      </c>
      <c r="I55" t="s">
        <v>518</v>
      </c>
      <c r="J55" t="s">
        <v>116</v>
      </c>
      <c r="K55" t="s">
        <v>278</v>
      </c>
      <c r="L55" t="s">
        <v>324</v>
      </c>
      <c r="M55" t="s">
        <v>102</v>
      </c>
      <c r="N55" t="s">
        <v>519</v>
      </c>
      <c r="O55" t="s">
        <v>520</v>
      </c>
      <c r="P55" t="s">
        <v>481</v>
      </c>
      <c r="Q55" t="s">
        <v>346</v>
      </c>
      <c r="R55" t="s">
        <v>114</v>
      </c>
      <c r="S55" t="s">
        <v>115</v>
      </c>
      <c r="T55" t="s">
        <v>116</v>
      </c>
      <c r="U55" t="s">
        <v>115</v>
      </c>
      <c r="V55" t="s">
        <v>115</v>
      </c>
      <c r="W55" t="s">
        <v>115</v>
      </c>
      <c r="X55" t="s">
        <v>115</v>
      </c>
      <c r="Y55" t="s">
        <v>115</v>
      </c>
      <c r="Z55">
        <v>552.76319999999998</v>
      </c>
      <c r="AA55">
        <v>540.71500000000003</v>
      </c>
      <c r="AB55" t="s">
        <v>169</v>
      </c>
      <c r="AC55">
        <v>0.5</v>
      </c>
      <c r="AD55">
        <v>0.5</v>
      </c>
      <c r="AE55" t="s">
        <v>326</v>
      </c>
      <c r="AF55" t="s">
        <v>327</v>
      </c>
      <c r="AG55" t="s">
        <v>515</v>
      </c>
      <c r="AH55" t="s">
        <v>169</v>
      </c>
      <c r="AI55" t="s">
        <v>521</v>
      </c>
      <c r="AJ55" t="s">
        <v>169</v>
      </c>
      <c r="AK55" t="s">
        <v>116</v>
      </c>
      <c r="AL55">
        <v>356919216.93146783</v>
      </c>
      <c r="AM55">
        <v>88058000</v>
      </c>
      <c r="AN55">
        <v>81195667.289409921</v>
      </c>
      <c r="AO55">
        <v>6862332.7105900794</v>
      </c>
      <c r="AP55">
        <v>1.6213294901818998E-3</v>
      </c>
      <c r="AQ55">
        <v>-7.2543430510818574E-3</v>
      </c>
      <c r="AR55">
        <v>8.8756725412637572E-3</v>
      </c>
      <c r="AS55">
        <v>0</v>
      </c>
      <c r="AT55">
        <v>0</v>
      </c>
      <c r="AU55">
        <v>0</v>
      </c>
      <c r="AV55">
        <v>0.14733801073049935</v>
      </c>
      <c r="AW55">
        <v>0.14081135421641688</v>
      </c>
      <c r="AX55">
        <v>6.5266565140824628E-3</v>
      </c>
    </row>
    <row r="56" spans="1:50" x14ac:dyDescent="0.25">
      <c r="A56" t="s">
        <v>522</v>
      </c>
      <c r="B56" t="s">
        <v>523</v>
      </c>
      <c r="C56" t="s">
        <v>524</v>
      </c>
      <c r="D56" t="s">
        <v>115</v>
      </c>
      <c r="E56" t="s">
        <v>318</v>
      </c>
      <c r="F56" t="s">
        <v>525</v>
      </c>
      <c r="G56" t="s">
        <v>320</v>
      </c>
      <c r="H56" t="s">
        <v>169</v>
      </c>
      <c r="I56" t="s">
        <v>526</v>
      </c>
      <c r="J56" t="s">
        <v>108</v>
      </c>
      <c r="K56" t="s">
        <v>278</v>
      </c>
      <c r="L56" t="s">
        <v>324</v>
      </c>
      <c r="M56" t="s">
        <v>102</v>
      </c>
      <c r="N56" t="s">
        <v>527</v>
      </c>
      <c r="O56" t="s">
        <v>528</v>
      </c>
      <c r="P56" t="s">
        <v>464</v>
      </c>
      <c r="Q56" t="s">
        <v>346</v>
      </c>
      <c r="R56" t="s">
        <v>472</v>
      </c>
      <c r="S56" t="s">
        <v>115</v>
      </c>
      <c r="T56" t="s">
        <v>116</v>
      </c>
      <c r="U56" t="s">
        <v>115</v>
      </c>
      <c r="V56" t="s">
        <v>115</v>
      </c>
      <c r="W56" t="s">
        <v>115</v>
      </c>
      <c r="X56" t="s">
        <v>115</v>
      </c>
      <c r="Y56" t="s">
        <v>115</v>
      </c>
      <c r="Z56">
        <v>520.03150000000005</v>
      </c>
      <c r="AA56">
        <v>515.43439999999998</v>
      </c>
      <c r="AB56" t="s">
        <v>169</v>
      </c>
      <c r="AC56">
        <v>0.3</v>
      </c>
      <c r="AD56">
        <v>0.3</v>
      </c>
      <c r="AE56" t="s">
        <v>326</v>
      </c>
      <c r="AF56" t="s">
        <v>326</v>
      </c>
      <c r="AG56" t="s">
        <v>523</v>
      </c>
      <c r="AH56" t="s">
        <v>169</v>
      </c>
      <c r="AI56" t="s">
        <v>529</v>
      </c>
      <c r="AJ56" t="s">
        <v>169</v>
      </c>
      <c r="AK56" t="s">
        <v>116</v>
      </c>
      <c r="AL56">
        <v>446321274.75138998</v>
      </c>
      <c r="AM56">
        <v>-6905999.9999999488</v>
      </c>
      <c r="AN56">
        <v>-8320451.0996563099</v>
      </c>
      <c r="AO56">
        <v>1414451.0996563612</v>
      </c>
      <c r="AP56">
        <v>1.3010053222944906E-2</v>
      </c>
      <c r="AQ56">
        <v>6.7854609745299221E-3</v>
      </c>
      <c r="AR56">
        <v>6.224592248414984E-3</v>
      </c>
      <c r="AS56">
        <v>0</v>
      </c>
      <c r="AT56">
        <v>0</v>
      </c>
      <c r="AU56">
        <v>0</v>
      </c>
      <c r="AV56">
        <v>0.11414634146341451</v>
      </c>
      <c r="AW56">
        <v>0.11124031641225107</v>
      </c>
      <c r="AX56">
        <v>2.9060250511634411E-3</v>
      </c>
    </row>
    <row r="57" spans="1:50" x14ac:dyDescent="0.25">
      <c r="A57" t="s">
        <v>530</v>
      </c>
      <c r="B57" t="s">
        <v>531</v>
      </c>
      <c r="C57" t="s">
        <v>532</v>
      </c>
      <c r="D57" t="s">
        <v>115</v>
      </c>
      <c r="E57" t="s">
        <v>318</v>
      </c>
      <c r="F57" t="s">
        <v>533</v>
      </c>
      <c r="G57" t="s">
        <v>320</v>
      </c>
      <c r="H57" t="s">
        <v>169</v>
      </c>
      <c r="I57" t="s">
        <v>526</v>
      </c>
      <c r="J57" t="s">
        <v>108</v>
      </c>
      <c r="K57" t="s">
        <v>278</v>
      </c>
      <c r="L57" t="s">
        <v>324</v>
      </c>
      <c r="M57" t="s">
        <v>102</v>
      </c>
      <c r="N57" t="s">
        <v>534</v>
      </c>
      <c r="O57" t="s">
        <v>535</v>
      </c>
      <c r="P57" t="s">
        <v>345</v>
      </c>
      <c r="Q57" t="s">
        <v>346</v>
      </c>
      <c r="R57" t="s">
        <v>472</v>
      </c>
      <c r="S57" t="s">
        <v>115</v>
      </c>
      <c r="T57" t="s">
        <v>116</v>
      </c>
      <c r="U57" t="s">
        <v>115</v>
      </c>
      <c r="V57" t="s">
        <v>115</v>
      </c>
      <c r="W57" t="s">
        <v>115</v>
      </c>
      <c r="X57" t="s">
        <v>115</v>
      </c>
      <c r="Y57" t="s">
        <v>115</v>
      </c>
      <c r="Z57">
        <v>357.93119999999999</v>
      </c>
      <c r="AA57">
        <v>305.06450000000001</v>
      </c>
      <c r="AB57" t="s">
        <v>169</v>
      </c>
      <c r="AC57">
        <v>0.3</v>
      </c>
      <c r="AD57">
        <v>0.3</v>
      </c>
      <c r="AE57" t="s">
        <v>326</v>
      </c>
      <c r="AF57" t="s">
        <v>326</v>
      </c>
      <c r="AG57" t="s">
        <v>531</v>
      </c>
      <c r="AH57" t="s">
        <v>169</v>
      </c>
      <c r="AI57" t="s">
        <v>536</v>
      </c>
      <c r="AJ57" t="s">
        <v>169</v>
      </c>
      <c r="AK57" t="s">
        <v>116</v>
      </c>
      <c r="AL57">
        <v>265608689.98598909</v>
      </c>
      <c r="AM57">
        <v>-53879999.999999993</v>
      </c>
      <c r="AN57">
        <v>-40598231.864248067</v>
      </c>
      <c r="AO57">
        <v>-13281768.135751925</v>
      </c>
      <c r="AP57">
        <v>1.8441403926234612E-2</v>
      </c>
      <c r="AQ57">
        <v>1.1174447195405612E-2</v>
      </c>
      <c r="AR57">
        <v>7.2669567308289995E-3</v>
      </c>
      <c r="AS57">
        <v>0</v>
      </c>
      <c r="AT57">
        <v>0</v>
      </c>
      <c r="AU57">
        <v>0</v>
      </c>
      <c r="AV57">
        <v>0.11349593495934962</v>
      </c>
      <c r="AW57">
        <v>0.10488389406636989</v>
      </c>
      <c r="AX57">
        <v>8.6120408929797332E-3</v>
      </c>
    </row>
    <row r="58" spans="1:50" x14ac:dyDescent="0.25">
      <c r="A58" t="s">
        <v>537</v>
      </c>
      <c r="B58" t="s">
        <v>538</v>
      </c>
      <c r="C58" t="s">
        <v>539</v>
      </c>
      <c r="D58" t="s">
        <v>115</v>
      </c>
      <c r="E58" t="s">
        <v>318</v>
      </c>
      <c r="F58" t="s">
        <v>540</v>
      </c>
      <c r="G58" t="s">
        <v>320</v>
      </c>
      <c r="H58" t="s">
        <v>169</v>
      </c>
      <c r="I58" t="s">
        <v>526</v>
      </c>
      <c r="J58" t="s">
        <v>108</v>
      </c>
      <c r="K58" t="s">
        <v>278</v>
      </c>
      <c r="L58" t="s">
        <v>324</v>
      </c>
      <c r="M58" t="s">
        <v>102</v>
      </c>
      <c r="N58" t="s">
        <v>541</v>
      </c>
      <c r="O58" t="s">
        <v>542</v>
      </c>
      <c r="P58" t="s">
        <v>464</v>
      </c>
      <c r="Q58" t="s">
        <v>346</v>
      </c>
      <c r="R58" t="s">
        <v>472</v>
      </c>
      <c r="S58" t="s">
        <v>115</v>
      </c>
      <c r="T58" t="s">
        <v>116</v>
      </c>
      <c r="U58" t="s">
        <v>115</v>
      </c>
      <c r="V58" t="s">
        <v>115</v>
      </c>
      <c r="W58" t="s">
        <v>115</v>
      </c>
      <c r="X58" t="s">
        <v>115</v>
      </c>
      <c r="Y58" t="s">
        <v>115</v>
      </c>
      <c r="Z58">
        <v>1655.7279000000001</v>
      </c>
      <c r="AA58">
        <v>1412.9093</v>
      </c>
      <c r="AB58" t="s">
        <v>169</v>
      </c>
      <c r="AC58">
        <v>0.3</v>
      </c>
      <c r="AD58">
        <v>0.3</v>
      </c>
      <c r="AE58" t="s">
        <v>326</v>
      </c>
      <c r="AF58" t="s">
        <v>326</v>
      </c>
      <c r="AG58" t="s">
        <v>538</v>
      </c>
      <c r="AH58" t="s">
        <v>169</v>
      </c>
      <c r="AI58" t="s">
        <v>543</v>
      </c>
      <c r="AJ58" t="s">
        <v>169</v>
      </c>
      <c r="AK58" t="s">
        <v>116</v>
      </c>
      <c r="AL58">
        <v>1271108350.9407969</v>
      </c>
      <c r="AM58">
        <v>-249030000.00000021</v>
      </c>
      <c r="AN58">
        <v>-138387957.35135117</v>
      </c>
      <c r="AO58">
        <v>-110642042.64864904</v>
      </c>
      <c r="AP58">
        <v>1.7715912685859037E-2</v>
      </c>
      <c r="AQ58">
        <v>8.9037382547965116E-3</v>
      </c>
      <c r="AR58">
        <v>8.812174431062525E-3</v>
      </c>
      <c r="AS58">
        <v>0</v>
      </c>
      <c r="AT58">
        <v>0</v>
      </c>
      <c r="AU58">
        <v>0</v>
      </c>
      <c r="AV58">
        <v>0.14078014184397181</v>
      </c>
      <c r="AW58">
        <v>0.13498131963409743</v>
      </c>
      <c r="AX58">
        <v>5.7988222098743769E-3</v>
      </c>
    </row>
    <row r="59" spans="1:50" x14ac:dyDescent="0.25">
      <c r="A59" t="s">
        <v>544</v>
      </c>
      <c r="B59" t="s">
        <v>545</v>
      </c>
      <c r="C59" t="s">
        <v>546</v>
      </c>
      <c r="D59" t="s">
        <v>102</v>
      </c>
      <c r="E59" t="s">
        <v>318</v>
      </c>
      <c r="F59" t="s">
        <v>547</v>
      </c>
      <c r="G59" t="s">
        <v>320</v>
      </c>
      <c r="H59" t="s">
        <v>169</v>
      </c>
      <c r="I59" t="s">
        <v>548</v>
      </c>
      <c r="J59" t="s">
        <v>116</v>
      </c>
      <c r="K59" t="s">
        <v>231</v>
      </c>
      <c r="L59" t="s">
        <v>324</v>
      </c>
      <c r="M59" t="s">
        <v>102</v>
      </c>
      <c r="N59" t="s">
        <v>549</v>
      </c>
      <c r="O59" t="s">
        <v>550</v>
      </c>
      <c r="P59" t="s">
        <v>65</v>
      </c>
      <c r="Q59" t="s">
        <v>113</v>
      </c>
      <c r="R59" t="s">
        <v>336</v>
      </c>
      <c r="S59" t="s">
        <v>115</v>
      </c>
      <c r="T59" t="s">
        <v>116</v>
      </c>
      <c r="U59" t="s">
        <v>115</v>
      </c>
      <c r="V59" t="s">
        <v>115</v>
      </c>
      <c r="W59" t="s">
        <v>115</v>
      </c>
      <c r="X59" t="s">
        <v>115</v>
      </c>
      <c r="Y59" t="s">
        <v>115</v>
      </c>
      <c r="Z59">
        <v>102.5026</v>
      </c>
      <c r="AA59">
        <v>84.230199999999996</v>
      </c>
      <c r="AB59" t="s">
        <v>169</v>
      </c>
      <c r="AC59">
        <v>0.74</v>
      </c>
      <c r="AD59">
        <v>0.74</v>
      </c>
      <c r="AE59" t="s">
        <v>326</v>
      </c>
      <c r="AF59" t="s">
        <v>327</v>
      </c>
      <c r="AG59" t="s">
        <v>545</v>
      </c>
      <c r="AH59" t="s">
        <v>169</v>
      </c>
      <c r="AI59" t="s">
        <v>551</v>
      </c>
      <c r="AJ59" t="s">
        <v>169</v>
      </c>
      <c r="AK59" t="s">
        <v>116</v>
      </c>
      <c r="AL59">
        <v>80356365.485385045</v>
      </c>
      <c r="AM59">
        <v>-17179800</v>
      </c>
      <c r="AN59">
        <v>-3530152.4283339917</v>
      </c>
      <c r="AO59">
        <v>-13649647.571666008</v>
      </c>
      <c r="AP59">
        <v>3.7151022202681849E-2</v>
      </c>
      <c r="AQ59">
        <v>3.0465575976284409E-2</v>
      </c>
      <c r="AR59">
        <v>6.6854462263974401E-3</v>
      </c>
      <c r="AS59">
        <v>0</v>
      </c>
      <c r="AT59">
        <v>0</v>
      </c>
      <c r="AU59">
        <v>0</v>
      </c>
      <c r="AV59">
        <v>4.0123456790123413E-2</v>
      </c>
      <c r="AW59">
        <v>5.486226409010464E-2</v>
      </c>
      <c r="AX59">
        <v>-1.4738807299981227E-2</v>
      </c>
    </row>
    <row r="60" spans="1:50" x14ac:dyDescent="0.25">
      <c r="A60" t="s">
        <v>552</v>
      </c>
      <c r="B60" t="s">
        <v>553</v>
      </c>
      <c r="C60" t="s">
        <v>554</v>
      </c>
      <c r="D60" t="s">
        <v>102</v>
      </c>
      <c r="E60" t="s">
        <v>318</v>
      </c>
      <c r="F60" t="s">
        <v>555</v>
      </c>
      <c r="G60" t="s">
        <v>320</v>
      </c>
      <c r="H60" t="s">
        <v>106</v>
      </c>
      <c r="I60" t="s">
        <v>203</v>
      </c>
      <c r="J60" t="s">
        <v>116</v>
      </c>
      <c r="K60" t="s">
        <v>125</v>
      </c>
      <c r="L60" t="s">
        <v>324</v>
      </c>
      <c r="M60" t="s">
        <v>102</v>
      </c>
      <c r="N60" t="s">
        <v>556</v>
      </c>
      <c r="O60" t="s">
        <v>557</v>
      </c>
      <c r="P60" t="s">
        <v>65</v>
      </c>
      <c r="Q60" t="s">
        <v>346</v>
      </c>
      <c r="R60" t="s">
        <v>142</v>
      </c>
      <c r="S60" t="s">
        <v>115</v>
      </c>
      <c r="T60" t="s">
        <v>116</v>
      </c>
      <c r="U60" t="s">
        <v>115</v>
      </c>
      <c r="V60" t="s">
        <v>115</v>
      </c>
      <c r="W60" t="s">
        <v>115</v>
      </c>
      <c r="X60" t="s">
        <v>115</v>
      </c>
      <c r="Y60" t="s">
        <v>102</v>
      </c>
      <c r="Z60">
        <v>1739.6944000000001</v>
      </c>
      <c r="AA60">
        <v>1517.9109000000001</v>
      </c>
      <c r="AB60" t="s">
        <v>106</v>
      </c>
      <c r="AC60">
        <v>0.25</v>
      </c>
      <c r="AD60">
        <v>0.25</v>
      </c>
      <c r="AE60" t="s">
        <v>326</v>
      </c>
      <c r="AF60" t="s">
        <v>327</v>
      </c>
      <c r="AG60" t="s">
        <v>553</v>
      </c>
      <c r="AH60" t="s">
        <v>106</v>
      </c>
      <c r="AI60" t="s">
        <v>558</v>
      </c>
      <c r="AJ60" t="s">
        <v>106</v>
      </c>
      <c r="AK60" t="s">
        <v>116</v>
      </c>
      <c r="AL60">
        <v>1631967738.0952377</v>
      </c>
      <c r="AM60">
        <v>-222200000.00000006</v>
      </c>
      <c r="AN60">
        <v>-177174076</v>
      </c>
      <c r="AO60">
        <v>-45025924.00000006</v>
      </c>
      <c r="AP60">
        <v>7.4051218759640935E-3</v>
      </c>
      <c r="AQ60">
        <v>6.7218604431016349E-3</v>
      </c>
      <c r="AR60">
        <v>6.8326143286245866E-4</v>
      </c>
      <c r="AS60">
        <v>0</v>
      </c>
      <c r="AT60">
        <v>0</v>
      </c>
      <c r="AU60">
        <v>0</v>
      </c>
      <c r="AV60">
        <v>3.0208386667349707E-3</v>
      </c>
      <c r="AW60">
        <v>7.5763078526425165E-3</v>
      </c>
      <c r="AX60">
        <v>-4.5554691859075458E-3</v>
      </c>
    </row>
    <row r="61" spans="1:50" x14ac:dyDescent="0.25">
      <c r="A61" t="s">
        <v>559</v>
      </c>
      <c r="B61" t="s">
        <v>560</v>
      </c>
      <c r="C61" t="s">
        <v>561</v>
      </c>
      <c r="D61" t="s">
        <v>115</v>
      </c>
      <c r="E61" t="s">
        <v>318</v>
      </c>
      <c r="F61" t="s">
        <v>562</v>
      </c>
      <c r="G61" t="s">
        <v>320</v>
      </c>
      <c r="H61" t="s">
        <v>106</v>
      </c>
      <c r="I61" t="s">
        <v>424</v>
      </c>
      <c r="J61" t="s">
        <v>116</v>
      </c>
      <c r="K61" t="s">
        <v>149</v>
      </c>
      <c r="L61" t="s">
        <v>324</v>
      </c>
      <c r="M61" t="s">
        <v>102</v>
      </c>
      <c r="N61" t="s">
        <v>563</v>
      </c>
      <c r="O61" t="s">
        <v>563</v>
      </c>
      <c r="P61" t="s">
        <v>65</v>
      </c>
      <c r="Q61" t="s">
        <v>346</v>
      </c>
      <c r="R61" t="s">
        <v>142</v>
      </c>
      <c r="S61" t="s">
        <v>115</v>
      </c>
      <c r="T61" t="s">
        <v>116</v>
      </c>
      <c r="U61" t="s">
        <v>115</v>
      </c>
      <c r="V61" t="s">
        <v>115</v>
      </c>
      <c r="W61" t="s">
        <v>115</v>
      </c>
      <c r="X61" t="s">
        <v>115</v>
      </c>
      <c r="Y61" t="s">
        <v>115</v>
      </c>
      <c r="Z61">
        <v>245.73939999999999</v>
      </c>
      <c r="AA61">
        <v>276.4683</v>
      </c>
      <c r="AB61" t="s">
        <v>106</v>
      </c>
      <c r="AC61">
        <v>0.2</v>
      </c>
      <c r="AD61">
        <v>0.2</v>
      </c>
      <c r="AE61" t="s">
        <v>326</v>
      </c>
      <c r="AF61" t="s">
        <v>327</v>
      </c>
      <c r="AG61" t="s">
        <v>560</v>
      </c>
      <c r="AH61" t="s">
        <v>106</v>
      </c>
      <c r="AI61" t="s">
        <v>564</v>
      </c>
      <c r="AJ61" t="s">
        <v>106</v>
      </c>
      <c r="AK61" t="s">
        <v>116</v>
      </c>
      <c r="AL61">
        <v>258411535.71428573</v>
      </c>
      <c r="AM61">
        <v>30674000.000000034</v>
      </c>
      <c r="AN61">
        <v>31840040</v>
      </c>
      <c r="AO61">
        <v>-1166039.9999999665</v>
      </c>
      <c r="AP61">
        <v>-2.7995023107002526E-3</v>
      </c>
      <c r="AQ61">
        <v>-3.3916774272304551E-3</v>
      </c>
      <c r="AR61">
        <v>5.9217511653020249E-4</v>
      </c>
      <c r="AS61">
        <v>0</v>
      </c>
      <c r="AT61">
        <v>0</v>
      </c>
      <c r="AU61">
        <v>0</v>
      </c>
      <c r="AV61">
        <v>7.5811630396005469E-4</v>
      </c>
      <c r="AW61">
        <v>1.6972276874389625E-3</v>
      </c>
      <c r="AX61">
        <v>-9.3911138347890777E-4</v>
      </c>
    </row>
    <row r="62" spans="1:50" x14ac:dyDescent="0.25">
      <c r="A62" t="s">
        <v>565</v>
      </c>
      <c r="B62" t="s">
        <v>566</v>
      </c>
      <c r="C62" t="s">
        <v>567</v>
      </c>
      <c r="D62" t="s">
        <v>102</v>
      </c>
      <c r="E62" t="s">
        <v>318</v>
      </c>
      <c r="F62" t="s">
        <v>568</v>
      </c>
      <c r="G62" t="s">
        <v>320</v>
      </c>
      <c r="H62" t="s">
        <v>106</v>
      </c>
      <c r="I62" t="s">
        <v>569</v>
      </c>
      <c r="J62" t="s">
        <v>116</v>
      </c>
      <c r="K62" t="s">
        <v>570</v>
      </c>
      <c r="L62" t="s">
        <v>324</v>
      </c>
      <c r="M62" t="s">
        <v>102</v>
      </c>
      <c r="N62" t="s">
        <v>571</v>
      </c>
      <c r="O62" t="s">
        <v>572</v>
      </c>
      <c r="P62" t="s">
        <v>65</v>
      </c>
      <c r="Q62" t="s">
        <v>346</v>
      </c>
      <c r="R62" t="s">
        <v>142</v>
      </c>
      <c r="S62" t="s">
        <v>115</v>
      </c>
      <c r="T62" t="s">
        <v>116</v>
      </c>
      <c r="U62" t="s">
        <v>115</v>
      </c>
      <c r="V62" t="s">
        <v>115</v>
      </c>
      <c r="W62" t="s">
        <v>115</v>
      </c>
      <c r="X62" t="s">
        <v>115</v>
      </c>
      <c r="Y62" t="s">
        <v>102</v>
      </c>
      <c r="Z62">
        <v>4380.9341999999997</v>
      </c>
      <c r="AA62">
        <v>4316.3863000000001</v>
      </c>
      <c r="AB62" t="s">
        <v>106</v>
      </c>
      <c r="AC62">
        <v>0.5</v>
      </c>
      <c r="AD62">
        <v>0.5</v>
      </c>
      <c r="AE62" t="s">
        <v>326</v>
      </c>
      <c r="AF62" t="s">
        <v>327</v>
      </c>
      <c r="AG62" t="s">
        <v>566</v>
      </c>
      <c r="AH62" t="s">
        <v>106</v>
      </c>
      <c r="AI62" t="s">
        <v>573</v>
      </c>
      <c r="AJ62" t="s">
        <v>106</v>
      </c>
      <c r="AK62" t="s">
        <v>116</v>
      </c>
      <c r="AL62">
        <v>4261289404.7619028</v>
      </c>
      <c r="AM62">
        <v>-109999.99999967258</v>
      </c>
      <c r="AN62">
        <v>202722962.99999991</v>
      </c>
      <c r="AO62">
        <v>-202832962.99999958</v>
      </c>
      <c r="AP62">
        <v>2.2277227722772075E-2</v>
      </c>
      <c r="AQ62">
        <v>5.6523484292585469E-3</v>
      </c>
      <c r="AR62">
        <v>1.6624879293513528E-2</v>
      </c>
      <c r="AS62">
        <v>0</v>
      </c>
      <c r="AT62">
        <v>0</v>
      </c>
      <c r="AU62">
        <v>0</v>
      </c>
      <c r="AV62">
        <v>2.7945971122500524E-4</v>
      </c>
      <c r="AW62">
        <v>1.7838553237948807E-2</v>
      </c>
      <c r="AX62">
        <v>-1.7559093526723801E-2</v>
      </c>
    </row>
    <row r="63" spans="1:50" x14ac:dyDescent="0.25">
      <c r="A63" t="s">
        <v>574</v>
      </c>
      <c r="B63" t="s">
        <v>575</v>
      </c>
      <c r="C63" t="s">
        <v>576</v>
      </c>
      <c r="D63" t="s">
        <v>115</v>
      </c>
      <c r="E63" t="s">
        <v>318</v>
      </c>
      <c r="F63" t="s">
        <v>577</v>
      </c>
      <c r="G63" t="s">
        <v>320</v>
      </c>
      <c r="H63" t="s">
        <v>106</v>
      </c>
      <c r="I63" t="s">
        <v>333</v>
      </c>
      <c r="J63" t="s">
        <v>116</v>
      </c>
      <c r="K63" t="s">
        <v>149</v>
      </c>
      <c r="L63" t="s">
        <v>324</v>
      </c>
      <c r="M63" t="s">
        <v>102</v>
      </c>
      <c r="N63" t="s">
        <v>578</v>
      </c>
      <c r="O63" t="s">
        <v>579</v>
      </c>
      <c r="P63" t="s">
        <v>65</v>
      </c>
      <c r="Q63" t="s">
        <v>346</v>
      </c>
      <c r="R63" t="s">
        <v>142</v>
      </c>
      <c r="S63" t="s">
        <v>115</v>
      </c>
      <c r="T63" t="s">
        <v>116</v>
      </c>
      <c r="U63" t="s">
        <v>115</v>
      </c>
      <c r="V63" t="s">
        <v>115</v>
      </c>
      <c r="W63" t="s">
        <v>115</v>
      </c>
      <c r="X63" t="s">
        <v>115</v>
      </c>
      <c r="Y63" t="s">
        <v>102</v>
      </c>
      <c r="Z63">
        <v>1228.8743999999999</v>
      </c>
      <c r="AA63">
        <v>1229.5453</v>
      </c>
      <c r="AB63" t="s">
        <v>106</v>
      </c>
      <c r="AC63">
        <v>0.25</v>
      </c>
      <c r="AD63">
        <v>0.25</v>
      </c>
      <c r="AE63" t="s">
        <v>326</v>
      </c>
      <c r="AF63" t="s">
        <v>327</v>
      </c>
      <c r="AG63" t="s">
        <v>575</v>
      </c>
      <c r="AH63" t="s">
        <v>106</v>
      </c>
      <c r="AI63" t="s">
        <v>580</v>
      </c>
      <c r="AJ63" t="s">
        <v>106</v>
      </c>
      <c r="AK63" t="s">
        <v>116</v>
      </c>
      <c r="AL63">
        <v>1205630117.6470594</v>
      </c>
      <c r="AM63">
        <v>-150830000.00000015</v>
      </c>
      <c r="AN63">
        <v>-2055478.6581263328</v>
      </c>
      <c r="AO63">
        <v>-148774521.34187382</v>
      </c>
      <c r="AP63">
        <v>-9.0793020286564774E-3</v>
      </c>
      <c r="AQ63">
        <v>-1.0577260571042135E-2</v>
      </c>
      <c r="AR63">
        <v>1.4979585423856578E-3</v>
      </c>
      <c r="AS63">
        <v>0</v>
      </c>
      <c r="AT63">
        <v>0</v>
      </c>
      <c r="AU63">
        <v>0</v>
      </c>
      <c r="AV63">
        <v>3.0134696686658247E-2</v>
      </c>
      <c r="AW63">
        <v>3.0293190231660772E-2</v>
      </c>
      <c r="AX63">
        <v>-1.5849354500252488E-4</v>
      </c>
    </row>
    <row r="64" spans="1:50" x14ac:dyDescent="0.25">
      <c r="A64" t="s">
        <v>581</v>
      </c>
      <c r="B64" t="s">
        <v>582</v>
      </c>
      <c r="C64" t="s">
        <v>583</v>
      </c>
      <c r="D64" t="s">
        <v>102</v>
      </c>
      <c r="E64" t="s">
        <v>318</v>
      </c>
      <c r="F64" t="s">
        <v>584</v>
      </c>
      <c r="G64" t="s">
        <v>320</v>
      </c>
      <c r="H64" t="s">
        <v>106</v>
      </c>
      <c r="I64" t="s">
        <v>585</v>
      </c>
      <c r="J64" t="s">
        <v>116</v>
      </c>
      <c r="K64" t="s">
        <v>149</v>
      </c>
      <c r="L64" t="s">
        <v>324</v>
      </c>
      <c r="M64" t="s">
        <v>102</v>
      </c>
      <c r="N64" t="s">
        <v>586</v>
      </c>
      <c r="O64" t="s">
        <v>587</v>
      </c>
      <c r="P64" t="s">
        <v>65</v>
      </c>
      <c r="Q64" t="s">
        <v>346</v>
      </c>
      <c r="R64" t="s">
        <v>142</v>
      </c>
      <c r="S64" t="s">
        <v>115</v>
      </c>
      <c r="T64" t="s">
        <v>116</v>
      </c>
      <c r="U64" t="s">
        <v>115</v>
      </c>
      <c r="V64" t="s">
        <v>115</v>
      </c>
      <c r="W64" t="s">
        <v>115</v>
      </c>
      <c r="X64" t="s">
        <v>115</v>
      </c>
      <c r="Y64" t="s">
        <v>115</v>
      </c>
      <c r="Z64">
        <v>2518.5491999999999</v>
      </c>
      <c r="AA64">
        <v>2618.3434999999999</v>
      </c>
      <c r="AB64" t="s">
        <v>106</v>
      </c>
      <c r="AC64">
        <v>0.09</v>
      </c>
      <c r="AD64">
        <v>0.09</v>
      </c>
      <c r="AE64" t="s">
        <v>326</v>
      </c>
      <c r="AF64" t="s">
        <v>327</v>
      </c>
      <c r="AG64" t="s">
        <v>582</v>
      </c>
      <c r="AH64" t="s">
        <v>106</v>
      </c>
      <c r="AI64" t="s">
        <v>588</v>
      </c>
      <c r="AJ64" t="s">
        <v>106</v>
      </c>
      <c r="AK64" t="s">
        <v>116</v>
      </c>
      <c r="AL64">
        <v>2511138214.2857141</v>
      </c>
      <c r="AM64">
        <v>98960000.00000003</v>
      </c>
      <c r="AN64">
        <v>105435509.99999997</v>
      </c>
      <c r="AO64">
        <v>-6475509.9999999404</v>
      </c>
      <c r="AP64">
        <v>1.5459804508277664E-3</v>
      </c>
      <c r="AQ64">
        <v>8.6517799028307252E-4</v>
      </c>
      <c r="AR64">
        <v>6.8080246054469384E-4</v>
      </c>
      <c r="AS64">
        <v>0</v>
      </c>
      <c r="AT64">
        <v>0</v>
      </c>
      <c r="AU64">
        <v>0</v>
      </c>
      <c r="AV64">
        <v>-4.4793947839927295E-4</v>
      </c>
      <c r="AW64">
        <v>-2.797472151819802E-4</v>
      </c>
      <c r="AX64">
        <v>-1.6819226321729275E-4</v>
      </c>
    </row>
    <row r="65" spans="1:50" x14ac:dyDescent="0.25">
      <c r="A65" t="s">
        <v>589</v>
      </c>
      <c r="B65" t="s">
        <v>590</v>
      </c>
      <c r="C65" t="s">
        <v>591</v>
      </c>
      <c r="D65" t="s">
        <v>102</v>
      </c>
      <c r="E65" t="s">
        <v>318</v>
      </c>
      <c r="F65" t="s">
        <v>592</v>
      </c>
      <c r="G65" t="s">
        <v>320</v>
      </c>
      <c r="H65" t="s">
        <v>106</v>
      </c>
      <c r="I65" t="s">
        <v>333</v>
      </c>
      <c r="J65" t="s">
        <v>192</v>
      </c>
      <c r="K65" t="s">
        <v>149</v>
      </c>
      <c r="L65" t="s">
        <v>324</v>
      </c>
      <c r="M65" t="s">
        <v>102</v>
      </c>
      <c r="N65" t="s">
        <v>593</v>
      </c>
      <c r="O65" t="s">
        <v>594</v>
      </c>
      <c r="P65" t="s">
        <v>595</v>
      </c>
      <c r="Q65" t="s">
        <v>113</v>
      </c>
      <c r="R65" t="s">
        <v>336</v>
      </c>
      <c r="S65" t="s">
        <v>115</v>
      </c>
      <c r="T65" t="s">
        <v>116</v>
      </c>
      <c r="U65" t="s">
        <v>115</v>
      </c>
      <c r="V65" t="s">
        <v>115</v>
      </c>
      <c r="W65" t="s">
        <v>115</v>
      </c>
      <c r="X65" t="s">
        <v>102</v>
      </c>
      <c r="Y65" t="s">
        <v>102</v>
      </c>
      <c r="Z65">
        <v>964.04229999999995</v>
      </c>
      <c r="AA65">
        <v>917.23789999999997</v>
      </c>
      <c r="AB65" t="s">
        <v>106</v>
      </c>
      <c r="AC65">
        <v>0.4</v>
      </c>
      <c r="AD65">
        <v>0.4</v>
      </c>
      <c r="AE65" t="s">
        <v>326</v>
      </c>
      <c r="AF65" t="s">
        <v>327</v>
      </c>
      <c r="AG65" t="s">
        <v>590</v>
      </c>
      <c r="AH65" t="s">
        <v>106</v>
      </c>
      <c r="AI65" t="s">
        <v>596</v>
      </c>
      <c r="AJ65" t="s">
        <v>106</v>
      </c>
      <c r="AK65" t="s">
        <v>116</v>
      </c>
      <c r="AL65">
        <v>978799270.58823502</v>
      </c>
      <c r="AM65">
        <v>-43637999.999999918</v>
      </c>
      <c r="AN65">
        <v>10323256.168722708</v>
      </c>
      <c r="AO65">
        <v>-53961256.16872263</v>
      </c>
      <c r="AP65">
        <v>4.2305053738852072E-2</v>
      </c>
      <c r="AQ65">
        <v>3.776733983452929E-2</v>
      </c>
      <c r="AR65">
        <v>4.5377139043227821E-3</v>
      </c>
      <c r="AS65">
        <v>0</v>
      </c>
      <c r="AT65">
        <v>0</v>
      </c>
      <c r="AU65">
        <v>0</v>
      </c>
      <c r="AV65">
        <v>3.8032338874971483E-2</v>
      </c>
      <c r="AW65">
        <v>4.1846192144922467E-2</v>
      </c>
      <c r="AX65">
        <v>-3.8138532699509842E-3</v>
      </c>
    </row>
    <row r="66" spans="1:50" x14ac:dyDescent="0.25">
      <c r="A66" t="s">
        <v>597</v>
      </c>
      <c r="B66" t="s">
        <v>598</v>
      </c>
      <c r="C66" t="s">
        <v>599</v>
      </c>
      <c r="D66" t="s">
        <v>102</v>
      </c>
      <c r="E66" t="s">
        <v>318</v>
      </c>
      <c r="F66" t="s">
        <v>600</v>
      </c>
      <c r="G66" t="s">
        <v>375</v>
      </c>
      <c r="H66" t="s">
        <v>106</v>
      </c>
      <c r="I66" t="s">
        <v>376</v>
      </c>
      <c r="J66" t="s">
        <v>108</v>
      </c>
      <c r="K66" t="s">
        <v>149</v>
      </c>
      <c r="L66" t="s">
        <v>324</v>
      </c>
      <c r="M66" t="s">
        <v>102</v>
      </c>
      <c r="N66" t="s">
        <v>150</v>
      </c>
      <c r="O66" t="s">
        <v>151</v>
      </c>
      <c r="P66" t="s">
        <v>65</v>
      </c>
      <c r="Q66" t="s">
        <v>113</v>
      </c>
      <c r="R66" t="s">
        <v>336</v>
      </c>
      <c r="S66" t="s">
        <v>115</v>
      </c>
      <c r="T66" t="s">
        <v>116</v>
      </c>
      <c r="U66" t="s">
        <v>115</v>
      </c>
      <c r="V66" t="s">
        <v>115</v>
      </c>
      <c r="W66" t="s">
        <v>115</v>
      </c>
      <c r="X66" t="s">
        <v>115</v>
      </c>
      <c r="Y66" t="s">
        <v>102</v>
      </c>
      <c r="Z66">
        <v>9438.6625999999997</v>
      </c>
      <c r="AA66">
        <v>8075.6675999999998</v>
      </c>
      <c r="AB66" t="s">
        <v>106</v>
      </c>
      <c r="AC66">
        <v>0.1</v>
      </c>
      <c r="AD66">
        <v>0.1</v>
      </c>
      <c r="AE66" t="s">
        <v>601</v>
      </c>
      <c r="AF66" t="s">
        <v>132</v>
      </c>
      <c r="AG66" t="s">
        <v>598</v>
      </c>
      <c r="AH66" t="s">
        <v>106</v>
      </c>
      <c r="AI66" t="s">
        <v>152</v>
      </c>
      <c r="AJ66" t="s">
        <v>106</v>
      </c>
      <c r="AK66" t="s">
        <v>116</v>
      </c>
      <c r="AL66">
        <v>8406958352.9411755</v>
      </c>
      <c r="AM66">
        <v>-1333709999.999999</v>
      </c>
      <c r="AN66">
        <v>-1353946000.0000002</v>
      </c>
      <c r="AO66">
        <v>20236000.000001192</v>
      </c>
      <c r="AP66">
        <v>3.8278931750741707E-2</v>
      </c>
      <c r="AQ66">
        <v>3.9517326714420875E-2</v>
      </c>
      <c r="AR66">
        <v>-1.238394963679168E-3</v>
      </c>
      <c r="AS66">
        <v>0</v>
      </c>
      <c r="AT66">
        <v>0</v>
      </c>
      <c r="AU66">
        <v>0</v>
      </c>
      <c r="AV66">
        <v>5.7191878753215519E-4</v>
      </c>
      <c r="AW66">
        <v>2.284989537168447E-2</v>
      </c>
      <c r="AX66">
        <v>-2.2277976584152315E-2</v>
      </c>
    </row>
    <row r="67" spans="1:50" x14ac:dyDescent="0.25">
      <c r="A67" t="s">
        <v>602</v>
      </c>
      <c r="B67" t="s">
        <v>603</v>
      </c>
      <c r="C67" t="s">
        <v>604</v>
      </c>
      <c r="D67" t="s">
        <v>102</v>
      </c>
      <c r="E67" t="s">
        <v>318</v>
      </c>
      <c r="F67" t="s">
        <v>605</v>
      </c>
      <c r="G67" t="s">
        <v>320</v>
      </c>
      <c r="H67" t="s">
        <v>106</v>
      </c>
      <c r="I67" t="s">
        <v>606</v>
      </c>
      <c r="J67" t="s">
        <v>108</v>
      </c>
      <c r="K67" t="s">
        <v>149</v>
      </c>
      <c r="L67" t="s">
        <v>324</v>
      </c>
      <c r="M67" t="s">
        <v>102</v>
      </c>
      <c r="N67" t="s">
        <v>150</v>
      </c>
      <c r="O67" t="s">
        <v>151</v>
      </c>
      <c r="P67" t="s">
        <v>65</v>
      </c>
      <c r="Q67" t="s">
        <v>113</v>
      </c>
      <c r="R67" t="s">
        <v>114</v>
      </c>
      <c r="S67" t="s">
        <v>115</v>
      </c>
      <c r="T67" t="s">
        <v>116</v>
      </c>
      <c r="U67" t="s">
        <v>115</v>
      </c>
      <c r="V67" t="s">
        <v>115</v>
      </c>
      <c r="W67" t="s">
        <v>115</v>
      </c>
      <c r="X67" t="s">
        <v>115</v>
      </c>
      <c r="Y67" t="s">
        <v>102</v>
      </c>
      <c r="Z67">
        <v>5036.5785999999998</v>
      </c>
      <c r="AA67">
        <v>4474.9467999999997</v>
      </c>
      <c r="AB67" t="s">
        <v>106</v>
      </c>
      <c r="AC67">
        <v>0.1</v>
      </c>
      <c r="AD67">
        <v>0.1</v>
      </c>
      <c r="AE67" t="s">
        <v>326</v>
      </c>
      <c r="AF67" t="s">
        <v>327</v>
      </c>
      <c r="AG67" t="s">
        <v>603</v>
      </c>
      <c r="AH67" t="s">
        <v>106</v>
      </c>
      <c r="AI67" t="s">
        <v>152</v>
      </c>
      <c r="AJ67" t="s">
        <v>106</v>
      </c>
      <c r="AK67" t="s">
        <v>116</v>
      </c>
      <c r="AL67">
        <v>4895427882.3529415</v>
      </c>
      <c r="AM67">
        <v>-552010000.00000024</v>
      </c>
      <c r="AN67">
        <v>-581211010</v>
      </c>
      <c r="AO67">
        <v>29201009.999999762</v>
      </c>
      <c r="AP67">
        <v>4.3287510968119447E-2</v>
      </c>
      <c r="AQ67">
        <v>3.9517326714420875E-2</v>
      </c>
      <c r="AR67">
        <v>3.7701842536985719E-3</v>
      </c>
      <c r="AS67">
        <v>0</v>
      </c>
      <c r="AT67">
        <v>0</v>
      </c>
      <c r="AU67">
        <v>0</v>
      </c>
      <c r="AV67">
        <v>3.0933633295837648E-3</v>
      </c>
      <c r="AW67">
        <v>2.284989537168447E-2</v>
      </c>
      <c r="AX67">
        <v>-1.9756532042100705E-2</v>
      </c>
    </row>
    <row r="68" spans="1:50" x14ac:dyDescent="0.25">
      <c r="A68" t="s">
        <v>607</v>
      </c>
      <c r="B68" t="s">
        <v>608</v>
      </c>
      <c r="C68" t="s">
        <v>609</v>
      </c>
      <c r="D68" t="s">
        <v>102</v>
      </c>
      <c r="E68" t="s">
        <v>318</v>
      </c>
      <c r="F68" t="s">
        <v>610</v>
      </c>
      <c r="G68" t="s">
        <v>375</v>
      </c>
      <c r="H68" t="s">
        <v>106</v>
      </c>
      <c r="I68" t="s">
        <v>611</v>
      </c>
      <c r="J68" t="s">
        <v>108</v>
      </c>
      <c r="K68" t="s">
        <v>149</v>
      </c>
      <c r="L68" t="s">
        <v>324</v>
      </c>
      <c r="M68" t="s">
        <v>102</v>
      </c>
      <c r="N68" t="s">
        <v>612</v>
      </c>
      <c r="O68" t="s">
        <v>613</v>
      </c>
      <c r="P68" t="s">
        <v>65</v>
      </c>
      <c r="Q68" t="s">
        <v>113</v>
      </c>
      <c r="R68" t="s">
        <v>114</v>
      </c>
      <c r="S68" t="s">
        <v>115</v>
      </c>
      <c r="T68" t="s">
        <v>116</v>
      </c>
      <c r="U68" t="s">
        <v>115</v>
      </c>
      <c r="V68" t="s">
        <v>115</v>
      </c>
      <c r="W68" t="s">
        <v>115</v>
      </c>
      <c r="X68" t="s">
        <v>115</v>
      </c>
      <c r="Y68" t="s">
        <v>102</v>
      </c>
      <c r="Z68">
        <v>2982.2579999999998</v>
      </c>
      <c r="AA68">
        <v>1990.57</v>
      </c>
      <c r="AB68" t="s">
        <v>106</v>
      </c>
      <c r="AC68">
        <v>0.51</v>
      </c>
      <c r="AD68">
        <v>0.5</v>
      </c>
      <c r="AE68" t="s">
        <v>614</v>
      </c>
      <c r="AF68" t="s">
        <v>132</v>
      </c>
      <c r="AG68" t="s">
        <v>608</v>
      </c>
      <c r="AH68" t="s">
        <v>106</v>
      </c>
      <c r="AI68" t="s">
        <v>615</v>
      </c>
      <c r="AJ68" t="s">
        <v>106</v>
      </c>
      <c r="AK68" t="s">
        <v>116</v>
      </c>
      <c r="AL68">
        <v>2467014352.9411759</v>
      </c>
      <c r="AM68">
        <v>-989760000.00000024</v>
      </c>
      <c r="AN68">
        <v>-569231000.00000012</v>
      </c>
      <c r="AO68">
        <v>-420529000.00000012</v>
      </c>
      <c r="AP68">
        <v>3.7373241740268348E-2</v>
      </c>
      <c r="AQ68">
        <v>3.6528254761161394E-2</v>
      </c>
      <c r="AR68">
        <v>8.4498697910695419E-4</v>
      </c>
      <c r="AS68">
        <v>0</v>
      </c>
      <c r="AT68">
        <v>0</v>
      </c>
      <c r="AU68">
        <v>0</v>
      </c>
      <c r="AV68">
        <v>-2.5729646697388531E-2</v>
      </c>
      <c r="AW68">
        <v>1.055329413538475E-3</v>
      </c>
      <c r="AX68">
        <v>-2.6784976110927006E-2</v>
      </c>
    </row>
    <row r="69" spans="1:50" x14ac:dyDescent="0.25">
      <c r="A69" t="s">
        <v>616</v>
      </c>
      <c r="B69" t="s">
        <v>617</v>
      </c>
      <c r="C69" t="s">
        <v>618</v>
      </c>
      <c r="D69" t="s">
        <v>102</v>
      </c>
      <c r="E69" t="s">
        <v>318</v>
      </c>
      <c r="F69" t="s">
        <v>619</v>
      </c>
      <c r="G69" t="s">
        <v>320</v>
      </c>
      <c r="H69" t="s">
        <v>106</v>
      </c>
      <c r="I69" t="s">
        <v>620</v>
      </c>
      <c r="J69" t="s">
        <v>621</v>
      </c>
      <c r="K69" t="s">
        <v>149</v>
      </c>
      <c r="L69" t="s">
        <v>324</v>
      </c>
      <c r="M69" t="s">
        <v>102</v>
      </c>
      <c r="N69" t="s">
        <v>622</v>
      </c>
      <c r="O69" t="s">
        <v>623</v>
      </c>
      <c r="P69" t="s">
        <v>65</v>
      </c>
      <c r="Q69" t="s">
        <v>113</v>
      </c>
      <c r="R69" t="s">
        <v>114</v>
      </c>
      <c r="S69" t="s">
        <v>115</v>
      </c>
      <c r="T69" t="s">
        <v>116</v>
      </c>
      <c r="U69" t="s">
        <v>115</v>
      </c>
      <c r="V69" t="s">
        <v>115</v>
      </c>
      <c r="W69" t="s">
        <v>115</v>
      </c>
      <c r="X69" t="s">
        <v>115</v>
      </c>
      <c r="Y69" t="s">
        <v>102</v>
      </c>
      <c r="Z69">
        <v>717.54190000000006</v>
      </c>
      <c r="AA69">
        <v>694.23689999999999</v>
      </c>
      <c r="AB69" t="s">
        <v>106</v>
      </c>
      <c r="AC69">
        <v>0.4</v>
      </c>
      <c r="AD69">
        <v>0.4</v>
      </c>
      <c r="AE69" t="s">
        <v>326</v>
      </c>
      <c r="AF69" t="s">
        <v>327</v>
      </c>
      <c r="AG69" t="s">
        <v>617</v>
      </c>
      <c r="AH69" t="s">
        <v>106</v>
      </c>
      <c r="AI69" t="s">
        <v>624</v>
      </c>
      <c r="AJ69" t="s">
        <v>106</v>
      </c>
      <c r="AK69" t="s">
        <v>116</v>
      </c>
      <c r="AL69">
        <v>733803505.88235295</v>
      </c>
      <c r="AM69">
        <v>-23557000.000000015</v>
      </c>
      <c r="AN69">
        <v>-26208318.035085965</v>
      </c>
      <c r="AO69">
        <v>2651318.03508595</v>
      </c>
      <c r="AP69">
        <v>9.103169251517107E-3</v>
      </c>
      <c r="AQ69">
        <v>7.8205032106539729E-3</v>
      </c>
      <c r="AR69">
        <v>1.2826660408631341E-3</v>
      </c>
      <c r="AS69">
        <v>0</v>
      </c>
      <c r="AT69">
        <v>0</v>
      </c>
      <c r="AU69">
        <v>0</v>
      </c>
      <c r="AV69">
        <v>6.1347517730496515E-2</v>
      </c>
      <c r="AW69">
        <v>6.7047603931061017E-2</v>
      </c>
      <c r="AX69">
        <v>-5.7000862005645025E-3</v>
      </c>
    </row>
    <row r="70" spans="1:50" x14ac:dyDescent="0.25">
      <c r="A70" t="s">
        <v>625</v>
      </c>
      <c r="B70" t="s">
        <v>626</v>
      </c>
      <c r="C70" t="s">
        <v>627</v>
      </c>
      <c r="D70" t="s">
        <v>102</v>
      </c>
      <c r="E70" t="s">
        <v>318</v>
      </c>
      <c r="F70" t="s">
        <v>628</v>
      </c>
      <c r="G70" t="s">
        <v>320</v>
      </c>
      <c r="H70" t="s">
        <v>106</v>
      </c>
      <c r="I70" t="s">
        <v>620</v>
      </c>
      <c r="J70" t="s">
        <v>629</v>
      </c>
      <c r="K70" t="s">
        <v>149</v>
      </c>
      <c r="L70" t="s">
        <v>324</v>
      </c>
      <c r="M70" t="s">
        <v>102</v>
      </c>
      <c r="N70" t="s">
        <v>630</v>
      </c>
      <c r="O70" t="s">
        <v>631</v>
      </c>
      <c r="P70" t="s">
        <v>65</v>
      </c>
      <c r="Q70" t="s">
        <v>113</v>
      </c>
      <c r="R70" t="s">
        <v>114</v>
      </c>
      <c r="S70" t="s">
        <v>115</v>
      </c>
      <c r="T70" t="s">
        <v>116</v>
      </c>
      <c r="U70" t="s">
        <v>115</v>
      </c>
      <c r="V70" t="s">
        <v>115</v>
      </c>
      <c r="W70" t="s">
        <v>115</v>
      </c>
      <c r="X70" t="s">
        <v>115</v>
      </c>
      <c r="Y70" t="s">
        <v>115</v>
      </c>
      <c r="Z70">
        <v>1073.5128999999999</v>
      </c>
      <c r="AA70">
        <v>662.83960000000002</v>
      </c>
      <c r="AB70" t="s">
        <v>106</v>
      </c>
      <c r="AC70">
        <v>0.4</v>
      </c>
      <c r="AD70">
        <v>0.4</v>
      </c>
      <c r="AE70" t="s">
        <v>326</v>
      </c>
      <c r="AF70" t="s">
        <v>327</v>
      </c>
      <c r="AG70" t="s">
        <v>626</v>
      </c>
      <c r="AH70" t="s">
        <v>106</v>
      </c>
      <c r="AI70" t="s">
        <v>632</v>
      </c>
      <c r="AJ70" t="s">
        <v>106</v>
      </c>
      <c r="AK70" t="s">
        <v>116</v>
      </c>
      <c r="AL70">
        <v>995266282.35294151</v>
      </c>
      <c r="AM70">
        <v>-408056000.00000006</v>
      </c>
      <c r="AN70">
        <v>-369734210</v>
      </c>
      <c r="AO70">
        <v>-38321790.00000006</v>
      </c>
      <c r="AP70">
        <v>2.3721787194841193E-2</v>
      </c>
      <c r="AQ70">
        <v>2.3800757985923182E-2</v>
      </c>
      <c r="AR70">
        <v>-7.8970791081989233E-5</v>
      </c>
      <c r="AS70">
        <v>0</v>
      </c>
      <c r="AT70">
        <v>0</v>
      </c>
      <c r="AU70">
        <v>0</v>
      </c>
      <c r="AV70">
        <v>6.5308568004793344E-2</v>
      </c>
      <c r="AW70">
        <v>7.6611250284673194E-2</v>
      </c>
      <c r="AX70">
        <v>-1.130268227987985E-2</v>
      </c>
    </row>
    <row r="71" spans="1:50" x14ac:dyDescent="0.25">
      <c r="A71" t="s">
        <v>633</v>
      </c>
      <c r="B71" t="s">
        <v>634</v>
      </c>
      <c r="C71" t="s">
        <v>635</v>
      </c>
      <c r="D71" t="s">
        <v>102</v>
      </c>
      <c r="E71" t="s">
        <v>318</v>
      </c>
      <c r="F71" t="s">
        <v>636</v>
      </c>
      <c r="G71" t="s">
        <v>320</v>
      </c>
      <c r="H71" t="s">
        <v>106</v>
      </c>
      <c r="I71" t="s">
        <v>333</v>
      </c>
      <c r="J71" t="s">
        <v>192</v>
      </c>
      <c r="K71" t="s">
        <v>149</v>
      </c>
      <c r="L71" t="s">
        <v>324</v>
      </c>
      <c r="M71" t="s">
        <v>102</v>
      </c>
      <c r="N71" t="s">
        <v>637</v>
      </c>
      <c r="O71" t="s">
        <v>638</v>
      </c>
      <c r="P71" t="s">
        <v>65</v>
      </c>
      <c r="Q71" t="s">
        <v>113</v>
      </c>
      <c r="R71" t="s">
        <v>472</v>
      </c>
      <c r="S71" t="s">
        <v>115</v>
      </c>
      <c r="T71" t="s">
        <v>116</v>
      </c>
      <c r="U71" t="s">
        <v>115</v>
      </c>
      <c r="V71" t="s">
        <v>115</v>
      </c>
      <c r="W71" t="s">
        <v>115</v>
      </c>
      <c r="X71" t="s">
        <v>115</v>
      </c>
      <c r="Y71" t="s">
        <v>102</v>
      </c>
      <c r="Z71">
        <v>63.886800000000001</v>
      </c>
      <c r="AA71">
        <v>58.402099999999997</v>
      </c>
      <c r="AB71" t="s">
        <v>106</v>
      </c>
      <c r="AC71">
        <v>0.4</v>
      </c>
      <c r="AD71">
        <v>0.4</v>
      </c>
      <c r="AE71" t="s">
        <v>326</v>
      </c>
      <c r="AF71" t="s">
        <v>327</v>
      </c>
      <c r="AG71" t="s">
        <v>634</v>
      </c>
      <c r="AH71" t="s">
        <v>106</v>
      </c>
      <c r="AI71" t="s">
        <v>639</v>
      </c>
      <c r="AJ71" t="s">
        <v>106</v>
      </c>
      <c r="AK71" t="s">
        <v>116</v>
      </c>
      <c r="AL71">
        <v>59420335.294117637</v>
      </c>
      <c r="AM71">
        <v>-5508499.9999999981</v>
      </c>
      <c r="AN71">
        <v>-2167261.5404625707</v>
      </c>
      <c r="AO71">
        <v>-3341238.4595374274</v>
      </c>
      <c r="AP71">
        <v>4.1043083900226707E-2</v>
      </c>
      <c r="AQ71">
        <v>3.7143098622359316E-2</v>
      </c>
      <c r="AR71">
        <v>3.8999852778673905E-3</v>
      </c>
      <c r="AS71">
        <v>0</v>
      </c>
      <c r="AT71">
        <v>0</v>
      </c>
      <c r="AU71">
        <v>0</v>
      </c>
      <c r="AV71">
        <v>1.8185850521179603E-2</v>
      </c>
      <c r="AW71">
        <v>2.6573233864141788E-2</v>
      </c>
      <c r="AX71">
        <v>-8.3873833429621847E-3</v>
      </c>
    </row>
    <row r="72" spans="1:50" x14ac:dyDescent="0.25">
      <c r="A72" t="s">
        <v>640</v>
      </c>
      <c r="B72" t="s">
        <v>641</v>
      </c>
      <c r="C72" t="s">
        <v>642</v>
      </c>
      <c r="D72" t="s">
        <v>102</v>
      </c>
      <c r="E72" t="s">
        <v>318</v>
      </c>
      <c r="F72" t="s">
        <v>643</v>
      </c>
      <c r="G72" t="s">
        <v>320</v>
      </c>
      <c r="H72" t="s">
        <v>106</v>
      </c>
      <c r="I72" t="s">
        <v>333</v>
      </c>
      <c r="J72" t="s">
        <v>192</v>
      </c>
      <c r="K72" t="s">
        <v>644</v>
      </c>
      <c r="L72" t="s">
        <v>324</v>
      </c>
      <c r="M72" t="s">
        <v>102</v>
      </c>
      <c r="N72" t="s">
        <v>645</v>
      </c>
      <c r="O72" t="s">
        <v>646</v>
      </c>
      <c r="P72" t="s">
        <v>65</v>
      </c>
      <c r="Q72" t="s">
        <v>113</v>
      </c>
      <c r="R72" t="s">
        <v>114</v>
      </c>
      <c r="S72" t="s">
        <v>115</v>
      </c>
      <c r="T72" t="s">
        <v>116</v>
      </c>
      <c r="U72" t="s">
        <v>115</v>
      </c>
      <c r="V72" t="s">
        <v>115</v>
      </c>
      <c r="W72" t="s">
        <v>115</v>
      </c>
      <c r="X72" t="s">
        <v>115</v>
      </c>
      <c r="Y72" t="s">
        <v>102</v>
      </c>
      <c r="Z72">
        <v>1315.9239</v>
      </c>
      <c r="AA72">
        <v>1401.4612</v>
      </c>
      <c r="AB72" t="s">
        <v>106</v>
      </c>
      <c r="AC72">
        <v>0.4</v>
      </c>
      <c r="AD72">
        <v>0.4</v>
      </c>
      <c r="AE72" t="s">
        <v>326</v>
      </c>
      <c r="AF72" t="s">
        <v>327</v>
      </c>
      <c r="AG72" t="s">
        <v>641</v>
      </c>
      <c r="AH72" t="s">
        <v>106</v>
      </c>
      <c r="AI72" t="s">
        <v>647</v>
      </c>
      <c r="AJ72" t="s">
        <v>106</v>
      </c>
      <c r="AK72" t="s">
        <v>116</v>
      </c>
      <c r="AL72">
        <v>1383984000.0000002</v>
      </c>
      <c r="AM72">
        <v>86149999.999999866</v>
      </c>
      <c r="AN72">
        <v>3709316.9516437356</v>
      </c>
      <c r="AO72">
        <v>82440683.048356131</v>
      </c>
      <c r="AP72">
        <v>3.1934645376903159E-2</v>
      </c>
      <c r="AQ72">
        <v>3.5919349240659315E-2</v>
      </c>
      <c r="AR72">
        <v>-3.984703863756156E-3</v>
      </c>
      <c r="AS72">
        <v>0</v>
      </c>
      <c r="AT72">
        <v>0</v>
      </c>
      <c r="AU72">
        <v>0</v>
      </c>
      <c r="AV72">
        <v>6.3799923440091888E-2</v>
      </c>
      <c r="AW72">
        <v>7.2248474131029639E-2</v>
      </c>
      <c r="AX72">
        <v>-8.4485506909377506E-3</v>
      </c>
    </row>
    <row r="73" spans="1:50" x14ac:dyDescent="0.25">
      <c r="A73" t="s">
        <v>648</v>
      </c>
      <c r="B73" t="s">
        <v>649</v>
      </c>
      <c r="C73" t="s">
        <v>650</v>
      </c>
      <c r="D73" t="s">
        <v>102</v>
      </c>
      <c r="E73" t="s">
        <v>318</v>
      </c>
      <c r="F73" t="s">
        <v>651</v>
      </c>
      <c r="G73" t="s">
        <v>320</v>
      </c>
      <c r="H73" t="s">
        <v>106</v>
      </c>
      <c r="I73" t="s">
        <v>652</v>
      </c>
      <c r="J73" t="s">
        <v>116</v>
      </c>
      <c r="K73" t="s">
        <v>109</v>
      </c>
      <c r="L73" t="s">
        <v>324</v>
      </c>
      <c r="M73" t="s">
        <v>102</v>
      </c>
      <c r="N73" t="s">
        <v>653</v>
      </c>
      <c r="O73" t="s">
        <v>654</v>
      </c>
      <c r="P73" t="s">
        <v>65</v>
      </c>
      <c r="Q73" t="s">
        <v>346</v>
      </c>
      <c r="R73" t="s">
        <v>142</v>
      </c>
      <c r="S73" t="s">
        <v>115</v>
      </c>
      <c r="T73" t="s">
        <v>116</v>
      </c>
      <c r="U73" t="s">
        <v>115</v>
      </c>
      <c r="V73" t="s">
        <v>115</v>
      </c>
      <c r="W73" t="s">
        <v>115</v>
      </c>
      <c r="X73" t="s">
        <v>115</v>
      </c>
      <c r="Y73" t="s">
        <v>102</v>
      </c>
      <c r="Z73">
        <v>224.13390000000001</v>
      </c>
      <c r="AA73">
        <v>229.48670000000001</v>
      </c>
      <c r="AB73" t="s">
        <v>106</v>
      </c>
      <c r="AC73">
        <v>0.2</v>
      </c>
      <c r="AD73">
        <v>0.2</v>
      </c>
      <c r="AE73" t="s">
        <v>326</v>
      </c>
      <c r="AF73" t="s">
        <v>327</v>
      </c>
      <c r="AG73" t="s">
        <v>649</v>
      </c>
      <c r="AH73" t="s">
        <v>106</v>
      </c>
      <c r="AI73" t="s">
        <v>655</v>
      </c>
      <c r="AJ73" t="s">
        <v>106</v>
      </c>
      <c r="AK73" t="s">
        <v>116</v>
      </c>
      <c r="AL73">
        <v>226552023.80952379</v>
      </c>
      <c r="AM73">
        <v>5189999.9999999981</v>
      </c>
      <c r="AN73">
        <v>779520.00000000023</v>
      </c>
      <c r="AO73">
        <v>4410479.9999999981</v>
      </c>
      <c r="AP73">
        <v>-6.5578158458243774E-3</v>
      </c>
      <c r="AQ73">
        <v>-7.8182117749155955E-3</v>
      </c>
      <c r="AR73">
        <v>1.2603959290912181E-3</v>
      </c>
      <c r="AS73">
        <v>0</v>
      </c>
      <c r="AT73">
        <v>0</v>
      </c>
      <c r="AU73">
        <v>0</v>
      </c>
      <c r="AV73">
        <v>1.1204577188979492E-2</v>
      </c>
      <c r="AW73">
        <v>1.2216856352991856E-2</v>
      </c>
      <c r="AX73">
        <v>-1.0122791640123641E-3</v>
      </c>
    </row>
    <row r="74" spans="1:50" x14ac:dyDescent="0.25">
      <c r="A74" t="s">
        <v>656</v>
      </c>
      <c r="B74" t="s">
        <v>657</v>
      </c>
      <c r="C74" t="s">
        <v>658</v>
      </c>
      <c r="D74" t="s">
        <v>115</v>
      </c>
      <c r="E74" t="s">
        <v>318</v>
      </c>
      <c r="F74" t="s">
        <v>659</v>
      </c>
      <c r="G74" t="s">
        <v>320</v>
      </c>
      <c r="H74" t="s">
        <v>106</v>
      </c>
      <c r="I74" t="s">
        <v>402</v>
      </c>
      <c r="J74" t="s">
        <v>108</v>
      </c>
      <c r="K74" t="s">
        <v>660</v>
      </c>
      <c r="L74" t="s">
        <v>324</v>
      </c>
      <c r="M74" t="s">
        <v>102</v>
      </c>
      <c r="N74" t="s">
        <v>661</v>
      </c>
      <c r="O74" t="s">
        <v>662</v>
      </c>
      <c r="P74" t="s">
        <v>65</v>
      </c>
      <c r="Q74" t="s">
        <v>113</v>
      </c>
      <c r="R74" t="s">
        <v>114</v>
      </c>
      <c r="S74" t="s">
        <v>115</v>
      </c>
      <c r="T74" t="s">
        <v>116</v>
      </c>
      <c r="U74" t="s">
        <v>115</v>
      </c>
      <c r="V74" t="s">
        <v>115</v>
      </c>
      <c r="W74" t="s">
        <v>115</v>
      </c>
      <c r="X74" t="s">
        <v>115</v>
      </c>
      <c r="Y74" t="s">
        <v>115</v>
      </c>
      <c r="Z74">
        <v>102.563</v>
      </c>
      <c r="AA74">
        <v>88.020700000000005</v>
      </c>
      <c r="AB74" t="s">
        <v>106</v>
      </c>
      <c r="AC74">
        <v>0.33</v>
      </c>
      <c r="AD74">
        <v>0.33</v>
      </c>
      <c r="AE74" t="s">
        <v>326</v>
      </c>
      <c r="AF74" t="s">
        <v>327</v>
      </c>
      <c r="AG74" t="s">
        <v>657</v>
      </c>
      <c r="AH74" t="s">
        <v>106</v>
      </c>
      <c r="AI74" t="s">
        <v>663</v>
      </c>
      <c r="AJ74" t="s">
        <v>106</v>
      </c>
      <c r="AK74" t="s">
        <v>116</v>
      </c>
      <c r="AL74">
        <v>101206445.78313251</v>
      </c>
      <c r="AM74">
        <v>-13955700.000000007</v>
      </c>
      <c r="AN74">
        <v>-12755679.999999998</v>
      </c>
      <c r="AO74">
        <v>-1200020.0000000093</v>
      </c>
      <c r="AP74">
        <v>-3.069960861056753E-2</v>
      </c>
      <c r="AQ74">
        <v>-2.6928868908994485E-2</v>
      </c>
      <c r="AR74">
        <v>-3.7707397015730448E-3</v>
      </c>
      <c r="AS74">
        <v>0</v>
      </c>
      <c r="AT74">
        <v>0</v>
      </c>
      <c r="AU74">
        <v>0</v>
      </c>
      <c r="AV74">
        <v>6.9067853770403476E-2</v>
      </c>
      <c r="AW74">
        <v>6.7531885220840859E-2</v>
      </c>
      <c r="AX74">
        <v>1.5359685495626163E-3</v>
      </c>
    </row>
    <row r="75" spans="1:50" x14ac:dyDescent="0.25">
      <c r="A75" t="s">
        <v>664</v>
      </c>
      <c r="B75" t="s">
        <v>665</v>
      </c>
      <c r="C75" t="s">
        <v>666</v>
      </c>
      <c r="D75" t="s">
        <v>115</v>
      </c>
      <c r="E75" t="s">
        <v>318</v>
      </c>
      <c r="F75" t="s">
        <v>667</v>
      </c>
      <c r="G75" t="s">
        <v>320</v>
      </c>
      <c r="H75" t="s">
        <v>169</v>
      </c>
      <c r="I75" t="s">
        <v>668</v>
      </c>
      <c r="J75" t="s">
        <v>116</v>
      </c>
      <c r="K75" t="s">
        <v>278</v>
      </c>
      <c r="L75" t="s">
        <v>324</v>
      </c>
      <c r="M75" t="s">
        <v>102</v>
      </c>
      <c r="N75" t="s">
        <v>669</v>
      </c>
      <c r="O75" t="s">
        <v>670</v>
      </c>
      <c r="P75" t="s">
        <v>65</v>
      </c>
      <c r="Q75" t="s">
        <v>113</v>
      </c>
      <c r="R75" t="s">
        <v>142</v>
      </c>
      <c r="S75" t="s">
        <v>115</v>
      </c>
      <c r="T75" t="s">
        <v>116</v>
      </c>
      <c r="U75" t="s">
        <v>115</v>
      </c>
      <c r="V75" t="s">
        <v>115</v>
      </c>
      <c r="W75" t="s">
        <v>115</v>
      </c>
      <c r="X75" t="s">
        <v>115</v>
      </c>
      <c r="Y75" t="s">
        <v>102</v>
      </c>
      <c r="Z75">
        <v>779.63149999999996</v>
      </c>
      <c r="AA75">
        <v>759.55830000000003</v>
      </c>
      <c r="AB75" t="s">
        <v>169</v>
      </c>
      <c r="AC75">
        <v>0.25</v>
      </c>
      <c r="AD75">
        <v>0.25</v>
      </c>
      <c r="AE75" t="s">
        <v>326</v>
      </c>
      <c r="AF75" t="s">
        <v>327</v>
      </c>
      <c r="AG75" t="s">
        <v>665</v>
      </c>
      <c r="AH75" t="s">
        <v>169</v>
      </c>
      <c r="AI75" t="s">
        <v>671</v>
      </c>
      <c r="AJ75" t="s">
        <v>169</v>
      </c>
      <c r="AK75" t="s">
        <v>116</v>
      </c>
      <c r="AL75">
        <v>588807488.890046</v>
      </c>
      <c r="AM75">
        <v>-21789999.999999963</v>
      </c>
      <c r="AN75">
        <v>-13011482.80464863</v>
      </c>
      <c r="AO75">
        <v>-8778517.1953513324</v>
      </c>
      <c r="AP75">
        <v>-1.455006023910288E-2</v>
      </c>
      <c r="AQ75">
        <v>-1.4464256533755049E-2</v>
      </c>
      <c r="AR75">
        <v>-8.5803705347831105E-5</v>
      </c>
      <c r="AS75">
        <v>0</v>
      </c>
      <c r="AT75">
        <v>0</v>
      </c>
      <c r="AU75">
        <v>0</v>
      </c>
      <c r="AV75">
        <v>4.8307591192901622E-2</v>
      </c>
      <c r="AW75">
        <v>5.0683277519460779E-2</v>
      </c>
      <c r="AX75">
        <v>-2.3756863265591566E-3</v>
      </c>
    </row>
    <row r="76" spans="1:50" x14ac:dyDescent="0.25">
      <c r="A76" t="s">
        <v>672</v>
      </c>
      <c r="B76" t="s">
        <v>673</v>
      </c>
      <c r="C76" t="s">
        <v>674</v>
      </c>
      <c r="D76" t="s">
        <v>102</v>
      </c>
      <c r="E76" t="s">
        <v>318</v>
      </c>
      <c r="F76" t="s">
        <v>675</v>
      </c>
      <c r="G76" t="s">
        <v>320</v>
      </c>
      <c r="H76" t="s">
        <v>169</v>
      </c>
      <c r="I76" t="s">
        <v>676</v>
      </c>
      <c r="J76" t="s">
        <v>192</v>
      </c>
      <c r="K76" t="s">
        <v>278</v>
      </c>
      <c r="L76" t="s">
        <v>324</v>
      </c>
      <c r="M76" t="s">
        <v>102</v>
      </c>
      <c r="N76" t="s">
        <v>677</v>
      </c>
      <c r="O76" t="s">
        <v>678</v>
      </c>
      <c r="P76" t="s">
        <v>65</v>
      </c>
      <c r="Q76" t="s">
        <v>113</v>
      </c>
      <c r="R76" t="s">
        <v>114</v>
      </c>
      <c r="S76" t="s">
        <v>115</v>
      </c>
      <c r="T76" t="s">
        <v>116</v>
      </c>
      <c r="U76" t="s">
        <v>115</v>
      </c>
      <c r="V76" t="s">
        <v>115</v>
      </c>
      <c r="W76" t="s">
        <v>115</v>
      </c>
      <c r="X76" t="s">
        <v>115</v>
      </c>
      <c r="Y76" t="s">
        <v>102</v>
      </c>
      <c r="Z76">
        <v>900.47559999999999</v>
      </c>
      <c r="AA76">
        <v>765.04809999999998</v>
      </c>
      <c r="AB76" t="s">
        <v>169</v>
      </c>
      <c r="AC76">
        <v>0.65</v>
      </c>
      <c r="AD76">
        <v>0.65</v>
      </c>
      <c r="AE76" t="s">
        <v>326</v>
      </c>
      <c r="AF76" t="s">
        <v>327</v>
      </c>
      <c r="AG76" t="s">
        <v>673</v>
      </c>
      <c r="AH76" t="s">
        <v>169</v>
      </c>
      <c r="AI76" t="s">
        <v>679</v>
      </c>
      <c r="AJ76" t="s">
        <v>169</v>
      </c>
      <c r="AK76" t="s">
        <v>116</v>
      </c>
      <c r="AL76">
        <v>705110965.8387475</v>
      </c>
      <c r="AM76">
        <v>-142966000</v>
      </c>
      <c r="AN76">
        <v>-142918614.75813574</v>
      </c>
      <c r="AO76">
        <v>-47385.241864264011</v>
      </c>
      <c r="AP76">
        <v>4.9380267724343119E-2</v>
      </c>
      <c r="AQ76">
        <v>4.1380990228927494E-2</v>
      </c>
      <c r="AR76">
        <v>7.9992774954156243E-3</v>
      </c>
      <c r="AS76">
        <v>0</v>
      </c>
      <c r="AT76">
        <v>0</v>
      </c>
      <c r="AU76">
        <v>0</v>
      </c>
      <c r="AV76">
        <v>3.268930523028879E-2</v>
      </c>
      <c r="AW76">
        <v>4.5551836423362912E-2</v>
      </c>
      <c r="AX76">
        <v>-1.2862531193074123E-2</v>
      </c>
    </row>
    <row r="77" spans="1:50" x14ac:dyDescent="0.25">
      <c r="A77" t="s">
        <v>680</v>
      </c>
      <c r="B77" t="s">
        <v>681</v>
      </c>
      <c r="C77" t="s">
        <v>682</v>
      </c>
      <c r="D77" t="s">
        <v>102</v>
      </c>
      <c r="E77" t="s">
        <v>318</v>
      </c>
      <c r="F77" t="s">
        <v>683</v>
      </c>
      <c r="G77" t="s">
        <v>320</v>
      </c>
      <c r="H77" t="s">
        <v>106</v>
      </c>
      <c r="I77" t="s">
        <v>652</v>
      </c>
      <c r="J77" t="s">
        <v>116</v>
      </c>
      <c r="K77" t="s">
        <v>660</v>
      </c>
      <c r="L77" t="s">
        <v>324</v>
      </c>
      <c r="M77" t="s">
        <v>102</v>
      </c>
      <c r="N77" t="s">
        <v>684</v>
      </c>
      <c r="O77" t="s">
        <v>685</v>
      </c>
      <c r="P77" t="s">
        <v>65</v>
      </c>
      <c r="Q77" t="s">
        <v>346</v>
      </c>
      <c r="R77" t="s">
        <v>142</v>
      </c>
      <c r="S77" t="s">
        <v>115</v>
      </c>
      <c r="T77" t="s">
        <v>116</v>
      </c>
      <c r="U77" t="s">
        <v>115</v>
      </c>
      <c r="V77" t="s">
        <v>115</v>
      </c>
      <c r="W77" t="s">
        <v>115</v>
      </c>
      <c r="X77" t="s">
        <v>115</v>
      </c>
      <c r="Y77" t="s">
        <v>102</v>
      </c>
      <c r="Z77">
        <v>535.76480000000004</v>
      </c>
      <c r="AA77">
        <v>745.15650000000005</v>
      </c>
      <c r="AB77" t="s">
        <v>106</v>
      </c>
      <c r="AC77">
        <v>0.2</v>
      </c>
      <c r="AD77">
        <v>0.2</v>
      </c>
      <c r="AE77" t="s">
        <v>326</v>
      </c>
      <c r="AF77" t="s">
        <v>327</v>
      </c>
      <c r="AG77" t="s">
        <v>681</v>
      </c>
      <c r="AH77" t="s">
        <v>106</v>
      </c>
      <c r="AI77" t="s">
        <v>686</v>
      </c>
      <c r="AJ77" t="s">
        <v>106</v>
      </c>
      <c r="AK77" t="s">
        <v>116</v>
      </c>
      <c r="AL77">
        <v>684150940.47619081</v>
      </c>
      <c r="AM77">
        <v>208817000</v>
      </c>
      <c r="AN77">
        <v>269212404</v>
      </c>
      <c r="AO77">
        <v>-60395404</v>
      </c>
      <c r="AP77">
        <v>-2.2815110335369648E-2</v>
      </c>
      <c r="AQ77">
        <v>-2.425937438248138E-2</v>
      </c>
      <c r="AR77">
        <v>1.4442640471117318E-3</v>
      </c>
      <c r="AS77">
        <v>0</v>
      </c>
      <c r="AT77">
        <v>0</v>
      </c>
      <c r="AU77">
        <v>0</v>
      </c>
      <c r="AV77">
        <v>1.0442181255640115E-2</v>
      </c>
      <c r="AW77">
        <v>1.6915647998484662E-2</v>
      </c>
      <c r="AX77">
        <v>-6.4734667428445469E-3</v>
      </c>
    </row>
    <row r="78" spans="1:50" x14ac:dyDescent="0.25">
      <c r="A78" t="s">
        <v>687</v>
      </c>
      <c r="B78" t="s">
        <v>688</v>
      </c>
      <c r="C78" t="s">
        <v>689</v>
      </c>
      <c r="D78" t="s">
        <v>102</v>
      </c>
      <c r="E78" t="s">
        <v>318</v>
      </c>
      <c r="F78" t="s">
        <v>690</v>
      </c>
      <c r="G78" t="s">
        <v>320</v>
      </c>
      <c r="H78" t="s">
        <v>106</v>
      </c>
      <c r="I78" t="s">
        <v>691</v>
      </c>
      <c r="J78" t="s">
        <v>116</v>
      </c>
      <c r="K78" t="s">
        <v>278</v>
      </c>
      <c r="L78" t="s">
        <v>324</v>
      </c>
      <c r="M78" t="s">
        <v>102</v>
      </c>
      <c r="N78" t="s">
        <v>692</v>
      </c>
      <c r="O78" t="s">
        <v>693</v>
      </c>
      <c r="P78" t="s">
        <v>65</v>
      </c>
      <c r="Q78" t="s">
        <v>346</v>
      </c>
      <c r="R78" t="s">
        <v>168</v>
      </c>
      <c r="S78" t="s">
        <v>115</v>
      </c>
      <c r="T78" t="s">
        <v>116</v>
      </c>
      <c r="U78" t="s">
        <v>115</v>
      </c>
      <c r="V78" t="s">
        <v>115</v>
      </c>
      <c r="W78" t="s">
        <v>115</v>
      </c>
      <c r="X78" t="s">
        <v>102</v>
      </c>
      <c r="Y78" t="s">
        <v>115</v>
      </c>
      <c r="Z78">
        <v>2388.7298999999998</v>
      </c>
      <c r="AA78">
        <v>2530.7172</v>
      </c>
      <c r="AB78" t="s">
        <v>106</v>
      </c>
      <c r="AC78">
        <v>0.5</v>
      </c>
      <c r="AD78">
        <v>0.5</v>
      </c>
      <c r="AE78" t="s">
        <v>326</v>
      </c>
      <c r="AF78" t="s">
        <v>327</v>
      </c>
      <c r="AG78" t="s">
        <v>688</v>
      </c>
      <c r="AH78" t="s">
        <v>106</v>
      </c>
      <c r="AI78" t="s">
        <v>694</v>
      </c>
      <c r="AJ78" t="s">
        <v>106</v>
      </c>
      <c r="AK78" t="s">
        <v>116</v>
      </c>
      <c r="AL78">
        <v>2390416666.6666679</v>
      </c>
      <c r="AM78">
        <v>150240000.00000024</v>
      </c>
      <c r="AN78">
        <v>341318890</v>
      </c>
      <c r="AO78">
        <v>-191078889.99999976</v>
      </c>
      <c r="AP78">
        <v>4.8173690932311608E-2</v>
      </c>
      <c r="AQ78">
        <v>2.7188630602916097E-2</v>
      </c>
      <c r="AR78">
        <v>2.0985060329395511E-2</v>
      </c>
      <c r="AS78">
        <v>0</v>
      </c>
      <c r="AT78">
        <v>0</v>
      </c>
      <c r="AU78">
        <v>0</v>
      </c>
      <c r="AV78">
        <v>1.1536186156576589E-2</v>
      </c>
      <c r="AW78">
        <v>2.8414020475446833E-2</v>
      </c>
      <c r="AX78">
        <v>-1.6877834318870244E-2</v>
      </c>
    </row>
    <row r="79" spans="1:50" x14ac:dyDescent="0.25">
      <c r="A79" t="s">
        <v>695</v>
      </c>
      <c r="B79" t="s">
        <v>696</v>
      </c>
      <c r="C79" t="s">
        <v>697</v>
      </c>
      <c r="D79" t="s">
        <v>102</v>
      </c>
      <c r="E79" t="s">
        <v>318</v>
      </c>
      <c r="F79" t="s">
        <v>698</v>
      </c>
      <c r="G79" t="s">
        <v>375</v>
      </c>
      <c r="H79" t="s">
        <v>106</v>
      </c>
      <c r="I79" t="s">
        <v>699</v>
      </c>
      <c r="J79" t="s">
        <v>621</v>
      </c>
      <c r="K79" t="s">
        <v>377</v>
      </c>
      <c r="L79" t="s">
        <v>324</v>
      </c>
      <c r="M79" t="s">
        <v>102</v>
      </c>
      <c r="N79" t="s">
        <v>700</v>
      </c>
      <c r="O79" t="s">
        <v>701</v>
      </c>
      <c r="P79" t="s">
        <v>65</v>
      </c>
      <c r="Q79" t="s">
        <v>113</v>
      </c>
      <c r="R79" t="s">
        <v>114</v>
      </c>
      <c r="S79" t="s">
        <v>115</v>
      </c>
      <c r="T79" t="s">
        <v>116</v>
      </c>
      <c r="U79" t="s">
        <v>115</v>
      </c>
      <c r="V79" t="s">
        <v>115</v>
      </c>
      <c r="W79" t="s">
        <v>115</v>
      </c>
      <c r="X79" t="s">
        <v>115</v>
      </c>
      <c r="Y79" t="s">
        <v>102</v>
      </c>
      <c r="Z79">
        <v>2352.011</v>
      </c>
      <c r="AA79">
        <v>2107.2179999999998</v>
      </c>
      <c r="AB79" t="s">
        <v>106</v>
      </c>
      <c r="AC79">
        <v>0.51</v>
      </c>
      <c r="AD79">
        <v>0.5</v>
      </c>
      <c r="AE79" t="s">
        <v>380</v>
      </c>
      <c r="AF79" t="s">
        <v>132</v>
      </c>
      <c r="AG79" t="s">
        <v>696</v>
      </c>
      <c r="AH79" t="s">
        <v>106</v>
      </c>
      <c r="AI79" t="s">
        <v>702</v>
      </c>
      <c r="AJ79" t="s">
        <v>106</v>
      </c>
      <c r="AK79" t="s">
        <v>116</v>
      </c>
      <c r="AL79">
        <v>2262302588.2352948</v>
      </c>
      <c r="AM79">
        <v>-239179999.99999985</v>
      </c>
      <c r="AN79">
        <v>-202278800</v>
      </c>
      <c r="AO79">
        <v>-36901199.999999851</v>
      </c>
      <c r="AP79">
        <v>2.5966348340154655E-2</v>
      </c>
      <c r="AQ79">
        <v>2.4218359025686809E-2</v>
      </c>
      <c r="AR79">
        <v>1.747989314467846E-3</v>
      </c>
      <c r="AS79">
        <v>0</v>
      </c>
      <c r="AT79">
        <v>0</v>
      </c>
      <c r="AU79">
        <v>0</v>
      </c>
      <c r="AV79">
        <v>6.0546232313261061E-2</v>
      </c>
      <c r="AW79">
        <v>7.1337852913412991E-2</v>
      </c>
      <c r="AX79">
        <v>-1.079162060015193E-2</v>
      </c>
    </row>
    <row r="80" spans="1:50" x14ac:dyDescent="0.25">
      <c r="A80" t="s">
        <v>703</v>
      </c>
      <c r="B80" t="s">
        <v>704</v>
      </c>
      <c r="C80" t="s">
        <v>705</v>
      </c>
      <c r="D80" t="s">
        <v>115</v>
      </c>
      <c r="E80" t="s">
        <v>318</v>
      </c>
      <c r="F80" t="s">
        <v>706</v>
      </c>
      <c r="G80" t="s">
        <v>320</v>
      </c>
      <c r="H80" t="s">
        <v>169</v>
      </c>
      <c r="I80" t="s">
        <v>707</v>
      </c>
      <c r="J80" t="s">
        <v>116</v>
      </c>
      <c r="K80" t="s">
        <v>708</v>
      </c>
      <c r="L80" t="s">
        <v>324</v>
      </c>
      <c r="M80" t="s">
        <v>102</v>
      </c>
      <c r="N80" t="s">
        <v>709</v>
      </c>
      <c r="O80" t="s">
        <v>710</v>
      </c>
      <c r="P80" t="s">
        <v>65</v>
      </c>
      <c r="Q80" t="s">
        <v>113</v>
      </c>
      <c r="R80" t="s">
        <v>114</v>
      </c>
      <c r="S80" t="s">
        <v>115</v>
      </c>
      <c r="T80" t="s">
        <v>116</v>
      </c>
      <c r="U80" t="s">
        <v>115</v>
      </c>
      <c r="V80" t="s">
        <v>115</v>
      </c>
      <c r="W80" t="s">
        <v>115</v>
      </c>
      <c r="X80" t="s">
        <v>115</v>
      </c>
      <c r="Y80" t="s">
        <v>115</v>
      </c>
      <c r="Z80">
        <v>453.97199999999998</v>
      </c>
      <c r="AA80">
        <v>384.678</v>
      </c>
      <c r="AB80" t="s">
        <v>169</v>
      </c>
      <c r="AC80">
        <v>0.5</v>
      </c>
      <c r="AD80">
        <v>0.5</v>
      </c>
      <c r="AE80" t="s">
        <v>326</v>
      </c>
      <c r="AF80" t="s">
        <v>327</v>
      </c>
      <c r="AG80" t="s">
        <v>704</v>
      </c>
      <c r="AH80" t="s">
        <v>169</v>
      </c>
      <c r="AI80" t="s">
        <v>711</v>
      </c>
      <c r="AJ80" t="s">
        <v>169</v>
      </c>
      <c r="AK80" t="s">
        <v>116</v>
      </c>
      <c r="AL80">
        <v>332768491.35309988</v>
      </c>
      <c r="AM80">
        <v>-66759999.999999993</v>
      </c>
      <c r="AN80">
        <v>-52339539.796651863</v>
      </c>
      <c r="AO80">
        <v>-14420460.20334813</v>
      </c>
      <c r="AP80">
        <v>6.5291586288766856E-2</v>
      </c>
      <c r="AQ80">
        <v>6.5577901477603229E-2</v>
      </c>
      <c r="AR80">
        <v>-2.8631518883637241E-4</v>
      </c>
      <c r="AS80">
        <v>0</v>
      </c>
      <c r="AT80">
        <v>0</v>
      </c>
      <c r="AU80">
        <v>0</v>
      </c>
      <c r="AV80">
        <v>0.10327339787920731</v>
      </c>
      <c r="AW80">
        <v>0.10134372561833782</v>
      </c>
      <c r="AX80">
        <v>1.9296722608694861E-3</v>
      </c>
    </row>
    <row r="81" spans="1:50" x14ac:dyDescent="0.25">
      <c r="A81" t="s">
        <v>712</v>
      </c>
      <c r="B81" t="s">
        <v>713</v>
      </c>
      <c r="C81" t="s">
        <v>714</v>
      </c>
      <c r="D81" t="s">
        <v>115</v>
      </c>
      <c r="E81" t="s">
        <v>318</v>
      </c>
      <c r="F81" t="s">
        <v>715</v>
      </c>
      <c r="G81" t="s">
        <v>320</v>
      </c>
      <c r="H81" t="s">
        <v>169</v>
      </c>
      <c r="I81" t="s">
        <v>716</v>
      </c>
      <c r="J81" t="s">
        <v>116</v>
      </c>
      <c r="K81" t="s">
        <v>717</v>
      </c>
      <c r="L81" t="s">
        <v>324</v>
      </c>
      <c r="M81" t="s">
        <v>102</v>
      </c>
      <c r="N81" t="s">
        <v>718</v>
      </c>
      <c r="O81" t="s">
        <v>719</v>
      </c>
      <c r="P81" t="s">
        <v>65</v>
      </c>
      <c r="Q81" t="s">
        <v>113</v>
      </c>
      <c r="R81" t="s">
        <v>114</v>
      </c>
      <c r="S81" t="s">
        <v>115</v>
      </c>
      <c r="T81" t="s">
        <v>116</v>
      </c>
      <c r="U81" t="s">
        <v>115</v>
      </c>
      <c r="V81" t="s">
        <v>115</v>
      </c>
      <c r="W81" t="s">
        <v>115</v>
      </c>
      <c r="X81" t="s">
        <v>115</v>
      </c>
      <c r="Y81" t="s">
        <v>102</v>
      </c>
      <c r="Z81">
        <v>914.56590000000006</v>
      </c>
      <c r="AA81">
        <v>940.93129999999996</v>
      </c>
      <c r="AB81" t="s">
        <v>169</v>
      </c>
      <c r="AC81">
        <v>0.48</v>
      </c>
      <c r="AD81">
        <v>0.48</v>
      </c>
      <c r="AE81" t="s">
        <v>326</v>
      </c>
      <c r="AF81" t="s">
        <v>327</v>
      </c>
      <c r="AG81" t="s">
        <v>713</v>
      </c>
      <c r="AH81" t="s">
        <v>169</v>
      </c>
      <c r="AI81" t="s">
        <v>720</v>
      </c>
      <c r="AJ81" t="s">
        <v>169</v>
      </c>
      <c r="AK81" t="s">
        <v>116</v>
      </c>
      <c r="AL81">
        <v>760729565.11384499</v>
      </c>
      <c r="AM81">
        <v>18033999.999999993</v>
      </c>
      <c r="AN81">
        <v>-3779013.9608013281</v>
      </c>
      <c r="AO81">
        <v>21813013.960801322</v>
      </c>
      <c r="AP81">
        <v>9.0871811695234728E-2</v>
      </c>
      <c r="AQ81">
        <v>7.934817258452731E-2</v>
      </c>
      <c r="AR81">
        <v>1.1523639110707418E-2</v>
      </c>
      <c r="AS81">
        <v>0</v>
      </c>
      <c r="AT81">
        <v>0</v>
      </c>
      <c r="AU81">
        <v>0</v>
      </c>
      <c r="AV81">
        <v>0.12882966986336242</v>
      </c>
      <c r="AW81">
        <v>0.12517461638256844</v>
      </c>
      <c r="AX81">
        <v>3.6550534807939794E-3</v>
      </c>
    </row>
    <row r="82" spans="1:50" x14ac:dyDescent="0.25">
      <c r="A82" t="s">
        <v>721</v>
      </c>
      <c r="B82" t="s">
        <v>722</v>
      </c>
      <c r="C82" t="s">
        <v>723</v>
      </c>
      <c r="D82" t="s">
        <v>115</v>
      </c>
      <c r="E82" t="s">
        <v>318</v>
      </c>
      <c r="F82" t="s">
        <v>724</v>
      </c>
      <c r="G82" t="s">
        <v>320</v>
      </c>
      <c r="H82" t="s">
        <v>169</v>
      </c>
      <c r="I82" t="s">
        <v>725</v>
      </c>
      <c r="J82" t="s">
        <v>108</v>
      </c>
      <c r="K82" t="s">
        <v>213</v>
      </c>
      <c r="L82" t="s">
        <v>324</v>
      </c>
      <c r="M82" t="s">
        <v>102</v>
      </c>
      <c r="N82" t="s">
        <v>726</v>
      </c>
      <c r="O82" t="s">
        <v>727</v>
      </c>
      <c r="P82" t="s">
        <v>65</v>
      </c>
      <c r="Q82" t="s">
        <v>346</v>
      </c>
      <c r="R82" t="s">
        <v>114</v>
      </c>
      <c r="S82" t="s">
        <v>115</v>
      </c>
      <c r="T82" t="s">
        <v>116</v>
      </c>
      <c r="U82" t="s">
        <v>115</v>
      </c>
      <c r="V82" t="s">
        <v>115</v>
      </c>
      <c r="W82" t="s">
        <v>115</v>
      </c>
      <c r="X82" t="s">
        <v>115</v>
      </c>
      <c r="Y82" t="s">
        <v>115</v>
      </c>
      <c r="Z82">
        <v>64.070300000000003</v>
      </c>
      <c r="AA82">
        <v>87.129599999999996</v>
      </c>
      <c r="AB82" t="s">
        <v>169</v>
      </c>
      <c r="AC82">
        <v>0.65</v>
      </c>
      <c r="AD82">
        <v>0.65</v>
      </c>
      <c r="AE82" t="s">
        <v>326</v>
      </c>
      <c r="AF82" t="s">
        <v>327</v>
      </c>
      <c r="AG82" t="s">
        <v>722</v>
      </c>
      <c r="AH82" t="s">
        <v>169</v>
      </c>
      <c r="AI82" t="s">
        <v>728</v>
      </c>
      <c r="AJ82" t="s">
        <v>169</v>
      </c>
      <c r="AK82" t="s">
        <v>116</v>
      </c>
      <c r="AL82">
        <v>59145600.998823725</v>
      </c>
      <c r="AM82">
        <v>22625000</v>
      </c>
      <c r="AN82">
        <v>30777922.566038262</v>
      </c>
      <c r="AO82">
        <v>-8152922.5660382621</v>
      </c>
      <c r="AP82">
        <v>5.412719891745521E-3</v>
      </c>
      <c r="AQ82">
        <v>1.07761412385039E-2</v>
      </c>
      <c r="AR82">
        <v>-5.3634213467583791E-3</v>
      </c>
      <c r="AS82">
        <v>0</v>
      </c>
      <c r="AT82">
        <v>0</v>
      </c>
      <c r="AU82">
        <v>0</v>
      </c>
      <c r="AV82">
        <v>0.1498581377353625</v>
      </c>
      <c r="AW82" t="s">
        <v>134</v>
      </c>
      <c r="AX82" t="s">
        <v>134</v>
      </c>
    </row>
    <row r="83" spans="1:50" x14ac:dyDescent="0.25">
      <c r="A83" t="s">
        <v>729</v>
      </c>
      <c r="B83" t="s">
        <v>730</v>
      </c>
      <c r="C83" t="s">
        <v>731</v>
      </c>
      <c r="D83" t="s">
        <v>102</v>
      </c>
      <c r="E83" t="s">
        <v>318</v>
      </c>
      <c r="F83" t="s">
        <v>732</v>
      </c>
      <c r="G83" t="s">
        <v>320</v>
      </c>
      <c r="H83" t="s">
        <v>169</v>
      </c>
      <c r="I83" t="s">
        <v>733</v>
      </c>
      <c r="J83" t="s">
        <v>108</v>
      </c>
      <c r="K83" t="s">
        <v>734</v>
      </c>
      <c r="L83" t="s">
        <v>324</v>
      </c>
      <c r="M83" t="s">
        <v>102</v>
      </c>
      <c r="N83" t="s">
        <v>735</v>
      </c>
      <c r="O83" t="s">
        <v>736</v>
      </c>
      <c r="P83" t="s">
        <v>65</v>
      </c>
      <c r="Q83" t="s">
        <v>113</v>
      </c>
      <c r="R83" t="s">
        <v>114</v>
      </c>
      <c r="S83" t="s">
        <v>115</v>
      </c>
      <c r="T83" t="s">
        <v>116</v>
      </c>
      <c r="U83" t="s">
        <v>115</v>
      </c>
      <c r="V83" t="s">
        <v>115</v>
      </c>
      <c r="W83" t="s">
        <v>115</v>
      </c>
      <c r="X83" t="s">
        <v>115</v>
      </c>
      <c r="Y83" t="s">
        <v>102</v>
      </c>
      <c r="Z83">
        <v>315.68900000000002</v>
      </c>
      <c r="AA83">
        <v>255.58799999999999</v>
      </c>
      <c r="AB83" t="s">
        <v>169</v>
      </c>
      <c r="AC83">
        <v>0.74</v>
      </c>
      <c r="AD83">
        <v>0.74</v>
      </c>
      <c r="AE83" t="s">
        <v>326</v>
      </c>
      <c r="AF83" t="s">
        <v>326</v>
      </c>
      <c r="AG83" t="s">
        <v>730</v>
      </c>
      <c r="AH83" t="s">
        <v>169</v>
      </c>
      <c r="AI83" t="s">
        <v>737</v>
      </c>
      <c r="AJ83" t="s">
        <v>169</v>
      </c>
      <c r="AK83" t="s">
        <v>116</v>
      </c>
      <c r="AL83">
        <v>245950565.11293143</v>
      </c>
      <c r="AM83">
        <v>-60101000.00000003</v>
      </c>
      <c r="AN83">
        <v>0</v>
      </c>
      <c r="AO83">
        <v>-60101000.00000003</v>
      </c>
      <c r="AP83">
        <v>-2.778896496173977E-2</v>
      </c>
      <c r="AQ83">
        <v>-3.194526706489198E-2</v>
      </c>
      <c r="AR83">
        <v>4.1563021031522096E-3</v>
      </c>
      <c r="AS83">
        <v>0</v>
      </c>
      <c r="AT83">
        <v>0</v>
      </c>
      <c r="AU83">
        <v>0</v>
      </c>
      <c r="AV83">
        <v>0.15391969407265771</v>
      </c>
      <c r="AW83">
        <v>0.18680021324019425</v>
      </c>
      <c r="AX83">
        <v>-3.2880519167536537E-2</v>
      </c>
    </row>
    <row r="84" spans="1:50" x14ac:dyDescent="0.25">
      <c r="A84" t="s">
        <v>738</v>
      </c>
      <c r="B84" t="s">
        <v>739</v>
      </c>
      <c r="C84" t="s">
        <v>740</v>
      </c>
      <c r="D84" t="s">
        <v>115</v>
      </c>
      <c r="E84" t="s">
        <v>318</v>
      </c>
      <c r="F84" t="s">
        <v>741</v>
      </c>
      <c r="G84" t="s">
        <v>320</v>
      </c>
      <c r="H84" t="s">
        <v>169</v>
      </c>
      <c r="I84" t="s">
        <v>742</v>
      </c>
      <c r="J84" t="s">
        <v>116</v>
      </c>
      <c r="K84" t="s">
        <v>222</v>
      </c>
      <c r="L84" t="s">
        <v>324</v>
      </c>
      <c r="M84" t="s">
        <v>102</v>
      </c>
      <c r="N84" t="s">
        <v>223</v>
      </c>
      <c r="O84" t="s">
        <v>224</v>
      </c>
      <c r="P84" t="s">
        <v>65</v>
      </c>
      <c r="Q84" t="s">
        <v>346</v>
      </c>
      <c r="R84" t="s">
        <v>114</v>
      </c>
      <c r="S84" t="s">
        <v>115</v>
      </c>
      <c r="T84" t="s">
        <v>116</v>
      </c>
      <c r="U84" t="s">
        <v>115</v>
      </c>
      <c r="V84" t="s">
        <v>115</v>
      </c>
      <c r="W84" t="s">
        <v>115</v>
      </c>
      <c r="X84" t="s">
        <v>115</v>
      </c>
      <c r="Y84" t="s">
        <v>115</v>
      </c>
      <c r="Z84">
        <v>565.60490000000004</v>
      </c>
      <c r="AA84">
        <v>542.50099999999998</v>
      </c>
      <c r="AB84" t="s">
        <v>169</v>
      </c>
      <c r="AC84">
        <v>0.65</v>
      </c>
      <c r="AD84">
        <v>0.65</v>
      </c>
      <c r="AE84" t="s">
        <v>326</v>
      </c>
      <c r="AF84" t="s">
        <v>327</v>
      </c>
      <c r="AG84" t="s">
        <v>739</v>
      </c>
      <c r="AH84" t="s">
        <v>169</v>
      </c>
      <c r="AI84" t="s">
        <v>225</v>
      </c>
      <c r="AJ84" t="s">
        <v>169</v>
      </c>
      <c r="AK84" t="s">
        <v>116</v>
      </c>
      <c r="AL84">
        <v>471882827.05373234</v>
      </c>
      <c r="AM84">
        <v>-19856999.99999997</v>
      </c>
      <c r="AN84">
        <v>17176201.555570371</v>
      </c>
      <c r="AO84">
        <v>-37033201.555570342</v>
      </c>
      <c r="AP84">
        <v>-7.3770491803277771E-3</v>
      </c>
      <c r="AQ84">
        <v>-8.2958217790848332E-3</v>
      </c>
      <c r="AR84">
        <v>9.1877259875705608E-4</v>
      </c>
      <c r="AS84">
        <v>0</v>
      </c>
      <c r="AT84">
        <v>0</v>
      </c>
      <c r="AU84">
        <v>0</v>
      </c>
      <c r="AV84">
        <v>0.16038917962703625</v>
      </c>
      <c r="AW84">
        <v>0.15960126161643262</v>
      </c>
      <c r="AX84">
        <v>7.8791801060362765E-4</v>
      </c>
    </row>
    <row r="85" spans="1:50" x14ac:dyDescent="0.25">
      <c r="A85" t="s">
        <v>743</v>
      </c>
      <c r="B85" t="s">
        <v>744</v>
      </c>
      <c r="C85" t="s">
        <v>745</v>
      </c>
      <c r="D85" t="s">
        <v>102</v>
      </c>
      <c r="E85" t="s">
        <v>318</v>
      </c>
      <c r="F85" t="s">
        <v>746</v>
      </c>
      <c r="G85" t="s">
        <v>320</v>
      </c>
      <c r="H85" t="s">
        <v>169</v>
      </c>
      <c r="I85" t="s">
        <v>548</v>
      </c>
      <c r="J85" t="s">
        <v>116</v>
      </c>
      <c r="K85" t="s">
        <v>747</v>
      </c>
      <c r="L85" t="s">
        <v>324</v>
      </c>
      <c r="M85" t="s">
        <v>102</v>
      </c>
      <c r="N85" t="s">
        <v>748</v>
      </c>
      <c r="O85" t="s">
        <v>749</v>
      </c>
      <c r="P85" t="s">
        <v>65</v>
      </c>
      <c r="Q85" t="s">
        <v>113</v>
      </c>
      <c r="R85" t="s">
        <v>114</v>
      </c>
      <c r="S85" t="s">
        <v>115</v>
      </c>
      <c r="T85" t="s">
        <v>116</v>
      </c>
      <c r="U85" t="s">
        <v>115</v>
      </c>
      <c r="V85" t="s">
        <v>115</v>
      </c>
      <c r="W85" t="s">
        <v>115</v>
      </c>
      <c r="X85" t="s">
        <v>115</v>
      </c>
      <c r="Y85" t="s">
        <v>115</v>
      </c>
      <c r="Z85">
        <v>620.30799999999999</v>
      </c>
      <c r="AA85">
        <v>475.90600000000001</v>
      </c>
      <c r="AB85" t="s">
        <v>169</v>
      </c>
      <c r="AC85">
        <v>0.74</v>
      </c>
      <c r="AD85">
        <v>0.74</v>
      </c>
      <c r="AE85" t="s">
        <v>326</v>
      </c>
      <c r="AF85" t="s">
        <v>327</v>
      </c>
      <c r="AG85" t="s">
        <v>744</v>
      </c>
      <c r="AH85" t="s">
        <v>169</v>
      </c>
      <c r="AI85" t="s">
        <v>750</v>
      </c>
      <c r="AJ85" t="s">
        <v>169</v>
      </c>
      <c r="AK85" t="s">
        <v>116</v>
      </c>
      <c r="AL85">
        <v>494551038.62316853</v>
      </c>
      <c r="AM85">
        <v>-144402000</v>
      </c>
      <c r="AN85">
        <v>0</v>
      </c>
      <c r="AO85">
        <v>-144402000</v>
      </c>
      <c r="AP85">
        <v>-7.3584713893688369E-2</v>
      </c>
      <c r="AQ85">
        <v>-7.4041678340782346E-2</v>
      </c>
      <c r="AR85">
        <v>4.569644470939771E-4</v>
      </c>
      <c r="AS85">
        <v>0</v>
      </c>
      <c r="AT85">
        <v>0</v>
      </c>
      <c r="AU85">
        <v>0</v>
      </c>
      <c r="AV85">
        <v>0.10518338890572898</v>
      </c>
      <c r="AW85">
        <v>0.12374774349087669</v>
      </c>
      <c r="AX85">
        <v>-1.8564354585147713E-2</v>
      </c>
    </row>
    <row r="86" spans="1:50" x14ac:dyDescent="0.25">
      <c r="A86" t="s">
        <v>751</v>
      </c>
      <c r="B86" t="s">
        <v>752</v>
      </c>
      <c r="C86" t="s">
        <v>753</v>
      </c>
      <c r="D86" t="s">
        <v>115</v>
      </c>
      <c r="E86" t="s">
        <v>318</v>
      </c>
      <c r="F86" t="s">
        <v>754</v>
      </c>
      <c r="G86" t="s">
        <v>320</v>
      </c>
      <c r="H86" t="s">
        <v>106</v>
      </c>
      <c r="I86" t="s">
        <v>755</v>
      </c>
      <c r="J86" t="s">
        <v>116</v>
      </c>
      <c r="K86" t="s">
        <v>149</v>
      </c>
      <c r="L86" t="s">
        <v>324</v>
      </c>
      <c r="M86" t="s">
        <v>102</v>
      </c>
      <c r="N86" t="s">
        <v>756</v>
      </c>
      <c r="O86" t="s">
        <v>757</v>
      </c>
      <c r="P86" t="s">
        <v>65</v>
      </c>
      <c r="Q86" t="s">
        <v>346</v>
      </c>
      <c r="R86" t="s">
        <v>114</v>
      </c>
      <c r="S86" t="s">
        <v>115</v>
      </c>
      <c r="T86" t="s">
        <v>116</v>
      </c>
      <c r="U86" t="s">
        <v>115</v>
      </c>
      <c r="V86" t="s">
        <v>115</v>
      </c>
      <c r="W86" t="s">
        <v>115</v>
      </c>
      <c r="X86" t="s">
        <v>115</v>
      </c>
      <c r="Y86" t="s">
        <v>102</v>
      </c>
      <c r="Z86">
        <v>1140.4322999999999</v>
      </c>
      <c r="AA86">
        <v>1130.2470000000001</v>
      </c>
      <c r="AB86" t="s">
        <v>106</v>
      </c>
      <c r="AC86">
        <v>0.57999999999999996</v>
      </c>
      <c r="AD86">
        <v>0.57999999999999996</v>
      </c>
      <c r="AE86" t="s">
        <v>326</v>
      </c>
      <c r="AF86" t="s">
        <v>327</v>
      </c>
      <c r="AG86" t="s">
        <v>752</v>
      </c>
      <c r="AH86" t="s">
        <v>106</v>
      </c>
      <c r="AI86" t="s">
        <v>758</v>
      </c>
      <c r="AJ86" t="s">
        <v>169</v>
      </c>
      <c r="AK86" t="s">
        <v>759</v>
      </c>
      <c r="AL86">
        <v>1192916588.2352939</v>
      </c>
      <c r="AM86">
        <v>-11699999.999999817</v>
      </c>
      <c r="AN86">
        <v>-968209.99999999558</v>
      </c>
      <c r="AO86">
        <v>-10731789.999999821</v>
      </c>
      <c r="AP86">
        <v>1.3961605584642101E-2</v>
      </c>
      <c r="AQ86">
        <v>1.5644415803681921E-2</v>
      </c>
      <c r="AR86">
        <v>-1.6828102190398209E-3</v>
      </c>
      <c r="AS86">
        <v>0</v>
      </c>
      <c r="AT86">
        <v>0</v>
      </c>
      <c r="AU86">
        <v>0</v>
      </c>
      <c r="AV86">
        <v>8.6793864571642176E-2</v>
      </c>
      <c r="AW86">
        <v>8.9591192661401919E-2</v>
      </c>
      <c r="AX86">
        <v>-2.797328089759743E-3</v>
      </c>
    </row>
    <row r="87" spans="1:50" x14ac:dyDescent="0.25">
      <c r="A87" t="s">
        <v>760</v>
      </c>
      <c r="B87" t="s">
        <v>761</v>
      </c>
      <c r="C87" t="s">
        <v>762</v>
      </c>
      <c r="D87" t="s">
        <v>115</v>
      </c>
      <c r="E87" t="s">
        <v>318</v>
      </c>
      <c r="F87" t="s">
        <v>763</v>
      </c>
      <c r="G87" t="s">
        <v>320</v>
      </c>
      <c r="H87" t="s">
        <v>106</v>
      </c>
      <c r="I87" t="s">
        <v>764</v>
      </c>
      <c r="J87" t="s">
        <v>116</v>
      </c>
      <c r="K87" t="s">
        <v>149</v>
      </c>
      <c r="L87" t="s">
        <v>324</v>
      </c>
      <c r="M87" t="s">
        <v>102</v>
      </c>
      <c r="N87" t="s">
        <v>765</v>
      </c>
      <c r="O87" t="s">
        <v>766</v>
      </c>
      <c r="P87" t="s">
        <v>65</v>
      </c>
      <c r="Q87" t="s">
        <v>113</v>
      </c>
      <c r="R87" t="s">
        <v>114</v>
      </c>
      <c r="S87" t="s">
        <v>115</v>
      </c>
      <c r="T87" t="s">
        <v>116</v>
      </c>
      <c r="U87" t="s">
        <v>115</v>
      </c>
      <c r="V87" t="s">
        <v>115</v>
      </c>
      <c r="W87" t="s">
        <v>115</v>
      </c>
      <c r="X87" t="s">
        <v>115</v>
      </c>
      <c r="Y87" t="s">
        <v>102</v>
      </c>
      <c r="Z87">
        <v>1884.9117000000001</v>
      </c>
      <c r="AA87">
        <v>1635.0175999999999</v>
      </c>
      <c r="AB87" t="s">
        <v>106</v>
      </c>
      <c r="AC87">
        <v>0.12</v>
      </c>
      <c r="AD87">
        <v>0.12</v>
      </c>
      <c r="AE87" t="s">
        <v>326</v>
      </c>
      <c r="AF87" t="s">
        <v>327</v>
      </c>
      <c r="AG87" t="s">
        <v>761</v>
      </c>
      <c r="AH87" t="s">
        <v>106</v>
      </c>
      <c r="AI87" t="s">
        <v>767</v>
      </c>
      <c r="AJ87" t="s">
        <v>106</v>
      </c>
      <c r="AK87" t="s">
        <v>116</v>
      </c>
      <c r="AL87">
        <v>1786567469.879518</v>
      </c>
      <c r="AM87">
        <v>-281530000</v>
      </c>
      <c r="AN87">
        <v>-244576791.99999997</v>
      </c>
      <c r="AO87">
        <v>-36953208.00000003</v>
      </c>
      <c r="AP87">
        <v>2.7505446623093732E-2</v>
      </c>
      <c r="AQ87">
        <v>2.8894472361809198E-2</v>
      </c>
      <c r="AR87">
        <v>-1.3890257387154659E-3</v>
      </c>
      <c r="AS87">
        <v>0</v>
      </c>
      <c r="AT87">
        <v>0</v>
      </c>
      <c r="AU87">
        <v>0</v>
      </c>
      <c r="AV87">
        <v>3.4738093061522868E-2</v>
      </c>
      <c r="AW87">
        <v>3.7201203102738667E-2</v>
      </c>
      <c r="AX87">
        <v>-2.4631100412157991E-3</v>
      </c>
    </row>
    <row r="88" spans="1:50" x14ac:dyDescent="0.25">
      <c r="A88" t="s">
        <v>768</v>
      </c>
      <c r="B88" t="s">
        <v>769</v>
      </c>
      <c r="C88" t="s">
        <v>770</v>
      </c>
      <c r="D88" t="s">
        <v>102</v>
      </c>
      <c r="E88" t="s">
        <v>318</v>
      </c>
      <c r="F88" t="s">
        <v>771</v>
      </c>
      <c r="G88" t="s">
        <v>320</v>
      </c>
      <c r="H88" t="s">
        <v>106</v>
      </c>
      <c r="I88" t="s">
        <v>772</v>
      </c>
      <c r="J88" t="s">
        <v>108</v>
      </c>
      <c r="K88" t="s">
        <v>125</v>
      </c>
      <c r="L88" t="s">
        <v>324</v>
      </c>
      <c r="M88" t="s">
        <v>102</v>
      </c>
      <c r="N88" t="s">
        <v>238</v>
      </c>
      <c r="O88" t="s">
        <v>239</v>
      </c>
      <c r="P88" t="s">
        <v>65</v>
      </c>
      <c r="Q88" t="s">
        <v>113</v>
      </c>
      <c r="R88" t="s">
        <v>114</v>
      </c>
      <c r="S88" t="s">
        <v>115</v>
      </c>
      <c r="T88" t="s">
        <v>116</v>
      </c>
      <c r="U88" t="s">
        <v>115</v>
      </c>
      <c r="V88" t="s">
        <v>115</v>
      </c>
      <c r="W88" t="s">
        <v>115</v>
      </c>
      <c r="X88" t="s">
        <v>115</v>
      </c>
      <c r="Y88" t="s">
        <v>102</v>
      </c>
      <c r="Z88">
        <v>4631.63</v>
      </c>
      <c r="AA88">
        <v>4286.3635999999997</v>
      </c>
      <c r="AB88" t="s">
        <v>106</v>
      </c>
      <c r="AC88">
        <v>0.12</v>
      </c>
      <c r="AD88">
        <v>0.12</v>
      </c>
      <c r="AE88" t="s">
        <v>326</v>
      </c>
      <c r="AF88" t="s">
        <v>327</v>
      </c>
      <c r="AG88" t="s">
        <v>769</v>
      </c>
      <c r="AH88" t="s">
        <v>106</v>
      </c>
      <c r="AI88" t="s">
        <v>240</v>
      </c>
      <c r="AJ88" t="s">
        <v>106</v>
      </c>
      <c r="AK88" t="s">
        <v>116</v>
      </c>
      <c r="AL88">
        <v>4440321764.7058773</v>
      </c>
      <c r="AM88">
        <v>-336430000.0000003</v>
      </c>
      <c r="AN88">
        <v>-388128177.10624486</v>
      </c>
      <c r="AO88">
        <v>51698177.106244564</v>
      </c>
      <c r="AP88">
        <v>4.288793103448274E-2</v>
      </c>
      <c r="AQ88">
        <v>4.4930688146140429E-2</v>
      </c>
      <c r="AR88">
        <v>-2.0427571116576893E-3</v>
      </c>
      <c r="AS88">
        <v>0</v>
      </c>
      <c r="AT88">
        <v>0</v>
      </c>
      <c r="AU88">
        <v>0</v>
      </c>
      <c r="AV88">
        <v>1.5316827528325749E-2</v>
      </c>
      <c r="AW88">
        <v>3.3383765058500936E-2</v>
      </c>
      <c r="AX88">
        <v>-1.8066937530175187E-2</v>
      </c>
    </row>
    <row r="89" spans="1:50" x14ac:dyDescent="0.25">
      <c r="A89" t="s">
        <v>773</v>
      </c>
      <c r="B89" t="s">
        <v>774</v>
      </c>
      <c r="C89" t="s">
        <v>775</v>
      </c>
      <c r="D89" t="s">
        <v>102</v>
      </c>
      <c r="E89" t="s">
        <v>318</v>
      </c>
      <c r="F89" t="s">
        <v>776</v>
      </c>
      <c r="G89" t="s">
        <v>320</v>
      </c>
      <c r="H89" t="s">
        <v>169</v>
      </c>
      <c r="I89" t="s">
        <v>777</v>
      </c>
      <c r="J89" t="s">
        <v>108</v>
      </c>
      <c r="K89" t="s">
        <v>204</v>
      </c>
      <c r="L89" t="s">
        <v>324</v>
      </c>
      <c r="M89" t="s">
        <v>102</v>
      </c>
      <c r="N89" t="s">
        <v>778</v>
      </c>
      <c r="O89" t="s">
        <v>779</v>
      </c>
      <c r="P89" t="s">
        <v>65</v>
      </c>
      <c r="Q89" t="s">
        <v>113</v>
      </c>
      <c r="R89" t="s">
        <v>114</v>
      </c>
      <c r="S89" t="s">
        <v>115</v>
      </c>
      <c r="T89" t="s">
        <v>116</v>
      </c>
      <c r="U89" t="s">
        <v>115</v>
      </c>
      <c r="V89" t="s">
        <v>115</v>
      </c>
      <c r="W89" t="s">
        <v>115</v>
      </c>
      <c r="X89" t="s">
        <v>115</v>
      </c>
      <c r="Y89" t="s">
        <v>102</v>
      </c>
      <c r="Z89">
        <v>2096.7107999999998</v>
      </c>
      <c r="AA89">
        <v>1689.9344000000001</v>
      </c>
      <c r="AB89" t="s">
        <v>169</v>
      </c>
      <c r="AC89">
        <v>0.59</v>
      </c>
      <c r="AD89">
        <v>0.59</v>
      </c>
      <c r="AE89" t="s">
        <v>326</v>
      </c>
      <c r="AF89" t="s">
        <v>326</v>
      </c>
      <c r="AG89" t="s">
        <v>774</v>
      </c>
      <c r="AH89" t="s">
        <v>169</v>
      </c>
      <c r="AI89" t="s">
        <v>780</v>
      </c>
      <c r="AJ89" t="s">
        <v>169</v>
      </c>
      <c r="AK89" t="s">
        <v>116</v>
      </c>
      <c r="AL89">
        <v>1570489905.507724</v>
      </c>
      <c r="AM89">
        <v>-401170000.00000006</v>
      </c>
      <c r="AN89">
        <v>-252419781.75589803</v>
      </c>
      <c r="AO89">
        <v>-148750218.24410203</v>
      </c>
      <c r="AP89">
        <v>-6.5703022339025363E-4</v>
      </c>
      <c r="AQ89">
        <v>-8.2624586365215302E-3</v>
      </c>
      <c r="AR89">
        <v>7.6054284131312766E-3</v>
      </c>
      <c r="AS89">
        <v>0</v>
      </c>
      <c r="AT89">
        <v>0</v>
      </c>
      <c r="AU89">
        <v>0</v>
      </c>
      <c r="AV89">
        <v>0.12168141592920345</v>
      </c>
      <c r="AW89">
        <v>0.12795646175707454</v>
      </c>
      <c r="AX89">
        <v>-6.2750458278710841E-3</v>
      </c>
    </row>
    <row r="90" spans="1:50" x14ac:dyDescent="0.25">
      <c r="A90" t="s">
        <v>781</v>
      </c>
      <c r="B90" t="s">
        <v>782</v>
      </c>
      <c r="C90" t="s">
        <v>783</v>
      </c>
      <c r="D90" t="s">
        <v>115</v>
      </c>
      <c r="E90" t="s">
        <v>318</v>
      </c>
      <c r="F90" t="s">
        <v>784</v>
      </c>
      <c r="G90" t="s">
        <v>320</v>
      </c>
      <c r="H90" t="s">
        <v>169</v>
      </c>
      <c r="I90" t="s">
        <v>424</v>
      </c>
      <c r="J90" t="s">
        <v>116</v>
      </c>
      <c r="K90" t="s">
        <v>785</v>
      </c>
      <c r="L90" t="s">
        <v>324</v>
      </c>
      <c r="M90" t="s">
        <v>102</v>
      </c>
      <c r="N90" t="s">
        <v>786</v>
      </c>
      <c r="O90" t="s">
        <v>224</v>
      </c>
      <c r="P90" t="s">
        <v>65</v>
      </c>
      <c r="Q90" t="s">
        <v>113</v>
      </c>
      <c r="R90" t="s">
        <v>114</v>
      </c>
      <c r="S90" t="s">
        <v>115</v>
      </c>
      <c r="T90" t="s">
        <v>116</v>
      </c>
      <c r="U90" t="s">
        <v>115</v>
      </c>
      <c r="V90" t="s">
        <v>115</v>
      </c>
      <c r="W90" t="s">
        <v>115</v>
      </c>
      <c r="X90" t="s">
        <v>115</v>
      </c>
      <c r="Y90" t="s">
        <v>115</v>
      </c>
      <c r="Z90">
        <v>53.0657</v>
      </c>
      <c r="AA90">
        <v>49.329099999999997</v>
      </c>
      <c r="AB90" t="s">
        <v>169</v>
      </c>
      <c r="AC90">
        <v>0.65</v>
      </c>
      <c r="AD90">
        <v>0.65</v>
      </c>
      <c r="AE90" t="s">
        <v>326</v>
      </c>
      <c r="AF90" t="s">
        <v>327</v>
      </c>
      <c r="AG90" t="s">
        <v>782</v>
      </c>
      <c r="AH90" t="s">
        <v>169</v>
      </c>
      <c r="AI90" t="s">
        <v>787</v>
      </c>
      <c r="AJ90" t="s">
        <v>169</v>
      </c>
      <c r="AK90" t="s">
        <v>116</v>
      </c>
      <c r="AL90">
        <v>44376375.976368576</v>
      </c>
      <c r="AM90">
        <v>-3783700.0000000033</v>
      </c>
      <c r="AN90">
        <v>0</v>
      </c>
      <c r="AO90">
        <v>-3783700.0000000033</v>
      </c>
      <c r="AP90">
        <v>4.9981645158556631E-3</v>
      </c>
      <c r="AQ90">
        <v>5.0542569208469335E-3</v>
      </c>
      <c r="AR90">
        <v>-5.6092404991270328E-5</v>
      </c>
      <c r="AS90">
        <v>0</v>
      </c>
      <c r="AT90">
        <v>0</v>
      </c>
      <c r="AU90">
        <v>0</v>
      </c>
      <c r="AV90">
        <v>0.14754626942671045</v>
      </c>
      <c r="AW90">
        <v>0.14381062161308567</v>
      </c>
      <c r="AX90">
        <v>3.7356478136247873E-3</v>
      </c>
    </row>
    <row r="91" spans="1:50" x14ac:dyDescent="0.25">
      <c r="A91" t="s">
        <v>788</v>
      </c>
      <c r="B91" t="s">
        <v>789</v>
      </c>
      <c r="C91" t="s">
        <v>790</v>
      </c>
      <c r="D91" t="s">
        <v>115</v>
      </c>
      <c r="E91" t="s">
        <v>318</v>
      </c>
      <c r="F91" t="s">
        <v>791</v>
      </c>
      <c r="G91" t="s">
        <v>320</v>
      </c>
      <c r="H91" t="s">
        <v>169</v>
      </c>
      <c r="I91" t="s">
        <v>792</v>
      </c>
      <c r="J91" t="s">
        <v>116</v>
      </c>
      <c r="K91" t="s">
        <v>793</v>
      </c>
      <c r="L91" t="s">
        <v>324</v>
      </c>
      <c r="M91" t="s">
        <v>102</v>
      </c>
      <c r="N91" t="s">
        <v>794</v>
      </c>
      <c r="O91" t="s">
        <v>795</v>
      </c>
      <c r="P91" t="s">
        <v>65</v>
      </c>
      <c r="Q91" t="s">
        <v>113</v>
      </c>
      <c r="R91" t="s">
        <v>114</v>
      </c>
      <c r="S91" t="s">
        <v>115</v>
      </c>
      <c r="T91" t="s">
        <v>116</v>
      </c>
      <c r="U91" t="s">
        <v>115</v>
      </c>
      <c r="V91" t="s">
        <v>115</v>
      </c>
      <c r="W91" t="s">
        <v>115</v>
      </c>
      <c r="X91" t="s">
        <v>115</v>
      </c>
      <c r="Y91" t="s">
        <v>115</v>
      </c>
      <c r="Z91">
        <v>56.814799999999998</v>
      </c>
      <c r="AA91">
        <v>51.980600000000003</v>
      </c>
      <c r="AB91" t="s">
        <v>169</v>
      </c>
      <c r="AC91">
        <v>0.65</v>
      </c>
      <c r="AD91">
        <v>0.65</v>
      </c>
      <c r="AE91" t="s">
        <v>326</v>
      </c>
      <c r="AF91" t="s">
        <v>327</v>
      </c>
      <c r="AG91" t="s">
        <v>789</v>
      </c>
      <c r="AH91" t="s">
        <v>169</v>
      </c>
      <c r="AI91" t="s">
        <v>796</v>
      </c>
      <c r="AJ91" t="s">
        <v>169</v>
      </c>
      <c r="AK91" t="s">
        <v>116</v>
      </c>
      <c r="AL91">
        <v>43799973.505724251</v>
      </c>
      <c r="AM91">
        <v>-4834199.9999999953</v>
      </c>
      <c r="AN91">
        <v>0</v>
      </c>
      <c r="AO91">
        <v>-4834199.9999999953</v>
      </c>
      <c r="AP91">
        <v>-2.5067069081153526E-2</v>
      </c>
      <c r="AQ91">
        <v>-8.9809278505035284E-3</v>
      </c>
      <c r="AR91">
        <v>-1.6086141230649997E-2</v>
      </c>
      <c r="AS91">
        <v>0</v>
      </c>
      <c r="AT91">
        <v>0</v>
      </c>
      <c r="AU91">
        <v>0</v>
      </c>
      <c r="AV91">
        <v>-7.0572250639386214E-2</v>
      </c>
      <c r="AW91">
        <v>-6.7491743147798045E-2</v>
      </c>
      <c r="AX91">
        <v>-3.0805074915881692E-3</v>
      </c>
    </row>
    <row r="92" spans="1:50" x14ac:dyDescent="0.25">
      <c r="A92" t="s">
        <v>797</v>
      </c>
      <c r="B92" t="s">
        <v>798</v>
      </c>
      <c r="C92" t="s">
        <v>799</v>
      </c>
      <c r="D92" t="s">
        <v>102</v>
      </c>
      <c r="E92" t="s">
        <v>318</v>
      </c>
      <c r="F92" t="s">
        <v>800</v>
      </c>
      <c r="G92" t="s">
        <v>320</v>
      </c>
      <c r="H92" t="s">
        <v>169</v>
      </c>
      <c r="I92" t="s">
        <v>394</v>
      </c>
      <c r="J92" t="s">
        <v>116</v>
      </c>
      <c r="K92" t="s">
        <v>193</v>
      </c>
      <c r="L92" t="s">
        <v>324</v>
      </c>
      <c r="M92" t="s">
        <v>102</v>
      </c>
      <c r="N92" t="s">
        <v>194</v>
      </c>
      <c r="O92" t="s">
        <v>195</v>
      </c>
      <c r="P92" t="s">
        <v>65</v>
      </c>
      <c r="Q92" t="s">
        <v>113</v>
      </c>
      <c r="R92" t="s">
        <v>168</v>
      </c>
      <c r="S92" t="s">
        <v>115</v>
      </c>
      <c r="T92" t="s">
        <v>116</v>
      </c>
      <c r="U92" t="s">
        <v>115</v>
      </c>
      <c r="V92" t="s">
        <v>115</v>
      </c>
      <c r="W92" t="s">
        <v>115</v>
      </c>
      <c r="X92" t="s">
        <v>115</v>
      </c>
      <c r="Y92" t="s">
        <v>115</v>
      </c>
      <c r="Z92">
        <v>481.89920000000001</v>
      </c>
      <c r="AA92">
        <v>447.46749999999997</v>
      </c>
      <c r="AB92" t="s">
        <v>169</v>
      </c>
      <c r="AC92">
        <v>0.6</v>
      </c>
      <c r="AD92">
        <v>0.6</v>
      </c>
      <c r="AE92" t="s">
        <v>326</v>
      </c>
      <c r="AF92" t="s">
        <v>327</v>
      </c>
      <c r="AG92" t="s">
        <v>798</v>
      </c>
      <c r="AH92" t="s">
        <v>169</v>
      </c>
      <c r="AI92" t="s">
        <v>198</v>
      </c>
      <c r="AJ92" t="s">
        <v>169</v>
      </c>
      <c r="AK92" t="s">
        <v>116</v>
      </c>
      <c r="AL92">
        <v>387360604.20582741</v>
      </c>
      <c r="AM92">
        <v>-33020000.000000037</v>
      </c>
      <c r="AN92">
        <v>-11873202.829516023</v>
      </c>
      <c r="AO92">
        <v>-21146797.170484014</v>
      </c>
      <c r="AP92">
        <v>4.1467481934408079E-2</v>
      </c>
      <c r="AQ92">
        <v>3.8780341519348394E-2</v>
      </c>
      <c r="AR92">
        <v>2.6871404150596856E-3</v>
      </c>
      <c r="AS92">
        <v>0</v>
      </c>
      <c r="AT92">
        <v>0</v>
      </c>
      <c r="AU92">
        <v>0</v>
      </c>
      <c r="AV92">
        <v>8.4008331404767489E-2</v>
      </c>
      <c r="AW92">
        <v>0.10928976090143627</v>
      </c>
      <c r="AX92">
        <v>-2.5281429496668784E-2</v>
      </c>
    </row>
    <row r="93" spans="1:50" x14ac:dyDescent="0.25">
      <c r="A93" t="s">
        <v>801</v>
      </c>
      <c r="B93" t="s">
        <v>802</v>
      </c>
      <c r="C93" t="s">
        <v>803</v>
      </c>
      <c r="D93" t="s">
        <v>115</v>
      </c>
      <c r="E93" t="s">
        <v>318</v>
      </c>
      <c r="F93" t="s">
        <v>804</v>
      </c>
      <c r="G93" t="s">
        <v>320</v>
      </c>
      <c r="H93" t="s">
        <v>169</v>
      </c>
      <c r="I93" t="s">
        <v>805</v>
      </c>
      <c r="J93" t="s">
        <v>108</v>
      </c>
      <c r="K93" t="s">
        <v>806</v>
      </c>
      <c r="L93" t="s">
        <v>324</v>
      </c>
      <c r="M93" t="s">
        <v>102</v>
      </c>
      <c r="N93" t="s">
        <v>807</v>
      </c>
      <c r="O93" t="s">
        <v>808</v>
      </c>
      <c r="P93" t="s">
        <v>65</v>
      </c>
      <c r="Q93" t="s">
        <v>113</v>
      </c>
      <c r="R93" t="s">
        <v>114</v>
      </c>
      <c r="S93" t="s">
        <v>115</v>
      </c>
      <c r="T93" t="s">
        <v>116</v>
      </c>
      <c r="U93" t="s">
        <v>115</v>
      </c>
      <c r="V93" t="s">
        <v>115</v>
      </c>
      <c r="W93" t="s">
        <v>115</v>
      </c>
      <c r="X93" t="s">
        <v>115</v>
      </c>
      <c r="Y93" t="s">
        <v>115</v>
      </c>
      <c r="Z93">
        <v>526.91480000000001</v>
      </c>
      <c r="AA93">
        <v>301.11919999999998</v>
      </c>
      <c r="AB93" t="s">
        <v>169</v>
      </c>
      <c r="AC93">
        <v>0.65</v>
      </c>
      <c r="AD93">
        <v>0.65</v>
      </c>
      <c r="AE93" t="s">
        <v>326</v>
      </c>
      <c r="AF93" t="s">
        <v>327</v>
      </c>
      <c r="AG93" t="s">
        <v>802</v>
      </c>
      <c r="AH93" t="s">
        <v>169</v>
      </c>
      <c r="AI93" t="s">
        <v>809</v>
      </c>
      <c r="AJ93" t="s">
        <v>169</v>
      </c>
      <c r="AK93" t="s">
        <v>116</v>
      </c>
      <c r="AL93">
        <v>355406142.30605274</v>
      </c>
      <c r="AM93">
        <v>-224769000.00000006</v>
      </c>
      <c r="AN93">
        <v>-138488583.77284834</v>
      </c>
      <c r="AO93">
        <v>-86280416.227151722</v>
      </c>
      <c r="AP93">
        <v>-8.1234256926952186E-2</v>
      </c>
      <c r="AQ93">
        <v>-8.345881644330666E-2</v>
      </c>
      <c r="AR93">
        <v>2.224559516354474E-3</v>
      </c>
      <c r="AS93">
        <v>0</v>
      </c>
      <c r="AT93">
        <v>0</v>
      </c>
      <c r="AU93">
        <v>0</v>
      </c>
      <c r="AV93">
        <v>0.25837851158206004</v>
      </c>
      <c r="AW93">
        <v>0.25925159688639487</v>
      </c>
      <c r="AX93">
        <v>-8.7308530433483078E-4</v>
      </c>
    </row>
    <row r="94" spans="1:50" x14ac:dyDescent="0.25">
      <c r="A94" t="s">
        <v>810</v>
      </c>
      <c r="B94" t="s">
        <v>811</v>
      </c>
      <c r="C94" t="s">
        <v>812</v>
      </c>
      <c r="D94" t="s">
        <v>115</v>
      </c>
      <c r="E94" t="s">
        <v>318</v>
      </c>
      <c r="F94" t="s">
        <v>813</v>
      </c>
      <c r="G94" t="s">
        <v>320</v>
      </c>
      <c r="H94" t="s">
        <v>169</v>
      </c>
      <c r="I94" t="s">
        <v>814</v>
      </c>
      <c r="J94" t="s">
        <v>116</v>
      </c>
      <c r="K94" t="s">
        <v>815</v>
      </c>
      <c r="L94" t="s">
        <v>324</v>
      </c>
      <c r="M94" t="s">
        <v>102</v>
      </c>
      <c r="N94" t="s">
        <v>816</v>
      </c>
      <c r="O94" t="s">
        <v>224</v>
      </c>
      <c r="P94" t="s">
        <v>65</v>
      </c>
      <c r="Q94" t="s">
        <v>113</v>
      </c>
      <c r="R94" t="s">
        <v>114</v>
      </c>
      <c r="S94" t="s">
        <v>115</v>
      </c>
      <c r="T94" t="s">
        <v>116</v>
      </c>
      <c r="U94" t="s">
        <v>115</v>
      </c>
      <c r="V94" t="s">
        <v>115</v>
      </c>
      <c r="W94" t="s">
        <v>115</v>
      </c>
      <c r="X94" t="s">
        <v>115</v>
      </c>
      <c r="Y94" t="s">
        <v>115</v>
      </c>
      <c r="Z94">
        <v>198.12719999999999</v>
      </c>
      <c r="AA94">
        <v>176.49549999999999</v>
      </c>
      <c r="AB94" t="s">
        <v>169</v>
      </c>
      <c r="AC94">
        <v>0.65</v>
      </c>
      <c r="AD94">
        <v>0.65</v>
      </c>
      <c r="AE94" t="s">
        <v>326</v>
      </c>
      <c r="AF94" t="s">
        <v>327</v>
      </c>
      <c r="AG94" t="s">
        <v>811</v>
      </c>
      <c r="AH94" t="s">
        <v>169</v>
      </c>
      <c r="AI94" t="s">
        <v>817</v>
      </c>
      <c r="AJ94" t="s">
        <v>169</v>
      </c>
      <c r="AK94" t="s">
        <v>116</v>
      </c>
      <c r="AL94">
        <v>162606714.41647097</v>
      </c>
      <c r="AM94">
        <v>-22953999.999999978</v>
      </c>
      <c r="AN94">
        <v>13412484.205566695</v>
      </c>
      <c r="AO94">
        <v>-36366484.205566674</v>
      </c>
      <c r="AP94">
        <v>5.2245646196150242E-2</v>
      </c>
      <c r="AQ94">
        <v>4.3501536151023368E-2</v>
      </c>
      <c r="AR94">
        <v>8.7441100451268738E-3</v>
      </c>
      <c r="AS94">
        <v>0</v>
      </c>
      <c r="AT94">
        <v>0</v>
      </c>
      <c r="AU94">
        <v>0</v>
      </c>
      <c r="AV94">
        <v>0.26571113561190729</v>
      </c>
      <c r="AW94">
        <v>0.2598660313724297</v>
      </c>
      <c r="AX94">
        <v>5.8451042394775943E-3</v>
      </c>
    </row>
    <row r="95" spans="1:50" x14ac:dyDescent="0.25">
      <c r="A95" t="s">
        <v>818</v>
      </c>
      <c r="B95" t="s">
        <v>819</v>
      </c>
      <c r="C95" t="s">
        <v>820</v>
      </c>
      <c r="D95" t="s">
        <v>102</v>
      </c>
      <c r="E95" t="s">
        <v>318</v>
      </c>
      <c r="F95" t="s">
        <v>821</v>
      </c>
      <c r="G95" t="s">
        <v>320</v>
      </c>
      <c r="H95" t="s">
        <v>169</v>
      </c>
      <c r="I95" t="s">
        <v>822</v>
      </c>
      <c r="J95" t="s">
        <v>108</v>
      </c>
      <c r="K95" t="s">
        <v>823</v>
      </c>
      <c r="L95" t="s">
        <v>324</v>
      </c>
      <c r="M95" t="s">
        <v>102</v>
      </c>
      <c r="N95" t="s">
        <v>824</v>
      </c>
      <c r="O95" t="s">
        <v>224</v>
      </c>
      <c r="P95" t="s">
        <v>65</v>
      </c>
      <c r="Q95" t="s">
        <v>113</v>
      </c>
      <c r="R95" t="s">
        <v>114</v>
      </c>
      <c r="S95" t="s">
        <v>115</v>
      </c>
      <c r="T95" t="s">
        <v>116</v>
      </c>
      <c r="U95" t="s">
        <v>115</v>
      </c>
      <c r="V95" t="s">
        <v>115</v>
      </c>
      <c r="W95" t="s">
        <v>115</v>
      </c>
      <c r="X95" t="s">
        <v>115</v>
      </c>
      <c r="Y95" t="s">
        <v>115</v>
      </c>
      <c r="Z95">
        <v>386.28199999999998</v>
      </c>
      <c r="AA95">
        <v>312.45890000000003</v>
      </c>
      <c r="AB95" t="s">
        <v>169</v>
      </c>
      <c r="AC95">
        <v>0.74</v>
      </c>
      <c r="AD95">
        <v>0.74</v>
      </c>
      <c r="AE95" t="s">
        <v>326</v>
      </c>
      <c r="AF95" t="s">
        <v>326</v>
      </c>
      <c r="AG95" t="s">
        <v>819</v>
      </c>
      <c r="AH95" t="s">
        <v>169</v>
      </c>
      <c r="AI95" t="s">
        <v>825</v>
      </c>
      <c r="AJ95" t="s">
        <v>169</v>
      </c>
      <c r="AK95" t="s">
        <v>116</v>
      </c>
      <c r="AL95">
        <v>293889164.66630083</v>
      </c>
      <c r="AM95">
        <v>-74327000</v>
      </c>
      <c r="AN95">
        <v>-50608528.153561421</v>
      </c>
      <c r="AO95">
        <v>-23718471.846438579</v>
      </c>
      <c r="AP95">
        <v>-4.9152896883497221E-2</v>
      </c>
      <c r="AQ95">
        <v>-5.3836551205525773E-2</v>
      </c>
      <c r="AR95">
        <v>4.683654322028552E-3</v>
      </c>
      <c r="AS95">
        <v>0</v>
      </c>
      <c r="AT95">
        <v>0</v>
      </c>
      <c r="AU95">
        <v>0</v>
      </c>
      <c r="AV95">
        <v>2.6185101580135539E-2</v>
      </c>
      <c r="AW95">
        <v>4.897514464920194E-2</v>
      </c>
      <c r="AX95">
        <v>-2.2790043069066401E-2</v>
      </c>
    </row>
    <row r="96" spans="1:50" x14ac:dyDescent="0.25">
      <c r="A96" t="s">
        <v>826</v>
      </c>
      <c r="B96" t="s">
        <v>827</v>
      </c>
      <c r="C96" t="s">
        <v>828</v>
      </c>
      <c r="D96" t="s">
        <v>102</v>
      </c>
      <c r="E96" t="s">
        <v>318</v>
      </c>
      <c r="F96" t="s">
        <v>829</v>
      </c>
      <c r="G96" t="s">
        <v>320</v>
      </c>
      <c r="H96" t="s">
        <v>169</v>
      </c>
      <c r="I96" t="s">
        <v>830</v>
      </c>
      <c r="J96" t="s">
        <v>108</v>
      </c>
      <c r="K96" t="s">
        <v>301</v>
      </c>
      <c r="L96" t="s">
        <v>324</v>
      </c>
      <c r="M96" t="s">
        <v>102</v>
      </c>
      <c r="N96" t="s">
        <v>831</v>
      </c>
      <c r="O96" t="s">
        <v>832</v>
      </c>
      <c r="P96" t="s">
        <v>595</v>
      </c>
      <c r="Q96" t="s">
        <v>113</v>
      </c>
      <c r="R96" t="s">
        <v>472</v>
      </c>
      <c r="S96" t="s">
        <v>115</v>
      </c>
      <c r="T96" t="s">
        <v>116</v>
      </c>
      <c r="U96" t="s">
        <v>115</v>
      </c>
      <c r="V96" t="s">
        <v>115</v>
      </c>
      <c r="W96" t="s">
        <v>115</v>
      </c>
      <c r="X96" t="s">
        <v>115</v>
      </c>
      <c r="Y96" t="s">
        <v>115</v>
      </c>
      <c r="Z96">
        <v>284.44159999999999</v>
      </c>
      <c r="AA96">
        <v>292.3424</v>
      </c>
      <c r="AB96" t="s">
        <v>169</v>
      </c>
      <c r="AC96">
        <v>0.35</v>
      </c>
      <c r="AD96">
        <v>0.35</v>
      </c>
      <c r="AE96" t="s">
        <v>326</v>
      </c>
      <c r="AF96" t="s">
        <v>327</v>
      </c>
      <c r="AG96" t="s">
        <v>827</v>
      </c>
      <c r="AH96" t="s">
        <v>169</v>
      </c>
      <c r="AI96" t="s">
        <v>833</v>
      </c>
      <c r="AJ96" t="s">
        <v>169</v>
      </c>
      <c r="AK96" t="s">
        <v>116</v>
      </c>
      <c r="AL96">
        <v>241832805.92572927</v>
      </c>
      <c r="AM96">
        <v>6528999.9999999963</v>
      </c>
      <c r="AN96">
        <v>10681507.131507991</v>
      </c>
      <c r="AO96">
        <v>-4152507.1315079946</v>
      </c>
      <c r="AP96">
        <v>3.5060975609756184E-2</v>
      </c>
      <c r="AQ96">
        <v>2.41249262693779E-2</v>
      </c>
      <c r="AR96">
        <v>1.0936049340378284E-2</v>
      </c>
      <c r="AS96">
        <v>0</v>
      </c>
      <c r="AT96">
        <v>0</v>
      </c>
      <c r="AU96">
        <v>0</v>
      </c>
      <c r="AV96">
        <v>0.10066461338952837</v>
      </c>
      <c r="AW96">
        <v>0.10407780585418691</v>
      </c>
      <c r="AX96">
        <v>-3.4131924646585432E-3</v>
      </c>
    </row>
    <row r="97" spans="1:50" x14ac:dyDescent="0.25">
      <c r="A97" t="s">
        <v>834</v>
      </c>
      <c r="B97" t="s">
        <v>835</v>
      </c>
      <c r="C97" t="s">
        <v>836</v>
      </c>
      <c r="D97" t="s">
        <v>115</v>
      </c>
      <c r="E97" t="s">
        <v>318</v>
      </c>
      <c r="F97" t="s">
        <v>837</v>
      </c>
      <c r="G97" t="s">
        <v>320</v>
      </c>
      <c r="H97" t="s">
        <v>106</v>
      </c>
      <c r="I97" t="s">
        <v>838</v>
      </c>
      <c r="J97" t="s">
        <v>116</v>
      </c>
      <c r="K97" t="s">
        <v>301</v>
      </c>
      <c r="L97" t="s">
        <v>324</v>
      </c>
      <c r="M97" t="s">
        <v>102</v>
      </c>
      <c r="N97" t="s">
        <v>839</v>
      </c>
      <c r="O97" t="s">
        <v>840</v>
      </c>
      <c r="P97" t="s">
        <v>65</v>
      </c>
      <c r="Q97" t="s">
        <v>113</v>
      </c>
      <c r="R97" t="s">
        <v>114</v>
      </c>
      <c r="S97" t="s">
        <v>115</v>
      </c>
      <c r="T97" t="s">
        <v>116</v>
      </c>
      <c r="U97" t="s">
        <v>115</v>
      </c>
      <c r="V97" t="s">
        <v>115</v>
      </c>
      <c r="W97" t="s">
        <v>115</v>
      </c>
      <c r="X97" t="s">
        <v>102</v>
      </c>
      <c r="Y97" t="s">
        <v>115</v>
      </c>
      <c r="Z97">
        <v>2935.8368999999998</v>
      </c>
      <c r="AA97">
        <v>3385.5702999999999</v>
      </c>
      <c r="AB97" t="s">
        <v>106</v>
      </c>
      <c r="AC97">
        <v>0.2</v>
      </c>
      <c r="AD97">
        <v>0.2</v>
      </c>
      <c r="AE97" t="s">
        <v>326</v>
      </c>
      <c r="AF97" t="s">
        <v>327</v>
      </c>
      <c r="AG97" t="s">
        <v>835</v>
      </c>
      <c r="AH97" t="s">
        <v>106</v>
      </c>
      <c r="AI97" t="s">
        <v>841</v>
      </c>
      <c r="AJ97" t="s">
        <v>106</v>
      </c>
      <c r="AK97" t="s">
        <v>116</v>
      </c>
      <c r="AL97">
        <v>3174047023.8095241</v>
      </c>
      <c r="AM97">
        <v>445179999.99999982</v>
      </c>
      <c r="AN97">
        <v>469703799.99999994</v>
      </c>
      <c r="AO97">
        <v>-24523800.000000119</v>
      </c>
      <c r="AP97">
        <v>3.1523937963587212E-2</v>
      </c>
      <c r="AQ97">
        <v>1.7773076951590916E-2</v>
      </c>
      <c r="AR97">
        <v>1.3750861011996296E-2</v>
      </c>
      <c r="AS97">
        <v>0</v>
      </c>
      <c r="AT97">
        <v>0</v>
      </c>
      <c r="AU97">
        <v>0</v>
      </c>
      <c r="AV97">
        <v>0.11012336719883886</v>
      </c>
      <c r="AW97">
        <v>9.8319648195508424E-2</v>
      </c>
      <c r="AX97">
        <v>1.1803719003330437E-2</v>
      </c>
    </row>
    <row r="98" spans="1:50" x14ac:dyDescent="0.25">
      <c r="A98" t="s">
        <v>842</v>
      </c>
      <c r="B98" t="s">
        <v>843</v>
      </c>
      <c r="C98" t="s">
        <v>844</v>
      </c>
      <c r="D98" t="s">
        <v>115</v>
      </c>
      <c r="E98" t="s">
        <v>318</v>
      </c>
      <c r="F98" t="s">
        <v>845</v>
      </c>
      <c r="G98" t="s">
        <v>320</v>
      </c>
      <c r="H98" t="s">
        <v>169</v>
      </c>
      <c r="I98" t="s">
        <v>846</v>
      </c>
      <c r="J98" t="s">
        <v>108</v>
      </c>
      <c r="K98" t="s">
        <v>301</v>
      </c>
      <c r="L98" t="s">
        <v>324</v>
      </c>
      <c r="M98" t="s">
        <v>102</v>
      </c>
      <c r="N98" t="s">
        <v>847</v>
      </c>
      <c r="O98" t="s">
        <v>848</v>
      </c>
      <c r="P98" t="s">
        <v>65</v>
      </c>
      <c r="Q98" t="s">
        <v>113</v>
      </c>
      <c r="R98" t="s">
        <v>114</v>
      </c>
      <c r="S98" t="s">
        <v>115</v>
      </c>
      <c r="T98" t="s">
        <v>116</v>
      </c>
      <c r="U98" t="s">
        <v>115</v>
      </c>
      <c r="V98" t="s">
        <v>115</v>
      </c>
      <c r="W98" t="s">
        <v>115</v>
      </c>
      <c r="X98" t="s">
        <v>115</v>
      </c>
      <c r="Y98" t="s">
        <v>115</v>
      </c>
      <c r="Z98">
        <v>905.53823</v>
      </c>
      <c r="AA98">
        <v>951.76171999999997</v>
      </c>
      <c r="AB98" t="s">
        <v>169</v>
      </c>
      <c r="AC98">
        <v>0.15</v>
      </c>
      <c r="AD98">
        <v>0.15</v>
      </c>
      <c r="AE98" t="s">
        <v>326</v>
      </c>
      <c r="AF98" t="s">
        <v>327</v>
      </c>
      <c r="AG98" t="s">
        <v>843</v>
      </c>
      <c r="AH98" t="s">
        <v>169</v>
      </c>
      <c r="AI98" t="s">
        <v>849</v>
      </c>
      <c r="AJ98" t="s">
        <v>169</v>
      </c>
      <c r="AK98" t="s">
        <v>116</v>
      </c>
      <c r="AL98">
        <v>712993643.88209856</v>
      </c>
      <c r="AM98">
        <v>42776000.000000067</v>
      </c>
      <c r="AN98">
        <v>48424482.474135399</v>
      </c>
      <c r="AO98">
        <v>-5648482.4741353318</v>
      </c>
      <c r="AP98">
        <v>2.3345470122081879E-2</v>
      </c>
      <c r="AQ98">
        <v>1.3653277881142678E-2</v>
      </c>
      <c r="AR98">
        <v>9.6921922409392014E-3</v>
      </c>
      <c r="AS98">
        <v>0</v>
      </c>
      <c r="AT98">
        <v>0</v>
      </c>
      <c r="AU98">
        <v>0</v>
      </c>
      <c r="AV98">
        <v>6.0363959165556924E-2</v>
      </c>
      <c r="AW98">
        <v>4.9133439057544193E-2</v>
      </c>
      <c r="AX98">
        <v>1.1230520108012731E-2</v>
      </c>
    </row>
    <row r="99" spans="1:50" x14ac:dyDescent="0.25">
      <c r="A99" t="s">
        <v>850</v>
      </c>
      <c r="B99" t="s">
        <v>851</v>
      </c>
      <c r="C99" t="s">
        <v>852</v>
      </c>
      <c r="D99" t="s">
        <v>115</v>
      </c>
      <c r="E99" t="s">
        <v>318</v>
      </c>
      <c r="F99" t="s">
        <v>853</v>
      </c>
      <c r="G99" t="s">
        <v>320</v>
      </c>
      <c r="H99" t="s">
        <v>169</v>
      </c>
      <c r="I99" t="s">
        <v>846</v>
      </c>
      <c r="J99" t="s">
        <v>108</v>
      </c>
      <c r="K99" t="s">
        <v>301</v>
      </c>
      <c r="L99" t="s">
        <v>324</v>
      </c>
      <c r="M99" t="s">
        <v>102</v>
      </c>
      <c r="N99" t="s">
        <v>854</v>
      </c>
      <c r="O99" t="s">
        <v>855</v>
      </c>
      <c r="P99" t="s">
        <v>65</v>
      </c>
      <c r="Q99" t="s">
        <v>113</v>
      </c>
      <c r="R99" t="s">
        <v>114</v>
      </c>
      <c r="S99" t="s">
        <v>115</v>
      </c>
      <c r="T99" t="s">
        <v>116</v>
      </c>
      <c r="U99" t="s">
        <v>115</v>
      </c>
      <c r="V99" t="s">
        <v>115</v>
      </c>
      <c r="W99" t="s">
        <v>115</v>
      </c>
      <c r="X99" t="s">
        <v>115</v>
      </c>
      <c r="Y99" t="s">
        <v>115</v>
      </c>
      <c r="Z99">
        <v>976.95230000000004</v>
      </c>
      <c r="AA99">
        <v>1452.1674</v>
      </c>
      <c r="AB99" t="s">
        <v>169</v>
      </c>
      <c r="AC99">
        <v>0.15</v>
      </c>
      <c r="AD99">
        <v>0.15</v>
      </c>
      <c r="AE99" t="s">
        <v>326</v>
      </c>
      <c r="AF99" t="s">
        <v>327</v>
      </c>
      <c r="AG99" t="s">
        <v>851</v>
      </c>
      <c r="AH99" t="s">
        <v>169</v>
      </c>
      <c r="AI99" t="s">
        <v>856</v>
      </c>
      <c r="AJ99" t="s">
        <v>169</v>
      </c>
      <c r="AK99" t="s">
        <v>116</v>
      </c>
      <c r="AL99">
        <v>1045720133.5419703</v>
      </c>
      <c r="AM99">
        <v>473247000.00000006</v>
      </c>
      <c r="AN99">
        <v>459892179.13182765</v>
      </c>
      <c r="AO99">
        <v>13354820.868172407</v>
      </c>
      <c r="AP99">
        <v>-1.9388398486759106E-2</v>
      </c>
      <c r="AQ99">
        <v>-3.313770822218276E-2</v>
      </c>
      <c r="AR99">
        <v>1.3749309735423654E-2</v>
      </c>
      <c r="AS99">
        <v>0</v>
      </c>
      <c r="AT99">
        <v>0</v>
      </c>
      <c r="AU99">
        <v>0</v>
      </c>
      <c r="AV99">
        <v>0.1913060130218307</v>
      </c>
      <c r="AW99">
        <v>0.18196970794985123</v>
      </c>
      <c r="AX99">
        <v>9.3363050719794671E-3</v>
      </c>
    </row>
    <row r="100" spans="1:50" x14ac:dyDescent="0.25">
      <c r="A100" t="s">
        <v>857</v>
      </c>
      <c r="B100" t="s">
        <v>858</v>
      </c>
      <c r="C100" t="s">
        <v>859</v>
      </c>
      <c r="D100" t="s">
        <v>102</v>
      </c>
      <c r="E100" t="s">
        <v>318</v>
      </c>
      <c r="F100" t="s">
        <v>860</v>
      </c>
      <c r="G100" t="s">
        <v>320</v>
      </c>
      <c r="H100" t="s">
        <v>169</v>
      </c>
      <c r="I100" t="s">
        <v>861</v>
      </c>
      <c r="J100" t="s">
        <v>629</v>
      </c>
      <c r="K100" t="s">
        <v>301</v>
      </c>
      <c r="L100" t="s">
        <v>324</v>
      </c>
      <c r="M100" t="s">
        <v>102</v>
      </c>
      <c r="N100" t="s">
        <v>862</v>
      </c>
      <c r="O100" t="s">
        <v>863</v>
      </c>
      <c r="P100" t="s">
        <v>65</v>
      </c>
      <c r="Q100" t="s">
        <v>113</v>
      </c>
      <c r="R100" t="s">
        <v>114</v>
      </c>
      <c r="S100" t="s">
        <v>115</v>
      </c>
      <c r="T100" t="s">
        <v>116</v>
      </c>
      <c r="U100" t="s">
        <v>115</v>
      </c>
      <c r="V100" t="s">
        <v>115</v>
      </c>
      <c r="W100" t="s">
        <v>115</v>
      </c>
      <c r="X100" t="s">
        <v>115</v>
      </c>
      <c r="Y100" t="s">
        <v>115</v>
      </c>
      <c r="Z100">
        <v>828.48479999999995</v>
      </c>
      <c r="AA100">
        <v>1032.9332999999999</v>
      </c>
      <c r="AB100" t="s">
        <v>169</v>
      </c>
      <c r="AC100">
        <v>0.4</v>
      </c>
      <c r="AD100">
        <v>0.4</v>
      </c>
      <c r="AE100" t="s">
        <v>326</v>
      </c>
      <c r="AF100" t="s">
        <v>327</v>
      </c>
      <c r="AG100" t="s">
        <v>858</v>
      </c>
      <c r="AH100" t="s">
        <v>169</v>
      </c>
      <c r="AI100" t="s">
        <v>864</v>
      </c>
      <c r="AJ100" t="s">
        <v>169</v>
      </c>
      <c r="AK100" t="s">
        <v>116</v>
      </c>
      <c r="AL100">
        <v>777665110.46867394</v>
      </c>
      <c r="AM100">
        <v>201625000</v>
      </c>
      <c r="AN100">
        <v>98111647.428193212</v>
      </c>
      <c r="AO100">
        <v>103513352.57180679</v>
      </c>
      <c r="AP100">
        <v>9.4911469133833748E-3</v>
      </c>
      <c r="AQ100">
        <v>-4.6462099354634967E-3</v>
      </c>
      <c r="AR100">
        <v>1.4137356848846871E-2</v>
      </c>
      <c r="AS100">
        <v>0</v>
      </c>
      <c r="AT100">
        <v>0</v>
      </c>
      <c r="AU100">
        <v>0</v>
      </c>
      <c r="AV100">
        <v>0.10987372851631005</v>
      </c>
      <c r="AW100">
        <v>9.9275485438045319E-2</v>
      </c>
      <c r="AX100">
        <v>1.0598243078264735E-2</v>
      </c>
    </row>
    <row r="101" spans="1:50" x14ac:dyDescent="0.25">
      <c r="A101" t="s">
        <v>865</v>
      </c>
      <c r="B101" t="s">
        <v>866</v>
      </c>
      <c r="C101" t="s">
        <v>867</v>
      </c>
      <c r="D101" t="s">
        <v>102</v>
      </c>
      <c r="E101" t="s">
        <v>318</v>
      </c>
      <c r="F101" t="s">
        <v>868</v>
      </c>
      <c r="G101" t="s">
        <v>320</v>
      </c>
      <c r="H101" t="s">
        <v>106</v>
      </c>
      <c r="I101" t="s">
        <v>652</v>
      </c>
      <c r="J101" t="s">
        <v>116</v>
      </c>
      <c r="K101" t="s">
        <v>869</v>
      </c>
      <c r="L101" t="s">
        <v>324</v>
      </c>
      <c r="M101" t="s">
        <v>102</v>
      </c>
      <c r="N101" t="s">
        <v>870</v>
      </c>
      <c r="O101" t="s">
        <v>871</v>
      </c>
      <c r="P101" t="s">
        <v>65</v>
      </c>
      <c r="Q101" t="s">
        <v>346</v>
      </c>
      <c r="R101" t="s">
        <v>142</v>
      </c>
      <c r="S101" t="s">
        <v>115</v>
      </c>
      <c r="T101" t="s">
        <v>116</v>
      </c>
      <c r="U101" t="s">
        <v>115</v>
      </c>
      <c r="V101" t="s">
        <v>115</v>
      </c>
      <c r="W101" t="s">
        <v>115</v>
      </c>
      <c r="X101" t="s">
        <v>115</v>
      </c>
      <c r="Y101" t="s">
        <v>168</v>
      </c>
      <c r="Z101">
        <v>448.95569999999998</v>
      </c>
      <c r="AA101">
        <v>439.43040000000002</v>
      </c>
      <c r="AB101" t="s">
        <v>106</v>
      </c>
      <c r="AC101">
        <v>0.2</v>
      </c>
      <c r="AD101">
        <v>0.2</v>
      </c>
      <c r="AE101" t="s">
        <v>326</v>
      </c>
      <c r="AF101" t="s">
        <v>327</v>
      </c>
      <c r="AG101" t="s">
        <v>866</v>
      </c>
      <c r="AH101" t="s">
        <v>106</v>
      </c>
      <c r="AI101" t="s">
        <v>872</v>
      </c>
      <c r="AJ101" t="s">
        <v>106</v>
      </c>
      <c r="AK101" t="s">
        <v>116</v>
      </c>
      <c r="AL101">
        <v>486847214.28571433</v>
      </c>
      <c r="AM101">
        <v>-9896999.9999999907</v>
      </c>
      <c r="AN101">
        <v>-13673631.99999998</v>
      </c>
      <c r="AO101">
        <v>3776631.9999999888</v>
      </c>
      <c r="AP101">
        <v>-3.3089776606576082E-2</v>
      </c>
      <c r="AQ101">
        <v>-3.5299609832998513E-2</v>
      </c>
      <c r="AR101">
        <v>2.2098332264224307E-3</v>
      </c>
      <c r="AS101">
        <v>0</v>
      </c>
      <c r="AT101">
        <v>0</v>
      </c>
      <c r="AU101">
        <v>0</v>
      </c>
      <c r="AV101">
        <v>3.0131709741549884E-3</v>
      </c>
      <c r="AW101">
        <v>8.4576008793202373E-3</v>
      </c>
      <c r="AX101">
        <v>-5.4444299051652489E-3</v>
      </c>
    </row>
    <row r="102" spans="1:50" x14ac:dyDescent="0.25">
      <c r="A102" t="s">
        <v>873</v>
      </c>
      <c r="B102" t="s">
        <v>874</v>
      </c>
      <c r="C102" t="s">
        <v>875</v>
      </c>
      <c r="D102" t="s">
        <v>102</v>
      </c>
      <c r="E102" t="s">
        <v>318</v>
      </c>
      <c r="F102" t="s">
        <v>876</v>
      </c>
      <c r="G102" t="s">
        <v>375</v>
      </c>
      <c r="H102" t="s">
        <v>106</v>
      </c>
      <c r="I102" t="s">
        <v>611</v>
      </c>
      <c r="J102" t="s">
        <v>192</v>
      </c>
      <c r="K102" t="s">
        <v>125</v>
      </c>
      <c r="L102" t="s">
        <v>324</v>
      </c>
      <c r="M102" t="s">
        <v>102</v>
      </c>
      <c r="N102" t="s">
        <v>877</v>
      </c>
      <c r="O102" t="s">
        <v>878</v>
      </c>
      <c r="P102" t="s">
        <v>65</v>
      </c>
      <c r="Q102" t="s">
        <v>113</v>
      </c>
      <c r="R102" t="s">
        <v>114</v>
      </c>
      <c r="S102" t="s">
        <v>115</v>
      </c>
      <c r="T102" t="s">
        <v>116</v>
      </c>
      <c r="U102" t="s">
        <v>115</v>
      </c>
      <c r="V102" t="s">
        <v>115</v>
      </c>
      <c r="W102" t="s">
        <v>115</v>
      </c>
      <c r="X102" t="s">
        <v>115</v>
      </c>
      <c r="Y102" t="s">
        <v>102</v>
      </c>
      <c r="Z102">
        <v>1006.66</v>
      </c>
      <c r="AA102">
        <v>811.34400000000005</v>
      </c>
      <c r="AB102" t="s">
        <v>106</v>
      </c>
      <c r="AC102">
        <v>0.46</v>
      </c>
      <c r="AD102">
        <v>0.45</v>
      </c>
      <c r="AE102" t="s">
        <v>614</v>
      </c>
      <c r="AF102" t="s">
        <v>132</v>
      </c>
      <c r="AG102" t="s">
        <v>874</v>
      </c>
      <c r="AH102" t="s">
        <v>106</v>
      </c>
      <c r="AI102" t="s">
        <v>879</v>
      </c>
      <c r="AJ102" t="s">
        <v>106</v>
      </c>
      <c r="AK102" t="s">
        <v>116</v>
      </c>
      <c r="AL102">
        <v>923312988.23529422</v>
      </c>
      <c r="AM102">
        <v>-198054999.99999994</v>
      </c>
      <c r="AN102">
        <v>-83968500</v>
      </c>
      <c r="AO102">
        <v>-114086499.99999994</v>
      </c>
      <c r="AP102">
        <v>5.0150393336418464E-2</v>
      </c>
      <c r="AQ102">
        <v>5.3519615731597359E-2</v>
      </c>
      <c r="AR102">
        <v>-3.3692223951788947E-3</v>
      </c>
      <c r="AS102">
        <v>0</v>
      </c>
      <c r="AT102">
        <v>0</v>
      </c>
      <c r="AU102">
        <v>0</v>
      </c>
      <c r="AV102">
        <v>-9.0065502183405144E-3</v>
      </c>
      <c r="AW102">
        <v>1.656314699792949E-2</v>
      </c>
      <c r="AX102">
        <v>-2.5569697216270004E-2</v>
      </c>
    </row>
    <row r="103" spans="1:50" x14ac:dyDescent="0.25">
      <c r="A103" t="s">
        <v>880</v>
      </c>
      <c r="B103" t="s">
        <v>881</v>
      </c>
      <c r="C103" t="s">
        <v>882</v>
      </c>
      <c r="D103" t="s">
        <v>102</v>
      </c>
      <c r="E103" t="s">
        <v>318</v>
      </c>
      <c r="F103" t="s">
        <v>883</v>
      </c>
      <c r="G103" t="s">
        <v>375</v>
      </c>
      <c r="H103" t="s">
        <v>106</v>
      </c>
      <c r="I103" t="s">
        <v>884</v>
      </c>
      <c r="J103" t="s">
        <v>108</v>
      </c>
      <c r="K103" t="s">
        <v>125</v>
      </c>
      <c r="L103" t="s">
        <v>324</v>
      </c>
      <c r="M103" t="s">
        <v>102</v>
      </c>
      <c r="N103" t="s">
        <v>885</v>
      </c>
      <c r="O103" t="s">
        <v>886</v>
      </c>
      <c r="P103" t="s">
        <v>65</v>
      </c>
      <c r="Q103" t="s">
        <v>113</v>
      </c>
      <c r="R103" t="s">
        <v>114</v>
      </c>
      <c r="S103" t="s">
        <v>115</v>
      </c>
      <c r="T103" t="s">
        <v>116</v>
      </c>
      <c r="U103" t="s">
        <v>115</v>
      </c>
      <c r="V103" t="s">
        <v>115</v>
      </c>
      <c r="W103" t="s">
        <v>115</v>
      </c>
      <c r="X103" t="s">
        <v>115</v>
      </c>
      <c r="Y103" t="s">
        <v>115</v>
      </c>
      <c r="Z103">
        <v>192.262</v>
      </c>
      <c r="AA103">
        <v>193.23</v>
      </c>
      <c r="AB103" t="s">
        <v>106</v>
      </c>
      <c r="AC103">
        <v>0.46</v>
      </c>
      <c r="AD103">
        <v>0.45</v>
      </c>
      <c r="AE103" t="s">
        <v>614</v>
      </c>
      <c r="AF103" t="s">
        <v>132</v>
      </c>
      <c r="AG103" t="s">
        <v>881</v>
      </c>
      <c r="AH103" t="s">
        <v>106</v>
      </c>
      <c r="AI103" t="s">
        <v>887</v>
      </c>
      <c r="AJ103" t="s">
        <v>106</v>
      </c>
      <c r="AK103" t="s">
        <v>116</v>
      </c>
      <c r="AL103">
        <v>195894870.58823538</v>
      </c>
      <c r="AM103">
        <v>967999.99999998929</v>
      </c>
      <c r="AN103">
        <v>0</v>
      </c>
      <c r="AO103">
        <v>967999.99999998929</v>
      </c>
      <c r="AP103">
        <v>7.2414900449582653E-2</v>
      </c>
      <c r="AQ103">
        <v>7.0650966451899722E-2</v>
      </c>
      <c r="AR103">
        <v>1.7639339976829316E-3</v>
      </c>
      <c r="AS103">
        <v>0</v>
      </c>
      <c r="AT103">
        <v>0</v>
      </c>
      <c r="AU103">
        <v>0</v>
      </c>
      <c r="AV103">
        <v>1.5045592705167365E-2</v>
      </c>
      <c r="AW103">
        <v>3.4521479940221145E-2</v>
      </c>
      <c r="AX103">
        <v>-1.9475887235053779E-2</v>
      </c>
    </row>
    <row r="104" spans="1:50" x14ac:dyDescent="0.25">
      <c r="A104" t="s">
        <v>888</v>
      </c>
      <c r="B104" t="s">
        <v>889</v>
      </c>
      <c r="C104" t="s">
        <v>890</v>
      </c>
      <c r="D104" t="s">
        <v>102</v>
      </c>
      <c r="E104" t="s">
        <v>318</v>
      </c>
      <c r="F104" t="s">
        <v>891</v>
      </c>
      <c r="G104" t="s">
        <v>375</v>
      </c>
      <c r="H104" t="s">
        <v>106</v>
      </c>
      <c r="I104" t="s">
        <v>611</v>
      </c>
      <c r="J104" t="s">
        <v>192</v>
      </c>
      <c r="K104" t="s">
        <v>125</v>
      </c>
      <c r="L104" t="s">
        <v>324</v>
      </c>
      <c r="M104" t="s">
        <v>102</v>
      </c>
      <c r="N104" t="s">
        <v>892</v>
      </c>
      <c r="O104" t="s">
        <v>893</v>
      </c>
      <c r="P104" t="s">
        <v>65</v>
      </c>
      <c r="Q104" t="s">
        <v>113</v>
      </c>
      <c r="R104" t="s">
        <v>114</v>
      </c>
      <c r="S104" t="s">
        <v>115</v>
      </c>
      <c r="T104" t="s">
        <v>116</v>
      </c>
      <c r="U104" t="s">
        <v>115</v>
      </c>
      <c r="V104" t="s">
        <v>115</v>
      </c>
      <c r="W104" t="s">
        <v>115</v>
      </c>
      <c r="X104" t="s">
        <v>115</v>
      </c>
      <c r="Y104" t="s">
        <v>102</v>
      </c>
      <c r="Z104">
        <v>475.27600000000001</v>
      </c>
      <c r="AA104">
        <v>553.47</v>
      </c>
      <c r="AB104" t="s">
        <v>106</v>
      </c>
      <c r="AC104">
        <v>0.46</v>
      </c>
      <c r="AD104">
        <v>0.45</v>
      </c>
      <c r="AE104" t="s">
        <v>614</v>
      </c>
      <c r="AF104" t="s">
        <v>132</v>
      </c>
      <c r="AG104" t="s">
        <v>889</v>
      </c>
      <c r="AH104" t="s">
        <v>106</v>
      </c>
      <c r="AI104" t="s">
        <v>894</v>
      </c>
      <c r="AJ104" t="s">
        <v>106</v>
      </c>
      <c r="AK104" t="s">
        <v>116</v>
      </c>
      <c r="AL104">
        <v>500166482.35294127</v>
      </c>
      <c r="AM104">
        <v>81199000.000000015</v>
      </c>
      <c r="AN104">
        <v>48778750</v>
      </c>
      <c r="AO104">
        <v>32420250.000000015</v>
      </c>
      <c r="AP104">
        <v>5.0306211723534666E-2</v>
      </c>
      <c r="AQ104">
        <v>5.1407145264577014E-2</v>
      </c>
      <c r="AR104">
        <v>-1.1009335410423482E-3</v>
      </c>
      <c r="AS104">
        <v>0</v>
      </c>
      <c r="AT104">
        <v>0</v>
      </c>
      <c r="AU104">
        <v>0</v>
      </c>
      <c r="AV104">
        <v>-6.6485225505443224E-2</v>
      </c>
      <c r="AW104">
        <v>-4.2605920174321299E-2</v>
      </c>
      <c r="AX104">
        <v>-2.3879305331121925E-2</v>
      </c>
    </row>
    <row r="105" spans="1:50" x14ac:dyDescent="0.25">
      <c r="A105" t="s">
        <v>895</v>
      </c>
      <c r="B105" t="s">
        <v>896</v>
      </c>
      <c r="C105" t="s">
        <v>897</v>
      </c>
      <c r="D105" t="s">
        <v>102</v>
      </c>
      <c r="E105" t="s">
        <v>318</v>
      </c>
      <c r="F105" t="s">
        <v>898</v>
      </c>
      <c r="G105" t="s">
        <v>375</v>
      </c>
      <c r="H105" t="s">
        <v>106</v>
      </c>
      <c r="I105" t="s">
        <v>884</v>
      </c>
      <c r="J105" t="s">
        <v>108</v>
      </c>
      <c r="K105" t="s">
        <v>125</v>
      </c>
      <c r="L105" t="s">
        <v>324</v>
      </c>
      <c r="M105" t="s">
        <v>102</v>
      </c>
      <c r="N105" t="s">
        <v>899</v>
      </c>
      <c r="O105" t="s">
        <v>900</v>
      </c>
      <c r="P105" t="s">
        <v>65</v>
      </c>
      <c r="Q105" t="s">
        <v>113</v>
      </c>
      <c r="R105" t="s">
        <v>114</v>
      </c>
      <c r="S105" t="s">
        <v>115</v>
      </c>
      <c r="T105" t="s">
        <v>116</v>
      </c>
      <c r="U105" t="s">
        <v>115</v>
      </c>
      <c r="V105" t="s">
        <v>115</v>
      </c>
      <c r="W105" t="s">
        <v>115</v>
      </c>
      <c r="X105" t="s">
        <v>115</v>
      </c>
      <c r="Y105" t="s">
        <v>115</v>
      </c>
      <c r="Z105">
        <v>156.20500000000001</v>
      </c>
      <c r="AA105">
        <v>149.042</v>
      </c>
      <c r="AB105" t="s">
        <v>106</v>
      </c>
      <c r="AC105">
        <v>0.46</v>
      </c>
      <c r="AD105">
        <v>0.45</v>
      </c>
      <c r="AE105" t="s">
        <v>614</v>
      </c>
      <c r="AF105" t="s">
        <v>132</v>
      </c>
      <c r="AG105" t="s">
        <v>896</v>
      </c>
      <c r="AH105" t="s">
        <v>106</v>
      </c>
      <c r="AI105" t="s">
        <v>901</v>
      </c>
      <c r="AJ105" t="s">
        <v>106</v>
      </c>
      <c r="AK105" t="s">
        <v>116</v>
      </c>
      <c r="AL105">
        <v>153998058.82352939</v>
      </c>
      <c r="AM105">
        <v>-7388000.0000000056</v>
      </c>
      <c r="AN105">
        <v>-10620500</v>
      </c>
      <c r="AO105">
        <v>3232499.9999999944</v>
      </c>
      <c r="AP105">
        <v>3.2495164410057953E-2</v>
      </c>
      <c r="AQ105">
        <v>3.330939800872379E-2</v>
      </c>
      <c r="AR105">
        <v>-8.1423359866583667E-4</v>
      </c>
      <c r="AS105">
        <v>0</v>
      </c>
      <c r="AT105">
        <v>0</v>
      </c>
      <c r="AU105">
        <v>0</v>
      </c>
      <c r="AV105">
        <v>3.3895022273871867E-2</v>
      </c>
      <c r="AW105">
        <v>5.0238009651100812E-2</v>
      </c>
      <c r="AX105">
        <v>-1.6342987377228946E-2</v>
      </c>
    </row>
    <row r="106" spans="1:50" x14ac:dyDescent="0.25">
      <c r="A106" t="s">
        <v>902</v>
      </c>
      <c r="B106" t="s">
        <v>903</v>
      </c>
      <c r="C106" t="s">
        <v>904</v>
      </c>
      <c r="D106" t="s">
        <v>102</v>
      </c>
      <c r="E106" t="s">
        <v>318</v>
      </c>
      <c r="F106" t="s">
        <v>905</v>
      </c>
      <c r="G106" t="s">
        <v>375</v>
      </c>
      <c r="H106" t="s">
        <v>106</v>
      </c>
      <c r="I106" t="s">
        <v>884</v>
      </c>
      <c r="J106" t="s">
        <v>192</v>
      </c>
      <c r="K106" t="s">
        <v>125</v>
      </c>
      <c r="L106" t="s">
        <v>324</v>
      </c>
      <c r="M106" t="s">
        <v>102</v>
      </c>
      <c r="N106" t="s">
        <v>906</v>
      </c>
      <c r="O106" t="s">
        <v>907</v>
      </c>
      <c r="P106" t="s">
        <v>65</v>
      </c>
      <c r="Q106" t="s">
        <v>113</v>
      </c>
      <c r="R106" t="s">
        <v>114</v>
      </c>
      <c r="S106" t="s">
        <v>115</v>
      </c>
      <c r="T106" t="s">
        <v>116</v>
      </c>
      <c r="U106" t="s">
        <v>115</v>
      </c>
      <c r="V106" t="s">
        <v>115</v>
      </c>
      <c r="W106" t="s">
        <v>115</v>
      </c>
      <c r="X106" t="s">
        <v>115</v>
      </c>
      <c r="Y106" t="s">
        <v>102</v>
      </c>
      <c r="Z106">
        <v>862.72900000000004</v>
      </c>
      <c r="AA106">
        <v>970.22500000000002</v>
      </c>
      <c r="AB106" t="s">
        <v>106</v>
      </c>
      <c r="AC106">
        <v>0.46</v>
      </c>
      <c r="AD106">
        <v>0.45</v>
      </c>
      <c r="AE106" t="s">
        <v>614</v>
      </c>
      <c r="AF106" t="s">
        <v>132</v>
      </c>
      <c r="AG106" t="s">
        <v>903</v>
      </c>
      <c r="AH106" t="s">
        <v>106</v>
      </c>
      <c r="AI106" t="s">
        <v>908</v>
      </c>
      <c r="AJ106" t="s">
        <v>106</v>
      </c>
      <c r="AK106" t="s">
        <v>116</v>
      </c>
      <c r="AL106">
        <v>873897952.94117677</v>
      </c>
      <c r="AM106">
        <v>113510999.99999997</v>
      </c>
      <c r="AN106">
        <v>-1448499.9999999814</v>
      </c>
      <c r="AO106">
        <v>114959499.99999996</v>
      </c>
      <c r="AP106">
        <v>3.6360671775639952E-2</v>
      </c>
      <c r="AQ106">
        <v>3.4427339983264416E-2</v>
      </c>
      <c r="AR106">
        <v>1.9333317923755367E-3</v>
      </c>
      <c r="AS106">
        <v>0</v>
      </c>
      <c r="AT106">
        <v>0</v>
      </c>
      <c r="AU106">
        <v>0</v>
      </c>
      <c r="AV106">
        <v>9.8134070490670355E-2</v>
      </c>
      <c r="AW106">
        <v>0.11973602864002997</v>
      </c>
      <c r="AX106">
        <v>-2.1601958149359612E-2</v>
      </c>
    </row>
    <row r="107" spans="1:50" x14ac:dyDescent="0.25">
      <c r="A107" t="s">
        <v>909</v>
      </c>
      <c r="B107" t="s">
        <v>910</v>
      </c>
      <c r="C107" t="s">
        <v>911</v>
      </c>
      <c r="D107" t="s">
        <v>102</v>
      </c>
      <c r="E107" t="s">
        <v>318</v>
      </c>
      <c r="F107" t="s">
        <v>912</v>
      </c>
      <c r="G107" t="s">
        <v>375</v>
      </c>
      <c r="H107" t="s">
        <v>106</v>
      </c>
      <c r="I107" t="s">
        <v>913</v>
      </c>
      <c r="J107" t="s">
        <v>116</v>
      </c>
      <c r="K107" t="s">
        <v>125</v>
      </c>
      <c r="L107" t="s">
        <v>324</v>
      </c>
      <c r="M107" t="s">
        <v>102</v>
      </c>
      <c r="N107" t="s">
        <v>914</v>
      </c>
      <c r="O107" t="s">
        <v>915</v>
      </c>
      <c r="P107" t="s">
        <v>65</v>
      </c>
      <c r="Q107" t="s">
        <v>113</v>
      </c>
      <c r="R107" t="s">
        <v>114</v>
      </c>
      <c r="S107" t="s">
        <v>115</v>
      </c>
      <c r="T107" t="s">
        <v>116</v>
      </c>
      <c r="U107" t="s">
        <v>115</v>
      </c>
      <c r="V107" t="s">
        <v>115</v>
      </c>
      <c r="W107" t="s">
        <v>115</v>
      </c>
      <c r="X107" t="s">
        <v>115</v>
      </c>
      <c r="Y107" t="s">
        <v>102</v>
      </c>
      <c r="Z107">
        <v>82.261200000000002</v>
      </c>
      <c r="AA107">
        <v>93.707400000000007</v>
      </c>
      <c r="AB107" t="s">
        <v>106</v>
      </c>
      <c r="AC107">
        <v>0.46</v>
      </c>
      <c r="AD107">
        <v>0.45</v>
      </c>
      <c r="AE107" t="s">
        <v>614</v>
      </c>
      <c r="AF107" t="s">
        <v>132</v>
      </c>
      <c r="AG107" t="s">
        <v>910</v>
      </c>
      <c r="AH107" t="s">
        <v>106</v>
      </c>
      <c r="AI107" t="s">
        <v>916</v>
      </c>
      <c r="AJ107" t="s">
        <v>106</v>
      </c>
      <c r="AK107" t="s">
        <v>116</v>
      </c>
      <c r="AL107">
        <v>104265424.70588234</v>
      </c>
      <c r="AM107">
        <v>11446200.000000004</v>
      </c>
      <c r="AN107">
        <v>0</v>
      </c>
      <c r="AO107">
        <v>11446200.000000004</v>
      </c>
      <c r="AP107">
        <v>3.5382172828305913E-2</v>
      </c>
      <c r="AQ107">
        <v>3.5244519392917395E-2</v>
      </c>
      <c r="AR107">
        <v>1.3765343538851837E-4</v>
      </c>
      <c r="AS107">
        <v>0</v>
      </c>
      <c r="AT107">
        <v>0</v>
      </c>
      <c r="AU107">
        <v>0</v>
      </c>
      <c r="AV107">
        <v>3.7205339392218262E-2</v>
      </c>
      <c r="AW107">
        <v>6.0532771309124822E-2</v>
      </c>
      <c r="AX107">
        <v>-2.332743191690656E-2</v>
      </c>
    </row>
    <row r="108" spans="1:50" x14ac:dyDescent="0.25">
      <c r="A108" t="s">
        <v>917</v>
      </c>
      <c r="B108" t="s">
        <v>918</v>
      </c>
      <c r="C108" t="s">
        <v>919</v>
      </c>
      <c r="D108" t="s">
        <v>102</v>
      </c>
      <c r="E108" t="s">
        <v>318</v>
      </c>
      <c r="F108" t="s">
        <v>920</v>
      </c>
      <c r="G108" t="s">
        <v>375</v>
      </c>
      <c r="H108" t="s">
        <v>106</v>
      </c>
      <c r="I108" t="s">
        <v>611</v>
      </c>
      <c r="J108" t="s">
        <v>108</v>
      </c>
      <c r="K108" t="s">
        <v>125</v>
      </c>
      <c r="L108" t="s">
        <v>324</v>
      </c>
      <c r="M108" t="s">
        <v>102</v>
      </c>
      <c r="N108" t="s">
        <v>921</v>
      </c>
      <c r="O108" t="s">
        <v>922</v>
      </c>
      <c r="P108" t="s">
        <v>65</v>
      </c>
      <c r="Q108" t="s">
        <v>113</v>
      </c>
      <c r="R108" t="s">
        <v>114</v>
      </c>
      <c r="S108" t="s">
        <v>115</v>
      </c>
      <c r="T108" t="s">
        <v>116</v>
      </c>
      <c r="U108" t="s">
        <v>115</v>
      </c>
      <c r="V108" t="s">
        <v>115</v>
      </c>
      <c r="W108" t="s">
        <v>115</v>
      </c>
      <c r="X108" t="s">
        <v>115</v>
      </c>
      <c r="Y108" t="s">
        <v>115</v>
      </c>
      <c r="Z108">
        <v>389.82499999999999</v>
      </c>
      <c r="AA108">
        <v>468.52</v>
      </c>
      <c r="AB108" t="s">
        <v>106</v>
      </c>
      <c r="AC108">
        <v>0.46</v>
      </c>
      <c r="AD108">
        <v>0.45</v>
      </c>
      <c r="AE108" t="s">
        <v>614</v>
      </c>
      <c r="AF108" t="s">
        <v>132</v>
      </c>
      <c r="AG108" t="s">
        <v>918</v>
      </c>
      <c r="AH108" t="s">
        <v>106</v>
      </c>
      <c r="AI108" t="s">
        <v>923</v>
      </c>
      <c r="AJ108" t="s">
        <v>106</v>
      </c>
      <c r="AK108" t="s">
        <v>116</v>
      </c>
      <c r="AL108">
        <v>430698835.29411751</v>
      </c>
      <c r="AM108">
        <v>78695000</v>
      </c>
      <c r="AN108">
        <v>0</v>
      </c>
      <c r="AO108">
        <v>78695000</v>
      </c>
      <c r="AP108">
        <v>0.10674033149171258</v>
      </c>
      <c r="AQ108">
        <v>9.3772882359356213E-2</v>
      </c>
      <c r="AR108">
        <v>1.2967449132356368E-2</v>
      </c>
      <c r="AS108">
        <v>0</v>
      </c>
      <c r="AT108">
        <v>0</v>
      </c>
      <c r="AU108">
        <v>0</v>
      </c>
      <c r="AV108">
        <v>-3.1709203402938924E-2</v>
      </c>
      <c r="AW108">
        <v>-1.4140676561863796E-2</v>
      </c>
      <c r="AX108">
        <v>-1.7568526841075127E-2</v>
      </c>
    </row>
    <row r="109" spans="1:50" x14ac:dyDescent="0.25">
      <c r="A109" t="s">
        <v>924</v>
      </c>
      <c r="B109" t="s">
        <v>925</v>
      </c>
      <c r="C109" t="s">
        <v>926</v>
      </c>
      <c r="D109" t="s">
        <v>102</v>
      </c>
      <c r="E109" t="s">
        <v>318</v>
      </c>
      <c r="F109" t="s">
        <v>927</v>
      </c>
      <c r="G109" t="s">
        <v>375</v>
      </c>
      <c r="H109" t="s">
        <v>106</v>
      </c>
      <c r="I109" t="s">
        <v>928</v>
      </c>
      <c r="J109" t="s">
        <v>116</v>
      </c>
      <c r="K109" t="s">
        <v>125</v>
      </c>
      <c r="L109" t="s">
        <v>324</v>
      </c>
      <c r="M109" t="s">
        <v>102</v>
      </c>
      <c r="N109" t="s">
        <v>929</v>
      </c>
      <c r="O109" t="s">
        <v>930</v>
      </c>
      <c r="P109" t="s">
        <v>595</v>
      </c>
      <c r="Q109" t="s">
        <v>113</v>
      </c>
      <c r="R109" t="s">
        <v>336</v>
      </c>
      <c r="S109" t="s">
        <v>115</v>
      </c>
      <c r="T109" t="s">
        <v>116</v>
      </c>
      <c r="U109" t="s">
        <v>115</v>
      </c>
      <c r="V109" t="s">
        <v>115</v>
      </c>
      <c r="W109" t="s">
        <v>115</v>
      </c>
      <c r="X109" t="s">
        <v>115</v>
      </c>
      <c r="Y109" t="s">
        <v>102</v>
      </c>
      <c r="Z109">
        <v>460.07</v>
      </c>
      <c r="AA109">
        <v>489.28699999999998</v>
      </c>
      <c r="AB109" t="s">
        <v>106</v>
      </c>
      <c r="AC109">
        <v>0.3</v>
      </c>
      <c r="AD109">
        <v>0.3</v>
      </c>
      <c r="AE109" t="s">
        <v>380</v>
      </c>
      <c r="AF109" t="s">
        <v>132</v>
      </c>
      <c r="AG109" t="s">
        <v>925</v>
      </c>
      <c r="AH109" t="s">
        <v>106</v>
      </c>
      <c r="AI109" t="s">
        <v>931</v>
      </c>
      <c r="AJ109" t="s">
        <v>106</v>
      </c>
      <c r="AK109" t="s">
        <v>116</v>
      </c>
      <c r="AL109">
        <v>475095623.52941179</v>
      </c>
      <c r="AM109">
        <v>28896999.999999993</v>
      </c>
      <c r="AN109">
        <v>18574500</v>
      </c>
      <c r="AO109">
        <v>10322499.999999993</v>
      </c>
      <c r="AP109">
        <v>1.5795868772782384E-2</v>
      </c>
      <c r="AQ109">
        <v>1.4356698661461387E-2</v>
      </c>
      <c r="AR109">
        <v>1.4391701113209976E-3</v>
      </c>
      <c r="AS109">
        <v>0</v>
      </c>
      <c r="AT109">
        <v>0</v>
      </c>
      <c r="AU109">
        <v>0</v>
      </c>
      <c r="AV109">
        <v>-1.7048794826572733E-2</v>
      </c>
      <c r="AW109">
        <v>1.9215935280560759E-2</v>
      </c>
      <c r="AX109">
        <v>-3.6264730107133492E-2</v>
      </c>
    </row>
    <row r="110" spans="1:50" x14ac:dyDescent="0.25">
      <c r="A110" t="s">
        <v>932</v>
      </c>
      <c r="B110" t="s">
        <v>933</v>
      </c>
      <c r="C110" t="s">
        <v>934</v>
      </c>
      <c r="D110" t="s">
        <v>102</v>
      </c>
      <c r="E110" t="s">
        <v>318</v>
      </c>
      <c r="F110" t="s">
        <v>935</v>
      </c>
      <c r="G110" t="s">
        <v>320</v>
      </c>
      <c r="H110" t="s">
        <v>407</v>
      </c>
      <c r="I110" t="s">
        <v>936</v>
      </c>
      <c r="J110" t="s">
        <v>116</v>
      </c>
      <c r="K110" t="s">
        <v>323</v>
      </c>
      <c r="L110" t="s">
        <v>324</v>
      </c>
      <c r="M110" t="s">
        <v>102</v>
      </c>
      <c r="N110" t="s">
        <v>937</v>
      </c>
      <c r="O110" t="s">
        <v>938</v>
      </c>
      <c r="P110" t="s">
        <v>65</v>
      </c>
      <c r="Q110" t="s">
        <v>113</v>
      </c>
      <c r="R110" t="s">
        <v>114</v>
      </c>
      <c r="S110" t="s">
        <v>115</v>
      </c>
      <c r="T110" t="s">
        <v>116</v>
      </c>
      <c r="U110" t="s">
        <v>115</v>
      </c>
      <c r="V110" t="s">
        <v>115</v>
      </c>
      <c r="W110" t="s">
        <v>115</v>
      </c>
      <c r="X110" t="s">
        <v>115</v>
      </c>
      <c r="Y110" t="s">
        <v>102</v>
      </c>
      <c r="Z110">
        <v>718.72739999999999</v>
      </c>
      <c r="AA110">
        <v>734.13789999999995</v>
      </c>
      <c r="AB110" t="s">
        <v>321</v>
      </c>
      <c r="AC110">
        <v>0.4</v>
      </c>
      <c r="AD110">
        <v>0.4</v>
      </c>
      <c r="AE110" t="s">
        <v>326</v>
      </c>
      <c r="AF110" t="s">
        <v>327</v>
      </c>
      <c r="AG110" t="s">
        <v>933</v>
      </c>
      <c r="AH110" t="s">
        <v>407</v>
      </c>
      <c r="AI110" t="s">
        <v>939</v>
      </c>
      <c r="AJ110" t="s">
        <v>321</v>
      </c>
      <c r="AK110" t="s">
        <v>116</v>
      </c>
      <c r="AL110">
        <v>847894096.70248234</v>
      </c>
      <c r="AM110">
        <v>16133000.000000039</v>
      </c>
      <c r="AN110">
        <v>-48427353.483282812</v>
      </c>
      <c r="AO110">
        <v>64560353.483282849</v>
      </c>
      <c r="AP110">
        <v>4.600694444444442E-2</v>
      </c>
      <c r="AQ110">
        <v>4.1546024472531196E-2</v>
      </c>
      <c r="AR110">
        <v>4.4609199719132242E-3</v>
      </c>
      <c r="AS110">
        <v>0</v>
      </c>
      <c r="AT110">
        <v>0</v>
      </c>
      <c r="AU110">
        <v>0</v>
      </c>
      <c r="AV110">
        <v>6.234256926952142E-2</v>
      </c>
      <c r="AW110">
        <v>8.0813193990855625E-2</v>
      </c>
      <c r="AX110">
        <v>-1.8470624721334206E-2</v>
      </c>
    </row>
    <row r="111" spans="1:50" x14ac:dyDescent="0.25">
      <c r="A111" t="s">
        <v>940</v>
      </c>
      <c r="B111" t="s">
        <v>941</v>
      </c>
      <c r="C111" t="s">
        <v>942</v>
      </c>
      <c r="D111" t="s">
        <v>102</v>
      </c>
      <c r="E111" t="s">
        <v>318</v>
      </c>
      <c r="F111" t="s">
        <v>943</v>
      </c>
      <c r="G111" t="s">
        <v>320</v>
      </c>
      <c r="H111" t="s">
        <v>169</v>
      </c>
      <c r="I111" t="s">
        <v>944</v>
      </c>
      <c r="J111" t="s">
        <v>116</v>
      </c>
      <c r="K111" t="s">
        <v>301</v>
      </c>
      <c r="L111" t="s">
        <v>324</v>
      </c>
      <c r="M111" t="s">
        <v>102</v>
      </c>
      <c r="N111" t="s">
        <v>945</v>
      </c>
      <c r="O111" t="s">
        <v>946</v>
      </c>
      <c r="P111" t="s">
        <v>65</v>
      </c>
      <c r="Q111" t="s">
        <v>113</v>
      </c>
      <c r="R111" t="s">
        <v>114</v>
      </c>
      <c r="S111" t="s">
        <v>115</v>
      </c>
      <c r="T111" t="s">
        <v>116</v>
      </c>
      <c r="U111" t="s">
        <v>115</v>
      </c>
      <c r="V111" t="s">
        <v>115</v>
      </c>
      <c r="W111" t="s">
        <v>115</v>
      </c>
      <c r="X111" t="s">
        <v>115</v>
      </c>
      <c r="Y111" t="s">
        <v>115</v>
      </c>
      <c r="Z111">
        <v>639.64490000000001</v>
      </c>
      <c r="AA111">
        <v>689.26610000000005</v>
      </c>
      <c r="AB111" t="s">
        <v>169</v>
      </c>
      <c r="AC111">
        <v>0.4</v>
      </c>
      <c r="AD111">
        <v>0.4</v>
      </c>
      <c r="AE111" t="s">
        <v>326</v>
      </c>
      <c r="AF111" t="s">
        <v>327</v>
      </c>
      <c r="AG111" t="s">
        <v>941</v>
      </c>
      <c r="AH111" t="s">
        <v>169</v>
      </c>
      <c r="AI111" t="s">
        <v>947</v>
      </c>
      <c r="AJ111" t="s">
        <v>169</v>
      </c>
      <c r="AK111" t="s">
        <v>116</v>
      </c>
      <c r="AL111">
        <v>533655975.81460929</v>
      </c>
      <c r="AM111">
        <v>49436000.000000037</v>
      </c>
      <c r="AN111">
        <v>-21515113.165228441</v>
      </c>
      <c r="AO111">
        <v>70951113.165228486</v>
      </c>
      <c r="AP111">
        <v>0.10000000000000009</v>
      </c>
      <c r="AQ111">
        <v>8.8599416826867339E-2</v>
      </c>
      <c r="AR111">
        <v>1.140058317313275E-2</v>
      </c>
      <c r="AS111">
        <v>0</v>
      </c>
      <c r="AT111">
        <v>0</v>
      </c>
      <c r="AU111">
        <v>0</v>
      </c>
      <c r="AV111">
        <v>3.6919831223629629E-3</v>
      </c>
      <c r="AW111">
        <v>1.7646945306982964E-2</v>
      </c>
      <c r="AX111">
        <v>-1.3954962184620001E-2</v>
      </c>
    </row>
    <row r="112" spans="1:50" x14ac:dyDescent="0.25">
      <c r="A112" t="s">
        <v>948</v>
      </c>
      <c r="B112" t="s">
        <v>949</v>
      </c>
      <c r="C112" t="s">
        <v>950</v>
      </c>
      <c r="D112" t="s">
        <v>102</v>
      </c>
      <c r="E112" t="s">
        <v>318</v>
      </c>
      <c r="F112" t="s">
        <v>951</v>
      </c>
      <c r="G112" t="s">
        <v>320</v>
      </c>
      <c r="H112" t="s">
        <v>169</v>
      </c>
      <c r="I112" t="s">
        <v>952</v>
      </c>
      <c r="J112" t="s">
        <v>116</v>
      </c>
      <c r="K112" t="s">
        <v>301</v>
      </c>
      <c r="L112" t="s">
        <v>324</v>
      </c>
      <c r="M112" t="s">
        <v>102</v>
      </c>
      <c r="N112" t="s">
        <v>953</v>
      </c>
      <c r="O112" t="s">
        <v>954</v>
      </c>
      <c r="P112" t="s">
        <v>65</v>
      </c>
      <c r="Q112" t="s">
        <v>346</v>
      </c>
      <c r="R112" t="s">
        <v>114</v>
      </c>
      <c r="S112" t="s">
        <v>115</v>
      </c>
      <c r="T112" t="s">
        <v>116</v>
      </c>
      <c r="U112" t="s">
        <v>115</v>
      </c>
      <c r="V112" t="s">
        <v>115</v>
      </c>
      <c r="W112" t="s">
        <v>115</v>
      </c>
      <c r="X112" t="s">
        <v>115</v>
      </c>
      <c r="Y112" t="s">
        <v>102</v>
      </c>
      <c r="Z112">
        <v>5679.5821999999998</v>
      </c>
      <c r="AA112">
        <v>5457.1266999999998</v>
      </c>
      <c r="AB112" t="s">
        <v>169</v>
      </c>
      <c r="AC112">
        <v>0.2</v>
      </c>
      <c r="AD112">
        <v>0.2</v>
      </c>
      <c r="AE112" t="s">
        <v>326</v>
      </c>
      <c r="AF112" t="s">
        <v>327</v>
      </c>
      <c r="AG112" t="s">
        <v>949</v>
      </c>
      <c r="AH112" t="s">
        <v>169</v>
      </c>
      <c r="AI112" t="s">
        <v>955</v>
      </c>
      <c r="AJ112" t="s">
        <v>169</v>
      </c>
      <c r="AK112" t="s">
        <v>116</v>
      </c>
      <c r="AL112">
        <v>4165391528.3772984</v>
      </c>
      <c r="AM112">
        <v>-218639999.9999994</v>
      </c>
      <c r="AN112">
        <v>-71760937.642132595</v>
      </c>
      <c r="AO112">
        <v>-146879062.35786682</v>
      </c>
      <c r="AP112">
        <v>3.880729862038268E-2</v>
      </c>
      <c r="AQ112">
        <v>3.0102476204369122E-2</v>
      </c>
      <c r="AR112">
        <v>8.7048224160135579E-3</v>
      </c>
      <c r="AS112">
        <v>0</v>
      </c>
      <c r="AT112">
        <v>0</v>
      </c>
      <c r="AU112">
        <v>0</v>
      </c>
      <c r="AV112">
        <v>8.2937365010797848E-3</v>
      </c>
      <c r="AW112">
        <v>2.8294963085929048E-2</v>
      </c>
      <c r="AX112">
        <v>-2.0001226584849263E-2</v>
      </c>
    </row>
    <row r="113" spans="1:50" x14ac:dyDescent="0.25">
      <c r="A113" t="s">
        <v>956</v>
      </c>
      <c r="B113" t="s">
        <v>957</v>
      </c>
      <c r="C113" t="s">
        <v>958</v>
      </c>
      <c r="D113" t="s">
        <v>115</v>
      </c>
      <c r="E113" t="s">
        <v>318</v>
      </c>
      <c r="F113" t="s">
        <v>959</v>
      </c>
      <c r="G113" t="s">
        <v>320</v>
      </c>
      <c r="H113" t="s">
        <v>169</v>
      </c>
      <c r="I113" t="s">
        <v>960</v>
      </c>
      <c r="J113" t="s">
        <v>116</v>
      </c>
      <c r="K113" t="s">
        <v>301</v>
      </c>
      <c r="L113" t="s">
        <v>324</v>
      </c>
      <c r="M113" t="s">
        <v>102</v>
      </c>
      <c r="N113" t="s">
        <v>961</v>
      </c>
      <c r="O113" t="s">
        <v>962</v>
      </c>
      <c r="P113" t="s">
        <v>65</v>
      </c>
      <c r="Q113" t="s">
        <v>346</v>
      </c>
      <c r="R113" t="s">
        <v>142</v>
      </c>
      <c r="S113" t="s">
        <v>115</v>
      </c>
      <c r="T113" t="s">
        <v>116</v>
      </c>
      <c r="U113" t="s">
        <v>115</v>
      </c>
      <c r="V113" t="s">
        <v>115</v>
      </c>
      <c r="W113" t="s">
        <v>115</v>
      </c>
      <c r="X113" t="s">
        <v>115</v>
      </c>
      <c r="Y113" t="s">
        <v>102</v>
      </c>
      <c r="Z113">
        <v>3953.5306999999998</v>
      </c>
      <c r="AA113">
        <v>3320.7836000000002</v>
      </c>
      <c r="AB113" t="s">
        <v>169</v>
      </c>
      <c r="AC113">
        <v>0.5</v>
      </c>
      <c r="AD113">
        <v>0.5</v>
      </c>
      <c r="AE113" t="s">
        <v>326</v>
      </c>
      <c r="AF113" t="s">
        <v>327</v>
      </c>
      <c r="AG113" t="s">
        <v>957</v>
      </c>
      <c r="AH113" t="s">
        <v>169</v>
      </c>
      <c r="AI113" t="s">
        <v>963</v>
      </c>
      <c r="AJ113" t="s">
        <v>169</v>
      </c>
      <c r="AK113" t="s">
        <v>116</v>
      </c>
      <c r="AL113">
        <v>171173808.26661247</v>
      </c>
      <c r="AM113">
        <v>65865000.000000007</v>
      </c>
      <c r="AN113">
        <v>53731603.147717133</v>
      </c>
      <c r="AO113">
        <v>12133396.852282874</v>
      </c>
      <c r="AP113">
        <v>8.0605764533465685E-3</v>
      </c>
      <c r="AQ113">
        <v>7.6370001369043816E-3</v>
      </c>
      <c r="AR113">
        <v>4.2357631644218685E-4</v>
      </c>
      <c r="AS113">
        <v>0</v>
      </c>
      <c r="AT113">
        <v>0</v>
      </c>
      <c r="AU113">
        <v>0</v>
      </c>
      <c r="AV113">
        <v>1.5751907457543624E-2</v>
      </c>
      <c r="AW113">
        <v>1.5999741434643777E-2</v>
      </c>
      <c r="AX113">
        <v>-2.4783397710015365E-4</v>
      </c>
    </row>
    <row r="114" spans="1:50" x14ac:dyDescent="0.25">
      <c r="A114" t="s">
        <v>964</v>
      </c>
      <c r="B114" t="s">
        <v>965</v>
      </c>
      <c r="C114" t="s">
        <v>966</v>
      </c>
      <c r="D114" t="s">
        <v>115</v>
      </c>
      <c r="E114" t="s">
        <v>318</v>
      </c>
      <c r="F114" t="s">
        <v>967</v>
      </c>
      <c r="G114" t="s">
        <v>320</v>
      </c>
      <c r="H114" t="s">
        <v>169</v>
      </c>
      <c r="I114" t="s">
        <v>968</v>
      </c>
      <c r="J114" t="s">
        <v>116</v>
      </c>
      <c r="K114" t="s">
        <v>301</v>
      </c>
      <c r="L114" t="s">
        <v>324</v>
      </c>
      <c r="M114" t="s">
        <v>102</v>
      </c>
      <c r="N114" t="s">
        <v>969</v>
      </c>
      <c r="O114" t="s">
        <v>969</v>
      </c>
      <c r="P114" t="s">
        <v>65</v>
      </c>
      <c r="Q114" t="s">
        <v>346</v>
      </c>
      <c r="R114" t="s">
        <v>142</v>
      </c>
      <c r="S114" t="s">
        <v>115</v>
      </c>
      <c r="T114" t="s">
        <v>116</v>
      </c>
      <c r="U114" t="s">
        <v>115</v>
      </c>
      <c r="V114" t="s">
        <v>115</v>
      </c>
      <c r="W114" t="s">
        <v>115</v>
      </c>
      <c r="X114" t="s">
        <v>115</v>
      </c>
      <c r="Y114" t="s">
        <v>102</v>
      </c>
      <c r="Z114">
        <v>2855.2955999999999</v>
      </c>
      <c r="AA114">
        <v>2570.4501</v>
      </c>
      <c r="AB114" t="s">
        <v>169</v>
      </c>
      <c r="AC114">
        <v>0.25</v>
      </c>
      <c r="AD114">
        <v>0.25</v>
      </c>
      <c r="AE114" t="s">
        <v>326</v>
      </c>
      <c r="AF114" t="s">
        <v>327</v>
      </c>
      <c r="AG114" t="s">
        <v>965</v>
      </c>
      <c r="AH114" t="s">
        <v>169</v>
      </c>
      <c r="AI114" t="s">
        <v>970</v>
      </c>
      <c r="AJ114" t="s">
        <v>169</v>
      </c>
      <c r="AK114" t="s">
        <v>116</v>
      </c>
      <c r="AL114">
        <v>2030792935.7836952</v>
      </c>
      <c r="AM114">
        <v>-295719999.99999982</v>
      </c>
      <c r="AN114">
        <v>-285026732.62509334</v>
      </c>
      <c r="AO114">
        <v>-10693267.37490648</v>
      </c>
      <c r="AP114">
        <v>6.2270164255946447E-3</v>
      </c>
      <c r="AQ114">
        <v>8.6412752481428434E-3</v>
      </c>
      <c r="AR114">
        <v>-2.4142588225481987E-3</v>
      </c>
      <c r="AS114">
        <v>0</v>
      </c>
      <c r="AT114">
        <v>0</v>
      </c>
      <c r="AU114">
        <v>0</v>
      </c>
      <c r="AV114">
        <v>1.9422780785852689E-2</v>
      </c>
      <c r="AW114">
        <v>2.328735619633604E-2</v>
      </c>
      <c r="AX114">
        <v>-3.8645754104833507E-3</v>
      </c>
    </row>
    <row r="115" spans="1:50" x14ac:dyDescent="0.25">
      <c r="A115" t="s">
        <v>971</v>
      </c>
      <c r="B115" t="s">
        <v>972</v>
      </c>
      <c r="C115" t="s">
        <v>973</v>
      </c>
      <c r="D115" t="s">
        <v>115</v>
      </c>
      <c r="E115" t="s">
        <v>318</v>
      </c>
      <c r="F115" t="s">
        <v>974</v>
      </c>
      <c r="G115" t="s">
        <v>320</v>
      </c>
      <c r="H115" t="s">
        <v>169</v>
      </c>
      <c r="I115" t="s">
        <v>960</v>
      </c>
      <c r="J115" t="s">
        <v>116</v>
      </c>
      <c r="K115" t="s">
        <v>301</v>
      </c>
      <c r="L115" t="s">
        <v>324</v>
      </c>
      <c r="M115" t="s">
        <v>102</v>
      </c>
      <c r="N115" t="s">
        <v>975</v>
      </c>
      <c r="O115" t="s">
        <v>976</v>
      </c>
      <c r="P115" t="s">
        <v>65</v>
      </c>
      <c r="Q115" t="s">
        <v>346</v>
      </c>
      <c r="R115" t="s">
        <v>168</v>
      </c>
      <c r="S115" t="s">
        <v>115</v>
      </c>
      <c r="T115" t="s">
        <v>116</v>
      </c>
      <c r="U115" t="s">
        <v>115</v>
      </c>
      <c r="V115" t="s">
        <v>115</v>
      </c>
      <c r="W115" t="s">
        <v>115</v>
      </c>
      <c r="X115" t="s">
        <v>115</v>
      </c>
      <c r="Y115" t="s">
        <v>102</v>
      </c>
      <c r="Z115">
        <v>2910.0861</v>
      </c>
      <c r="AA115">
        <v>3325.4719</v>
      </c>
      <c r="AB115" t="s">
        <v>169</v>
      </c>
      <c r="AC115">
        <v>0.2</v>
      </c>
      <c r="AD115">
        <v>0.2</v>
      </c>
      <c r="AE115" t="s">
        <v>326</v>
      </c>
      <c r="AF115" t="s">
        <v>327</v>
      </c>
      <c r="AG115" t="s">
        <v>972</v>
      </c>
      <c r="AH115" t="s">
        <v>169</v>
      </c>
      <c r="AI115" t="s">
        <v>977</v>
      </c>
      <c r="AJ115" t="s">
        <v>169</v>
      </c>
      <c r="AK115" t="s">
        <v>116</v>
      </c>
      <c r="AL115">
        <v>253348234.19714621</v>
      </c>
      <c r="AM115">
        <v>195216999.99999997</v>
      </c>
      <c r="AN115">
        <v>162757592.75188836</v>
      </c>
      <c r="AO115">
        <v>32459407.248111606</v>
      </c>
      <c r="AP115">
        <v>1.9537120529005136E-3</v>
      </c>
      <c r="AQ115">
        <v>1.6186269653166718E-3</v>
      </c>
      <c r="AR115">
        <v>3.3508508758384181E-4</v>
      </c>
      <c r="AS115">
        <v>0</v>
      </c>
      <c r="AT115">
        <v>0</v>
      </c>
      <c r="AU115">
        <v>0</v>
      </c>
      <c r="AV115">
        <v>-1.1985018726590191E-3</v>
      </c>
      <c r="AW115">
        <v>-2.7534697172615363E-4</v>
      </c>
      <c r="AX115">
        <v>-9.2315490093286545E-4</v>
      </c>
    </row>
    <row r="116" spans="1:50" x14ac:dyDescent="0.25">
      <c r="A116" t="s">
        <v>978</v>
      </c>
      <c r="B116" t="s">
        <v>979</v>
      </c>
      <c r="C116" t="s">
        <v>980</v>
      </c>
      <c r="D116" t="s">
        <v>115</v>
      </c>
      <c r="E116" t="s">
        <v>981</v>
      </c>
      <c r="F116" t="s">
        <v>982</v>
      </c>
      <c r="G116" t="s">
        <v>123</v>
      </c>
      <c r="H116" t="s">
        <v>106</v>
      </c>
      <c r="I116" t="s">
        <v>983</v>
      </c>
      <c r="J116" t="s">
        <v>108</v>
      </c>
      <c r="K116" t="s">
        <v>984</v>
      </c>
      <c r="L116" t="s">
        <v>126</v>
      </c>
      <c r="M116" t="s">
        <v>102</v>
      </c>
      <c r="N116" t="s">
        <v>985</v>
      </c>
      <c r="O116" t="s">
        <v>986</v>
      </c>
      <c r="P116" t="s">
        <v>65</v>
      </c>
      <c r="Q116" t="s">
        <v>130</v>
      </c>
      <c r="R116" t="s">
        <v>207</v>
      </c>
      <c r="S116" t="s">
        <v>115</v>
      </c>
      <c r="T116" t="s">
        <v>116</v>
      </c>
      <c r="U116" t="s">
        <v>115</v>
      </c>
      <c r="V116" t="s">
        <v>102</v>
      </c>
      <c r="W116" t="s">
        <v>102</v>
      </c>
      <c r="X116" t="s">
        <v>115</v>
      </c>
      <c r="Y116" t="s">
        <v>115</v>
      </c>
      <c r="Z116">
        <v>298.4119</v>
      </c>
      <c r="AA116">
        <v>196.6713</v>
      </c>
      <c r="AB116" t="s">
        <v>106</v>
      </c>
      <c r="AC116">
        <v>0.65</v>
      </c>
      <c r="AD116">
        <v>0.65</v>
      </c>
      <c r="AE116" t="s">
        <v>981</v>
      </c>
      <c r="AF116" t="s">
        <v>987</v>
      </c>
      <c r="AG116" t="s">
        <v>979</v>
      </c>
      <c r="AH116" t="s">
        <v>106</v>
      </c>
      <c r="AI116" t="s">
        <v>988</v>
      </c>
      <c r="AJ116" t="s">
        <v>989</v>
      </c>
      <c r="AK116" t="s">
        <v>759</v>
      </c>
      <c r="AL116">
        <v>252799141.17647058</v>
      </c>
      <c r="AM116">
        <v>-104000000.00000003</v>
      </c>
      <c r="AN116">
        <v>-30596862</v>
      </c>
      <c r="AO116">
        <v>-73403138.00000003</v>
      </c>
      <c r="AP116">
        <v>-6.7796610169491567E-2</v>
      </c>
      <c r="AQ116">
        <v>-0.10500112691816221</v>
      </c>
      <c r="AR116">
        <v>3.7204516748670646E-2</v>
      </c>
      <c r="AS116">
        <v>0</v>
      </c>
      <c r="AT116">
        <v>0</v>
      </c>
      <c r="AU116">
        <v>0</v>
      </c>
      <c r="AV116">
        <v>0.16296296296296298</v>
      </c>
      <c r="AW116">
        <v>0.21466003878857176</v>
      </c>
      <c r="AX116">
        <v>-5.1697075825608785E-2</v>
      </c>
    </row>
    <row r="117" spans="1:50" x14ac:dyDescent="0.25">
      <c r="A117" t="s">
        <v>990</v>
      </c>
      <c r="B117" t="s">
        <v>991</v>
      </c>
      <c r="C117" t="s">
        <v>992</v>
      </c>
      <c r="D117" t="s">
        <v>115</v>
      </c>
      <c r="E117" t="s">
        <v>981</v>
      </c>
      <c r="F117" t="s">
        <v>993</v>
      </c>
      <c r="G117" t="s">
        <v>105</v>
      </c>
      <c r="H117" t="s">
        <v>106</v>
      </c>
      <c r="I117" t="s">
        <v>994</v>
      </c>
      <c r="J117" t="s">
        <v>108</v>
      </c>
      <c r="K117" t="s">
        <v>149</v>
      </c>
      <c r="L117" t="s">
        <v>110</v>
      </c>
      <c r="M117" t="s">
        <v>102</v>
      </c>
      <c r="N117" t="s">
        <v>150</v>
      </c>
      <c r="O117" t="s">
        <v>151</v>
      </c>
      <c r="P117" t="s">
        <v>65</v>
      </c>
      <c r="Q117" t="s">
        <v>113</v>
      </c>
      <c r="R117" t="s">
        <v>207</v>
      </c>
      <c r="S117" t="s">
        <v>115</v>
      </c>
      <c r="T117" t="s">
        <v>116</v>
      </c>
      <c r="U117" t="s">
        <v>115</v>
      </c>
      <c r="V117" t="s">
        <v>115</v>
      </c>
      <c r="W117" t="s">
        <v>115</v>
      </c>
      <c r="X117" t="s">
        <v>115</v>
      </c>
      <c r="Y117" t="s">
        <v>115</v>
      </c>
      <c r="Z117">
        <v>106.6169</v>
      </c>
      <c r="AA117">
        <v>102.0146</v>
      </c>
      <c r="AB117" t="s">
        <v>106</v>
      </c>
      <c r="AC117">
        <v>7.0000000000000007E-2</v>
      </c>
      <c r="AD117">
        <v>7.0000000000000007E-2</v>
      </c>
      <c r="AE117" t="s">
        <v>995</v>
      </c>
      <c r="AF117" t="s">
        <v>132</v>
      </c>
      <c r="AG117" t="s">
        <v>991</v>
      </c>
      <c r="AH117" t="s">
        <v>106</v>
      </c>
      <c r="AI117" t="s">
        <v>152</v>
      </c>
      <c r="AJ117" t="s">
        <v>106</v>
      </c>
      <c r="AK117" t="s">
        <v>116</v>
      </c>
      <c r="AL117">
        <v>98982529.411764726</v>
      </c>
      <c r="AM117">
        <v>-3748499.999999993</v>
      </c>
      <c r="AN117">
        <v>-5058950</v>
      </c>
      <c r="AO117">
        <v>1310450.000000007</v>
      </c>
      <c r="AP117">
        <v>3.6976439790575855E-2</v>
      </c>
      <c r="AQ117">
        <v>3.9517326714420875E-2</v>
      </c>
      <c r="AR117">
        <v>-2.5408869238450205E-3</v>
      </c>
      <c r="AS117">
        <v>0</v>
      </c>
      <c r="AT117">
        <v>0</v>
      </c>
      <c r="AU117">
        <v>0</v>
      </c>
      <c r="AV117">
        <v>2.3711073782142211E-2</v>
      </c>
      <c r="AW117">
        <v>2.284989537168447E-2</v>
      </c>
      <c r="AX117">
        <v>8.6117841045774135E-4</v>
      </c>
    </row>
    <row r="118" spans="1:50" x14ac:dyDescent="0.25">
      <c r="A118" t="s">
        <v>996</v>
      </c>
      <c r="B118" t="s">
        <v>997</v>
      </c>
      <c r="C118" t="s">
        <v>998</v>
      </c>
      <c r="D118" t="s">
        <v>102</v>
      </c>
      <c r="E118" t="s">
        <v>981</v>
      </c>
      <c r="F118" t="s">
        <v>999</v>
      </c>
      <c r="G118" t="s">
        <v>123</v>
      </c>
      <c r="H118" t="s">
        <v>106</v>
      </c>
      <c r="I118" t="s">
        <v>1000</v>
      </c>
      <c r="J118" t="s">
        <v>108</v>
      </c>
      <c r="K118" t="s">
        <v>149</v>
      </c>
      <c r="L118" t="s">
        <v>126</v>
      </c>
      <c r="M118" t="s">
        <v>102</v>
      </c>
      <c r="N118" t="s">
        <v>150</v>
      </c>
      <c r="O118" t="s">
        <v>151</v>
      </c>
      <c r="P118" t="s">
        <v>65</v>
      </c>
      <c r="Q118" t="s">
        <v>113</v>
      </c>
      <c r="R118" t="s">
        <v>207</v>
      </c>
      <c r="S118" t="s">
        <v>115</v>
      </c>
      <c r="T118" t="s">
        <v>116</v>
      </c>
      <c r="U118" t="s">
        <v>115</v>
      </c>
      <c r="V118" t="s">
        <v>115</v>
      </c>
      <c r="W118" t="s">
        <v>115</v>
      </c>
      <c r="X118" t="s">
        <v>115</v>
      </c>
      <c r="Y118" t="s">
        <v>102</v>
      </c>
      <c r="Z118">
        <v>7033.9939999999997</v>
      </c>
      <c r="AA118">
        <v>6609.7448000000004</v>
      </c>
      <c r="AB118" t="s">
        <v>106</v>
      </c>
      <c r="AC118">
        <v>0.2</v>
      </c>
      <c r="AD118" t="s">
        <v>116</v>
      </c>
      <c r="AE118" t="s">
        <v>981</v>
      </c>
      <c r="AF118" t="s">
        <v>987</v>
      </c>
      <c r="AG118" t="s">
        <v>997</v>
      </c>
      <c r="AH118" t="s">
        <v>106</v>
      </c>
      <c r="AI118" t="s">
        <v>152</v>
      </c>
      <c r="AJ118" t="s">
        <v>106</v>
      </c>
      <c r="AK118" t="s">
        <v>116</v>
      </c>
      <c r="AL118">
        <v>6852973411.7647047</v>
      </c>
      <c r="AM118">
        <v>-381180000.0000003</v>
      </c>
      <c r="AN118">
        <v>-491223110</v>
      </c>
      <c r="AO118">
        <v>110043109.9999997</v>
      </c>
      <c r="AP118">
        <v>3.8356164383561486E-2</v>
      </c>
      <c r="AQ118">
        <v>3.9517326714420875E-2</v>
      </c>
      <c r="AR118">
        <v>-1.1611623308593888E-3</v>
      </c>
      <c r="AS118">
        <v>0</v>
      </c>
      <c r="AT118">
        <v>0</v>
      </c>
      <c r="AU118">
        <v>0</v>
      </c>
      <c r="AV118">
        <v>-9.1503267973855884E-3</v>
      </c>
      <c r="AW118">
        <v>2.284989537168447E-2</v>
      </c>
      <c r="AX118">
        <v>-3.2000222169070058E-2</v>
      </c>
    </row>
    <row r="119" spans="1:50" x14ac:dyDescent="0.25">
      <c r="A119" t="s">
        <v>1001</v>
      </c>
      <c r="B119" t="s">
        <v>1002</v>
      </c>
      <c r="C119" t="s">
        <v>1003</v>
      </c>
      <c r="D119" t="s">
        <v>115</v>
      </c>
      <c r="E119" t="s">
        <v>981</v>
      </c>
      <c r="F119" t="s">
        <v>1004</v>
      </c>
      <c r="G119" t="s">
        <v>105</v>
      </c>
      <c r="H119" t="s">
        <v>106</v>
      </c>
      <c r="I119" t="s">
        <v>1005</v>
      </c>
      <c r="J119" t="s">
        <v>116</v>
      </c>
      <c r="K119" t="s">
        <v>149</v>
      </c>
      <c r="L119" t="s">
        <v>110</v>
      </c>
      <c r="M119" t="s">
        <v>102</v>
      </c>
      <c r="N119" t="s">
        <v>1006</v>
      </c>
      <c r="O119" t="s">
        <v>1007</v>
      </c>
      <c r="P119" t="s">
        <v>65</v>
      </c>
      <c r="Q119" t="s">
        <v>113</v>
      </c>
      <c r="R119" t="s">
        <v>207</v>
      </c>
      <c r="S119" t="s">
        <v>115</v>
      </c>
      <c r="T119" t="s">
        <v>116</v>
      </c>
      <c r="U119" t="s">
        <v>115</v>
      </c>
      <c r="V119" t="s">
        <v>115</v>
      </c>
      <c r="W119" t="s">
        <v>115</v>
      </c>
      <c r="X119" t="s">
        <v>115</v>
      </c>
      <c r="Y119" t="s">
        <v>115</v>
      </c>
      <c r="Z119">
        <v>784.35059999999999</v>
      </c>
      <c r="AA119">
        <v>737.58270000000005</v>
      </c>
      <c r="AB119" t="s">
        <v>106</v>
      </c>
      <c r="AC119">
        <v>0.16500000000000001</v>
      </c>
      <c r="AD119" t="s">
        <v>116</v>
      </c>
      <c r="AE119" t="s">
        <v>1008</v>
      </c>
      <c r="AF119" t="s">
        <v>1008</v>
      </c>
      <c r="AG119" t="s">
        <v>1002</v>
      </c>
      <c r="AH119" t="s">
        <v>106</v>
      </c>
      <c r="AI119" t="s">
        <v>1009</v>
      </c>
      <c r="AJ119" t="s">
        <v>106</v>
      </c>
      <c r="AK119" t="s">
        <v>116</v>
      </c>
      <c r="AL119">
        <v>768213352.94117641</v>
      </c>
      <c r="AM119">
        <v>-34493000.000000052</v>
      </c>
      <c r="AN119">
        <v>-43255489.999999993</v>
      </c>
      <c r="AO119">
        <v>8762489.9999999404</v>
      </c>
      <c r="AP119">
        <v>-1.112523839796542E-3</v>
      </c>
      <c r="AQ119">
        <v>-9.3058942173840364E-4</v>
      </c>
      <c r="AR119">
        <v>-1.8193441805813837E-4</v>
      </c>
      <c r="AS119">
        <v>0</v>
      </c>
      <c r="AT119">
        <v>0</v>
      </c>
      <c r="AU119">
        <v>0</v>
      </c>
      <c r="AV119">
        <v>-1.2712537740345864E-3</v>
      </c>
      <c r="AW119">
        <v>-3.9081446432243094E-4</v>
      </c>
      <c r="AX119">
        <v>-8.8043930971215545E-4</v>
      </c>
    </row>
    <row r="120" spans="1:50" x14ac:dyDescent="0.25">
      <c r="A120" t="s">
        <v>1010</v>
      </c>
      <c r="B120" t="s">
        <v>1011</v>
      </c>
      <c r="C120" t="s">
        <v>1012</v>
      </c>
      <c r="D120" t="s">
        <v>115</v>
      </c>
      <c r="E120" t="s">
        <v>981</v>
      </c>
      <c r="F120" t="s">
        <v>1013</v>
      </c>
      <c r="G120" t="s">
        <v>105</v>
      </c>
      <c r="H120" t="s">
        <v>106</v>
      </c>
      <c r="I120" t="s">
        <v>1014</v>
      </c>
      <c r="J120" t="s">
        <v>116</v>
      </c>
      <c r="K120" t="s">
        <v>149</v>
      </c>
      <c r="L120" t="s">
        <v>110</v>
      </c>
      <c r="M120" t="s">
        <v>102</v>
      </c>
      <c r="N120" t="s">
        <v>1015</v>
      </c>
      <c r="O120" t="s">
        <v>1016</v>
      </c>
      <c r="P120" t="s">
        <v>65</v>
      </c>
      <c r="Q120" t="s">
        <v>113</v>
      </c>
      <c r="R120" t="s">
        <v>207</v>
      </c>
      <c r="S120" t="s">
        <v>115</v>
      </c>
      <c r="T120" t="s">
        <v>116</v>
      </c>
      <c r="U120" t="s">
        <v>115</v>
      </c>
      <c r="V120" t="s">
        <v>115</v>
      </c>
      <c r="W120" t="s">
        <v>115</v>
      </c>
      <c r="X120" t="s">
        <v>115</v>
      </c>
      <c r="Y120" t="s">
        <v>115</v>
      </c>
      <c r="Z120">
        <v>758.48869999999999</v>
      </c>
      <c r="AA120">
        <v>879.51289999999995</v>
      </c>
      <c r="AB120" t="s">
        <v>106</v>
      </c>
      <c r="AC120">
        <v>0.16500000000000001</v>
      </c>
      <c r="AD120">
        <v>0.16500000000000001</v>
      </c>
      <c r="AE120" t="s">
        <v>1008</v>
      </c>
      <c r="AF120" t="s">
        <v>1008</v>
      </c>
      <c r="AG120" t="s">
        <v>1011</v>
      </c>
      <c r="AH120" t="s">
        <v>106</v>
      </c>
      <c r="AI120" t="s">
        <v>1017</v>
      </c>
      <c r="AJ120" t="s">
        <v>106</v>
      </c>
      <c r="AK120" t="s">
        <v>116</v>
      </c>
      <c r="AL120">
        <v>810036223.52941167</v>
      </c>
      <c r="AM120">
        <v>40906000.00000006</v>
      </c>
      <c r="AN120">
        <v>116991640.00000001</v>
      </c>
      <c r="AO120">
        <v>-76085639.999999955</v>
      </c>
      <c r="AP120">
        <v>-1.4123665480426983E-2</v>
      </c>
      <c r="AQ120">
        <v>-1.3824131158041486E-2</v>
      </c>
      <c r="AR120">
        <v>-2.9953432238549738E-4</v>
      </c>
      <c r="AS120">
        <v>0</v>
      </c>
      <c r="AT120">
        <v>0</v>
      </c>
      <c r="AU120">
        <v>0</v>
      </c>
      <c r="AV120">
        <v>1.0083746368142243E-2</v>
      </c>
      <c r="AW120">
        <v>1.1489513192868506E-2</v>
      </c>
      <c r="AX120">
        <v>-1.4057668247262622E-3</v>
      </c>
    </row>
    <row r="121" spans="1:50" x14ac:dyDescent="0.25">
      <c r="A121" t="s">
        <v>1018</v>
      </c>
      <c r="B121" t="s">
        <v>1019</v>
      </c>
      <c r="C121" t="s">
        <v>1020</v>
      </c>
      <c r="D121" t="s">
        <v>115</v>
      </c>
      <c r="E121" t="s">
        <v>981</v>
      </c>
      <c r="F121" t="s">
        <v>1021</v>
      </c>
      <c r="G121" t="s">
        <v>105</v>
      </c>
      <c r="H121" t="s">
        <v>106</v>
      </c>
      <c r="I121" t="s">
        <v>1022</v>
      </c>
      <c r="J121" t="s">
        <v>116</v>
      </c>
      <c r="K121" t="s">
        <v>149</v>
      </c>
      <c r="L121" t="s">
        <v>110</v>
      </c>
      <c r="M121" t="s">
        <v>102</v>
      </c>
      <c r="N121" t="s">
        <v>1023</v>
      </c>
      <c r="O121" t="s">
        <v>1024</v>
      </c>
      <c r="P121" t="s">
        <v>65</v>
      </c>
      <c r="Q121" t="s">
        <v>113</v>
      </c>
      <c r="R121" t="s">
        <v>207</v>
      </c>
      <c r="S121" t="s">
        <v>115</v>
      </c>
      <c r="T121" t="s">
        <v>116</v>
      </c>
      <c r="U121" t="s">
        <v>115</v>
      </c>
      <c r="V121" t="s">
        <v>115</v>
      </c>
      <c r="W121" t="s">
        <v>115</v>
      </c>
      <c r="X121" t="s">
        <v>115</v>
      </c>
      <c r="Y121" t="s">
        <v>115</v>
      </c>
      <c r="Z121">
        <v>818.55780000000004</v>
      </c>
      <c r="AA121">
        <v>767.37950000000001</v>
      </c>
      <c r="AB121" t="s">
        <v>106</v>
      </c>
      <c r="AC121">
        <v>0.2</v>
      </c>
      <c r="AD121">
        <v>0.2</v>
      </c>
      <c r="AE121" t="s">
        <v>1008</v>
      </c>
      <c r="AF121" t="s">
        <v>1008</v>
      </c>
      <c r="AG121" t="s">
        <v>1019</v>
      </c>
      <c r="AH121" t="s">
        <v>106</v>
      </c>
      <c r="AI121" t="s">
        <v>1025</v>
      </c>
      <c r="AJ121" t="s">
        <v>106</v>
      </c>
      <c r="AK121" t="s">
        <v>116</v>
      </c>
      <c r="AL121">
        <v>814997541.17647052</v>
      </c>
      <c r="AM121">
        <v>-53945000.000000052</v>
      </c>
      <c r="AN121">
        <v>-56917260</v>
      </c>
      <c r="AO121">
        <v>2972259.9999999478</v>
      </c>
      <c r="AP121">
        <v>-1.0220795387538506E-2</v>
      </c>
      <c r="AQ121">
        <v>-1.0540062376420245E-2</v>
      </c>
      <c r="AR121">
        <v>3.1926698888173899E-4</v>
      </c>
      <c r="AS121">
        <v>0</v>
      </c>
      <c r="AT121">
        <v>0</v>
      </c>
      <c r="AU121">
        <v>0</v>
      </c>
      <c r="AV121">
        <v>3.112415534775792E-2</v>
      </c>
      <c r="AW121">
        <v>3.0149342580862104E-2</v>
      </c>
      <c r="AX121">
        <v>9.748127668958162E-4</v>
      </c>
    </row>
    <row r="122" spans="1:50" x14ac:dyDescent="0.25">
      <c r="A122" t="s">
        <v>1026</v>
      </c>
      <c r="B122" t="s">
        <v>1027</v>
      </c>
      <c r="C122" t="s">
        <v>1028</v>
      </c>
      <c r="D122" t="s">
        <v>115</v>
      </c>
      <c r="E122" t="s">
        <v>981</v>
      </c>
      <c r="F122" t="s">
        <v>1029</v>
      </c>
      <c r="G122" t="s">
        <v>123</v>
      </c>
      <c r="H122" t="s">
        <v>169</v>
      </c>
      <c r="I122" t="s">
        <v>1030</v>
      </c>
      <c r="J122" t="s">
        <v>108</v>
      </c>
      <c r="K122" t="s">
        <v>213</v>
      </c>
      <c r="L122" t="s">
        <v>110</v>
      </c>
      <c r="M122" t="s">
        <v>102</v>
      </c>
      <c r="N122" t="s">
        <v>1031</v>
      </c>
      <c r="O122" t="s">
        <v>1032</v>
      </c>
      <c r="P122" t="s">
        <v>65</v>
      </c>
      <c r="Q122" t="s">
        <v>346</v>
      </c>
      <c r="R122" t="s">
        <v>207</v>
      </c>
      <c r="S122" t="s">
        <v>115</v>
      </c>
      <c r="T122" t="s">
        <v>116</v>
      </c>
      <c r="U122" t="s">
        <v>115</v>
      </c>
      <c r="V122" t="s">
        <v>115</v>
      </c>
      <c r="W122" t="s">
        <v>115</v>
      </c>
      <c r="X122" t="s">
        <v>115</v>
      </c>
      <c r="Y122" t="s">
        <v>115</v>
      </c>
      <c r="Z122">
        <v>63.489100000000001</v>
      </c>
      <c r="AA122">
        <v>51.096299999999999</v>
      </c>
      <c r="AB122" t="s">
        <v>169</v>
      </c>
      <c r="AC122">
        <v>0.65</v>
      </c>
      <c r="AD122">
        <v>0.65</v>
      </c>
      <c r="AE122" t="s">
        <v>981</v>
      </c>
      <c r="AF122" t="s">
        <v>1033</v>
      </c>
      <c r="AG122" t="s">
        <v>1027</v>
      </c>
      <c r="AH122" t="s">
        <v>169</v>
      </c>
      <c r="AI122" t="s">
        <v>1034</v>
      </c>
      <c r="AJ122" t="s">
        <v>169</v>
      </c>
      <c r="AK122" t="s">
        <v>116</v>
      </c>
      <c r="AL122">
        <v>48503345.269092336</v>
      </c>
      <c r="AM122">
        <v>-9812700</v>
      </c>
      <c r="AN122">
        <v>-1505940</v>
      </c>
      <c r="AO122">
        <v>-8306760</v>
      </c>
      <c r="AP122">
        <v>-9.2244283798370574E-3</v>
      </c>
      <c r="AQ122">
        <v>1.8354595865075707E-2</v>
      </c>
      <c r="AR122">
        <v>-2.7579024244912764E-2</v>
      </c>
      <c r="AS122">
        <v>0</v>
      </c>
      <c r="AT122">
        <v>0</v>
      </c>
      <c r="AU122">
        <v>0</v>
      </c>
      <c r="AV122">
        <v>0.1114005797526878</v>
      </c>
      <c r="AW122">
        <v>0.10080067816238913</v>
      </c>
      <c r="AX122">
        <v>1.0599901590298666E-2</v>
      </c>
    </row>
    <row r="123" spans="1:50" x14ac:dyDescent="0.25">
      <c r="A123" t="s">
        <v>1035</v>
      </c>
      <c r="B123" t="s">
        <v>1036</v>
      </c>
      <c r="C123" t="s">
        <v>1037</v>
      </c>
      <c r="D123" t="s">
        <v>102</v>
      </c>
      <c r="E123" t="s">
        <v>981</v>
      </c>
      <c r="F123" t="s">
        <v>1038</v>
      </c>
      <c r="G123" t="s">
        <v>123</v>
      </c>
      <c r="H123" t="s">
        <v>106</v>
      </c>
      <c r="I123" t="s">
        <v>1039</v>
      </c>
      <c r="J123" t="s">
        <v>108</v>
      </c>
      <c r="K123" t="s">
        <v>1040</v>
      </c>
      <c r="L123" t="s">
        <v>126</v>
      </c>
      <c r="M123" t="s">
        <v>102</v>
      </c>
      <c r="N123" t="s">
        <v>1041</v>
      </c>
      <c r="O123" t="s">
        <v>1042</v>
      </c>
      <c r="P123" t="s">
        <v>65</v>
      </c>
      <c r="Q123" t="s">
        <v>130</v>
      </c>
      <c r="R123" t="s">
        <v>207</v>
      </c>
      <c r="S123" t="s">
        <v>115</v>
      </c>
      <c r="T123" t="s">
        <v>116</v>
      </c>
      <c r="U123" t="s">
        <v>115</v>
      </c>
      <c r="V123" t="s">
        <v>102</v>
      </c>
      <c r="W123" t="s">
        <v>102</v>
      </c>
      <c r="X123" t="s">
        <v>115</v>
      </c>
      <c r="Y123" t="s">
        <v>115</v>
      </c>
      <c r="Z123">
        <v>226.5891</v>
      </c>
      <c r="AA123">
        <v>209.7474</v>
      </c>
      <c r="AB123" t="s">
        <v>106</v>
      </c>
      <c r="AC123">
        <v>0.45</v>
      </c>
      <c r="AD123" t="s">
        <v>116</v>
      </c>
      <c r="AE123" t="s">
        <v>1043</v>
      </c>
      <c r="AF123" t="s">
        <v>1044</v>
      </c>
      <c r="AG123" t="s">
        <v>1036</v>
      </c>
      <c r="AH123" t="s">
        <v>106</v>
      </c>
      <c r="AI123" t="s">
        <v>1045</v>
      </c>
      <c r="AJ123" t="s">
        <v>106</v>
      </c>
      <c r="AK123" t="s">
        <v>116</v>
      </c>
      <c r="AL123">
        <v>222494235.29411772</v>
      </c>
      <c r="AM123">
        <v>-22765999.999999993</v>
      </c>
      <c r="AN123">
        <v>-2614379.9999999995</v>
      </c>
      <c r="AO123">
        <v>-20151619.999999993</v>
      </c>
      <c r="AP123">
        <v>4.9135385913116725E-2</v>
      </c>
      <c r="AQ123">
        <v>2.997356625675196E-2</v>
      </c>
      <c r="AR123">
        <v>1.9161819656364765E-2</v>
      </c>
      <c r="AS123">
        <v>0</v>
      </c>
      <c r="AT123">
        <v>0</v>
      </c>
      <c r="AU123">
        <v>0</v>
      </c>
      <c r="AV123">
        <v>-3.398058252427183E-2</v>
      </c>
      <c r="AW123">
        <v>-2.339671988230807E-2</v>
      </c>
      <c r="AX123">
        <v>-1.0583862641963759E-2</v>
      </c>
    </row>
    <row r="124" spans="1:50" x14ac:dyDescent="0.25">
      <c r="A124" t="s">
        <v>1046</v>
      </c>
      <c r="B124" t="s">
        <v>1047</v>
      </c>
      <c r="C124" t="s">
        <v>1048</v>
      </c>
      <c r="D124" t="s">
        <v>102</v>
      </c>
      <c r="E124" t="s">
        <v>981</v>
      </c>
      <c r="F124" t="s">
        <v>1049</v>
      </c>
      <c r="G124" t="s">
        <v>123</v>
      </c>
      <c r="H124" t="s">
        <v>169</v>
      </c>
      <c r="I124" t="s">
        <v>1050</v>
      </c>
      <c r="J124" t="s">
        <v>116</v>
      </c>
      <c r="K124" t="s">
        <v>301</v>
      </c>
      <c r="L124" t="s">
        <v>126</v>
      </c>
      <c r="M124" t="s">
        <v>102</v>
      </c>
      <c r="N124" t="s">
        <v>1051</v>
      </c>
      <c r="O124" t="s">
        <v>1052</v>
      </c>
      <c r="P124" t="s">
        <v>65</v>
      </c>
      <c r="Q124" t="s">
        <v>130</v>
      </c>
      <c r="R124" t="s">
        <v>207</v>
      </c>
      <c r="S124" t="s">
        <v>115</v>
      </c>
      <c r="T124" t="s">
        <v>116</v>
      </c>
      <c r="U124" t="s">
        <v>115</v>
      </c>
      <c r="V124" t="s">
        <v>102</v>
      </c>
      <c r="W124" t="s">
        <v>102</v>
      </c>
      <c r="X124" t="s">
        <v>115</v>
      </c>
      <c r="Y124" t="s">
        <v>115</v>
      </c>
      <c r="Z124">
        <v>12.584099999999999</v>
      </c>
      <c r="AA124">
        <v>14.536099999999999</v>
      </c>
      <c r="AB124" t="s">
        <v>106</v>
      </c>
      <c r="AC124">
        <v>0.4</v>
      </c>
      <c r="AD124">
        <v>0.4</v>
      </c>
      <c r="AE124" t="s">
        <v>1043</v>
      </c>
      <c r="AF124" t="s">
        <v>1044</v>
      </c>
      <c r="AG124" t="s">
        <v>1047</v>
      </c>
      <c r="AH124" t="s">
        <v>169</v>
      </c>
      <c r="AI124" t="s">
        <v>1053</v>
      </c>
      <c r="AJ124" t="s">
        <v>169</v>
      </c>
      <c r="AK124" t="s">
        <v>116</v>
      </c>
      <c r="AL124">
        <v>1829615.7976880341</v>
      </c>
      <c r="AM124">
        <v>-99269.999999999971</v>
      </c>
      <c r="AN124">
        <v>-315590.63086959906</v>
      </c>
      <c r="AO124">
        <v>216320.63086959909</v>
      </c>
      <c r="AP124">
        <v>9.2165898617511344E-2</v>
      </c>
      <c r="AQ124">
        <v>8.7927255134720106E-2</v>
      </c>
      <c r="AR124">
        <v>4.2386434827912378E-3</v>
      </c>
      <c r="AS124">
        <v>0</v>
      </c>
      <c r="AT124">
        <v>0</v>
      </c>
      <c r="AU124">
        <v>0</v>
      </c>
      <c r="AV124">
        <v>-2.3798627002288519E-2</v>
      </c>
      <c r="AW124">
        <v>1.6992764682093764E-2</v>
      </c>
      <c r="AX124">
        <v>-4.0791391684382283E-2</v>
      </c>
    </row>
    <row r="125" spans="1:50" x14ac:dyDescent="0.25">
      <c r="A125" t="s">
        <v>1054</v>
      </c>
      <c r="B125" t="s">
        <v>1055</v>
      </c>
      <c r="C125" t="s">
        <v>1056</v>
      </c>
      <c r="D125" t="s">
        <v>102</v>
      </c>
      <c r="E125" t="s">
        <v>981</v>
      </c>
      <c r="F125" t="s">
        <v>1057</v>
      </c>
      <c r="G125" t="s">
        <v>123</v>
      </c>
      <c r="H125" t="s">
        <v>106</v>
      </c>
      <c r="I125" t="s">
        <v>1058</v>
      </c>
      <c r="J125" t="s">
        <v>108</v>
      </c>
      <c r="K125" t="s">
        <v>1059</v>
      </c>
      <c r="L125" t="s">
        <v>126</v>
      </c>
      <c r="M125" t="s">
        <v>102</v>
      </c>
      <c r="N125" t="s">
        <v>1060</v>
      </c>
      <c r="O125" t="s">
        <v>1061</v>
      </c>
      <c r="P125" t="s">
        <v>65</v>
      </c>
      <c r="Q125" t="s">
        <v>130</v>
      </c>
      <c r="R125" t="s">
        <v>207</v>
      </c>
      <c r="S125" t="s">
        <v>115</v>
      </c>
      <c r="T125" t="s">
        <v>116</v>
      </c>
      <c r="U125" t="s">
        <v>115</v>
      </c>
      <c r="V125" t="s">
        <v>102</v>
      </c>
      <c r="W125" t="s">
        <v>102</v>
      </c>
      <c r="X125" t="s">
        <v>115</v>
      </c>
      <c r="Y125" t="s">
        <v>115</v>
      </c>
      <c r="Z125">
        <v>195.02459999999999</v>
      </c>
      <c r="AA125">
        <v>176.0171</v>
      </c>
      <c r="AB125" t="s">
        <v>106</v>
      </c>
      <c r="AC125">
        <v>0.65</v>
      </c>
      <c r="AD125">
        <v>0.65</v>
      </c>
      <c r="AE125" t="s">
        <v>981</v>
      </c>
      <c r="AF125" t="s">
        <v>1044</v>
      </c>
      <c r="AG125" t="s">
        <v>1055</v>
      </c>
      <c r="AH125" t="s">
        <v>106</v>
      </c>
      <c r="AI125" t="s">
        <v>1062</v>
      </c>
      <c r="AJ125" t="s">
        <v>1063</v>
      </c>
      <c r="AK125" t="s">
        <v>759</v>
      </c>
      <c r="AL125">
        <v>184430564.70588231</v>
      </c>
      <c r="AM125">
        <v>-13160000.000000024</v>
      </c>
      <c r="AN125">
        <v>-11544970</v>
      </c>
      <c r="AO125">
        <v>-1615030.0000000242</v>
      </c>
      <c r="AP125">
        <v>2.0588735749532017E-2</v>
      </c>
      <c r="AQ125">
        <v>-9.0993742202668537E-3</v>
      </c>
      <c r="AR125">
        <v>2.968810996979887E-2</v>
      </c>
      <c r="AS125">
        <v>0</v>
      </c>
      <c r="AT125">
        <v>0</v>
      </c>
      <c r="AU125">
        <v>0</v>
      </c>
      <c r="AV125">
        <v>9.0149036713922159E-2</v>
      </c>
      <c r="AW125">
        <v>0.18099855465905312</v>
      </c>
      <c r="AX125">
        <v>-9.0849517945130964E-2</v>
      </c>
    </row>
    <row r="126" spans="1:50" x14ac:dyDescent="0.25">
      <c r="A126" t="s">
        <v>1064</v>
      </c>
      <c r="B126" t="s">
        <v>1065</v>
      </c>
      <c r="C126" t="s">
        <v>1066</v>
      </c>
      <c r="D126" t="s">
        <v>102</v>
      </c>
      <c r="E126" t="s">
        <v>981</v>
      </c>
      <c r="F126" t="s">
        <v>1067</v>
      </c>
      <c r="G126" t="s">
        <v>123</v>
      </c>
      <c r="H126" t="s">
        <v>106</v>
      </c>
      <c r="I126" t="s">
        <v>1068</v>
      </c>
      <c r="J126" t="s">
        <v>108</v>
      </c>
      <c r="K126" t="s">
        <v>869</v>
      </c>
      <c r="L126" t="s">
        <v>126</v>
      </c>
      <c r="M126" t="s">
        <v>102</v>
      </c>
      <c r="N126" t="s">
        <v>1069</v>
      </c>
      <c r="O126" t="s">
        <v>1070</v>
      </c>
      <c r="P126" t="s">
        <v>65</v>
      </c>
      <c r="Q126" t="s">
        <v>113</v>
      </c>
      <c r="R126" t="s">
        <v>207</v>
      </c>
      <c r="S126" t="s">
        <v>115</v>
      </c>
      <c r="T126" t="s">
        <v>116</v>
      </c>
      <c r="U126" t="s">
        <v>115</v>
      </c>
      <c r="V126" t="s">
        <v>115</v>
      </c>
      <c r="W126" t="s">
        <v>115</v>
      </c>
      <c r="X126" t="s">
        <v>115</v>
      </c>
      <c r="Y126" t="s">
        <v>115</v>
      </c>
      <c r="Z126">
        <v>1169.3803</v>
      </c>
      <c r="AA126">
        <v>965.88340000000005</v>
      </c>
      <c r="AB126" t="s">
        <v>106</v>
      </c>
      <c r="AC126">
        <v>0.3</v>
      </c>
      <c r="AD126">
        <v>0.3</v>
      </c>
      <c r="AE126" t="s">
        <v>1043</v>
      </c>
      <c r="AF126" t="s">
        <v>1044</v>
      </c>
      <c r="AG126" t="s">
        <v>1065</v>
      </c>
      <c r="AH126" t="s">
        <v>106</v>
      </c>
      <c r="AI126" t="s">
        <v>1071</v>
      </c>
      <c r="AJ126" t="s">
        <v>106</v>
      </c>
      <c r="AK126" t="s">
        <v>116</v>
      </c>
      <c r="AL126">
        <v>1062074517.6470588</v>
      </c>
      <c r="AM126">
        <v>-203561000.00000003</v>
      </c>
      <c r="AN126">
        <v>-192919123</v>
      </c>
      <c r="AO126">
        <v>-10641877.00000003</v>
      </c>
      <c r="AP126">
        <v>4.1266490765171415E-2</v>
      </c>
      <c r="AQ126">
        <v>4.1786119976199521E-2</v>
      </c>
      <c r="AR126">
        <v>-5.1962921102810533E-4</v>
      </c>
      <c r="AS126">
        <v>0</v>
      </c>
      <c r="AT126">
        <v>0</v>
      </c>
      <c r="AU126">
        <v>0</v>
      </c>
      <c r="AV126">
        <v>-5.5252322129656362E-2</v>
      </c>
      <c r="AW126">
        <v>-2.6359580572184349E-2</v>
      </c>
      <c r="AX126">
        <v>-2.8892741557472013E-2</v>
      </c>
    </row>
    <row r="127" spans="1:50" x14ac:dyDescent="0.25">
      <c r="A127" t="s">
        <v>1072</v>
      </c>
      <c r="B127" t="s">
        <v>1073</v>
      </c>
      <c r="C127" t="s">
        <v>1074</v>
      </c>
      <c r="D127" t="s">
        <v>115</v>
      </c>
      <c r="E127" t="s">
        <v>981</v>
      </c>
      <c r="F127" t="s">
        <v>1075</v>
      </c>
      <c r="G127" t="s">
        <v>123</v>
      </c>
      <c r="H127" t="s">
        <v>106</v>
      </c>
      <c r="I127" t="s">
        <v>116</v>
      </c>
      <c r="J127" t="s">
        <v>116</v>
      </c>
      <c r="K127" t="s">
        <v>377</v>
      </c>
      <c r="L127" t="s">
        <v>110</v>
      </c>
      <c r="M127" t="s">
        <v>102</v>
      </c>
      <c r="N127" t="s">
        <v>1076</v>
      </c>
      <c r="O127" t="s">
        <v>1077</v>
      </c>
      <c r="P127" t="s">
        <v>65</v>
      </c>
      <c r="Q127" t="s">
        <v>113</v>
      </c>
      <c r="R127" t="s">
        <v>207</v>
      </c>
      <c r="S127" t="s">
        <v>115</v>
      </c>
      <c r="T127" t="s">
        <v>116</v>
      </c>
      <c r="U127" t="s">
        <v>115</v>
      </c>
      <c r="V127" t="s">
        <v>115</v>
      </c>
      <c r="W127" t="s">
        <v>115</v>
      </c>
      <c r="X127" t="s">
        <v>115</v>
      </c>
      <c r="Y127" t="s">
        <v>115</v>
      </c>
      <c r="Z127">
        <v>10.0304</v>
      </c>
      <c r="AA127">
        <v>8.0447000000000006</v>
      </c>
      <c r="AB127" t="s">
        <v>106</v>
      </c>
      <c r="AC127">
        <v>0.1</v>
      </c>
      <c r="AD127">
        <v>0</v>
      </c>
      <c r="AE127" t="s">
        <v>981</v>
      </c>
      <c r="AF127" t="s">
        <v>1033</v>
      </c>
      <c r="AG127" t="s">
        <v>1073</v>
      </c>
      <c r="AH127" t="s">
        <v>106</v>
      </c>
      <c r="AI127" t="s">
        <v>1078</v>
      </c>
      <c r="AJ127" t="s">
        <v>106</v>
      </c>
      <c r="AK127" t="s">
        <v>116</v>
      </c>
      <c r="AL127">
        <v>8406765.714285709</v>
      </c>
      <c r="AM127">
        <v>-1986700.0000000007</v>
      </c>
      <c r="AN127">
        <v>-1987170</v>
      </c>
      <c r="AO127">
        <v>469.99999999930151</v>
      </c>
      <c r="AP127">
        <v>9.0552369453678061E-4</v>
      </c>
      <c r="AQ127">
        <v>1.3648270861341683E-3</v>
      </c>
      <c r="AR127">
        <v>-4.5930339159738764E-4</v>
      </c>
      <c r="AS127">
        <v>0</v>
      </c>
      <c r="AT127">
        <v>0</v>
      </c>
      <c r="AU127">
        <v>0</v>
      </c>
      <c r="AV127">
        <v>-1.505570611261553E-3</v>
      </c>
      <c r="AW127">
        <v>-2.0515097428065454E-3</v>
      </c>
      <c r="AX127">
        <v>5.4593913154499241E-4</v>
      </c>
    </row>
    <row r="128" spans="1:50" x14ac:dyDescent="0.25">
      <c r="A128" t="s">
        <v>1079</v>
      </c>
      <c r="B128" t="s">
        <v>1080</v>
      </c>
      <c r="C128" t="s">
        <v>1081</v>
      </c>
      <c r="D128" t="s">
        <v>102</v>
      </c>
      <c r="E128" t="s">
        <v>981</v>
      </c>
      <c r="F128" t="s">
        <v>1082</v>
      </c>
      <c r="G128" t="s">
        <v>123</v>
      </c>
      <c r="H128" t="s">
        <v>106</v>
      </c>
      <c r="I128" t="s">
        <v>994</v>
      </c>
      <c r="J128" t="s">
        <v>108</v>
      </c>
      <c r="K128" t="s">
        <v>204</v>
      </c>
      <c r="L128" t="s">
        <v>126</v>
      </c>
      <c r="M128" t="s">
        <v>102</v>
      </c>
      <c r="N128" t="s">
        <v>205</v>
      </c>
      <c r="O128" t="s">
        <v>206</v>
      </c>
      <c r="P128" t="s">
        <v>65</v>
      </c>
      <c r="Q128" t="s">
        <v>113</v>
      </c>
      <c r="R128" t="s">
        <v>207</v>
      </c>
      <c r="S128" t="s">
        <v>115</v>
      </c>
      <c r="T128" t="s">
        <v>116</v>
      </c>
      <c r="U128" t="s">
        <v>115</v>
      </c>
      <c r="V128" t="s">
        <v>115</v>
      </c>
      <c r="W128" t="s">
        <v>115</v>
      </c>
      <c r="X128" t="s">
        <v>102</v>
      </c>
      <c r="Y128" t="s">
        <v>102</v>
      </c>
      <c r="Z128">
        <v>178714.28510000001</v>
      </c>
      <c r="AA128">
        <v>186220.98019999999</v>
      </c>
      <c r="AB128" t="s">
        <v>1083</v>
      </c>
      <c r="AC128">
        <v>0.45</v>
      </c>
      <c r="AD128">
        <v>0.45</v>
      </c>
      <c r="AE128" t="s">
        <v>1084</v>
      </c>
      <c r="AF128" t="s">
        <v>987</v>
      </c>
      <c r="AG128" t="s">
        <v>1080</v>
      </c>
      <c r="AH128" t="s">
        <v>106</v>
      </c>
      <c r="AI128" t="s">
        <v>208</v>
      </c>
      <c r="AJ128" t="s">
        <v>106</v>
      </c>
      <c r="AK128" t="s">
        <v>116</v>
      </c>
      <c r="AL128">
        <v>421525329.41176462</v>
      </c>
      <c r="AM128">
        <v>-24415999.999999996</v>
      </c>
      <c r="AN128">
        <v>-31903958.000000004</v>
      </c>
      <c r="AO128">
        <v>7487958.0000000075</v>
      </c>
      <c r="AP128">
        <v>5.5335968379446765E-2</v>
      </c>
      <c r="AQ128">
        <v>5.05609789795054E-2</v>
      </c>
      <c r="AR128">
        <v>4.7749893999413651E-3</v>
      </c>
      <c r="AS128">
        <v>0</v>
      </c>
      <c r="AT128">
        <v>0</v>
      </c>
      <c r="AU128">
        <v>0</v>
      </c>
      <c r="AV128">
        <v>0.1188018933809265</v>
      </c>
      <c r="AW128">
        <v>0.13536945158005387</v>
      </c>
      <c r="AX128">
        <v>-1.6567558199127363E-2</v>
      </c>
    </row>
    <row r="129" spans="1:50" x14ac:dyDescent="0.25">
      <c r="A129" t="s">
        <v>1085</v>
      </c>
      <c r="B129" t="s">
        <v>1086</v>
      </c>
      <c r="C129" t="s">
        <v>1087</v>
      </c>
      <c r="D129" t="s">
        <v>102</v>
      </c>
      <c r="E129" t="s">
        <v>981</v>
      </c>
      <c r="F129" t="s">
        <v>1088</v>
      </c>
      <c r="G129" t="s">
        <v>123</v>
      </c>
      <c r="H129" t="s">
        <v>169</v>
      </c>
      <c r="I129" t="s">
        <v>1089</v>
      </c>
      <c r="J129" t="s">
        <v>108</v>
      </c>
      <c r="K129" t="s">
        <v>278</v>
      </c>
      <c r="L129" t="s">
        <v>126</v>
      </c>
      <c r="M129" t="s">
        <v>102</v>
      </c>
      <c r="N129" t="s">
        <v>232</v>
      </c>
      <c r="O129" t="s">
        <v>224</v>
      </c>
      <c r="P129" t="s">
        <v>65</v>
      </c>
      <c r="Q129" t="s">
        <v>130</v>
      </c>
      <c r="R129" t="s">
        <v>207</v>
      </c>
      <c r="S129" t="s">
        <v>115</v>
      </c>
      <c r="T129" t="s">
        <v>116</v>
      </c>
      <c r="U129" t="s">
        <v>115</v>
      </c>
      <c r="V129" t="s">
        <v>102</v>
      </c>
      <c r="W129" t="s">
        <v>102</v>
      </c>
      <c r="X129" t="s">
        <v>115</v>
      </c>
      <c r="Y129" t="s">
        <v>115</v>
      </c>
      <c r="Z129">
        <v>1827.7781</v>
      </c>
      <c r="AA129">
        <v>1483.8239000000001</v>
      </c>
      <c r="AB129" t="s">
        <v>106</v>
      </c>
      <c r="AC129">
        <v>0.55000000000000004</v>
      </c>
      <c r="AD129">
        <v>0.55000000000000004</v>
      </c>
      <c r="AE129" t="s">
        <v>981</v>
      </c>
      <c r="AF129" t="s">
        <v>987</v>
      </c>
      <c r="AG129" t="s">
        <v>1086</v>
      </c>
      <c r="AH129" t="s">
        <v>169</v>
      </c>
      <c r="AI129" t="s">
        <v>233</v>
      </c>
      <c r="AJ129" t="s">
        <v>169</v>
      </c>
      <c r="AK129" t="s">
        <v>116</v>
      </c>
      <c r="AL129">
        <v>215560658.54085267</v>
      </c>
      <c r="AM129">
        <v>-34440000.00000003</v>
      </c>
      <c r="AN129">
        <v>-9503188.4969977941</v>
      </c>
      <c r="AO129">
        <v>-24936811.503002234</v>
      </c>
      <c r="AP129">
        <v>-8.2352941176471184E-3</v>
      </c>
      <c r="AQ129">
        <v>-1.3970455593193098E-2</v>
      </c>
      <c r="AR129">
        <v>5.7351614755459801E-3</v>
      </c>
      <c r="AS129">
        <v>0</v>
      </c>
      <c r="AT129">
        <v>0</v>
      </c>
      <c r="AU129">
        <v>0</v>
      </c>
      <c r="AV129">
        <v>0.15955983493810177</v>
      </c>
      <c r="AW129">
        <v>0.15917117777192891</v>
      </c>
      <c r="AX129">
        <v>3.8865716617286772E-4</v>
      </c>
    </row>
    <row r="130" spans="1:50" x14ac:dyDescent="0.25">
      <c r="A130" t="s">
        <v>1090</v>
      </c>
      <c r="B130" t="s">
        <v>1091</v>
      </c>
      <c r="C130" t="s">
        <v>1092</v>
      </c>
      <c r="D130" t="s">
        <v>102</v>
      </c>
      <c r="E130" t="s">
        <v>981</v>
      </c>
      <c r="F130" t="s">
        <v>1093</v>
      </c>
      <c r="G130" t="s">
        <v>105</v>
      </c>
      <c r="H130" t="s">
        <v>106</v>
      </c>
      <c r="I130" t="s">
        <v>1094</v>
      </c>
      <c r="J130" t="s">
        <v>629</v>
      </c>
      <c r="K130" t="s">
        <v>149</v>
      </c>
      <c r="L130" t="s">
        <v>110</v>
      </c>
      <c r="M130" t="s">
        <v>102</v>
      </c>
      <c r="N130" t="s">
        <v>1095</v>
      </c>
      <c r="O130" t="s">
        <v>1096</v>
      </c>
      <c r="P130" t="s">
        <v>65</v>
      </c>
      <c r="Q130" t="s">
        <v>130</v>
      </c>
      <c r="R130" t="s">
        <v>207</v>
      </c>
      <c r="S130" t="s">
        <v>115</v>
      </c>
      <c r="T130" t="s">
        <v>116</v>
      </c>
      <c r="U130" t="s">
        <v>115</v>
      </c>
      <c r="V130" t="s">
        <v>102</v>
      </c>
      <c r="W130" t="s">
        <v>102</v>
      </c>
      <c r="X130" t="s">
        <v>115</v>
      </c>
      <c r="Y130" t="s">
        <v>115</v>
      </c>
      <c r="Z130">
        <v>398.33969999999999</v>
      </c>
      <c r="AA130">
        <v>310.0754</v>
      </c>
      <c r="AB130" t="s">
        <v>106</v>
      </c>
      <c r="AC130">
        <v>0.4</v>
      </c>
      <c r="AD130" t="s">
        <v>116</v>
      </c>
      <c r="AE130" t="s">
        <v>995</v>
      </c>
      <c r="AF130" t="s">
        <v>987</v>
      </c>
      <c r="AG130" t="s">
        <v>1091</v>
      </c>
      <c r="AH130" t="s">
        <v>106</v>
      </c>
      <c r="AI130" t="s">
        <v>1097</v>
      </c>
      <c r="AJ130" t="s">
        <v>106</v>
      </c>
      <c r="AK130" t="s">
        <v>116</v>
      </c>
      <c r="AL130">
        <v>342479941.17647058</v>
      </c>
      <c r="AM130">
        <v>-87120000</v>
      </c>
      <c r="AN130">
        <v>-84726130.000000015</v>
      </c>
      <c r="AO130">
        <v>-2393869.9999999851</v>
      </c>
      <c r="AP130">
        <v>1.6862095765890706E-2</v>
      </c>
      <c r="AQ130">
        <v>1.5797446440164453E-2</v>
      </c>
      <c r="AR130">
        <v>1.0646493257262524E-3</v>
      </c>
      <c r="AS130">
        <v>0</v>
      </c>
      <c r="AT130">
        <v>0</v>
      </c>
      <c r="AU130">
        <v>0</v>
      </c>
      <c r="AV130">
        <v>6.9405451508582461E-2</v>
      </c>
      <c r="AW130">
        <v>8.9221487411532685E-2</v>
      </c>
      <c r="AX130">
        <v>-1.9816035902950224E-2</v>
      </c>
    </row>
    <row r="131" spans="1:50" x14ac:dyDescent="0.25">
      <c r="A131" t="s">
        <v>1098</v>
      </c>
      <c r="B131" t="s">
        <v>1099</v>
      </c>
      <c r="C131" t="s">
        <v>1100</v>
      </c>
      <c r="D131" t="s">
        <v>115</v>
      </c>
      <c r="E131" t="s">
        <v>981</v>
      </c>
      <c r="F131" t="s">
        <v>1101</v>
      </c>
      <c r="G131" t="s">
        <v>123</v>
      </c>
      <c r="H131" t="s">
        <v>169</v>
      </c>
      <c r="I131" t="s">
        <v>1102</v>
      </c>
      <c r="J131" t="s">
        <v>116</v>
      </c>
      <c r="K131" t="s">
        <v>1103</v>
      </c>
      <c r="L131" t="s">
        <v>110</v>
      </c>
      <c r="M131" t="s">
        <v>102</v>
      </c>
      <c r="N131" t="s">
        <v>1104</v>
      </c>
      <c r="O131" t="s">
        <v>1105</v>
      </c>
      <c r="P131" t="s">
        <v>65</v>
      </c>
      <c r="Q131" t="s">
        <v>130</v>
      </c>
      <c r="R131" t="s">
        <v>207</v>
      </c>
      <c r="S131" t="s">
        <v>115</v>
      </c>
      <c r="T131" t="s">
        <v>116</v>
      </c>
      <c r="U131" t="s">
        <v>115</v>
      </c>
      <c r="V131" t="s">
        <v>102</v>
      </c>
      <c r="W131" t="s">
        <v>102</v>
      </c>
      <c r="X131" t="s">
        <v>115</v>
      </c>
      <c r="Y131" t="s">
        <v>115</v>
      </c>
      <c r="Z131">
        <v>49.932000000000002</v>
      </c>
      <c r="AA131">
        <v>38.457700000000003</v>
      </c>
      <c r="AB131" t="s">
        <v>106</v>
      </c>
      <c r="AC131">
        <v>0.55000000000000004</v>
      </c>
      <c r="AD131">
        <v>0.55000000000000004</v>
      </c>
      <c r="AE131" t="s">
        <v>981</v>
      </c>
      <c r="AF131" t="s">
        <v>1033</v>
      </c>
      <c r="AG131" t="s">
        <v>1099</v>
      </c>
      <c r="AH131" t="s">
        <v>169</v>
      </c>
      <c r="AI131" t="s">
        <v>1106</v>
      </c>
      <c r="AJ131" t="s">
        <v>169</v>
      </c>
      <c r="AK131" t="s">
        <v>116</v>
      </c>
      <c r="AL131">
        <v>2448387.093887812</v>
      </c>
      <c r="AM131">
        <v>-625010.00000000012</v>
      </c>
      <c r="AN131">
        <v>0</v>
      </c>
      <c r="AO131">
        <v>-625010.00000000012</v>
      </c>
      <c r="AP131">
        <v>8.4320521442243113E-2</v>
      </c>
      <c r="AQ131">
        <v>7.7389203046992927E-2</v>
      </c>
      <c r="AR131">
        <v>6.9313183952501856E-3</v>
      </c>
      <c r="AS131">
        <v>0</v>
      </c>
      <c r="AT131">
        <v>0</v>
      </c>
      <c r="AU131">
        <v>0</v>
      </c>
      <c r="AV131">
        <v>6.25E-2</v>
      </c>
      <c r="AW131">
        <v>7.0743273720269784E-2</v>
      </c>
      <c r="AX131">
        <v>-8.2432737202697837E-3</v>
      </c>
    </row>
    <row r="132" spans="1:50" x14ac:dyDescent="0.25">
      <c r="A132" t="s">
        <v>1107</v>
      </c>
      <c r="B132" t="s">
        <v>1108</v>
      </c>
      <c r="C132" t="s">
        <v>1109</v>
      </c>
      <c r="D132" t="s">
        <v>102</v>
      </c>
      <c r="E132" t="s">
        <v>981</v>
      </c>
      <c r="F132" t="s">
        <v>1110</v>
      </c>
      <c r="G132" t="s">
        <v>123</v>
      </c>
      <c r="H132" t="s">
        <v>106</v>
      </c>
      <c r="I132" t="s">
        <v>1111</v>
      </c>
      <c r="J132" t="s">
        <v>108</v>
      </c>
      <c r="K132" t="s">
        <v>125</v>
      </c>
      <c r="L132" t="s">
        <v>126</v>
      </c>
      <c r="M132" t="s">
        <v>102</v>
      </c>
      <c r="N132" t="s">
        <v>877</v>
      </c>
      <c r="O132" t="s">
        <v>878</v>
      </c>
      <c r="P132" t="s">
        <v>65</v>
      </c>
      <c r="Q132" t="s">
        <v>130</v>
      </c>
      <c r="R132" t="s">
        <v>207</v>
      </c>
      <c r="S132" t="s">
        <v>115</v>
      </c>
      <c r="T132" t="s">
        <v>116</v>
      </c>
      <c r="U132" t="s">
        <v>115</v>
      </c>
      <c r="V132" t="s">
        <v>102</v>
      </c>
      <c r="W132" t="s">
        <v>102</v>
      </c>
      <c r="X132" t="s">
        <v>115</v>
      </c>
      <c r="Y132" t="s">
        <v>115</v>
      </c>
      <c r="Z132">
        <v>976.29960000000005</v>
      </c>
      <c r="AA132">
        <v>663.9212</v>
      </c>
      <c r="AB132" t="s">
        <v>106</v>
      </c>
      <c r="AC132">
        <v>0.3</v>
      </c>
      <c r="AD132" t="s">
        <v>116</v>
      </c>
      <c r="AE132" t="s">
        <v>1084</v>
      </c>
      <c r="AF132" t="s">
        <v>987</v>
      </c>
      <c r="AG132" t="s">
        <v>1108</v>
      </c>
      <c r="AH132" t="s">
        <v>106</v>
      </c>
      <c r="AI132" t="s">
        <v>879</v>
      </c>
      <c r="AJ132" t="s">
        <v>106</v>
      </c>
      <c r="AK132" t="s">
        <v>116</v>
      </c>
      <c r="AL132">
        <v>842452811.76470602</v>
      </c>
      <c r="AM132">
        <v>-310948000</v>
      </c>
      <c r="AN132">
        <v>-214622940.99999997</v>
      </c>
      <c r="AO132">
        <v>-96325059.00000003</v>
      </c>
      <c r="AP132">
        <v>4.8780487804878092E-2</v>
      </c>
      <c r="AQ132">
        <v>5.3519615731597359E-2</v>
      </c>
      <c r="AR132">
        <v>-4.7391279267192665E-3</v>
      </c>
      <c r="AS132">
        <v>0</v>
      </c>
      <c r="AT132">
        <v>0</v>
      </c>
      <c r="AU132">
        <v>0</v>
      </c>
      <c r="AV132">
        <v>1.26811594202898E-2</v>
      </c>
      <c r="AW132">
        <v>1.656314699792949E-2</v>
      </c>
      <c r="AX132">
        <v>-3.8819875776396895E-3</v>
      </c>
    </row>
    <row r="133" spans="1:50" x14ac:dyDescent="0.25">
      <c r="A133" t="s">
        <v>1112</v>
      </c>
      <c r="B133" t="s">
        <v>1113</v>
      </c>
      <c r="C133" t="s">
        <v>1114</v>
      </c>
      <c r="D133" t="s">
        <v>102</v>
      </c>
      <c r="E133" t="s">
        <v>981</v>
      </c>
      <c r="F133" t="s">
        <v>1115</v>
      </c>
      <c r="G133" t="s">
        <v>123</v>
      </c>
      <c r="H133" t="s">
        <v>106</v>
      </c>
      <c r="I133" t="s">
        <v>1111</v>
      </c>
      <c r="J133" t="s">
        <v>192</v>
      </c>
      <c r="K133" t="s">
        <v>125</v>
      </c>
      <c r="L133" t="s">
        <v>126</v>
      </c>
      <c r="M133" t="s">
        <v>102</v>
      </c>
      <c r="N133" t="s">
        <v>1116</v>
      </c>
      <c r="O133" t="s">
        <v>1117</v>
      </c>
      <c r="P133" t="s">
        <v>65</v>
      </c>
      <c r="Q133" t="s">
        <v>130</v>
      </c>
      <c r="R133" t="s">
        <v>207</v>
      </c>
      <c r="S133" t="s">
        <v>115</v>
      </c>
      <c r="T133" t="s">
        <v>116</v>
      </c>
      <c r="U133" t="s">
        <v>115</v>
      </c>
      <c r="V133" t="s">
        <v>102</v>
      </c>
      <c r="W133" t="s">
        <v>102</v>
      </c>
      <c r="X133" t="s">
        <v>115</v>
      </c>
      <c r="Y133" t="s">
        <v>115</v>
      </c>
      <c r="Z133">
        <v>226.9641</v>
      </c>
      <c r="AA133">
        <v>232.52269999999999</v>
      </c>
      <c r="AB133" t="s">
        <v>106</v>
      </c>
      <c r="AC133">
        <v>0.3</v>
      </c>
      <c r="AD133" t="s">
        <v>116</v>
      </c>
      <c r="AE133" t="s">
        <v>981</v>
      </c>
      <c r="AF133" t="s">
        <v>1044</v>
      </c>
      <c r="AG133" t="s">
        <v>1113</v>
      </c>
      <c r="AH133" t="s">
        <v>106</v>
      </c>
      <c r="AI133" t="s">
        <v>1118</v>
      </c>
      <c r="AJ133" t="s">
        <v>106</v>
      </c>
      <c r="AK133" t="s">
        <v>116</v>
      </c>
      <c r="AL133">
        <v>233848788.23529413</v>
      </c>
      <c r="AM133">
        <v>8149000.0000000009</v>
      </c>
      <c r="AN133">
        <v>-1179447.9999999967</v>
      </c>
      <c r="AO133">
        <v>9328447.9999999981</v>
      </c>
      <c r="AP133">
        <v>2.7839233038348121E-2</v>
      </c>
      <c r="AQ133">
        <v>3.8614382593078256E-2</v>
      </c>
      <c r="AR133">
        <v>-1.0775149554730135E-2</v>
      </c>
      <c r="AS133">
        <v>0</v>
      </c>
      <c r="AT133">
        <v>0</v>
      </c>
      <c r="AU133">
        <v>0</v>
      </c>
      <c r="AV133">
        <v>0.22581354441512769</v>
      </c>
      <c r="AW133">
        <v>0.2370999668047753</v>
      </c>
      <c r="AX133">
        <v>-1.128642238964761E-2</v>
      </c>
    </row>
    <row r="134" spans="1:50" x14ac:dyDescent="0.25">
      <c r="A134" t="s">
        <v>1119</v>
      </c>
      <c r="B134" t="s">
        <v>1120</v>
      </c>
      <c r="C134" t="s">
        <v>1121</v>
      </c>
      <c r="D134" t="s">
        <v>102</v>
      </c>
      <c r="E134" t="s">
        <v>981</v>
      </c>
      <c r="F134" t="s">
        <v>1122</v>
      </c>
      <c r="G134" t="s">
        <v>123</v>
      </c>
      <c r="H134" t="s">
        <v>106</v>
      </c>
      <c r="I134" t="s">
        <v>1123</v>
      </c>
      <c r="J134" t="s">
        <v>192</v>
      </c>
      <c r="K134" t="s">
        <v>125</v>
      </c>
      <c r="L134" t="s">
        <v>126</v>
      </c>
      <c r="M134" t="s">
        <v>102</v>
      </c>
      <c r="N134" t="s">
        <v>885</v>
      </c>
      <c r="O134" t="s">
        <v>886</v>
      </c>
      <c r="P134" t="s">
        <v>65</v>
      </c>
      <c r="Q134" t="s">
        <v>130</v>
      </c>
      <c r="R134" t="s">
        <v>207</v>
      </c>
      <c r="S134" t="s">
        <v>115</v>
      </c>
      <c r="T134" t="s">
        <v>116</v>
      </c>
      <c r="U134" t="s">
        <v>115</v>
      </c>
      <c r="V134" t="s">
        <v>102</v>
      </c>
      <c r="W134" t="s">
        <v>102</v>
      </c>
      <c r="X134" t="s">
        <v>115</v>
      </c>
      <c r="Y134" t="s">
        <v>115</v>
      </c>
      <c r="Z134">
        <v>105.7513</v>
      </c>
      <c r="AA134">
        <v>119.0351</v>
      </c>
      <c r="AB134" t="s">
        <v>106</v>
      </c>
      <c r="AC134">
        <v>0.3</v>
      </c>
      <c r="AD134">
        <v>0.3</v>
      </c>
      <c r="AE134" t="s">
        <v>1084</v>
      </c>
      <c r="AF134" t="s">
        <v>987</v>
      </c>
      <c r="AG134" t="s">
        <v>1120</v>
      </c>
      <c r="AH134" t="s">
        <v>106</v>
      </c>
      <c r="AI134" t="s">
        <v>887</v>
      </c>
      <c r="AJ134" t="s">
        <v>106</v>
      </c>
      <c r="AK134" t="s">
        <v>116</v>
      </c>
      <c r="AL134">
        <v>113743611.76470593</v>
      </c>
      <c r="AM134">
        <v>12760999.999999996</v>
      </c>
      <c r="AN134">
        <v>7163010.9999999972</v>
      </c>
      <c r="AO134">
        <v>5597988.9999999991</v>
      </c>
      <c r="AP134">
        <v>6.8985015549901219E-2</v>
      </c>
      <c r="AQ134">
        <v>7.0650966451899722E-2</v>
      </c>
      <c r="AR134">
        <v>-1.665950901998503E-3</v>
      </c>
      <c r="AS134">
        <v>0</v>
      </c>
      <c r="AT134">
        <v>0</v>
      </c>
      <c r="AU134">
        <v>0</v>
      </c>
      <c r="AV134">
        <v>3.1088082901554515E-2</v>
      </c>
      <c r="AW134">
        <v>3.4521479940221145E-2</v>
      </c>
      <c r="AX134">
        <v>-3.4333970386666302E-3</v>
      </c>
    </row>
    <row r="135" spans="1:50" x14ac:dyDescent="0.25">
      <c r="A135" t="s">
        <v>1124</v>
      </c>
      <c r="B135" t="s">
        <v>1125</v>
      </c>
      <c r="C135" t="s">
        <v>1126</v>
      </c>
      <c r="D135" t="s">
        <v>102</v>
      </c>
      <c r="E135" t="s">
        <v>981</v>
      </c>
      <c r="F135" t="s">
        <v>1127</v>
      </c>
      <c r="G135" t="s">
        <v>123</v>
      </c>
      <c r="H135" t="s">
        <v>106</v>
      </c>
      <c r="I135" t="s">
        <v>1128</v>
      </c>
      <c r="J135" t="s">
        <v>116</v>
      </c>
      <c r="K135" t="s">
        <v>125</v>
      </c>
      <c r="L135" t="s">
        <v>126</v>
      </c>
      <c r="M135" t="s">
        <v>102</v>
      </c>
      <c r="N135" t="s">
        <v>906</v>
      </c>
      <c r="O135" t="s">
        <v>907</v>
      </c>
      <c r="P135" t="s">
        <v>65</v>
      </c>
      <c r="Q135" t="s">
        <v>130</v>
      </c>
      <c r="R135" t="s">
        <v>207</v>
      </c>
      <c r="S135" t="s">
        <v>115</v>
      </c>
      <c r="T135" t="s">
        <v>116</v>
      </c>
      <c r="U135" t="s">
        <v>115</v>
      </c>
      <c r="V135" t="s">
        <v>102</v>
      </c>
      <c r="W135" t="s">
        <v>102</v>
      </c>
      <c r="X135" t="s">
        <v>115</v>
      </c>
      <c r="Y135" t="s">
        <v>115</v>
      </c>
      <c r="Z135">
        <v>350.85059999999999</v>
      </c>
      <c r="AA135">
        <v>305.18950000000001</v>
      </c>
      <c r="AB135" t="s">
        <v>106</v>
      </c>
      <c r="AC135">
        <v>0.3</v>
      </c>
      <c r="AD135" t="s">
        <v>116</v>
      </c>
      <c r="AE135" t="s">
        <v>1084</v>
      </c>
      <c r="AF135" t="s">
        <v>987</v>
      </c>
      <c r="AG135" t="s">
        <v>1125</v>
      </c>
      <c r="AH135" t="s">
        <v>106</v>
      </c>
      <c r="AI135" t="s">
        <v>908</v>
      </c>
      <c r="AJ135" t="s">
        <v>106</v>
      </c>
      <c r="AK135" t="s">
        <v>116</v>
      </c>
      <c r="AL135">
        <v>365047352.94117647</v>
      </c>
      <c r="AM135">
        <v>-45331999.999999993</v>
      </c>
      <c r="AN135">
        <v>-96149314.99999997</v>
      </c>
      <c r="AO135">
        <v>50817314.999999978</v>
      </c>
      <c r="AP135">
        <v>3.2144207739821073E-2</v>
      </c>
      <c r="AQ135">
        <v>3.4427339983264416E-2</v>
      </c>
      <c r="AR135">
        <v>-2.2831322434433421E-3</v>
      </c>
      <c r="AS135">
        <v>0</v>
      </c>
      <c r="AT135">
        <v>0</v>
      </c>
      <c r="AU135">
        <v>0</v>
      </c>
      <c r="AV135">
        <v>0.11812098866584719</v>
      </c>
      <c r="AW135">
        <v>0.11973602864002997</v>
      </c>
      <c r="AX135">
        <v>-1.6150399741827748E-3</v>
      </c>
    </row>
    <row r="136" spans="1:50" x14ac:dyDescent="0.25">
      <c r="A136" t="s">
        <v>1129</v>
      </c>
      <c r="B136" t="s">
        <v>1130</v>
      </c>
      <c r="C136" t="s">
        <v>1131</v>
      </c>
      <c r="D136" t="s">
        <v>102</v>
      </c>
      <c r="E136" t="s">
        <v>981</v>
      </c>
      <c r="F136" t="s">
        <v>1132</v>
      </c>
      <c r="G136" t="s">
        <v>123</v>
      </c>
      <c r="H136" t="s">
        <v>106</v>
      </c>
      <c r="I136" t="s">
        <v>1123</v>
      </c>
      <c r="J136" t="s">
        <v>108</v>
      </c>
      <c r="K136" t="s">
        <v>125</v>
      </c>
      <c r="L136" t="s">
        <v>126</v>
      </c>
      <c r="M136" t="s">
        <v>102</v>
      </c>
      <c r="N136" t="s">
        <v>1133</v>
      </c>
      <c r="O136" t="s">
        <v>1134</v>
      </c>
      <c r="P136" t="s">
        <v>65</v>
      </c>
      <c r="Q136" t="s">
        <v>130</v>
      </c>
      <c r="R136" t="s">
        <v>207</v>
      </c>
      <c r="S136" t="s">
        <v>115</v>
      </c>
      <c r="T136" t="s">
        <v>116</v>
      </c>
      <c r="U136" t="s">
        <v>115</v>
      </c>
      <c r="V136" t="s">
        <v>102</v>
      </c>
      <c r="W136" t="s">
        <v>102</v>
      </c>
      <c r="X136" t="s">
        <v>115</v>
      </c>
      <c r="Y136" t="s">
        <v>115</v>
      </c>
      <c r="Z136">
        <v>91.229100000000003</v>
      </c>
      <c r="AA136">
        <v>78.283199999999994</v>
      </c>
      <c r="AB136" t="s">
        <v>106</v>
      </c>
      <c r="AC136">
        <v>0.3</v>
      </c>
      <c r="AD136" t="s">
        <v>116</v>
      </c>
      <c r="AE136" t="s">
        <v>981</v>
      </c>
      <c r="AF136" t="s">
        <v>1044</v>
      </c>
      <c r="AG136" t="s">
        <v>1130</v>
      </c>
      <c r="AH136" t="s">
        <v>106</v>
      </c>
      <c r="AI136" t="s">
        <v>1135</v>
      </c>
      <c r="AJ136" t="s">
        <v>106</v>
      </c>
      <c r="AK136" t="s">
        <v>116</v>
      </c>
      <c r="AL136">
        <v>77917288.235294133</v>
      </c>
      <c r="AM136">
        <v>-13030000.000000002</v>
      </c>
      <c r="AN136">
        <v>-18070403.999999993</v>
      </c>
      <c r="AO136">
        <v>5040403.9999999907</v>
      </c>
      <c r="AP136">
        <v>1.6604576902607748E-2</v>
      </c>
      <c r="AQ136">
        <v>2.0948180815876682E-2</v>
      </c>
      <c r="AR136">
        <v>-4.3436039132689341E-3</v>
      </c>
      <c r="AS136">
        <v>0</v>
      </c>
      <c r="AT136">
        <v>0</v>
      </c>
      <c r="AU136">
        <v>0</v>
      </c>
      <c r="AV136">
        <v>6.1576080915860976E-2</v>
      </c>
      <c r="AW136">
        <v>6.2675213535091867E-2</v>
      </c>
      <c r="AX136">
        <v>-1.0991326192308915E-3</v>
      </c>
    </row>
    <row r="137" spans="1:50" x14ac:dyDescent="0.25">
      <c r="A137" t="s">
        <v>1136</v>
      </c>
      <c r="B137" t="s">
        <v>1137</v>
      </c>
      <c r="C137" t="s">
        <v>1138</v>
      </c>
      <c r="D137" t="s">
        <v>102</v>
      </c>
      <c r="E137" t="s">
        <v>981</v>
      </c>
      <c r="F137" t="s">
        <v>1139</v>
      </c>
      <c r="G137" t="s">
        <v>123</v>
      </c>
      <c r="H137" t="s">
        <v>106</v>
      </c>
      <c r="I137" t="s">
        <v>1111</v>
      </c>
      <c r="J137" t="s">
        <v>108</v>
      </c>
      <c r="K137" t="s">
        <v>125</v>
      </c>
      <c r="L137" t="s">
        <v>126</v>
      </c>
      <c r="M137" t="s">
        <v>102</v>
      </c>
      <c r="N137" t="s">
        <v>1140</v>
      </c>
      <c r="O137" t="s">
        <v>1141</v>
      </c>
      <c r="P137" t="s">
        <v>65</v>
      </c>
      <c r="Q137" t="s">
        <v>130</v>
      </c>
      <c r="R137" t="s">
        <v>207</v>
      </c>
      <c r="S137" t="s">
        <v>115</v>
      </c>
      <c r="T137" t="s">
        <v>116</v>
      </c>
      <c r="U137" t="s">
        <v>115</v>
      </c>
      <c r="V137" t="s">
        <v>102</v>
      </c>
      <c r="W137" t="s">
        <v>102</v>
      </c>
      <c r="X137" t="s">
        <v>115</v>
      </c>
      <c r="Y137" t="s">
        <v>115</v>
      </c>
      <c r="Z137">
        <v>35.672800000000002</v>
      </c>
      <c r="AA137">
        <v>26.3017</v>
      </c>
      <c r="AB137" t="s">
        <v>106</v>
      </c>
      <c r="AC137">
        <v>0.3</v>
      </c>
      <c r="AD137">
        <v>0.3</v>
      </c>
      <c r="AE137" t="s">
        <v>1084</v>
      </c>
      <c r="AF137" t="s">
        <v>987</v>
      </c>
      <c r="AG137" t="s">
        <v>1137</v>
      </c>
      <c r="AH137" t="s">
        <v>106</v>
      </c>
      <c r="AI137" t="s">
        <v>1142</v>
      </c>
      <c r="AJ137" t="s">
        <v>106</v>
      </c>
      <c r="AK137" t="s">
        <v>116</v>
      </c>
      <c r="AL137">
        <v>31395605.882352922</v>
      </c>
      <c r="AM137">
        <v>-10403000.000000002</v>
      </c>
      <c r="AN137">
        <v>-12389895.000000002</v>
      </c>
      <c r="AO137">
        <v>1986895</v>
      </c>
      <c r="AP137">
        <v>2.056588944197002E-2</v>
      </c>
      <c r="AQ137">
        <v>2.3658801713664523E-2</v>
      </c>
      <c r="AR137">
        <v>-3.0929122716945034E-3</v>
      </c>
      <c r="AS137">
        <v>0</v>
      </c>
      <c r="AT137">
        <v>0</v>
      </c>
      <c r="AU137">
        <v>0</v>
      </c>
      <c r="AV137">
        <v>1.3002210375763879E-2</v>
      </c>
      <c r="AW137">
        <v>1.6948075872495583E-2</v>
      </c>
      <c r="AX137">
        <v>-3.9458654967317042E-3</v>
      </c>
    </row>
    <row r="138" spans="1:50" x14ac:dyDescent="0.25">
      <c r="A138" t="s">
        <v>1143</v>
      </c>
      <c r="B138" t="s">
        <v>1144</v>
      </c>
      <c r="C138" t="s">
        <v>1145</v>
      </c>
      <c r="D138" t="s">
        <v>115</v>
      </c>
      <c r="E138" t="s">
        <v>981</v>
      </c>
      <c r="F138" t="s">
        <v>1146</v>
      </c>
      <c r="G138" t="s">
        <v>123</v>
      </c>
      <c r="H138" t="s">
        <v>169</v>
      </c>
      <c r="I138" t="s">
        <v>1102</v>
      </c>
      <c r="J138" t="s">
        <v>108</v>
      </c>
      <c r="K138" t="s">
        <v>1147</v>
      </c>
      <c r="L138" t="s">
        <v>126</v>
      </c>
      <c r="M138" t="s">
        <v>102</v>
      </c>
      <c r="N138" t="s">
        <v>1148</v>
      </c>
      <c r="O138" t="s">
        <v>1149</v>
      </c>
      <c r="P138" t="s">
        <v>65</v>
      </c>
      <c r="Q138" t="s">
        <v>130</v>
      </c>
      <c r="R138" t="s">
        <v>207</v>
      </c>
      <c r="S138" t="s">
        <v>115</v>
      </c>
      <c r="T138" t="s">
        <v>116</v>
      </c>
      <c r="U138" t="s">
        <v>115</v>
      </c>
      <c r="V138" t="s">
        <v>102</v>
      </c>
      <c r="W138" t="s">
        <v>102</v>
      </c>
      <c r="X138" t="s">
        <v>115</v>
      </c>
      <c r="Y138" t="s">
        <v>115</v>
      </c>
      <c r="Z138">
        <v>94.111900000000006</v>
      </c>
      <c r="AA138">
        <v>91.310900000000004</v>
      </c>
      <c r="AB138" t="s">
        <v>106</v>
      </c>
      <c r="AC138">
        <v>0.65</v>
      </c>
      <c r="AD138">
        <v>0.65</v>
      </c>
      <c r="AE138" t="s">
        <v>981</v>
      </c>
      <c r="AF138" t="s">
        <v>987</v>
      </c>
      <c r="AG138" t="s">
        <v>1144</v>
      </c>
      <c r="AH138" t="s">
        <v>169</v>
      </c>
      <c r="AI138" t="s">
        <v>1150</v>
      </c>
      <c r="AJ138" t="s">
        <v>169</v>
      </c>
      <c r="AK138" t="s">
        <v>116</v>
      </c>
      <c r="AL138">
        <v>88078520.480879128</v>
      </c>
      <c r="AM138">
        <v>-8442000.0000000075</v>
      </c>
      <c r="AN138">
        <v>27005098.000000004</v>
      </c>
      <c r="AO138">
        <v>-35447098.000000015</v>
      </c>
      <c r="AP138">
        <v>6.2098923881923174E-2</v>
      </c>
      <c r="AQ138">
        <v>6.3768694530602188E-2</v>
      </c>
      <c r="AR138">
        <v>-1.6697706486790143E-3</v>
      </c>
      <c r="AS138">
        <v>0</v>
      </c>
      <c r="AT138">
        <v>0</v>
      </c>
      <c r="AU138">
        <v>0</v>
      </c>
      <c r="AV138">
        <v>3.7215580408792803E-2</v>
      </c>
      <c r="AW138">
        <v>5.0907877372085464E-2</v>
      </c>
      <c r="AX138">
        <v>-1.3692296963292661E-2</v>
      </c>
    </row>
    <row r="139" spans="1:50" x14ac:dyDescent="0.25">
      <c r="A139" t="s">
        <v>1151</v>
      </c>
      <c r="B139" t="s">
        <v>1152</v>
      </c>
      <c r="C139" t="s">
        <v>1153</v>
      </c>
      <c r="D139" t="s">
        <v>115</v>
      </c>
      <c r="E139" t="s">
        <v>981</v>
      </c>
      <c r="F139" t="s">
        <v>1154</v>
      </c>
      <c r="G139" t="s">
        <v>105</v>
      </c>
      <c r="H139" t="s">
        <v>169</v>
      </c>
      <c r="I139" t="s">
        <v>1155</v>
      </c>
      <c r="J139" t="s">
        <v>116</v>
      </c>
      <c r="K139" t="s">
        <v>301</v>
      </c>
      <c r="L139" t="s">
        <v>110</v>
      </c>
      <c r="M139" t="s">
        <v>102</v>
      </c>
      <c r="N139" t="s">
        <v>1156</v>
      </c>
      <c r="O139" t="s">
        <v>1157</v>
      </c>
      <c r="P139" t="s">
        <v>65</v>
      </c>
      <c r="Q139" t="s">
        <v>130</v>
      </c>
      <c r="R139" t="s">
        <v>207</v>
      </c>
      <c r="S139" t="s">
        <v>115</v>
      </c>
      <c r="T139" t="s">
        <v>116</v>
      </c>
      <c r="U139" t="s">
        <v>115</v>
      </c>
      <c r="V139" t="s">
        <v>102</v>
      </c>
      <c r="W139" t="s">
        <v>102</v>
      </c>
      <c r="X139" t="s">
        <v>115</v>
      </c>
      <c r="Y139" t="s">
        <v>115</v>
      </c>
      <c r="Z139">
        <v>940.26120000000003</v>
      </c>
      <c r="AA139">
        <v>1245.9337</v>
      </c>
      <c r="AB139" t="s">
        <v>169</v>
      </c>
      <c r="AC139">
        <v>0.25</v>
      </c>
      <c r="AD139">
        <v>0.25</v>
      </c>
      <c r="AE139" t="s">
        <v>1008</v>
      </c>
      <c r="AF139" t="s">
        <v>1008</v>
      </c>
      <c r="AG139" t="s">
        <v>1152</v>
      </c>
      <c r="AH139" t="s">
        <v>169</v>
      </c>
      <c r="AI139" t="s">
        <v>1158</v>
      </c>
      <c r="AJ139" t="s">
        <v>169</v>
      </c>
      <c r="AK139" t="s">
        <v>116</v>
      </c>
      <c r="AL139">
        <v>864194169.29896414</v>
      </c>
      <c r="AM139">
        <v>307261999.99999994</v>
      </c>
      <c r="AN139">
        <v>253103720</v>
      </c>
      <c r="AO139">
        <v>54158279.99999994</v>
      </c>
      <c r="AP139">
        <v>-1.0661589719181297E-2</v>
      </c>
      <c r="AQ139">
        <v>-9.6548687180051385E-3</v>
      </c>
      <c r="AR139">
        <v>-1.0067210011761585E-3</v>
      </c>
      <c r="AS139">
        <v>0</v>
      </c>
      <c r="AT139">
        <v>0</v>
      </c>
      <c r="AU139">
        <v>0</v>
      </c>
      <c r="AV139">
        <v>1.8222788282551416E-2</v>
      </c>
      <c r="AW139">
        <v>2.1856643252384345E-2</v>
      </c>
      <c r="AX139">
        <v>-3.6338549698329281E-3</v>
      </c>
    </row>
    <row r="140" spans="1:50" x14ac:dyDescent="0.25">
      <c r="A140" t="s">
        <v>1159</v>
      </c>
      <c r="B140" t="s">
        <v>1160</v>
      </c>
      <c r="C140" t="s">
        <v>1161</v>
      </c>
      <c r="D140" t="s">
        <v>102</v>
      </c>
      <c r="E140" t="s">
        <v>1162</v>
      </c>
      <c r="F140" t="s">
        <v>1163</v>
      </c>
      <c r="G140" t="s">
        <v>320</v>
      </c>
      <c r="H140" t="s">
        <v>106</v>
      </c>
      <c r="I140" t="s">
        <v>1164</v>
      </c>
      <c r="J140" t="s">
        <v>116</v>
      </c>
      <c r="K140" t="s">
        <v>1165</v>
      </c>
      <c r="L140" t="s">
        <v>324</v>
      </c>
      <c r="M140" t="s">
        <v>102</v>
      </c>
      <c r="N140" t="s">
        <v>1166</v>
      </c>
      <c r="O140" t="e">
        <v>#N/A</v>
      </c>
      <c r="P140" t="s">
        <v>1167</v>
      </c>
      <c r="Q140" t="s">
        <v>129</v>
      </c>
      <c r="R140" t="s">
        <v>129</v>
      </c>
      <c r="S140" t="s">
        <v>115</v>
      </c>
      <c r="T140" t="s">
        <v>116</v>
      </c>
      <c r="U140" t="s">
        <v>102</v>
      </c>
      <c r="V140" t="s">
        <v>115</v>
      </c>
      <c r="W140" t="s">
        <v>115</v>
      </c>
      <c r="X140" t="s">
        <v>115</v>
      </c>
      <c r="Y140" t="s">
        <v>115</v>
      </c>
      <c r="Z140">
        <v>2682.46</v>
      </c>
      <c r="AA140">
        <v>2569.2600000000002</v>
      </c>
      <c r="AB140" t="s">
        <v>106</v>
      </c>
      <c r="AC140">
        <v>0.35</v>
      </c>
      <c r="AD140">
        <v>0.35</v>
      </c>
      <c r="AE140" t="s">
        <v>1168</v>
      </c>
      <c r="AF140" t="s">
        <v>1169</v>
      </c>
      <c r="AG140" t="s">
        <v>1160</v>
      </c>
      <c r="AH140" t="s">
        <v>106</v>
      </c>
      <c r="AI140" t="s">
        <v>1170</v>
      </c>
      <c r="AJ140" t="s">
        <v>106</v>
      </c>
      <c r="AK140" t="s">
        <v>116</v>
      </c>
      <c r="AL140">
        <v>2616235595.2380962</v>
      </c>
      <c r="AM140">
        <v>-113199999.99999982</v>
      </c>
      <c r="AN140">
        <v>0</v>
      </c>
      <c r="AO140">
        <v>-113199999.99999982</v>
      </c>
      <c r="AP140">
        <v>1.8765432098766244E-3</v>
      </c>
      <c r="AQ140">
        <v>9.0770368835046966E-4</v>
      </c>
      <c r="AR140">
        <v>9.6883952152615471E-4</v>
      </c>
      <c r="AS140">
        <v>0</v>
      </c>
      <c r="AT140">
        <v>0</v>
      </c>
      <c r="AU140">
        <v>0</v>
      </c>
      <c r="AV140">
        <v>-1.7713048612478799E-3</v>
      </c>
      <c r="AW140">
        <v>-1.7884203878498761E-3</v>
      </c>
      <c r="AX140">
        <v>1.7115526601996223E-5</v>
      </c>
    </row>
    <row r="141" spans="1:50" x14ac:dyDescent="0.25">
      <c r="A141" t="s">
        <v>1171</v>
      </c>
      <c r="B141" t="s">
        <v>1172</v>
      </c>
      <c r="C141" t="s">
        <v>1173</v>
      </c>
      <c r="D141" t="s">
        <v>102</v>
      </c>
      <c r="E141" t="s">
        <v>1174</v>
      </c>
      <c r="F141" t="s">
        <v>1175</v>
      </c>
      <c r="G141" t="s">
        <v>320</v>
      </c>
      <c r="H141" t="s">
        <v>106</v>
      </c>
      <c r="I141" t="s">
        <v>1176</v>
      </c>
      <c r="J141" t="s">
        <v>116</v>
      </c>
      <c r="K141" t="s">
        <v>149</v>
      </c>
      <c r="L141" t="s">
        <v>324</v>
      </c>
      <c r="M141" t="s">
        <v>102</v>
      </c>
      <c r="N141" t="s">
        <v>1177</v>
      </c>
      <c r="O141" t="s">
        <v>1178</v>
      </c>
      <c r="P141" t="s">
        <v>65</v>
      </c>
      <c r="Q141" t="s">
        <v>346</v>
      </c>
      <c r="R141" t="s">
        <v>142</v>
      </c>
      <c r="S141" t="s">
        <v>115</v>
      </c>
      <c r="T141" t="s">
        <v>116</v>
      </c>
      <c r="U141" t="s">
        <v>115</v>
      </c>
      <c r="V141" t="s">
        <v>115</v>
      </c>
      <c r="W141" t="s">
        <v>115</v>
      </c>
      <c r="X141" t="s">
        <v>115</v>
      </c>
      <c r="Y141" t="s">
        <v>115</v>
      </c>
      <c r="Z141">
        <v>981.82249999999999</v>
      </c>
      <c r="AA141">
        <v>1142.5786000000001</v>
      </c>
      <c r="AB141" t="s">
        <v>106</v>
      </c>
      <c r="AC141">
        <v>0.2</v>
      </c>
      <c r="AD141">
        <v>0.2</v>
      </c>
      <c r="AE141" t="s">
        <v>326</v>
      </c>
      <c r="AF141" t="s">
        <v>327</v>
      </c>
      <c r="AG141" t="s">
        <v>1172</v>
      </c>
      <c r="AH141" t="s">
        <v>106</v>
      </c>
      <c r="AI141" t="s">
        <v>1179</v>
      </c>
      <c r="AJ141" t="s">
        <v>106</v>
      </c>
      <c r="AK141" t="s">
        <v>116</v>
      </c>
      <c r="AL141">
        <v>1107348202.3809521</v>
      </c>
      <c r="AM141">
        <v>155188000</v>
      </c>
      <c r="AN141">
        <v>169231470</v>
      </c>
      <c r="AO141">
        <v>-14043470</v>
      </c>
      <c r="AP141">
        <v>2.6463777704266445E-3</v>
      </c>
      <c r="AQ141">
        <v>-8.3078207930298298E-5</v>
      </c>
      <c r="AR141">
        <v>2.7294559783569428E-3</v>
      </c>
      <c r="AS141">
        <v>0</v>
      </c>
      <c r="AT141">
        <v>0</v>
      </c>
      <c r="AU141">
        <v>0</v>
      </c>
      <c r="AV141">
        <v>1.6523463317910103E-3</v>
      </c>
      <c r="AW141">
        <v>2.4958518153741505E-3</v>
      </c>
      <c r="AX141">
        <v>-8.4350548358314015E-4</v>
      </c>
    </row>
    <row r="142" spans="1:50" x14ac:dyDescent="0.25">
      <c r="A142" t="s">
        <v>1180</v>
      </c>
      <c r="B142" t="s">
        <v>1181</v>
      </c>
      <c r="C142" t="s">
        <v>1182</v>
      </c>
      <c r="D142" t="s">
        <v>102</v>
      </c>
      <c r="E142" t="s">
        <v>1174</v>
      </c>
      <c r="F142" t="s">
        <v>1183</v>
      </c>
      <c r="G142" t="s">
        <v>320</v>
      </c>
      <c r="H142" t="s">
        <v>169</v>
      </c>
      <c r="I142" t="s">
        <v>1176</v>
      </c>
      <c r="J142" t="s">
        <v>116</v>
      </c>
      <c r="K142" t="s">
        <v>301</v>
      </c>
      <c r="L142" t="s">
        <v>324</v>
      </c>
      <c r="M142" t="s">
        <v>102</v>
      </c>
      <c r="N142" t="s">
        <v>1184</v>
      </c>
      <c r="O142" t="s">
        <v>1185</v>
      </c>
      <c r="P142" t="s">
        <v>65</v>
      </c>
      <c r="Q142" t="s">
        <v>346</v>
      </c>
      <c r="R142" t="s">
        <v>142</v>
      </c>
      <c r="S142" t="s">
        <v>115</v>
      </c>
      <c r="T142" t="s">
        <v>116</v>
      </c>
      <c r="U142" t="s">
        <v>115</v>
      </c>
      <c r="V142" t="s">
        <v>115</v>
      </c>
      <c r="W142" t="s">
        <v>115</v>
      </c>
      <c r="X142" t="s">
        <v>115</v>
      </c>
      <c r="Y142" t="s">
        <v>115</v>
      </c>
      <c r="Z142">
        <v>129.7449</v>
      </c>
      <c r="AA142">
        <v>89.4726</v>
      </c>
      <c r="AB142" t="s">
        <v>169</v>
      </c>
      <c r="AC142">
        <v>0.2</v>
      </c>
      <c r="AD142">
        <v>0.2</v>
      </c>
      <c r="AE142" t="s">
        <v>326</v>
      </c>
      <c r="AF142" t="s">
        <v>327</v>
      </c>
      <c r="AG142" t="s">
        <v>1181</v>
      </c>
      <c r="AH142" t="s">
        <v>169</v>
      </c>
      <c r="AI142" t="s">
        <v>1186</v>
      </c>
      <c r="AJ142" t="s">
        <v>169</v>
      </c>
      <c r="AK142" t="s">
        <v>116</v>
      </c>
      <c r="AL142">
        <v>100231761.90440126</v>
      </c>
      <c r="AM142">
        <v>-40303099.999999985</v>
      </c>
      <c r="AN142">
        <v>-34560366.8271029</v>
      </c>
      <c r="AO142">
        <v>-5742733.1728970855</v>
      </c>
      <c r="AP142">
        <v>9.262055773683775E-3</v>
      </c>
      <c r="AQ142">
        <v>1.7136533546731059E-3</v>
      </c>
      <c r="AR142">
        <v>7.5484024190106691E-3</v>
      </c>
      <c r="AS142">
        <v>0</v>
      </c>
      <c r="AT142">
        <v>0</v>
      </c>
      <c r="AU142">
        <v>0</v>
      </c>
      <c r="AV142">
        <v>-5.3576743724575993E-3</v>
      </c>
      <c r="AW142">
        <v>5.9889950767448852E-3</v>
      </c>
      <c r="AX142">
        <v>-1.1346669449202484E-2</v>
      </c>
    </row>
    <row r="143" spans="1:50" x14ac:dyDescent="0.25">
      <c r="A143" t="s">
        <v>1187</v>
      </c>
      <c r="B143" t="s">
        <v>1188</v>
      </c>
      <c r="C143" t="s">
        <v>1189</v>
      </c>
      <c r="D143" t="s">
        <v>102</v>
      </c>
      <c r="E143" t="s">
        <v>1174</v>
      </c>
      <c r="F143" t="s">
        <v>1190</v>
      </c>
      <c r="G143" t="s">
        <v>320</v>
      </c>
      <c r="H143" t="s">
        <v>169</v>
      </c>
      <c r="I143" t="s">
        <v>1191</v>
      </c>
      <c r="J143" t="s">
        <v>116</v>
      </c>
      <c r="K143" t="s">
        <v>301</v>
      </c>
      <c r="L143" t="s">
        <v>324</v>
      </c>
      <c r="M143" t="s">
        <v>102</v>
      </c>
      <c r="N143" t="s">
        <v>1192</v>
      </c>
      <c r="O143" t="s">
        <v>1193</v>
      </c>
      <c r="P143" t="s">
        <v>65</v>
      </c>
      <c r="Q143" t="s">
        <v>346</v>
      </c>
      <c r="R143" t="s">
        <v>142</v>
      </c>
      <c r="S143" t="s">
        <v>115</v>
      </c>
      <c r="T143" t="s">
        <v>116</v>
      </c>
      <c r="U143" t="s">
        <v>115</v>
      </c>
      <c r="V143" t="s">
        <v>115</v>
      </c>
      <c r="W143" t="s">
        <v>115</v>
      </c>
      <c r="X143" t="s">
        <v>115</v>
      </c>
      <c r="Y143" t="s">
        <v>115</v>
      </c>
      <c r="Z143">
        <v>62.898800000000001</v>
      </c>
      <c r="AA143">
        <v>93.713700000000003</v>
      </c>
      <c r="AB143" t="s">
        <v>169</v>
      </c>
      <c r="AC143">
        <v>0.4</v>
      </c>
      <c r="AD143">
        <v>0.4</v>
      </c>
      <c r="AE143" t="s">
        <v>326</v>
      </c>
      <c r="AF143" t="s">
        <v>327</v>
      </c>
      <c r="AG143" t="s">
        <v>1188</v>
      </c>
      <c r="AH143" t="s">
        <v>169</v>
      </c>
      <c r="AI143" t="s">
        <v>1194</v>
      </c>
      <c r="AJ143" t="s">
        <v>169</v>
      </c>
      <c r="AK143" t="s">
        <v>116</v>
      </c>
      <c r="AL143">
        <v>62114251.638595231</v>
      </c>
      <c r="AM143">
        <v>30826899.999999996</v>
      </c>
      <c r="AN143">
        <v>25377192.172686461</v>
      </c>
      <c r="AO143">
        <v>5449707.8273135349</v>
      </c>
      <c r="AP143">
        <v>2.2375215146299698E-2</v>
      </c>
      <c r="AQ143">
        <v>-2.4609782147131387E-3</v>
      </c>
      <c r="AR143">
        <v>2.4836193361012837E-2</v>
      </c>
      <c r="AS143">
        <v>0</v>
      </c>
      <c r="AT143">
        <v>0</v>
      </c>
      <c r="AU143">
        <v>0</v>
      </c>
      <c r="AV143">
        <v>-1.5741507870753901E-2</v>
      </c>
      <c r="AW143">
        <v>1.8013788575180545E-2</v>
      </c>
      <c r="AX143">
        <v>-3.3755296445934446E-2</v>
      </c>
    </row>
    <row r="144" spans="1:50" x14ac:dyDescent="0.25">
      <c r="A144" t="s">
        <v>1195</v>
      </c>
      <c r="B144" t="s">
        <v>1196</v>
      </c>
      <c r="C144" t="s">
        <v>1197</v>
      </c>
      <c r="D144" t="s">
        <v>102</v>
      </c>
      <c r="E144" t="s">
        <v>1174</v>
      </c>
      <c r="F144" t="s">
        <v>1198</v>
      </c>
      <c r="G144" t="s">
        <v>320</v>
      </c>
      <c r="H144" t="s">
        <v>106</v>
      </c>
      <c r="I144" t="s">
        <v>1199</v>
      </c>
      <c r="J144" t="s">
        <v>116</v>
      </c>
      <c r="K144" t="s">
        <v>149</v>
      </c>
      <c r="L144" t="s">
        <v>324</v>
      </c>
      <c r="M144" t="s">
        <v>102</v>
      </c>
      <c r="N144" t="s">
        <v>1200</v>
      </c>
      <c r="O144" t="s">
        <v>1201</v>
      </c>
      <c r="P144" t="s">
        <v>65</v>
      </c>
      <c r="Q144" t="s">
        <v>346</v>
      </c>
      <c r="R144" t="s">
        <v>142</v>
      </c>
      <c r="S144" t="s">
        <v>115</v>
      </c>
      <c r="T144" t="s">
        <v>116</v>
      </c>
      <c r="U144" t="s">
        <v>115</v>
      </c>
      <c r="V144" t="s">
        <v>115</v>
      </c>
      <c r="W144" t="s">
        <v>115</v>
      </c>
      <c r="X144" t="s">
        <v>115</v>
      </c>
      <c r="Y144" t="s">
        <v>115</v>
      </c>
      <c r="Z144">
        <v>593.52549999999997</v>
      </c>
      <c r="AA144">
        <v>611.17960000000005</v>
      </c>
      <c r="AB144" t="s">
        <v>106</v>
      </c>
      <c r="AC144">
        <v>0.15</v>
      </c>
      <c r="AD144">
        <v>0.15</v>
      </c>
      <c r="AE144" t="s">
        <v>326</v>
      </c>
      <c r="AF144" t="s">
        <v>327</v>
      </c>
      <c r="AG144" t="s">
        <v>1196</v>
      </c>
      <c r="AH144" t="s">
        <v>106</v>
      </c>
      <c r="AI144" t="s">
        <v>1202</v>
      </c>
      <c r="AJ144" t="s">
        <v>106</v>
      </c>
      <c r="AK144" t="s">
        <v>116</v>
      </c>
      <c r="AL144">
        <v>599311154.76190448</v>
      </c>
      <c r="AM144">
        <v>15319999.999999937</v>
      </c>
      <c r="AN144">
        <v>19629688</v>
      </c>
      <c r="AO144">
        <v>-4309688.0000000633</v>
      </c>
      <c r="AP144">
        <v>2.1000381825124759E-3</v>
      </c>
      <c r="AQ144">
        <v>-3.9732085879007339E-4</v>
      </c>
      <c r="AR144">
        <v>2.4973590413025493E-3</v>
      </c>
      <c r="AS144">
        <v>0</v>
      </c>
      <c r="AT144">
        <v>0</v>
      </c>
      <c r="AU144">
        <v>0</v>
      </c>
      <c r="AV144">
        <v>-1.9047619047618536E-4</v>
      </c>
      <c r="AW144">
        <v>-1.642938417560913E-4</v>
      </c>
      <c r="AX144">
        <v>-2.6182348720094062E-5</v>
      </c>
    </row>
    <row r="145" spans="1:50" x14ac:dyDescent="0.25">
      <c r="A145" t="s">
        <v>1203</v>
      </c>
      <c r="B145" t="s">
        <v>1204</v>
      </c>
      <c r="C145" t="s">
        <v>1205</v>
      </c>
      <c r="D145" t="s">
        <v>102</v>
      </c>
      <c r="E145" t="s">
        <v>1174</v>
      </c>
      <c r="F145" t="s">
        <v>1206</v>
      </c>
      <c r="G145" t="s">
        <v>320</v>
      </c>
      <c r="H145" t="s">
        <v>169</v>
      </c>
      <c r="I145" t="s">
        <v>1176</v>
      </c>
      <c r="J145" t="s">
        <v>116</v>
      </c>
      <c r="K145" t="s">
        <v>301</v>
      </c>
      <c r="L145" t="s">
        <v>324</v>
      </c>
      <c r="M145" t="s">
        <v>102</v>
      </c>
      <c r="N145" t="s">
        <v>1207</v>
      </c>
      <c r="O145" t="s">
        <v>1208</v>
      </c>
      <c r="P145" t="s">
        <v>65</v>
      </c>
      <c r="Q145" t="s">
        <v>346</v>
      </c>
      <c r="R145" t="s">
        <v>142</v>
      </c>
      <c r="S145" t="s">
        <v>115</v>
      </c>
      <c r="T145" t="s">
        <v>116</v>
      </c>
      <c r="U145" t="s">
        <v>115</v>
      </c>
      <c r="V145" t="s">
        <v>115</v>
      </c>
      <c r="W145" t="s">
        <v>115</v>
      </c>
      <c r="X145" t="s">
        <v>115</v>
      </c>
      <c r="Y145" t="s">
        <v>115</v>
      </c>
      <c r="Z145">
        <v>132.7467</v>
      </c>
      <c r="AA145">
        <v>158.93989999999999</v>
      </c>
      <c r="AB145" t="s">
        <v>169</v>
      </c>
      <c r="AC145">
        <v>0.15</v>
      </c>
      <c r="AD145">
        <v>0.15</v>
      </c>
      <c r="AE145" t="s">
        <v>326</v>
      </c>
      <c r="AF145" t="s">
        <v>327</v>
      </c>
      <c r="AG145" t="s">
        <v>1204</v>
      </c>
      <c r="AH145" t="s">
        <v>169</v>
      </c>
      <c r="AI145" t="s">
        <v>1209</v>
      </c>
      <c r="AJ145" t="s">
        <v>169</v>
      </c>
      <c r="AK145" t="s">
        <v>116</v>
      </c>
      <c r="AL145">
        <v>115438233.05757986</v>
      </c>
      <c r="AM145">
        <v>26191000.000000004</v>
      </c>
      <c r="AN145">
        <v>22042311.467120625</v>
      </c>
      <c r="AO145">
        <v>4148688.5328793786</v>
      </c>
      <c r="AP145">
        <v>7.5895567698847088E-3</v>
      </c>
      <c r="AQ145">
        <v>1.5528670187172633E-3</v>
      </c>
      <c r="AR145">
        <v>6.0366897511674456E-3</v>
      </c>
      <c r="AS145">
        <v>0</v>
      </c>
      <c r="AT145">
        <v>0</v>
      </c>
      <c r="AU145">
        <v>0</v>
      </c>
      <c r="AV145">
        <v>-6.9811508925899934E-3</v>
      </c>
      <c r="AW145">
        <v>-3.690022552297334E-4</v>
      </c>
      <c r="AX145">
        <v>-6.61214863736026E-3</v>
      </c>
    </row>
    <row r="146" spans="1:50" x14ac:dyDescent="0.25">
      <c r="A146" t="s">
        <v>1210</v>
      </c>
      <c r="B146" t="s">
        <v>1211</v>
      </c>
      <c r="C146" t="s">
        <v>1212</v>
      </c>
      <c r="D146" t="s">
        <v>102</v>
      </c>
      <c r="E146" t="s">
        <v>1174</v>
      </c>
      <c r="F146" t="s">
        <v>1213</v>
      </c>
      <c r="G146" t="s">
        <v>320</v>
      </c>
      <c r="H146" t="s">
        <v>169</v>
      </c>
      <c r="I146" t="s">
        <v>1214</v>
      </c>
      <c r="J146" t="s">
        <v>116</v>
      </c>
      <c r="K146" t="s">
        <v>231</v>
      </c>
      <c r="L146" t="s">
        <v>324</v>
      </c>
      <c r="M146" t="s">
        <v>102</v>
      </c>
      <c r="N146" t="s">
        <v>1215</v>
      </c>
      <c r="O146" t="s">
        <v>1216</v>
      </c>
      <c r="P146" t="s">
        <v>65</v>
      </c>
      <c r="Q146" t="s">
        <v>346</v>
      </c>
      <c r="R146" t="s">
        <v>142</v>
      </c>
      <c r="S146" t="s">
        <v>115</v>
      </c>
      <c r="T146" t="s">
        <v>116</v>
      </c>
      <c r="U146" t="s">
        <v>115</v>
      </c>
      <c r="V146" t="s">
        <v>115</v>
      </c>
      <c r="W146" t="s">
        <v>115</v>
      </c>
      <c r="X146" t="s">
        <v>115</v>
      </c>
      <c r="Y146" t="s">
        <v>115</v>
      </c>
      <c r="Z146">
        <v>3734.9400999999998</v>
      </c>
      <c r="AA146">
        <v>2757.6187</v>
      </c>
      <c r="AB146" t="s">
        <v>169</v>
      </c>
      <c r="AC146">
        <v>0.55000000000000004</v>
      </c>
      <c r="AD146">
        <v>0.55000000000000004</v>
      </c>
      <c r="AE146" t="s">
        <v>326</v>
      </c>
      <c r="AF146" t="s">
        <v>327</v>
      </c>
      <c r="AG146" t="s">
        <v>1211</v>
      </c>
      <c r="AH146" t="s">
        <v>169</v>
      </c>
      <c r="AI146" t="s">
        <v>1217</v>
      </c>
      <c r="AJ146" t="s">
        <v>169</v>
      </c>
      <c r="AK146" t="s">
        <v>116</v>
      </c>
      <c r="AL146">
        <v>2674021358.6868486</v>
      </c>
      <c r="AM146">
        <v>-979739999.99999976</v>
      </c>
      <c r="AN146">
        <v>-586624528.3080858</v>
      </c>
      <c r="AO146">
        <v>-393115471.69191396</v>
      </c>
      <c r="AP146">
        <v>-1.8306488129892107E-2</v>
      </c>
      <c r="AQ146">
        <v>-3.4311425673471896E-2</v>
      </c>
      <c r="AR146">
        <v>1.6004937543579789E-2</v>
      </c>
      <c r="AS146">
        <v>0</v>
      </c>
      <c r="AT146">
        <v>0</v>
      </c>
      <c r="AU146">
        <v>0</v>
      </c>
      <c r="AV146">
        <v>1.2813667912439763E-2</v>
      </c>
      <c r="AW146">
        <v>4.5703945267517643E-2</v>
      </c>
      <c r="AX146">
        <v>-3.2890277355077879E-2</v>
      </c>
    </row>
    <row r="147" spans="1:50" x14ac:dyDescent="0.25">
      <c r="A147" t="s">
        <v>1218</v>
      </c>
      <c r="B147" t="s">
        <v>1219</v>
      </c>
      <c r="C147" t="s">
        <v>1220</v>
      </c>
      <c r="D147" t="s">
        <v>102</v>
      </c>
      <c r="E147" t="s">
        <v>1174</v>
      </c>
      <c r="F147" t="s">
        <v>1221</v>
      </c>
      <c r="G147" t="s">
        <v>320</v>
      </c>
      <c r="H147" t="s">
        <v>106</v>
      </c>
      <c r="I147" t="s">
        <v>1222</v>
      </c>
      <c r="J147" t="s">
        <v>116</v>
      </c>
      <c r="K147" t="s">
        <v>149</v>
      </c>
      <c r="L147" t="s">
        <v>324</v>
      </c>
      <c r="M147" t="s">
        <v>102</v>
      </c>
      <c r="N147" t="s">
        <v>387</v>
      </c>
      <c r="O147" t="s">
        <v>388</v>
      </c>
      <c r="P147" t="s">
        <v>65</v>
      </c>
      <c r="Q147" t="s">
        <v>346</v>
      </c>
      <c r="R147" t="s">
        <v>142</v>
      </c>
      <c r="S147" t="s">
        <v>115</v>
      </c>
      <c r="T147" t="s">
        <v>116</v>
      </c>
      <c r="U147" t="s">
        <v>115</v>
      </c>
      <c r="V147" t="s">
        <v>115</v>
      </c>
      <c r="W147" t="s">
        <v>115</v>
      </c>
      <c r="X147" t="s">
        <v>115</v>
      </c>
      <c r="Y147" t="s">
        <v>115</v>
      </c>
      <c r="Z147">
        <v>214.3177</v>
      </c>
      <c r="AA147">
        <v>233.78809999999999</v>
      </c>
      <c r="AB147" t="s">
        <v>106</v>
      </c>
      <c r="AC147">
        <v>0.2</v>
      </c>
      <c r="AD147">
        <v>0.2</v>
      </c>
      <c r="AE147" t="s">
        <v>326</v>
      </c>
      <c r="AF147" t="s">
        <v>327</v>
      </c>
      <c r="AG147" t="s">
        <v>1219</v>
      </c>
      <c r="AH147" t="s">
        <v>106</v>
      </c>
      <c r="AI147" t="s">
        <v>389</v>
      </c>
      <c r="AJ147" t="s">
        <v>106</v>
      </c>
      <c r="AK147" t="s">
        <v>116</v>
      </c>
      <c r="AL147">
        <v>220777369.0476191</v>
      </c>
      <c r="AM147">
        <v>18919999.999999989</v>
      </c>
      <c r="AN147">
        <v>20301600</v>
      </c>
      <c r="AO147">
        <v>-1381600.0000000112</v>
      </c>
      <c r="AP147">
        <v>1.030567685589534E-2</v>
      </c>
      <c r="AQ147">
        <v>3.9535206176324333E-3</v>
      </c>
      <c r="AR147">
        <v>6.3521562382629071E-3</v>
      </c>
      <c r="AS147">
        <v>0</v>
      </c>
      <c r="AT147">
        <v>0</v>
      </c>
      <c r="AU147">
        <v>0</v>
      </c>
      <c r="AV147">
        <v>1.030567685589534E-2</v>
      </c>
      <c r="AW147">
        <v>1.777168986663713E-2</v>
      </c>
      <c r="AX147">
        <v>-7.4660130107417899E-3</v>
      </c>
    </row>
    <row r="148" spans="1:50" x14ac:dyDescent="0.25">
      <c r="A148" t="s">
        <v>1223</v>
      </c>
      <c r="B148" t="s">
        <v>1224</v>
      </c>
      <c r="C148" t="s">
        <v>1225</v>
      </c>
      <c r="D148" t="s">
        <v>102</v>
      </c>
      <c r="E148" t="s">
        <v>1174</v>
      </c>
      <c r="F148" t="s">
        <v>1226</v>
      </c>
      <c r="G148" t="s">
        <v>320</v>
      </c>
      <c r="H148" t="s">
        <v>106</v>
      </c>
      <c r="I148" t="s">
        <v>1222</v>
      </c>
      <c r="J148" t="s">
        <v>116</v>
      </c>
      <c r="K148" t="s">
        <v>149</v>
      </c>
      <c r="L148" t="s">
        <v>324</v>
      </c>
      <c r="M148" t="s">
        <v>102</v>
      </c>
      <c r="N148" t="s">
        <v>395</v>
      </c>
      <c r="O148" t="s">
        <v>396</v>
      </c>
      <c r="P148" t="s">
        <v>65</v>
      </c>
      <c r="Q148" t="s">
        <v>346</v>
      </c>
      <c r="R148" t="s">
        <v>142</v>
      </c>
      <c r="S148" t="s">
        <v>115</v>
      </c>
      <c r="T148" t="s">
        <v>116</v>
      </c>
      <c r="U148" t="s">
        <v>115</v>
      </c>
      <c r="V148" t="s">
        <v>115</v>
      </c>
      <c r="W148" t="s">
        <v>115</v>
      </c>
      <c r="X148" t="s">
        <v>115</v>
      </c>
      <c r="Y148" t="s">
        <v>115</v>
      </c>
      <c r="Z148">
        <v>146.988</v>
      </c>
      <c r="AA148">
        <v>158.24520000000001</v>
      </c>
      <c r="AB148" t="s">
        <v>106</v>
      </c>
      <c r="AC148">
        <v>0.15</v>
      </c>
      <c r="AD148">
        <v>0.15</v>
      </c>
      <c r="AE148" t="s">
        <v>326</v>
      </c>
      <c r="AF148" t="s">
        <v>327</v>
      </c>
      <c r="AG148" t="s">
        <v>1224</v>
      </c>
      <c r="AH148" t="s">
        <v>106</v>
      </c>
      <c r="AI148" t="s">
        <v>397</v>
      </c>
      <c r="AJ148" t="s">
        <v>106</v>
      </c>
      <c r="AK148" t="s">
        <v>116</v>
      </c>
      <c r="AL148">
        <v>174697904.76190475</v>
      </c>
      <c r="AM148">
        <v>10981000.000000022</v>
      </c>
      <c r="AN148">
        <v>12556889.999999996</v>
      </c>
      <c r="AO148">
        <v>-1575889.9999999739</v>
      </c>
      <c r="AP148">
        <v>-7.9923273657288574E-3</v>
      </c>
      <c r="AQ148">
        <v>-1.4100839484222139E-2</v>
      </c>
      <c r="AR148">
        <v>6.1085121184932811E-3</v>
      </c>
      <c r="AS148">
        <v>0</v>
      </c>
      <c r="AT148">
        <v>0</v>
      </c>
      <c r="AU148">
        <v>0</v>
      </c>
      <c r="AV148">
        <v>8.7776332899869303E-3</v>
      </c>
      <c r="AW148">
        <v>1.1592984118207861E-2</v>
      </c>
      <c r="AX148">
        <v>-2.8153508282209305E-3</v>
      </c>
    </row>
    <row r="149" spans="1:50" x14ac:dyDescent="0.25">
      <c r="A149" t="s">
        <v>1227</v>
      </c>
      <c r="B149" t="s">
        <v>1228</v>
      </c>
      <c r="C149" t="s">
        <v>1229</v>
      </c>
      <c r="D149" t="s">
        <v>102</v>
      </c>
      <c r="E149" t="s">
        <v>1174</v>
      </c>
      <c r="F149" t="s">
        <v>1230</v>
      </c>
      <c r="G149" t="s">
        <v>320</v>
      </c>
      <c r="H149" t="s">
        <v>106</v>
      </c>
      <c r="I149" t="s">
        <v>1231</v>
      </c>
      <c r="J149" t="s">
        <v>116</v>
      </c>
      <c r="K149" t="s">
        <v>125</v>
      </c>
      <c r="L149" t="s">
        <v>324</v>
      </c>
      <c r="M149" t="s">
        <v>102</v>
      </c>
      <c r="N149" t="s">
        <v>1232</v>
      </c>
      <c r="O149" t="s">
        <v>1233</v>
      </c>
      <c r="P149" t="s">
        <v>65</v>
      </c>
      <c r="Q149" t="s">
        <v>346</v>
      </c>
      <c r="R149" t="s">
        <v>142</v>
      </c>
      <c r="S149" t="s">
        <v>115</v>
      </c>
      <c r="T149" t="s">
        <v>116</v>
      </c>
      <c r="U149" t="s">
        <v>115</v>
      </c>
      <c r="V149" t="s">
        <v>115</v>
      </c>
      <c r="W149" t="s">
        <v>115</v>
      </c>
      <c r="X149" t="s">
        <v>115</v>
      </c>
      <c r="Y149" t="s">
        <v>115</v>
      </c>
      <c r="Z149">
        <v>453.43490000000003</v>
      </c>
      <c r="AA149">
        <v>393.64479999999998</v>
      </c>
      <c r="AB149" t="s">
        <v>106</v>
      </c>
      <c r="AC149">
        <v>0.4</v>
      </c>
      <c r="AD149">
        <v>0.4</v>
      </c>
      <c r="AE149" t="s">
        <v>326</v>
      </c>
      <c r="AF149" t="s">
        <v>327</v>
      </c>
      <c r="AG149" t="s">
        <v>1228</v>
      </c>
      <c r="AH149" t="s">
        <v>106</v>
      </c>
      <c r="AI149" t="s">
        <v>1234</v>
      </c>
      <c r="AJ149" t="s">
        <v>106</v>
      </c>
      <c r="AK149" t="s">
        <v>116</v>
      </c>
      <c r="AL149">
        <v>452951738.09523809</v>
      </c>
      <c r="AM149">
        <v>-59305999.999999985</v>
      </c>
      <c r="AN149">
        <v>-54337559.999999993</v>
      </c>
      <c r="AO149">
        <v>-4968439.9999999925</v>
      </c>
      <c r="AP149">
        <v>2.1462222997731484E-2</v>
      </c>
      <c r="AQ149">
        <v>7.2876042568994492E-3</v>
      </c>
      <c r="AR149">
        <v>1.4174618740832035E-2</v>
      </c>
      <c r="AS149">
        <v>0</v>
      </c>
      <c r="AT149">
        <v>0</v>
      </c>
      <c r="AU149">
        <v>0</v>
      </c>
      <c r="AV149">
        <v>-1.3647219379051556E-3</v>
      </c>
      <c r="AW149">
        <v>1.9339512022610084E-2</v>
      </c>
      <c r="AX149">
        <v>-2.0704233960515239E-2</v>
      </c>
    </row>
    <row r="150" spans="1:50" x14ac:dyDescent="0.25">
      <c r="A150" t="s">
        <v>1235</v>
      </c>
      <c r="B150" t="s">
        <v>1236</v>
      </c>
      <c r="C150" t="s">
        <v>1237</v>
      </c>
      <c r="D150" t="s">
        <v>102</v>
      </c>
      <c r="E150" t="s">
        <v>1174</v>
      </c>
      <c r="F150" t="s">
        <v>1238</v>
      </c>
      <c r="G150" t="s">
        <v>320</v>
      </c>
      <c r="H150" t="s">
        <v>169</v>
      </c>
      <c r="I150" t="s">
        <v>1239</v>
      </c>
      <c r="J150" t="s">
        <v>116</v>
      </c>
      <c r="K150" t="s">
        <v>301</v>
      </c>
      <c r="L150" t="s">
        <v>324</v>
      </c>
      <c r="M150" t="s">
        <v>102</v>
      </c>
      <c r="N150" t="s">
        <v>969</v>
      </c>
      <c r="O150" t="s">
        <v>969</v>
      </c>
      <c r="P150" t="s">
        <v>65</v>
      </c>
      <c r="Q150" t="s">
        <v>346</v>
      </c>
      <c r="R150" t="s">
        <v>472</v>
      </c>
      <c r="S150" t="s">
        <v>115</v>
      </c>
      <c r="T150" t="s">
        <v>116</v>
      </c>
      <c r="U150" t="s">
        <v>115</v>
      </c>
      <c r="V150" t="s">
        <v>115</v>
      </c>
      <c r="W150" t="s">
        <v>115</v>
      </c>
      <c r="X150" t="s">
        <v>115</v>
      </c>
      <c r="Y150" t="s">
        <v>115</v>
      </c>
      <c r="Z150">
        <v>542.37990000000002</v>
      </c>
      <c r="AA150">
        <v>462.10599999999999</v>
      </c>
      <c r="AB150" t="s">
        <v>169</v>
      </c>
      <c r="AC150">
        <v>0.17</v>
      </c>
      <c r="AD150">
        <v>0.17</v>
      </c>
      <c r="AE150" t="s">
        <v>326</v>
      </c>
      <c r="AF150" t="s">
        <v>327</v>
      </c>
      <c r="AG150" t="s">
        <v>1236</v>
      </c>
      <c r="AH150" t="s">
        <v>169</v>
      </c>
      <c r="AI150" t="s">
        <v>970</v>
      </c>
      <c r="AJ150" t="s">
        <v>169</v>
      </c>
      <c r="AK150" t="s">
        <v>116</v>
      </c>
      <c r="AL150">
        <v>446986227.23867953</v>
      </c>
      <c r="AM150">
        <v>-79252000.000000015</v>
      </c>
      <c r="AN150">
        <v>-76703711.324145049</v>
      </c>
      <c r="AO150">
        <v>-2548288.675854966</v>
      </c>
      <c r="AP150">
        <v>1.524590163934425E-2</v>
      </c>
      <c r="AQ150">
        <v>8.6412752481428434E-3</v>
      </c>
      <c r="AR150">
        <v>6.6046263912014069E-3</v>
      </c>
      <c r="AS150">
        <v>0</v>
      </c>
      <c r="AT150">
        <v>0</v>
      </c>
      <c r="AU150">
        <v>0</v>
      </c>
      <c r="AV150">
        <v>2.7525906735752503E-3</v>
      </c>
      <c r="AW150">
        <v>2.328735619633604E-2</v>
      </c>
      <c r="AX150">
        <v>-2.0534765522760789E-2</v>
      </c>
    </row>
    <row r="151" spans="1:50" x14ac:dyDescent="0.25">
      <c r="A151" t="s">
        <v>1240</v>
      </c>
      <c r="B151" t="s">
        <v>1241</v>
      </c>
      <c r="C151" t="s">
        <v>1242</v>
      </c>
      <c r="D151" t="s">
        <v>102</v>
      </c>
      <c r="E151" t="s">
        <v>1174</v>
      </c>
      <c r="F151" t="s">
        <v>1243</v>
      </c>
      <c r="G151" t="s">
        <v>320</v>
      </c>
      <c r="H151" t="s">
        <v>169</v>
      </c>
      <c r="I151" t="s">
        <v>1244</v>
      </c>
      <c r="J151" t="s">
        <v>116</v>
      </c>
      <c r="K151" t="s">
        <v>301</v>
      </c>
      <c r="L151" t="s">
        <v>324</v>
      </c>
      <c r="M151" t="s">
        <v>102</v>
      </c>
      <c r="N151" t="s">
        <v>1245</v>
      </c>
      <c r="O151" t="s">
        <v>1246</v>
      </c>
      <c r="P151" t="s">
        <v>65</v>
      </c>
      <c r="Q151" t="s">
        <v>346</v>
      </c>
      <c r="R151" t="s">
        <v>142</v>
      </c>
      <c r="S151" t="s">
        <v>115</v>
      </c>
      <c r="T151" t="s">
        <v>116</v>
      </c>
      <c r="U151" t="s">
        <v>115</v>
      </c>
      <c r="V151" t="s">
        <v>115</v>
      </c>
      <c r="W151" t="s">
        <v>115</v>
      </c>
      <c r="X151" t="s">
        <v>115</v>
      </c>
      <c r="Y151" t="s">
        <v>115</v>
      </c>
      <c r="Z151">
        <v>218.92019999999999</v>
      </c>
      <c r="AA151">
        <v>259.59530000000001</v>
      </c>
      <c r="AB151" t="s">
        <v>169</v>
      </c>
      <c r="AC151">
        <v>0.15</v>
      </c>
      <c r="AD151">
        <v>0.15</v>
      </c>
      <c r="AE151" t="s">
        <v>326</v>
      </c>
      <c r="AF151" t="s">
        <v>327</v>
      </c>
      <c r="AG151" t="s">
        <v>1241</v>
      </c>
      <c r="AH151" t="s">
        <v>169</v>
      </c>
      <c r="AI151" t="s">
        <v>1247</v>
      </c>
      <c r="AJ151" t="s">
        <v>169</v>
      </c>
      <c r="AK151" t="s">
        <v>116</v>
      </c>
      <c r="AL151">
        <v>188763155.36063102</v>
      </c>
      <c r="AM151">
        <v>40878000.000000015</v>
      </c>
      <c r="AN151">
        <v>34279615.316206262</v>
      </c>
      <c r="AO151">
        <v>6598384.6837937534</v>
      </c>
      <c r="AP151">
        <v>1.9567307692307745E-2</v>
      </c>
      <c r="AQ151">
        <v>1.1926758766623191E-2</v>
      </c>
      <c r="AR151">
        <v>7.6405489256845538E-3</v>
      </c>
      <c r="AS151">
        <v>0</v>
      </c>
      <c r="AT151">
        <v>0</v>
      </c>
      <c r="AU151">
        <v>0</v>
      </c>
      <c r="AV151">
        <v>-7.069950369884892E-3</v>
      </c>
      <c r="AW151">
        <v>4.3323162933459614E-3</v>
      </c>
      <c r="AX151">
        <v>-1.1402266663230853E-2</v>
      </c>
    </row>
    <row r="152" spans="1:50" x14ac:dyDescent="0.25">
      <c r="A152" t="s">
        <v>1248</v>
      </c>
      <c r="B152" t="s">
        <v>1249</v>
      </c>
      <c r="C152" t="s">
        <v>1250</v>
      </c>
      <c r="D152" t="s">
        <v>115</v>
      </c>
      <c r="E152" t="s">
        <v>1174</v>
      </c>
      <c r="F152" t="s">
        <v>1251</v>
      </c>
      <c r="G152" t="s">
        <v>320</v>
      </c>
      <c r="H152" t="s">
        <v>106</v>
      </c>
      <c r="I152" t="s">
        <v>1252</v>
      </c>
      <c r="J152" t="s">
        <v>192</v>
      </c>
      <c r="K152" t="s">
        <v>149</v>
      </c>
      <c r="L152" t="s">
        <v>324</v>
      </c>
      <c r="M152" t="s">
        <v>102</v>
      </c>
      <c r="N152" t="s">
        <v>1253</v>
      </c>
      <c r="O152" t="s">
        <v>1254</v>
      </c>
      <c r="P152" t="s">
        <v>65</v>
      </c>
      <c r="Q152" t="s">
        <v>113</v>
      </c>
      <c r="R152" t="s">
        <v>114</v>
      </c>
      <c r="S152" t="s">
        <v>115</v>
      </c>
      <c r="T152" t="s">
        <v>116</v>
      </c>
      <c r="U152" t="s">
        <v>115</v>
      </c>
      <c r="V152" t="s">
        <v>115</v>
      </c>
      <c r="W152" t="s">
        <v>115</v>
      </c>
      <c r="X152" t="s">
        <v>115</v>
      </c>
      <c r="Y152" t="s">
        <v>115</v>
      </c>
      <c r="Z152">
        <v>104.6888</v>
      </c>
      <c r="AA152">
        <v>110.411</v>
      </c>
      <c r="AB152" t="s">
        <v>106</v>
      </c>
      <c r="AC152">
        <v>0.3</v>
      </c>
      <c r="AD152">
        <v>0.3</v>
      </c>
      <c r="AE152" t="s">
        <v>326</v>
      </c>
      <c r="AF152" t="s">
        <v>327</v>
      </c>
      <c r="AG152" t="s">
        <v>1249</v>
      </c>
      <c r="AH152" t="s">
        <v>106</v>
      </c>
      <c r="AI152" t="s">
        <v>1255</v>
      </c>
      <c r="AJ152" t="s">
        <v>106</v>
      </c>
      <c r="AK152" t="s">
        <v>116</v>
      </c>
      <c r="AL152">
        <v>110890761.90476187</v>
      </c>
      <c r="AM152">
        <v>5641999.9999999963</v>
      </c>
      <c r="AN152">
        <v>11128309.999999998</v>
      </c>
      <c r="AO152">
        <v>-5486310.0000000019</v>
      </c>
      <c r="AP152">
        <v>2.4813559322033774E-2</v>
      </c>
      <c r="AQ152">
        <v>2.2970673606245606E-2</v>
      </c>
      <c r="AR152">
        <v>1.8428857157881673E-3</v>
      </c>
      <c r="AS152">
        <v>0</v>
      </c>
      <c r="AT152">
        <v>0</v>
      </c>
      <c r="AU152">
        <v>0</v>
      </c>
      <c r="AV152">
        <v>4.2195256480970889E-2</v>
      </c>
      <c r="AW152">
        <v>4.2482660138718709E-2</v>
      </c>
      <c r="AX152">
        <v>-2.8740365774782006E-4</v>
      </c>
    </row>
    <row r="153" spans="1:50" x14ac:dyDescent="0.25">
      <c r="A153" t="s">
        <v>1256</v>
      </c>
      <c r="B153" t="s">
        <v>1257</v>
      </c>
      <c r="C153" t="s">
        <v>1258</v>
      </c>
      <c r="D153" t="s">
        <v>115</v>
      </c>
      <c r="E153" t="s">
        <v>1174</v>
      </c>
      <c r="F153" t="s">
        <v>1259</v>
      </c>
      <c r="G153" t="s">
        <v>320</v>
      </c>
      <c r="H153" t="s">
        <v>106</v>
      </c>
      <c r="I153" t="s">
        <v>1260</v>
      </c>
      <c r="J153" t="s">
        <v>192</v>
      </c>
      <c r="K153" t="s">
        <v>644</v>
      </c>
      <c r="L153" t="s">
        <v>324</v>
      </c>
      <c r="M153" t="s">
        <v>102</v>
      </c>
      <c r="N153" t="s">
        <v>1261</v>
      </c>
      <c r="O153" t="s">
        <v>1262</v>
      </c>
      <c r="P153" t="s">
        <v>65</v>
      </c>
      <c r="Q153" t="s">
        <v>113</v>
      </c>
      <c r="R153" t="s">
        <v>114</v>
      </c>
      <c r="S153" t="s">
        <v>115</v>
      </c>
      <c r="T153" t="s">
        <v>116</v>
      </c>
      <c r="U153" t="s">
        <v>115</v>
      </c>
      <c r="V153" t="s">
        <v>115</v>
      </c>
      <c r="W153" t="s">
        <v>115</v>
      </c>
      <c r="X153" t="s">
        <v>115</v>
      </c>
      <c r="Y153" t="s">
        <v>115</v>
      </c>
      <c r="Z153">
        <v>63.179900000000004</v>
      </c>
      <c r="AA153">
        <v>71.994399999999999</v>
      </c>
      <c r="AB153" t="s">
        <v>106</v>
      </c>
      <c r="AC153">
        <v>0.3</v>
      </c>
      <c r="AD153">
        <v>0.3</v>
      </c>
      <c r="AE153" t="s">
        <v>326</v>
      </c>
      <c r="AF153" t="s">
        <v>327</v>
      </c>
      <c r="AG153" t="s">
        <v>1257</v>
      </c>
      <c r="AH153" t="s">
        <v>106</v>
      </c>
      <c r="AI153" t="s">
        <v>1263</v>
      </c>
      <c r="AJ153" t="s">
        <v>106</v>
      </c>
      <c r="AK153" t="s">
        <v>116</v>
      </c>
      <c r="AL153">
        <v>69660714.117647067</v>
      </c>
      <c r="AM153">
        <v>9046099.9999999963</v>
      </c>
      <c r="AN153">
        <v>2755560</v>
      </c>
      <c r="AO153">
        <v>6290539.9999999963</v>
      </c>
      <c r="AP153">
        <v>3.0566168808614291E-2</v>
      </c>
      <c r="AQ153">
        <v>3.5503180281363456E-2</v>
      </c>
      <c r="AR153">
        <v>-4.9370114727491643E-3</v>
      </c>
      <c r="AS153">
        <v>0</v>
      </c>
      <c r="AT153">
        <v>0</v>
      </c>
      <c r="AU153">
        <v>0</v>
      </c>
      <c r="AV153">
        <v>7.3250135648399439E-2</v>
      </c>
      <c r="AW153">
        <v>7.2183551652351685E-2</v>
      </c>
      <c r="AX153">
        <v>1.0665839960477541E-3</v>
      </c>
    </row>
    <row r="154" spans="1:50" x14ac:dyDescent="0.25">
      <c r="A154" t="s">
        <v>1264</v>
      </c>
      <c r="B154" t="s">
        <v>1265</v>
      </c>
      <c r="C154" t="s">
        <v>1266</v>
      </c>
      <c r="D154" t="s">
        <v>115</v>
      </c>
      <c r="E154" t="s">
        <v>1174</v>
      </c>
      <c r="F154" t="s">
        <v>1267</v>
      </c>
      <c r="G154" t="s">
        <v>320</v>
      </c>
      <c r="H154" t="s">
        <v>321</v>
      </c>
      <c r="I154" t="s">
        <v>1268</v>
      </c>
      <c r="J154" t="s">
        <v>116</v>
      </c>
      <c r="K154" t="s">
        <v>323</v>
      </c>
      <c r="L154" t="s">
        <v>324</v>
      </c>
      <c r="M154" t="s">
        <v>102</v>
      </c>
      <c r="N154" t="s">
        <v>1269</v>
      </c>
      <c r="O154" t="s">
        <v>1270</v>
      </c>
      <c r="P154" t="s">
        <v>65</v>
      </c>
      <c r="Q154" t="s">
        <v>346</v>
      </c>
      <c r="R154" t="s">
        <v>114</v>
      </c>
      <c r="S154" t="s">
        <v>115</v>
      </c>
      <c r="T154" t="s">
        <v>116</v>
      </c>
      <c r="U154" t="s">
        <v>115</v>
      </c>
      <c r="V154" t="s">
        <v>115</v>
      </c>
      <c r="W154" t="s">
        <v>115</v>
      </c>
      <c r="X154" t="s">
        <v>115</v>
      </c>
      <c r="Y154" t="s">
        <v>115</v>
      </c>
      <c r="Z154">
        <v>454.61680000000001</v>
      </c>
      <c r="AA154">
        <v>525.59770000000003</v>
      </c>
      <c r="AB154" t="s">
        <v>321</v>
      </c>
      <c r="AC154">
        <v>0.2</v>
      </c>
      <c r="AD154">
        <v>0.2</v>
      </c>
      <c r="AE154" t="s">
        <v>326</v>
      </c>
      <c r="AF154" t="s">
        <v>327</v>
      </c>
      <c r="AG154" t="s">
        <v>1265</v>
      </c>
      <c r="AH154" t="s">
        <v>321</v>
      </c>
      <c r="AI154" t="s">
        <v>1271</v>
      </c>
      <c r="AJ154" t="s">
        <v>321</v>
      </c>
      <c r="AK154" t="s">
        <v>116</v>
      </c>
      <c r="AL154">
        <v>548199137.5980674</v>
      </c>
      <c r="AM154">
        <v>63125000</v>
      </c>
      <c r="AN154">
        <v>35710641.372263528</v>
      </c>
      <c r="AO154">
        <v>27414358.627736472</v>
      </c>
      <c r="AP154">
        <v>6.7394499265168939E-2</v>
      </c>
      <c r="AQ154">
        <v>7.3825166106328055E-2</v>
      </c>
      <c r="AR154">
        <v>-6.4306668411591161E-3</v>
      </c>
      <c r="AS154">
        <v>0</v>
      </c>
      <c r="AT154">
        <v>0</v>
      </c>
      <c r="AU154">
        <v>0</v>
      </c>
      <c r="AV154">
        <v>6.8291657911325965E-2</v>
      </c>
      <c r="AW154">
        <v>7.2059143369020084E-2</v>
      </c>
      <c r="AX154">
        <v>-3.7674854576941197E-3</v>
      </c>
    </row>
    <row r="155" spans="1:50" x14ac:dyDescent="0.25">
      <c r="A155" t="s">
        <v>1272</v>
      </c>
      <c r="B155" t="s">
        <v>1273</v>
      </c>
      <c r="C155" t="s">
        <v>1274</v>
      </c>
      <c r="D155" t="s">
        <v>115</v>
      </c>
      <c r="E155" t="s">
        <v>1174</v>
      </c>
      <c r="F155" t="s">
        <v>1275</v>
      </c>
      <c r="G155" t="s">
        <v>320</v>
      </c>
      <c r="H155" t="s">
        <v>169</v>
      </c>
      <c r="I155" t="s">
        <v>1214</v>
      </c>
      <c r="J155" t="s">
        <v>116</v>
      </c>
      <c r="K155" t="s">
        <v>193</v>
      </c>
      <c r="L155" t="s">
        <v>324</v>
      </c>
      <c r="M155" t="s">
        <v>102</v>
      </c>
      <c r="N155" t="s">
        <v>223</v>
      </c>
      <c r="O155" t="s">
        <v>224</v>
      </c>
      <c r="P155" t="s">
        <v>65</v>
      </c>
      <c r="Q155" t="s">
        <v>346</v>
      </c>
      <c r="R155" t="s">
        <v>114</v>
      </c>
      <c r="S155" t="s">
        <v>115</v>
      </c>
      <c r="T155" t="s">
        <v>116</v>
      </c>
      <c r="U155" t="s">
        <v>115</v>
      </c>
      <c r="V155" t="s">
        <v>115</v>
      </c>
      <c r="W155" t="s">
        <v>115</v>
      </c>
      <c r="X155" t="s">
        <v>115</v>
      </c>
      <c r="Y155" t="s">
        <v>115</v>
      </c>
      <c r="Z155">
        <v>387.35230000000001</v>
      </c>
      <c r="AA155">
        <v>454.01139999999998</v>
      </c>
      <c r="AB155" t="s">
        <v>169</v>
      </c>
      <c r="AC155">
        <v>0.55000000000000004</v>
      </c>
      <c r="AD155">
        <v>0.55000000000000004</v>
      </c>
      <c r="AE155" t="s">
        <v>326</v>
      </c>
      <c r="AF155" t="s">
        <v>327</v>
      </c>
      <c r="AG155" t="s">
        <v>1273</v>
      </c>
      <c r="AH155" t="s">
        <v>169</v>
      </c>
      <c r="AI155" t="s">
        <v>225</v>
      </c>
      <c r="AJ155" t="s">
        <v>169</v>
      </c>
      <c r="AK155" t="s">
        <v>116</v>
      </c>
      <c r="AL155">
        <v>377692407.42221248</v>
      </c>
      <c r="AM155">
        <v>69699999.999999985</v>
      </c>
      <c r="AN155">
        <v>83294769.139076754</v>
      </c>
      <c r="AO155">
        <v>-13594769.139076769</v>
      </c>
      <c r="AP155">
        <v>-1.607854297097322E-2</v>
      </c>
      <c r="AQ155">
        <v>-8.2958217790848332E-3</v>
      </c>
      <c r="AR155">
        <v>-7.7827211918883865E-3</v>
      </c>
      <c r="AS155">
        <v>0</v>
      </c>
      <c r="AT155">
        <v>0</v>
      </c>
      <c r="AU155">
        <v>0</v>
      </c>
      <c r="AV155">
        <v>0.15829145728643224</v>
      </c>
      <c r="AW155">
        <v>0.15960126161643262</v>
      </c>
      <c r="AX155">
        <v>-1.3098043300003859E-3</v>
      </c>
    </row>
    <row r="156" spans="1:50" x14ac:dyDescent="0.25">
      <c r="A156" t="s">
        <v>1276</v>
      </c>
      <c r="B156" t="s">
        <v>1277</v>
      </c>
      <c r="C156" t="s">
        <v>1278</v>
      </c>
      <c r="D156" t="s">
        <v>115</v>
      </c>
      <c r="E156" t="s">
        <v>1174</v>
      </c>
      <c r="F156" t="s">
        <v>1279</v>
      </c>
      <c r="G156" t="s">
        <v>320</v>
      </c>
      <c r="H156" t="s">
        <v>169</v>
      </c>
      <c r="I156" t="s">
        <v>1214</v>
      </c>
      <c r="J156" t="s">
        <v>116</v>
      </c>
      <c r="K156" t="s">
        <v>231</v>
      </c>
      <c r="L156" t="s">
        <v>324</v>
      </c>
      <c r="M156" t="s">
        <v>102</v>
      </c>
      <c r="N156" t="s">
        <v>232</v>
      </c>
      <c r="O156" t="s">
        <v>224</v>
      </c>
      <c r="P156" t="s">
        <v>65</v>
      </c>
      <c r="Q156" t="s">
        <v>346</v>
      </c>
      <c r="R156" t="s">
        <v>114</v>
      </c>
      <c r="S156" t="s">
        <v>115</v>
      </c>
      <c r="T156" t="s">
        <v>116</v>
      </c>
      <c r="U156" t="s">
        <v>115</v>
      </c>
      <c r="V156" t="s">
        <v>115</v>
      </c>
      <c r="W156" t="s">
        <v>115</v>
      </c>
      <c r="X156" t="s">
        <v>115</v>
      </c>
      <c r="Y156" t="s">
        <v>115</v>
      </c>
      <c r="Z156">
        <v>355.6019</v>
      </c>
      <c r="AA156">
        <v>293.4658</v>
      </c>
      <c r="AB156" t="s">
        <v>169</v>
      </c>
      <c r="AC156">
        <v>0.42</v>
      </c>
      <c r="AD156">
        <v>0.42</v>
      </c>
      <c r="AE156" t="s">
        <v>326</v>
      </c>
      <c r="AF156" t="s">
        <v>327</v>
      </c>
      <c r="AG156" t="s">
        <v>1277</v>
      </c>
      <c r="AH156" t="s">
        <v>169</v>
      </c>
      <c r="AI156" t="s">
        <v>233</v>
      </c>
      <c r="AJ156" t="s">
        <v>169</v>
      </c>
      <c r="AK156" t="s">
        <v>116</v>
      </c>
      <c r="AL156">
        <v>277451515.06373668</v>
      </c>
      <c r="AM156">
        <v>-61516999.999999993</v>
      </c>
      <c r="AN156">
        <v>-24110734.831000365</v>
      </c>
      <c r="AO156">
        <v>-37406265.168999627</v>
      </c>
      <c r="AP156">
        <v>-1.9700286243475307E-2</v>
      </c>
      <c r="AQ156">
        <v>-1.3970455593193098E-2</v>
      </c>
      <c r="AR156">
        <v>-5.7298306502822083E-3</v>
      </c>
      <c r="AS156">
        <v>0</v>
      </c>
      <c r="AT156">
        <v>0</v>
      </c>
      <c r="AU156">
        <v>0</v>
      </c>
      <c r="AV156">
        <v>0.1697809925658027</v>
      </c>
      <c r="AW156">
        <v>0.15917117777192891</v>
      </c>
      <c r="AX156">
        <v>1.0609814793873795E-2</v>
      </c>
    </row>
    <row r="157" spans="1:50" x14ac:dyDescent="0.25">
      <c r="A157" t="s">
        <v>1280</v>
      </c>
      <c r="B157" t="s">
        <v>1281</v>
      </c>
      <c r="C157" t="s">
        <v>1282</v>
      </c>
      <c r="D157" t="s">
        <v>102</v>
      </c>
      <c r="E157" t="s">
        <v>1174</v>
      </c>
      <c r="F157" t="s">
        <v>1283</v>
      </c>
      <c r="G157" t="s">
        <v>320</v>
      </c>
      <c r="H157" t="s">
        <v>106</v>
      </c>
      <c r="I157" t="s">
        <v>1284</v>
      </c>
      <c r="J157" t="s">
        <v>192</v>
      </c>
      <c r="K157" t="s">
        <v>125</v>
      </c>
      <c r="L157" t="s">
        <v>110</v>
      </c>
      <c r="M157" t="s">
        <v>102</v>
      </c>
      <c r="N157" t="s">
        <v>1285</v>
      </c>
      <c r="O157" t="s">
        <v>1286</v>
      </c>
      <c r="P157" t="s">
        <v>65</v>
      </c>
      <c r="Q157" t="s">
        <v>113</v>
      </c>
      <c r="R157" t="s">
        <v>114</v>
      </c>
      <c r="S157" t="s">
        <v>115</v>
      </c>
      <c r="T157" t="s">
        <v>116</v>
      </c>
      <c r="U157" t="s">
        <v>115</v>
      </c>
      <c r="V157" t="s">
        <v>115</v>
      </c>
      <c r="W157" t="s">
        <v>115</v>
      </c>
      <c r="X157" t="s">
        <v>115</v>
      </c>
      <c r="Y157" t="s">
        <v>102</v>
      </c>
      <c r="Z157">
        <v>62.901200000000003</v>
      </c>
      <c r="AA157">
        <v>57.591000000000001</v>
      </c>
      <c r="AB157" t="s">
        <v>106</v>
      </c>
      <c r="AC157">
        <v>0.3</v>
      </c>
      <c r="AD157">
        <v>0.3</v>
      </c>
      <c r="AE157" t="s">
        <v>326</v>
      </c>
      <c r="AF157" t="s">
        <v>327</v>
      </c>
      <c r="AG157" t="s">
        <v>1281</v>
      </c>
      <c r="AH157" t="s">
        <v>106</v>
      </c>
      <c r="AI157" t="s">
        <v>1287</v>
      </c>
      <c r="AJ157" t="s">
        <v>106</v>
      </c>
      <c r="AK157" t="s">
        <v>116</v>
      </c>
      <c r="AL157">
        <v>61116981.176470615</v>
      </c>
      <c r="AM157">
        <v>-5416599.9999999953</v>
      </c>
      <c r="AN157">
        <v>-10480629.999999998</v>
      </c>
      <c r="AO157">
        <v>5064030.0000000028</v>
      </c>
      <c r="AP157">
        <v>5.0983121628675798E-2</v>
      </c>
      <c r="AQ157">
        <v>5.4971319311663436E-2</v>
      </c>
      <c r="AR157">
        <v>-3.9881976829876375E-3</v>
      </c>
      <c r="AS157">
        <v>0</v>
      </c>
      <c r="AT157">
        <v>0</v>
      </c>
      <c r="AU157">
        <v>0</v>
      </c>
      <c r="AV157">
        <v>-5.6323724709007039E-2</v>
      </c>
      <c r="AW157">
        <v>-5.3872535010002998E-2</v>
      </c>
      <c r="AX157">
        <v>-2.4511896990040416E-3</v>
      </c>
    </row>
    <row r="158" spans="1:50" x14ac:dyDescent="0.25">
      <c r="A158" t="s">
        <v>1288</v>
      </c>
      <c r="B158" t="s">
        <v>1289</v>
      </c>
      <c r="C158" t="s">
        <v>1290</v>
      </c>
      <c r="D158" t="s">
        <v>115</v>
      </c>
      <c r="E158" t="s">
        <v>1174</v>
      </c>
      <c r="F158" t="s">
        <v>1291</v>
      </c>
      <c r="G158" t="s">
        <v>320</v>
      </c>
      <c r="H158" t="s">
        <v>106</v>
      </c>
      <c r="I158" t="s">
        <v>1292</v>
      </c>
      <c r="J158" t="s">
        <v>629</v>
      </c>
      <c r="K158" t="s">
        <v>125</v>
      </c>
      <c r="L158" t="s">
        <v>324</v>
      </c>
      <c r="M158" t="s">
        <v>102</v>
      </c>
      <c r="N158" t="s">
        <v>1293</v>
      </c>
      <c r="O158" t="s">
        <v>1294</v>
      </c>
      <c r="P158" t="s">
        <v>65</v>
      </c>
      <c r="Q158" t="s">
        <v>346</v>
      </c>
      <c r="R158" t="s">
        <v>472</v>
      </c>
      <c r="S158" t="s">
        <v>115</v>
      </c>
      <c r="T158" t="s">
        <v>116</v>
      </c>
      <c r="U158" t="s">
        <v>115</v>
      </c>
      <c r="V158" t="s">
        <v>115</v>
      </c>
      <c r="W158" t="s">
        <v>115</v>
      </c>
      <c r="X158" t="s">
        <v>115</v>
      </c>
      <c r="Y158" t="s">
        <v>115</v>
      </c>
      <c r="Z158">
        <v>75.500900000000001</v>
      </c>
      <c r="AA158">
        <v>68.937799999999996</v>
      </c>
      <c r="AB158" t="s">
        <v>106</v>
      </c>
      <c r="AC158">
        <v>0.3</v>
      </c>
      <c r="AD158">
        <v>0.3</v>
      </c>
      <c r="AE158" t="s">
        <v>326</v>
      </c>
      <c r="AF158" t="s">
        <v>327</v>
      </c>
      <c r="AG158" t="s">
        <v>1289</v>
      </c>
      <c r="AH158" t="s">
        <v>106</v>
      </c>
      <c r="AI158" t="s">
        <v>1295</v>
      </c>
      <c r="AJ158" t="s">
        <v>106</v>
      </c>
      <c r="AK158" t="s">
        <v>116</v>
      </c>
      <c r="AL158">
        <v>75407523.809523791</v>
      </c>
      <c r="AM158">
        <v>-6574999.9999999888</v>
      </c>
      <c r="AN158">
        <v>-7496380</v>
      </c>
      <c r="AO158">
        <v>921380.00000001118</v>
      </c>
      <c r="AP158">
        <v>4.5331817535881669E-2</v>
      </c>
      <c r="AQ158">
        <v>4.7116606318707621E-2</v>
      </c>
      <c r="AR158">
        <v>-1.7847887828259523E-3</v>
      </c>
      <c r="AS158">
        <v>0</v>
      </c>
      <c r="AT158">
        <v>0</v>
      </c>
      <c r="AU158">
        <v>0</v>
      </c>
      <c r="AV158">
        <v>8.2720047100382832E-2</v>
      </c>
      <c r="AW158">
        <v>7.241315461923814E-2</v>
      </c>
      <c r="AX158">
        <v>1.0306892481144692E-2</v>
      </c>
    </row>
    <row r="159" spans="1:50" x14ac:dyDescent="0.25">
      <c r="A159" t="s">
        <v>1296</v>
      </c>
      <c r="B159" t="s">
        <v>1297</v>
      </c>
      <c r="C159" t="s">
        <v>1298</v>
      </c>
      <c r="D159" t="s">
        <v>102</v>
      </c>
      <c r="E159" t="s">
        <v>1174</v>
      </c>
      <c r="F159" t="s">
        <v>1299</v>
      </c>
      <c r="G159" t="s">
        <v>320</v>
      </c>
      <c r="H159" t="s">
        <v>106</v>
      </c>
      <c r="I159" t="s">
        <v>1284</v>
      </c>
      <c r="J159" t="s">
        <v>108</v>
      </c>
      <c r="K159" t="s">
        <v>125</v>
      </c>
      <c r="L159" t="s">
        <v>110</v>
      </c>
      <c r="M159" t="s">
        <v>102</v>
      </c>
      <c r="N159" t="s">
        <v>1300</v>
      </c>
      <c r="O159" t="s">
        <v>1301</v>
      </c>
      <c r="P159" t="s">
        <v>65</v>
      </c>
      <c r="Q159" t="s">
        <v>113</v>
      </c>
      <c r="R159" t="s">
        <v>114</v>
      </c>
      <c r="S159" t="s">
        <v>115</v>
      </c>
      <c r="T159" t="s">
        <v>116</v>
      </c>
      <c r="U159" t="s">
        <v>115</v>
      </c>
      <c r="V159" t="s">
        <v>115</v>
      </c>
      <c r="W159" t="s">
        <v>115</v>
      </c>
      <c r="X159" t="s">
        <v>115</v>
      </c>
      <c r="Y159" t="s">
        <v>102</v>
      </c>
      <c r="Z159">
        <v>546.73320000000001</v>
      </c>
      <c r="AA159">
        <v>538.65779999999995</v>
      </c>
      <c r="AB159" t="s">
        <v>106</v>
      </c>
      <c r="AC159">
        <v>0.25</v>
      </c>
      <c r="AD159">
        <v>0.25</v>
      </c>
      <c r="AE159" t="s">
        <v>326</v>
      </c>
      <c r="AF159" t="s">
        <v>327</v>
      </c>
      <c r="AG159" t="s">
        <v>1297</v>
      </c>
      <c r="AH159" t="s">
        <v>106</v>
      </c>
      <c r="AI159" t="s">
        <v>1302</v>
      </c>
      <c r="AJ159" t="s">
        <v>106</v>
      </c>
      <c r="AK159" t="s">
        <v>116</v>
      </c>
      <c r="AL159">
        <v>532376176.47058815</v>
      </c>
      <c r="AM159">
        <v>-7493000.0000000522</v>
      </c>
      <c r="AN159">
        <v>-18196399.999999996</v>
      </c>
      <c r="AO159">
        <v>10703399.999999944</v>
      </c>
      <c r="AP159">
        <v>4.1111170128007579E-2</v>
      </c>
      <c r="AQ159">
        <v>4.4945447523414117E-2</v>
      </c>
      <c r="AR159">
        <v>-3.8342773954065379E-3</v>
      </c>
      <c r="AS159">
        <v>0</v>
      </c>
      <c r="AT159">
        <v>0</v>
      </c>
      <c r="AU159">
        <v>0</v>
      </c>
      <c r="AV159">
        <v>3.0709365304727454E-2</v>
      </c>
      <c r="AW159">
        <v>3.3371526783156691E-2</v>
      </c>
      <c r="AX159">
        <v>-2.6621614784292369E-3</v>
      </c>
    </row>
    <row r="160" spans="1:50" x14ac:dyDescent="0.25">
      <c r="A160" t="s">
        <v>1303</v>
      </c>
      <c r="B160" t="s">
        <v>1304</v>
      </c>
      <c r="C160" t="s">
        <v>1305</v>
      </c>
      <c r="D160" t="s">
        <v>115</v>
      </c>
      <c r="E160" t="s">
        <v>1174</v>
      </c>
      <c r="F160" t="s">
        <v>1306</v>
      </c>
      <c r="G160" t="s">
        <v>320</v>
      </c>
      <c r="H160" t="s">
        <v>169</v>
      </c>
      <c r="I160" t="s">
        <v>1307</v>
      </c>
      <c r="J160" t="s">
        <v>629</v>
      </c>
      <c r="K160" t="s">
        <v>301</v>
      </c>
      <c r="L160" t="s">
        <v>324</v>
      </c>
      <c r="M160" t="s">
        <v>102</v>
      </c>
      <c r="N160" t="s">
        <v>1308</v>
      </c>
      <c r="O160" t="s">
        <v>1309</v>
      </c>
      <c r="P160" t="s">
        <v>65</v>
      </c>
      <c r="Q160" t="s">
        <v>346</v>
      </c>
      <c r="R160" t="s">
        <v>336</v>
      </c>
      <c r="S160" t="s">
        <v>115</v>
      </c>
      <c r="T160" t="s">
        <v>116</v>
      </c>
      <c r="U160" t="s">
        <v>115</v>
      </c>
      <c r="V160" t="s">
        <v>115</v>
      </c>
      <c r="W160" t="s">
        <v>115</v>
      </c>
      <c r="X160" t="s">
        <v>115</v>
      </c>
      <c r="Y160" t="s">
        <v>115</v>
      </c>
      <c r="Z160">
        <v>505.51549999999997</v>
      </c>
      <c r="AA160">
        <v>648.21460000000002</v>
      </c>
      <c r="AB160" t="s">
        <v>169</v>
      </c>
      <c r="AC160">
        <v>0.3</v>
      </c>
      <c r="AD160">
        <v>0.3</v>
      </c>
      <c r="AE160" t="s">
        <v>326</v>
      </c>
      <c r="AF160" t="s">
        <v>327</v>
      </c>
      <c r="AG160" t="s">
        <v>1304</v>
      </c>
      <c r="AH160" t="s">
        <v>169</v>
      </c>
      <c r="AI160" t="s">
        <v>1310</v>
      </c>
      <c r="AJ160" t="s">
        <v>169</v>
      </c>
      <c r="AK160" t="s">
        <v>116</v>
      </c>
      <c r="AL160">
        <v>482777410.34722042</v>
      </c>
      <c r="AM160">
        <v>140712000</v>
      </c>
      <c r="AN160">
        <v>80522335.788556755</v>
      </c>
      <c r="AO160">
        <v>60189664.211443245</v>
      </c>
      <c r="AP160">
        <v>1.4898255813953432E-2</v>
      </c>
      <c r="AQ160">
        <v>1.7559654636618571E-3</v>
      </c>
      <c r="AR160">
        <v>1.3142290350291574E-2</v>
      </c>
      <c r="AS160">
        <v>0</v>
      </c>
      <c r="AT160">
        <v>0</v>
      </c>
      <c r="AU160">
        <v>0</v>
      </c>
      <c r="AV160">
        <v>0.10555482253595461</v>
      </c>
      <c r="AW160">
        <v>8.9906813394564411E-2</v>
      </c>
      <c r="AX160">
        <v>1.5648009141390196E-2</v>
      </c>
    </row>
    <row r="161" spans="1:50" x14ac:dyDescent="0.25">
      <c r="A161" t="s">
        <v>1311</v>
      </c>
      <c r="B161" t="s">
        <v>1312</v>
      </c>
      <c r="C161" t="s">
        <v>1313</v>
      </c>
      <c r="D161" t="s">
        <v>115</v>
      </c>
      <c r="E161" t="s">
        <v>1174</v>
      </c>
      <c r="F161" t="s">
        <v>1314</v>
      </c>
      <c r="G161" t="s">
        <v>320</v>
      </c>
      <c r="H161" t="s">
        <v>169</v>
      </c>
      <c r="I161" t="s">
        <v>1315</v>
      </c>
      <c r="J161" t="s">
        <v>621</v>
      </c>
      <c r="K161" t="s">
        <v>301</v>
      </c>
      <c r="L161" t="s">
        <v>324</v>
      </c>
      <c r="M161" t="s">
        <v>102</v>
      </c>
      <c r="N161" t="s">
        <v>1316</v>
      </c>
      <c r="O161" t="s">
        <v>1317</v>
      </c>
      <c r="P161" t="s">
        <v>65</v>
      </c>
      <c r="Q161" t="s">
        <v>113</v>
      </c>
      <c r="R161" t="s">
        <v>114</v>
      </c>
      <c r="S161" t="s">
        <v>115</v>
      </c>
      <c r="T161" t="s">
        <v>116</v>
      </c>
      <c r="U161" t="s">
        <v>115</v>
      </c>
      <c r="V161" t="s">
        <v>115</v>
      </c>
      <c r="W161" t="s">
        <v>115</v>
      </c>
      <c r="X161" t="s">
        <v>115</v>
      </c>
      <c r="Y161" t="s">
        <v>115</v>
      </c>
      <c r="Z161">
        <v>889.83640000000003</v>
      </c>
      <c r="AA161">
        <v>1024.8981000000001</v>
      </c>
      <c r="AB161" t="s">
        <v>169</v>
      </c>
      <c r="AC161">
        <v>0.3</v>
      </c>
      <c r="AD161">
        <v>0.3</v>
      </c>
      <c r="AE161" t="s">
        <v>326</v>
      </c>
      <c r="AF161" t="s">
        <v>327</v>
      </c>
      <c r="AG161" t="s">
        <v>1312</v>
      </c>
      <c r="AH161" t="s">
        <v>169</v>
      </c>
      <c r="AI161" t="s">
        <v>1318</v>
      </c>
      <c r="AJ161" t="s">
        <v>169</v>
      </c>
      <c r="AK161" t="s">
        <v>116</v>
      </c>
      <c r="AL161">
        <v>808271580.20306456</v>
      </c>
      <c r="AM161">
        <v>130963999.99999994</v>
      </c>
      <c r="AN161">
        <v>73696524.578725576</v>
      </c>
      <c r="AO161">
        <v>57267475.421274364</v>
      </c>
      <c r="AP161">
        <v>2.2244973938942758E-2</v>
      </c>
      <c r="AQ161">
        <v>8.9253153373312077E-3</v>
      </c>
      <c r="AR161">
        <v>1.331965860161155E-2</v>
      </c>
      <c r="AS161">
        <v>0</v>
      </c>
      <c r="AT161">
        <v>0</v>
      </c>
      <c r="AU161">
        <v>0</v>
      </c>
      <c r="AV161">
        <v>0.10570824524312905</v>
      </c>
      <c r="AW161">
        <v>9.4168300966717355E-2</v>
      </c>
      <c r="AX161">
        <v>1.1539944276411696E-2</v>
      </c>
    </row>
    <row r="162" spans="1:50" x14ac:dyDescent="0.25">
      <c r="A162" t="s">
        <v>1319</v>
      </c>
      <c r="B162" t="s">
        <v>1320</v>
      </c>
      <c r="C162" t="s">
        <v>1321</v>
      </c>
      <c r="D162" t="s">
        <v>115</v>
      </c>
      <c r="E162" t="s">
        <v>1174</v>
      </c>
      <c r="F162" t="s">
        <v>1322</v>
      </c>
      <c r="G162" t="s">
        <v>320</v>
      </c>
      <c r="H162" t="s">
        <v>169</v>
      </c>
      <c r="I162" t="s">
        <v>1323</v>
      </c>
      <c r="J162" t="s">
        <v>108</v>
      </c>
      <c r="K162" t="s">
        <v>301</v>
      </c>
      <c r="L162" t="s">
        <v>324</v>
      </c>
      <c r="M162" t="s">
        <v>102</v>
      </c>
      <c r="N162" t="s">
        <v>1324</v>
      </c>
      <c r="O162" t="s">
        <v>1325</v>
      </c>
      <c r="P162" t="s">
        <v>65</v>
      </c>
      <c r="Q162" t="s">
        <v>113</v>
      </c>
      <c r="R162" t="s">
        <v>114</v>
      </c>
      <c r="S162" t="s">
        <v>115</v>
      </c>
      <c r="T162" t="s">
        <v>116</v>
      </c>
      <c r="U162" t="s">
        <v>115</v>
      </c>
      <c r="V162" t="s">
        <v>115</v>
      </c>
      <c r="W162" t="s">
        <v>115</v>
      </c>
      <c r="X162" t="s">
        <v>115</v>
      </c>
      <c r="Y162" t="s">
        <v>115</v>
      </c>
      <c r="Z162">
        <v>92.841499999999996</v>
      </c>
      <c r="AA162">
        <v>104.3552</v>
      </c>
      <c r="AB162" t="s">
        <v>169</v>
      </c>
      <c r="AC162">
        <v>0.35</v>
      </c>
      <c r="AD162">
        <v>0.35</v>
      </c>
      <c r="AE162" t="s">
        <v>326</v>
      </c>
      <c r="AF162" t="s">
        <v>327</v>
      </c>
      <c r="AG162" t="s">
        <v>1320</v>
      </c>
      <c r="AH162" t="s">
        <v>169</v>
      </c>
      <c r="AI162" t="s">
        <v>1326</v>
      </c>
      <c r="AJ162" t="s">
        <v>169</v>
      </c>
      <c r="AK162" t="s">
        <v>116</v>
      </c>
      <c r="AL162">
        <v>82666937.008782655</v>
      </c>
      <c r="AM162">
        <v>10900999.999999996</v>
      </c>
      <c r="AN162">
        <v>7623862.3649954833</v>
      </c>
      <c r="AO162">
        <v>3277137.635004513</v>
      </c>
      <c r="AP162">
        <v>1.7112299465240621E-2</v>
      </c>
      <c r="AQ162">
        <v>1.0407994361313122E-2</v>
      </c>
      <c r="AR162">
        <v>6.7043051039274992E-3</v>
      </c>
      <c r="AS162">
        <v>0</v>
      </c>
      <c r="AT162">
        <v>0</v>
      </c>
      <c r="AU162">
        <v>0</v>
      </c>
      <c r="AV162">
        <v>8.1173260572987793E-2</v>
      </c>
      <c r="AW162">
        <v>7.476952897443323E-2</v>
      </c>
      <c r="AX162">
        <v>6.4037315985545629E-3</v>
      </c>
    </row>
    <row r="163" spans="1:50" x14ac:dyDescent="0.25">
      <c r="A163" t="s">
        <v>1327</v>
      </c>
      <c r="B163" t="s">
        <v>1328</v>
      </c>
      <c r="C163" t="s">
        <v>1329</v>
      </c>
      <c r="D163" t="s">
        <v>102</v>
      </c>
      <c r="E163" t="s">
        <v>1174</v>
      </c>
      <c r="F163" t="s">
        <v>1330</v>
      </c>
      <c r="G163" t="s">
        <v>320</v>
      </c>
      <c r="H163" t="s">
        <v>169</v>
      </c>
      <c r="I163" t="s">
        <v>1331</v>
      </c>
      <c r="J163" t="s">
        <v>108</v>
      </c>
      <c r="K163" t="s">
        <v>301</v>
      </c>
      <c r="L163" t="s">
        <v>324</v>
      </c>
      <c r="M163" t="s">
        <v>102</v>
      </c>
      <c r="N163" t="s">
        <v>302</v>
      </c>
      <c r="O163" t="s">
        <v>303</v>
      </c>
      <c r="P163" t="s">
        <v>65</v>
      </c>
      <c r="Q163" t="s">
        <v>113</v>
      </c>
      <c r="R163" t="s">
        <v>114</v>
      </c>
      <c r="S163" t="s">
        <v>115</v>
      </c>
      <c r="T163" t="s">
        <v>116</v>
      </c>
      <c r="U163" t="s">
        <v>115</v>
      </c>
      <c r="V163" t="s">
        <v>115</v>
      </c>
      <c r="W163" t="s">
        <v>115</v>
      </c>
      <c r="X163" t="s">
        <v>115</v>
      </c>
      <c r="Y163" t="s">
        <v>115</v>
      </c>
      <c r="Z163">
        <v>2806.4153999999999</v>
      </c>
      <c r="AA163">
        <v>3191.7071999999998</v>
      </c>
      <c r="AB163" t="s">
        <v>169</v>
      </c>
      <c r="AC163">
        <v>0.09</v>
      </c>
      <c r="AD163">
        <v>0.09</v>
      </c>
      <c r="AE163" t="s">
        <v>326</v>
      </c>
      <c r="AF163" t="s">
        <v>327</v>
      </c>
      <c r="AG163" t="s">
        <v>1328</v>
      </c>
      <c r="AH163" t="s">
        <v>169</v>
      </c>
      <c r="AI163" t="s">
        <v>304</v>
      </c>
      <c r="AJ163" t="s">
        <v>169</v>
      </c>
      <c r="AK163" t="s">
        <v>116</v>
      </c>
      <c r="AL163">
        <v>2413257393.3704138</v>
      </c>
      <c r="AM163">
        <v>378610000.00000012</v>
      </c>
      <c r="AN163">
        <v>327344846.8148647</v>
      </c>
      <c r="AO163">
        <v>51265153.185135424</v>
      </c>
      <c r="AP163">
        <v>2.5076940613245169E-2</v>
      </c>
      <c r="AQ163">
        <v>9.0721800874176139E-3</v>
      </c>
      <c r="AR163">
        <v>1.6004760525827555E-2</v>
      </c>
      <c r="AS163">
        <v>0</v>
      </c>
      <c r="AT163">
        <v>0</v>
      </c>
      <c r="AU163">
        <v>0</v>
      </c>
      <c r="AV163">
        <v>0.11239846616913374</v>
      </c>
      <c r="AW163">
        <v>0.11092223199638607</v>
      </c>
      <c r="AX163">
        <v>1.4762341727476702E-3</v>
      </c>
    </row>
    <row r="164" spans="1:50" x14ac:dyDescent="0.25">
      <c r="A164" t="s">
        <v>1332</v>
      </c>
      <c r="B164" t="s">
        <v>1333</v>
      </c>
      <c r="C164" t="s">
        <v>1334</v>
      </c>
      <c r="D164" t="s">
        <v>102</v>
      </c>
      <c r="E164" t="s">
        <v>1174</v>
      </c>
      <c r="F164" t="s">
        <v>1335</v>
      </c>
      <c r="G164" t="s">
        <v>320</v>
      </c>
      <c r="H164" t="s">
        <v>106</v>
      </c>
      <c r="I164" t="s">
        <v>1268</v>
      </c>
      <c r="J164" t="s">
        <v>116</v>
      </c>
      <c r="K164" t="s">
        <v>149</v>
      </c>
      <c r="L164" t="s">
        <v>324</v>
      </c>
      <c r="M164" t="s">
        <v>102</v>
      </c>
      <c r="N164" t="s">
        <v>1336</v>
      </c>
      <c r="O164" t="s">
        <v>1337</v>
      </c>
      <c r="P164" t="s">
        <v>595</v>
      </c>
      <c r="Q164" t="s">
        <v>113</v>
      </c>
      <c r="R164" t="s">
        <v>114</v>
      </c>
      <c r="S164" t="s">
        <v>115</v>
      </c>
      <c r="T164" t="s">
        <v>116</v>
      </c>
      <c r="U164" t="s">
        <v>115</v>
      </c>
      <c r="V164" t="s">
        <v>115</v>
      </c>
      <c r="W164" t="s">
        <v>115</v>
      </c>
      <c r="X164" t="s">
        <v>115</v>
      </c>
      <c r="Y164" t="s">
        <v>115</v>
      </c>
      <c r="Z164">
        <v>1224.6058</v>
      </c>
      <c r="AA164">
        <v>1188.8642</v>
      </c>
      <c r="AB164" t="s">
        <v>106</v>
      </c>
      <c r="AC164">
        <v>0.3</v>
      </c>
      <c r="AD164">
        <v>0.3</v>
      </c>
      <c r="AE164" t="s">
        <v>326</v>
      </c>
      <c r="AF164" t="s">
        <v>327</v>
      </c>
      <c r="AG164" t="s">
        <v>1333</v>
      </c>
      <c r="AH164" t="s">
        <v>106</v>
      </c>
      <c r="AI164" t="s">
        <v>1338</v>
      </c>
      <c r="AJ164" t="s">
        <v>106</v>
      </c>
      <c r="AK164" t="s">
        <v>116</v>
      </c>
      <c r="AL164">
        <v>1243734761.9047613</v>
      </c>
      <c r="AM164">
        <v>-37789999.999999963</v>
      </c>
      <c r="AN164">
        <v>-96282230</v>
      </c>
      <c r="AO164">
        <v>58492230.000000037</v>
      </c>
      <c r="AP164">
        <v>4.5995063944357151E-2</v>
      </c>
      <c r="AQ164">
        <v>4.0300133123562842E-2</v>
      </c>
      <c r="AR164">
        <v>5.6949308207943083E-3</v>
      </c>
      <c r="AS164">
        <v>0</v>
      </c>
      <c r="AT164">
        <v>0</v>
      </c>
      <c r="AU164">
        <v>0</v>
      </c>
      <c r="AV164">
        <v>-1.1030971574034876E-2</v>
      </c>
      <c r="AW164">
        <v>1.7880402605091605E-2</v>
      </c>
      <c r="AX164">
        <v>-2.8911374179126481E-2</v>
      </c>
    </row>
    <row r="165" spans="1:50" x14ac:dyDescent="0.25">
      <c r="A165" t="s">
        <v>1339</v>
      </c>
      <c r="B165" t="s">
        <v>1340</v>
      </c>
      <c r="C165" t="s">
        <v>1341</v>
      </c>
      <c r="D165" t="s">
        <v>115</v>
      </c>
      <c r="E165" t="s">
        <v>1174</v>
      </c>
      <c r="F165" t="s">
        <v>1342</v>
      </c>
      <c r="G165" t="s">
        <v>320</v>
      </c>
      <c r="H165" t="s">
        <v>169</v>
      </c>
      <c r="I165" t="s">
        <v>1343</v>
      </c>
      <c r="J165" t="s">
        <v>108</v>
      </c>
      <c r="K165" t="s">
        <v>301</v>
      </c>
      <c r="L165" t="s">
        <v>324</v>
      </c>
      <c r="M165" t="s">
        <v>102</v>
      </c>
      <c r="N165" t="s">
        <v>1344</v>
      </c>
      <c r="O165" t="s">
        <v>1345</v>
      </c>
      <c r="P165" t="s">
        <v>65</v>
      </c>
      <c r="Q165" t="s">
        <v>113</v>
      </c>
      <c r="R165" t="s">
        <v>114</v>
      </c>
      <c r="S165" t="s">
        <v>115</v>
      </c>
      <c r="T165" t="s">
        <v>116</v>
      </c>
      <c r="U165" t="s">
        <v>115</v>
      </c>
      <c r="V165" t="s">
        <v>115</v>
      </c>
      <c r="W165" t="s">
        <v>115</v>
      </c>
      <c r="X165" t="s">
        <v>115</v>
      </c>
      <c r="Y165" t="s">
        <v>115</v>
      </c>
      <c r="Z165">
        <v>535.8845</v>
      </c>
      <c r="AA165">
        <v>320.37920000000003</v>
      </c>
      <c r="AB165" t="s">
        <v>169</v>
      </c>
      <c r="AC165">
        <v>0.15</v>
      </c>
      <c r="AD165">
        <v>0.15</v>
      </c>
      <c r="AE165" t="s">
        <v>326</v>
      </c>
      <c r="AF165" t="s">
        <v>327</v>
      </c>
      <c r="AG165" t="s">
        <v>1340</v>
      </c>
      <c r="AH165" t="s">
        <v>169</v>
      </c>
      <c r="AI165" t="s">
        <v>1346</v>
      </c>
      <c r="AJ165" t="s">
        <v>169</v>
      </c>
      <c r="AK165" t="s">
        <v>116</v>
      </c>
      <c r="AL165">
        <v>327904885.64007348</v>
      </c>
      <c r="AM165">
        <v>-224028000.00000003</v>
      </c>
      <c r="AN165">
        <v>-220789545.74471942</v>
      </c>
      <c r="AO165">
        <v>-3238454.2552806139</v>
      </c>
      <c r="AP165">
        <v>7.5517505750063885E-2</v>
      </c>
      <c r="AQ165">
        <v>6.4565361028132262E-2</v>
      </c>
      <c r="AR165">
        <v>1.0952144721931623E-2</v>
      </c>
      <c r="AS165">
        <v>0</v>
      </c>
      <c r="AT165">
        <v>0</v>
      </c>
      <c r="AU165">
        <v>0</v>
      </c>
      <c r="AV165">
        <v>0.14353644453501802</v>
      </c>
      <c r="AW165">
        <v>0.13074292266329279</v>
      </c>
      <c r="AX165">
        <v>1.2793521871725222E-2</v>
      </c>
    </row>
    <row r="166" spans="1:50" x14ac:dyDescent="0.25">
      <c r="A166" t="s">
        <v>1347</v>
      </c>
      <c r="B166" t="s">
        <v>1348</v>
      </c>
      <c r="C166" t="s">
        <v>1349</v>
      </c>
      <c r="D166" t="s">
        <v>115</v>
      </c>
      <c r="E166" t="s">
        <v>1174</v>
      </c>
      <c r="F166" t="s">
        <v>1350</v>
      </c>
      <c r="G166" t="s">
        <v>320</v>
      </c>
      <c r="H166" t="s">
        <v>169</v>
      </c>
      <c r="I166" t="s">
        <v>1343</v>
      </c>
      <c r="J166" t="s">
        <v>108</v>
      </c>
      <c r="K166" t="s">
        <v>301</v>
      </c>
      <c r="L166" t="s">
        <v>324</v>
      </c>
      <c r="M166" t="s">
        <v>102</v>
      </c>
      <c r="N166" t="s">
        <v>1351</v>
      </c>
      <c r="O166" t="s">
        <v>1352</v>
      </c>
      <c r="P166" t="s">
        <v>65</v>
      </c>
      <c r="Q166" t="s">
        <v>113</v>
      </c>
      <c r="R166" t="s">
        <v>114</v>
      </c>
      <c r="S166" t="s">
        <v>115</v>
      </c>
      <c r="T166" t="s">
        <v>116</v>
      </c>
      <c r="U166" t="s">
        <v>115</v>
      </c>
      <c r="V166" t="s">
        <v>115</v>
      </c>
      <c r="W166" t="s">
        <v>115</v>
      </c>
      <c r="X166" t="s">
        <v>115</v>
      </c>
      <c r="Y166" t="s">
        <v>115</v>
      </c>
      <c r="Z166">
        <v>647.86159999999995</v>
      </c>
      <c r="AA166">
        <v>589.85</v>
      </c>
      <c r="AB166" t="s">
        <v>169</v>
      </c>
      <c r="AC166">
        <v>0.15</v>
      </c>
      <c r="AD166">
        <v>0.15</v>
      </c>
      <c r="AE166" t="s">
        <v>326</v>
      </c>
      <c r="AF166" t="s">
        <v>327</v>
      </c>
      <c r="AG166" t="s">
        <v>1348</v>
      </c>
      <c r="AH166" t="s">
        <v>169</v>
      </c>
      <c r="AI166" t="s">
        <v>1353</v>
      </c>
      <c r="AJ166" t="s">
        <v>169</v>
      </c>
      <c r="AK166" t="s">
        <v>116</v>
      </c>
      <c r="AL166">
        <v>550648501.97779369</v>
      </c>
      <c r="AM166">
        <v>-58055000.000000067</v>
      </c>
      <c r="AN166">
        <v>-13524337.526271416</v>
      </c>
      <c r="AO166">
        <v>-44530662.473728649</v>
      </c>
      <c r="AP166">
        <v>2.5562729017623465E-2</v>
      </c>
      <c r="AQ166">
        <v>1.0947874913689315E-2</v>
      </c>
      <c r="AR166">
        <v>1.461485410393415E-2</v>
      </c>
      <c r="AS166">
        <v>0</v>
      </c>
      <c r="AT166">
        <v>0</v>
      </c>
      <c r="AU166">
        <v>0</v>
      </c>
      <c r="AV166">
        <v>0.15369516144862105</v>
      </c>
      <c r="AW166">
        <v>0.14000705177175776</v>
      </c>
      <c r="AX166">
        <v>1.3688109676863291E-2</v>
      </c>
    </row>
    <row r="167" spans="1:50" x14ac:dyDescent="0.25">
      <c r="A167" t="s">
        <v>1354</v>
      </c>
      <c r="B167" t="s">
        <v>1355</v>
      </c>
      <c r="C167" t="s">
        <v>1356</v>
      </c>
      <c r="D167" t="s">
        <v>115</v>
      </c>
      <c r="E167" t="s">
        <v>1174</v>
      </c>
      <c r="F167" t="s">
        <v>1357</v>
      </c>
      <c r="G167" t="s">
        <v>320</v>
      </c>
      <c r="H167" t="s">
        <v>169</v>
      </c>
      <c r="I167" t="s">
        <v>1343</v>
      </c>
      <c r="J167" t="s">
        <v>108</v>
      </c>
      <c r="K167" t="s">
        <v>301</v>
      </c>
      <c r="L167" t="s">
        <v>324</v>
      </c>
      <c r="M167" t="s">
        <v>102</v>
      </c>
      <c r="N167" t="s">
        <v>1358</v>
      </c>
      <c r="O167" t="s">
        <v>1359</v>
      </c>
      <c r="P167" t="s">
        <v>65</v>
      </c>
      <c r="Q167" t="s">
        <v>113</v>
      </c>
      <c r="R167" t="s">
        <v>114</v>
      </c>
      <c r="S167" t="s">
        <v>115</v>
      </c>
      <c r="T167" t="s">
        <v>116</v>
      </c>
      <c r="U167" t="s">
        <v>115</v>
      </c>
      <c r="V167" t="s">
        <v>115</v>
      </c>
      <c r="W167" t="s">
        <v>115</v>
      </c>
      <c r="X167" t="s">
        <v>115</v>
      </c>
      <c r="Y167" t="s">
        <v>115</v>
      </c>
      <c r="Z167">
        <v>87.165199999999999</v>
      </c>
      <c r="AA167">
        <v>77.693700000000007</v>
      </c>
      <c r="AB167" t="s">
        <v>169</v>
      </c>
      <c r="AC167">
        <v>0.15</v>
      </c>
      <c r="AD167">
        <v>0.15</v>
      </c>
      <c r="AE167" t="s">
        <v>326</v>
      </c>
      <c r="AF167" t="s">
        <v>327</v>
      </c>
      <c r="AG167" t="s">
        <v>1355</v>
      </c>
      <c r="AH167" t="s">
        <v>169</v>
      </c>
      <c r="AI167" t="s">
        <v>1360</v>
      </c>
      <c r="AJ167" t="s">
        <v>169</v>
      </c>
      <c r="AK167" t="s">
        <v>116</v>
      </c>
      <c r="AL167">
        <v>70994361.763846517</v>
      </c>
      <c r="AM167">
        <v>-10020799.999999994</v>
      </c>
      <c r="AN167">
        <v>-8293787.582530125</v>
      </c>
      <c r="AO167">
        <v>-1727012.4174698694</v>
      </c>
      <c r="AP167">
        <v>2.4517417350787607E-2</v>
      </c>
      <c r="AQ167">
        <v>1.4056566343592314E-2</v>
      </c>
      <c r="AR167">
        <v>1.0460851007195293E-2</v>
      </c>
      <c r="AS167">
        <v>0</v>
      </c>
      <c r="AT167">
        <v>0</v>
      </c>
      <c r="AU167">
        <v>0</v>
      </c>
      <c r="AV167">
        <v>5.9545663148233174E-2</v>
      </c>
      <c r="AW167">
        <v>4.8188182910039012E-2</v>
      </c>
      <c r="AX167">
        <v>1.1357480238194162E-2</v>
      </c>
    </row>
    <row r="168" spans="1:50" x14ac:dyDescent="0.25">
      <c r="A168" t="s">
        <v>1361</v>
      </c>
      <c r="B168" t="s">
        <v>1362</v>
      </c>
      <c r="C168" t="s">
        <v>1363</v>
      </c>
      <c r="D168" t="s">
        <v>115</v>
      </c>
      <c r="E168" t="s">
        <v>1174</v>
      </c>
      <c r="F168" t="s">
        <v>1364</v>
      </c>
      <c r="G168" t="s">
        <v>320</v>
      </c>
      <c r="H168" t="s">
        <v>169</v>
      </c>
      <c r="I168" t="s">
        <v>1343</v>
      </c>
      <c r="J168" t="s">
        <v>108</v>
      </c>
      <c r="K168" t="s">
        <v>301</v>
      </c>
      <c r="L168" t="s">
        <v>324</v>
      </c>
      <c r="M168" t="s">
        <v>102</v>
      </c>
      <c r="N168" t="s">
        <v>1365</v>
      </c>
      <c r="O168" t="s">
        <v>1366</v>
      </c>
      <c r="P168" t="s">
        <v>65</v>
      </c>
      <c r="Q168" t="s">
        <v>113</v>
      </c>
      <c r="R168" t="s">
        <v>114</v>
      </c>
      <c r="S168" t="s">
        <v>115</v>
      </c>
      <c r="T168" t="s">
        <v>116</v>
      </c>
      <c r="U168" t="s">
        <v>115</v>
      </c>
      <c r="V168" t="s">
        <v>115</v>
      </c>
      <c r="W168" t="s">
        <v>115</v>
      </c>
      <c r="X168" t="s">
        <v>115</v>
      </c>
      <c r="Y168" t="s">
        <v>115</v>
      </c>
      <c r="Z168">
        <v>102.3439</v>
      </c>
      <c r="AA168">
        <v>62.817399999999999</v>
      </c>
      <c r="AB168" t="s">
        <v>169</v>
      </c>
      <c r="AC168">
        <v>0.15</v>
      </c>
      <c r="AD168">
        <v>0.15</v>
      </c>
      <c r="AE168" t="s">
        <v>326</v>
      </c>
      <c r="AF168" t="s">
        <v>327</v>
      </c>
      <c r="AG168" t="s">
        <v>1362</v>
      </c>
      <c r="AH168" t="s">
        <v>169</v>
      </c>
      <c r="AI168" t="s">
        <v>1367</v>
      </c>
      <c r="AJ168" t="s">
        <v>169</v>
      </c>
      <c r="AK168" t="s">
        <v>116</v>
      </c>
      <c r="AL168">
        <v>66631228.972794205</v>
      </c>
      <c r="AM168">
        <v>-40124600</v>
      </c>
      <c r="AN168">
        <v>-28925444.890929449</v>
      </c>
      <c r="AO168">
        <v>-11199155.109070551</v>
      </c>
      <c r="AP168">
        <v>2.2733188720173603E-2</v>
      </c>
      <c r="AQ168">
        <v>1.4143406562644012E-2</v>
      </c>
      <c r="AR168">
        <v>8.5897821575295907E-3</v>
      </c>
      <c r="AS168">
        <v>0</v>
      </c>
      <c r="AT168">
        <v>0</v>
      </c>
      <c r="AU168">
        <v>0</v>
      </c>
      <c r="AV168">
        <v>0.1303222094361336</v>
      </c>
      <c r="AW168">
        <v>0.11819874065702374</v>
      </c>
      <c r="AX168">
        <v>1.2123468779109858E-2</v>
      </c>
    </row>
    <row r="169" spans="1:50" x14ac:dyDescent="0.25">
      <c r="A169" t="s">
        <v>1368</v>
      </c>
      <c r="B169" t="s">
        <v>1369</v>
      </c>
      <c r="C169" t="s">
        <v>1370</v>
      </c>
      <c r="D169" t="s">
        <v>115</v>
      </c>
      <c r="E169" t="s">
        <v>1174</v>
      </c>
      <c r="F169" t="s">
        <v>1371</v>
      </c>
      <c r="G169" t="s">
        <v>320</v>
      </c>
      <c r="H169" t="s">
        <v>169</v>
      </c>
      <c r="I169" t="s">
        <v>1343</v>
      </c>
      <c r="J169" t="s">
        <v>108</v>
      </c>
      <c r="K169" t="s">
        <v>301</v>
      </c>
      <c r="L169" t="s">
        <v>324</v>
      </c>
      <c r="M169" t="s">
        <v>102</v>
      </c>
      <c r="N169" t="s">
        <v>1372</v>
      </c>
      <c r="O169" t="s">
        <v>1373</v>
      </c>
      <c r="P169" t="s">
        <v>65</v>
      </c>
      <c r="Q169" t="s">
        <v>113</v>
      </c>
      <c r="R169" t="s">
        <v>114</v>
      </c>
      <c r="S169" t="s">
        <v>115</v>
      </c>
      <c r="T169" t="s">
        <v>116</v>
      </c>
      <c r="U169" t="s">
        <v>115</v>
      </c>
      <c r="V169" t="s">
        <v>115</v>
      </c>
      <c r="W169" t="s">
        <v>115</v>
      </c>
      <c r="X169" t="s">
        <v>115</v>
      </c>
      <c r="Y169" t="s">
        <v>115</v>
      </c>
      <c r="Z169">
        <v>6.2141999999999999</v>
      </c>
      <c r="AA169">
        <v>8.0051000000000005</v>
      </c>
      <c r="AB169" t="s">
        <v>169</v>
      </c>
      <c r="AC169">
        <v>0.15</v>
      </c>
      <c r="AD169">
        <v>0.15</v>
      </c>
      <c r="AE169" t="s">
        <v>326</v>
      </c>
      <c r="AF169" t="s">
        <v>327</v>
      </c>
      <c r="AG169" t="s">
        <v>1369</v>
      </c>
      <c r="AH169" t="s">
        <v>169</v>
      </c>
      <c r="AI169" t="s">
        <v>1374</v>
      </c>
      <c r="AJ169" t="s">
        <v>169</v>
      </c>
      <c r="AK169" t="s">
        <v>116</v>
      </c>
      <c r="AL169">
        <v>6277726.6408497356</v>
      </c>
      <c r="AM169">
        <v>1746939.9999999995</v>
      </c>
      <c r="AN169">
        <v>1091577.9097905983</v>
      </c>
      <c r="AO169">
        <v>655362.09020940121</v>
      </c>
      <c r="AP169">
        <v>3.6169079552607286E-2</v>
      </c>
      <c r="AQ169">
        <v>3.6840421799872125E-2</v>
      </c>
      <c r="AR169">
        <v>-6.7134224726483893E-4</v>
      </c>
      <c r="AS169">
        <v>0</v>
      </c>
      <c r="AT169">
        <v>0</v>
      </c>
      <c r="AU169">
        <v>0</v>
      </c>
      <c r="AV169">
        <v>2.7167130651819082E-2</v>
      </c>
      <c r="AW169">
        <v>2.5560295558458401E-2</v>
      </c>
      <c r="AX169">
        <v>1.6068350933606812E-3</v>
      </c>
    </row>
    <row r="170" spans="1:50" x14ac:dyDescent="0.25">
      <c r="A170" t="s">
        <v>1375</v>
      </c>
      <c r="B170" t="s">
        <v>1376</v>
      </c>
      <c r="C170" t="s">
        <v>1377</v>
      </c>
      <c r="D170" t="s">
        <v>102</v>
      </c>
      <c r="E170" t="s">
        <v>1174</v>
      </c>
      <c r="F170" t="s">
        <v>1378</v>
      </c>
      <c r="G170" t="s">
        <v>320</v>
      </c>
      <c r="H170" t="s">
        <v>169</v>
      </c>
      <c r="I170" t="s">
        <v>1379</v>
      </c>
      <c r="J170" t="s">
        <v>192</v>
      </c>
      <c r="K170" t="s">
        <v>301</v>
      </c>
      <c r="L170" t="s">
        <v>324</v>
      </c>
      <c r="M170" t="s">
        <v>102</v>
      </c>
      <c r="N170" t="s">
        <v>1380</v>
      </c>
      <c r="O170" t="s">
        <v>1381</v>
      </c>
      <c r="P170" t="s">
        <v>595</v>
      </c>
      <c r="Q170" t="s">
        <v>113</v>
      </c>
      <c r="R170" t="s">
        <v>114</v>
      </c>
      <c r="S170" t="s">
        <v>115</v>
      </c>
      <c r="T170" t="s">
        <v>116</v>
      </c>
      <c r="U170" t="s">
        <v>115</v>
      </c>
      <c r="V170" t="s">
        <v>115</v>
      </c>
      <c r="W170" t="s">
        <v>115</v>
      </c>
      <c r="X170" t="s">
        <v>115</v>
      </c>
      <c r="Y170" t="s">
        <v>115</v>
      </c>
      <c r="Z170">
        <v>2244.9488999999999</v>
      </c>
      <c r="AA170">
        <v>2263.2673</v>
      </c>
      <c r="AB170" t="s">
        <v>169</v>
      </c>
      <c r="AC170">
        <v>0.35</v>
      </c>
      <c r="AD170">
        <v>0.35</v>
      </c>
      <c r="AE170" t="s">
        <v>326</v>
      </c>
      <c r="AF170" t="s">
        <v>327</v>
      </c>
      <c r="AG170" t="s">
        <v>1376</v>
      </c>
      <c r="AH170" t="s">
        <v>169</v>
      </c>
      <c r="AI170" t="s">
        <v>1382</v>
      </c>
      <c r="AJ170" t="s">
        <v>169</v>
      </c>
      <c r="AK170" t="s">
        <v>116</v>
      </c>
      <c r="AL170">
        <v>1870887998.7304974</v>
      </c>
      <c r="AM170">
        <v>14039999.999999963</v>
      </c>
      <c r="AN170">
        <v>-5159378.3013291908</v>
      </c>
      <c r="AO170">
        <v>19199378.301329155</v>
      </c>
      <c r="AP170">
        <v>4.4164350932909713E-2</v>
      </c>
      <c r="AQ170">
        <v>3.059204356940004E-2</v>
      </c>
      <c r="AR170">
        <v>1.3572307363509672E-2</v>
      </c>
      <c r="AS170">
        <v>0</v>
      </c>
      <c r="AT170">
        <v>0</v>
      </c>
      <c r="AU170">
        <v>0</v>
      </c>
      <c r="AV170">
        <v>9.7538076361360249E-2</v>
      </c>
      <c r="AW170">
        <v>9.9523291629181498E-2</v>
      </c>
      <c r="AX170">
        <v>-1.9852152678212498E-3</v>
      </c>
    </row>
    <row r="171" spans="1:50" x14ac:dyDescent="0.25">
      <c r="A171" t="s">
        <v>1383</v>
      </c>
      <c r="B171" t="s">
        <v>1384</v>
      </c>
      <c r="C171" t="s">
        <v>1385</v>
      </c>
      <c r="D171" t="s">
        <v>102</v>
      </c>
      <c r="E171" t="s">
        <v>1174</v>
      </c>
      <c r="F171" t="s">
        <v>1386</v>
      </c>
      <c r="G171" t="s">
        <v>320</v>
      </c>
      <c r="H171" t="s">
        <v>169</v>
      </c>
      <c r="I171" t="s">
        <v>1387</v>
      </c>
      <c r="J171" t="s">
        <v>116</v>
      </c>
      <c r="K171" t="s">
        <v>278</v>
      </c>
      <c r="L171" t="s">
        <v>324</v>
      </c>
      <c r="M171" t="s">
        <v>102</v>
      </c>
      <c r="N171" t="s">
        <v>1388</v>
      </c>
      <c r="O171" t="s">
        <v>1389</v>
      </c>
      <c r="P171" t="s">
        <v>65</v>
      </c>
      <c r="Q171" t="s">
        <v>346</v>
      </c>
      <c r="R171" t="s">
        <v>142</v>
      </c>
      <c r="S171" t="s">
        <v>115</v>
      </c>
      <c r="T171" t="s">
        <v>116</v>
      </c>
      <c r="U171" t="s">
        <v>115</v>
      </c>
      <c r="V171" t="s">
        <v>115</v>
      </c>
      <c r="W171" t="s">
        <v>115</v>
      </c>
      <c r="X171" t="s">
        <v>115</v>
      </c>
      <c r="Y171" t="s">
        <v>115</v>
      </c>
      <c r="Z171">
        <v>791.26379999999995</v>
      </c>
      <c r="AA171">
        <v>790.72490000000005</v>
      </c>
      <c r="AB171" t="s">
        <v>169</v>
      </c>
      <c r="AC171">
        <v>0.5</v>
      </c>
      <c r="AD171">
        <v>0.5</v>
      </c>
      <c r="AE171" t="s">
        <v>326</v>
      </c>
      <c r="AF171" t="s">
        <v>327</v>
      </c>
      <c r="AG171" t="s">
        <v>1384</v>
      </c>
      <c r="AH171" t="s">
        <v>169</v>
      </c>
      <c r="AI171" t="s">
        <v>1390</v>
      </c>
      <c r="AJ171" t="s">
        <v>169</v>
      </c>
      <c r="AK171" t="s">
        <v>116</v>
      </c>
      <c r="AL171">
        <v>658434608.30895746</v>
      </c>
      <c r="AM171">
        <v>-49942000.000000007</v>
      </c>
      <c r="AN171">
        <v>-28471775.809974175</v>
      </c>
      <c r="AO171">
        <v>-21470224.190025833</v>
      </c>
      <c r="AP171">
        <v>-1.4791263478020511E-2</v>
      </c>
      <c r="AQ171">
        <v>-1.8547140649149862E-2</v>
      </c>
      <c r="AR171">
        <v>3.7558771711293515E-3</v>
      </c>
      <c r="AS171">
        <v>0</v>
      </c>
      <c r="AT171">
        <v>0</v>
      </c>
      <c r="AU171">
        <v>0</v>
      </c>
      <c r="AV171">
        <v>3.8618478577673976E-2</v>
      </c>
      <c r="AW171">
        <v>4.1837571780147798E-2</v>
      </c>
      <c r="AX171">
        <v>-3.2190932024738217E-3</v>
      </c>
    </row>
    <row r="172" spans="1:50" x14ac:dyDescent="0.25">
      <c r="A172" t="s">
        <v>1391</v>
      </c>
      <c r="B172" t="s">
        <v>1392</v>
      </c>
      <c r="C172" t="s">
        <v>1393</v>
      </c>
      <c r="D172" t="s">
        <v>102</v>
      </c>
      <c r="E172" t="s">
        <v>1394</v>
      </c>
      <c r="F172" t="s">
        <v>1395</v>
      </c>
      <c r="G172" t="s">
        <v>320</v>
      </c>
      <c r="H172" t="s">
        <v>321</v>
      </c>
      <c r="I172" t="s">
        <v>1396</v>
      </c>
      <c r="J172" t="s">
        <v>108</v>
      </c>
      <c r="K172" t="s">
        <v>323</v>
      </c>
      <c r="L172" t="s">
        <v>324</v>
      </c>
      <c r="M172" t="s">
        <v>102</v>
      </c>
      <c r="N172" t="s">
        <v>1397</v>
      </c>
      <c r="O172" t="s">
        <v>1398</v>
      </c>
      <c r="P172" t="s">
        <v>65</v>
      </c>
      <c r="Q172" t="s">
        <v>113</v>
      </c>
      <c r="R172" t="s">
        <v>114</v>
      </c>
      <c r="S172" t="s">
        <v>115</v>
      </c>
      <c r="T172" t="s">
        <v>116</v>
      </c>
      <c r="U172" t="s">
        <v>115</v>
      </c>
      <c r="V172" t="s">
        <v>115</v>
      </c>
      <c r="W172" t="s">
        <v>115</v>
      </c>
      <c r="X172" t="s">
        <v>115</v>
      </c>
      <c r="Y172" t="s">
        <v>102</v>
      </c>
      <c r="Z172">
        <v>2552.0221999999999</v>
      </c>
      <c r="AA172">
        <v>2724.8222000000001</v>
      </c>
      <c r="AB172" t="s">
        <v>321</v>
      </c>
      <c r="AC172">
        <v>0.09</v>
      </c>
      <c r="AD172">
        <v>0.09</v>
      </c>
      <c r="AE172" t="s">
        <v>1168</v>
      </c>
      <c r="AF172" t="s">
        <v>1169</v>
      </c>
      <c r="AG172" t="s">
        <v>1392</v>
      </c>
      <c r="AH172" t="s">
        <v>321</v>
      </c>
      <c r="AI172" t="s">
        <v>1399</v>
      </c>
      <c r="AJ172" t="s">
        <v>321</v>
      </c>
      <c r="AK172" t="s">
        <v>116</v>
      </c>
      <c r="AL172">
        <v>3015371896.3777857</v>
      </c>
      <c r="AM172">
        <v>178099999.99999991</v>
      </c>
      <c r="AN172">
        <v>53982498.205904722</v>
      </c>
      <c r="AO172">
        <v>124117501.79409519</v>
      </c>
      <c r="AP172">
        <v>8.997922326993768E-2</v>
      </c>
      <c r="AQ172">
        <v>7.7861938228988237E-2</v>
      </c>
      <c r="AR172">
        <v>1.2117285040949444E-2</v>
      </c>
      <c r="AS172">
        <v>0</v>
      </c>
      <c r="AT172">
        <v>0</v>
      </c>
      <c r="AU172">
        <v>0</v>
      </c>
      <c r="AV172">
        <v>5.0200184785956337E-2</v>
      </c>
      <c r="AW172">
        <v>6.9279448405444422E-2</v>
      </c>
      <c r="AX172">
        <v>-1.9079263619488085E-2</v>
      </c>
    </row>
    <row r="173" spans="1:50" x14ac:dyDescent="0.25">
      <c r="A173" t="s">
        <v>1400</v>
      </c>
      <c r="B173" t="s">
        <v>1401</v>
      </c>
      <c r="C173" t="s">
        <v>1402</v>
      </c>
      <c r="D173" t="s">
        <v>102</v>
      </c>
      <c r="E173" t="s">
        <v>1394</v>
      </c>
      <c r="F173" t="s">
        <v>1403</v>
      </c>
      <c r="G173" t="s">
        <v>320</v>
      </c>
      <c r="H173" t="s">
        <v>169</v>
      </c>
      <c r="I173" t="s">
        <v>1396</v>
      </c>
      <c r="J173" t="s">
        <v>116</v>
      </c>
      <c r="K173" t="s">
        <v>231</v>
      </c>
      <c r="L173" t="s">
        <v>324</v>
      </c>
      <c r="M173" t="s">
        <v>102</v>
      </c>
      <c r="N173" t="s">
        <v>1404</v>
      </c>
      <c r="O173" t="s">
        <v>1405</v>
      </c>
      <c r="P173" t="s">
        <v>65</v>
      </c>
      <c r="Q173" t="s">
        <v>113</v>
      </c>
      <c r="R173" t="s">
        <v>472</v>
      </c>
      <c r="S173" t="s">
        <v>115</v>
      </c>
      <c r="T173" t="s">
        <v>116</v>
      </c>
      <c r="U173" t="s">
        <v>115</v>
      </c>
      <c r="V173" t="s">
        <v>115</v>
      </c>
      <c r="W173" t="s">
        <v>115</v>
      </c>
      <c r="X173" t="s">
        <v>115</v>
      </c>
      <c r="Y173" t="s">
        <v>102</v>
      </c>
      <c r="Z173">
        <v>1691.8172</v>
      </c>
      <c r="AA173">
        <v>1480.8723</v>
      </c>
      <c r="AB173" t="s">
        <v>169</v>
      </c>
      <c r="AC173">
        <v>0.25</v>
      </c>
      <c r="AD173">
        <v>0.25</v>
      </c>
      <c r="AE173" t="s">
        <v>1168</v>
      </c>
      <c r="AF173" t="s">
        <v>1169</v>
      </c>
      <c r="AG173" t="s">
        <v>1401</v>
      </c>
      <c r="AH173" t="s">
        <v>169</v>
      </c>
      <c r="AI173" t="s">
        <v>1406</v>
      </c>
      <c r="AJ173" t="s">
        <v>169</v>
      </c>
      <c r="AK173" t="s">
        <v>116</v>
      </c>
      <c r="AL173">
        <v>1338040306.3576663</v>
      </c>
      <c r="AM173">
        <v>-204450000.00000006</v>
      </c>
      <c r="AN173">
        <v>-12931191.994720666</v>
      </c>
      <c r="AO173">
        <v>-191518808.00527939</v>
      </c>
      <c r="AP173">
        <v>-1.7290609137055823E-2</v>
      </c>
      <c r="AQ173">
        <v>-1.4106778773643081E-2</v>
      </c>
      <c r="AR173">
        <v>-3.1838303634127429E-3</v>
      </c>
      <c r="AS173">
        <v>0</v>
      </c>
      <c r="AT173">
        <v>0</v>
      </c>
      <c r="AU173">
        <v>0</v>
      </c>
      <c r="AV173">
        <v>0.13109366441482573</v>
      </c>
      <c r="AW173">
        <v>0.15260435133291472</v>
      </c>
      <c r="AX173">
        <v>-2.1510686918088995E-2</v>
      </c>
    </row>
    <row r="174" spans="1:50" x14ac:dyDescent="0.25">
      <c r="A174" t="s">
        <v>1407</v>
      </c>
      <c r="B174" t="s">
        <v>1408</v>
      </c>
      <c r="C174" t="s">
        <v>1409</v>
      </c>
      <c r="D174" t="s">
        <v>102</v>
      </c>
      <c r="E174" t="s">
        <v>1394</v>
      </c>
      <c r="F174" t="s">
        <v>1410</v>
      </c>
      <c r="G174" t="s">
        <v>320</v>
      </c>
      <c r="H174" t="s">
        <v>169</v>
      </c>
      <c r="I174" t="s">
        <v>1411</v>
      </c>
      <c r="J174" t="s">
        <v>116</v>
      </c>
      <c r="K174" t="s">
        <v>204</v>
      </c>
      <c r="L174" t="s">
        <v>324</v>
      </c>
      <c r="M174" t="s">
        <v>102</v>
      </c>
      <c r="N174" t="s">
        <v>1412</v>
      </c>
      <c r="O174" t="s">
        <v>1413</v>
      </c>
      <c r="P174" t="s">
        <v>65</v>
      </c>
      <c r="Q174" t="s">
        <v>113</v>
      </c>
      <c r="R174" t="s">
        <v>472</v>
      </c>
      <c r="S174" t="s">
        <v>115</v>
      </c>
      <c r="T174" t="s">
        <v>116</v>
      </c>
      <c r="U174" t="s">
        <v>115</v>
      </c>
      <c r="V174" t="s">
        <v>115</v>
      </c>
      <c r="W174" t="s">
        <v>115</v>
      </c>
      <c r="X174" t="s">
        <v>115</v>
      </c>
      <c r="Y174" t="s">
        <v>115</v>
      </c>
      <c r="Z174">
        <v>2011.1778999999999</v>
      </c>
      <c r="AA174">
        <v>2020.4733000000001</v>
      </c>
      <c r="AB174" t="s">
        <v>169</v>
      </c>
      <c r="AC174">
        <v>0.19</v>
      </c>
      <c r="AD174">
        <v>0.19</v>
      </c>
      <c r="AE174" t="s">
        <v>1168</v>
      </c>
      <c r="AF174" t="s">
        <v>1169</v>
      </c>
      <c r="AG174" t="s">
        <v>1408</v>
      </c>
      <c r="AH174" t="s">
        <v>169</v>
      </c>
      <c r="AI174" t="s">
        <v>1414</v>
      </c>
      <c r="AJ174" t="s">
        <v>169</v>
      </c>
      <c r="AK174" t="s">
        <v>116</v>
      </c>
      <c r="AL174">
        <v>1840247254.8991027</v>
      </c>
      <c r="AM174">
        <v>13620000.000000117</v>
      </c>
      <c r="AN174">
        <v>97429502.58766067</v>
      </c>
      <c r="AO174">
        <v>-83809502.587660551</v>
      </c>
      <c r="AP174">
        <v>-7.281177381874504E-3</v>
      </c>
      <c r="AQ174">
        <v>-8.244450956310545E-3</v>
      </c>
      <c r="AR174">
        <v>9.63273574436041E-4</v>
      </c>
      <c r="AS174">
        <v>0</v>
      </c>
      <c r="AT174">
        <v>0</v>
      </c>
      <c r="AU174">
        <v>0</v>
      </c>
      <c r="AV174">
        <v>0.12678037629681738</v>
      </c>
      <c r="AW174">
        <v>0.13101460024534539</v>
      </c>
      <c r="AX174">
        <v>-4.2342239485280153E-3</v>
      </c>
    </row>
    <row r="175" spans="1:50" x14ac:dyDescent="0.25">
      <c r="A175" t="s">
        <v>1415</v>
      </c>
      <c r="B175" t="s">
        <v>1416</v>
      </c>
      <c r="C175" t="s">
        <v>1417</v>
      </c>
      <c r="D175" t="s">
        <v>102</v>
      </c>
      <c r="E175" t="s">
        <v>1394</v>
      </c>
      <c r="F175" t="s">
        <v>1418</v>
      </c>
      <c r="G175" t="s">
        <v>320</v>
      </c>
      <c r="H175" t="s">
        <v>169</v>
      </c>
      <c r="I175" t="s">
        <v>1396</v>
      </c>
      <c r="J175" t="s">
        <v>108</v>
      </c>
      <c r="K175" t="s">
        <v>301</v>
      </c>
      <c r="L175" t="s">
        <v>324</v>
      </c>
      <c r="M175" t="s">
        <v>102</v>
      </c>
      <c r="N175" t="s">
        <v>302</v>
      </c>
      <c r="O175" t="s">
        <v>303</v>
      </c>
      <c r="P175" t="s">
        <v>65</v>
      </c>
      <c r="Q175" t="s">
        <v>113</v>
      </c>
      <c r="R175" t="s">
        <v>114</v>
      </c>
      <c r="S175" t="s">
        <v>115</v>
      </c>
      <c r="T175" t="s">
        <v>116</v>
      </c>
      <c r="U175" t="s">
        <v>115</v>
      </c>
      <c r="V175" t="s">
        <v>115</v>
      </c>
      <c r="W175" t="s">
        <v>115</v>
      </c>
      <c r="X175" t="s">
        <v>115</v>
      </c>
      <c r="Y175" t="s">
        <v>102</v>
      </c>
      <c r="Z175">
        <v>22866.909</v>
      </c>
      <c r="AA175">
        <v>23428.7778</v>
      </c>
      <c r="AB175" t="s">
        <v>169</v>
      </c>
      <c r="AC175">
        <v>7.0000000000000007E-2</v>
      </c>
      <c r="AD175">
        <v>7.0000000000000007E-2</v>
      </c>
      <c r="AE175" t="s">
        <v>1168</v>
      </c>
      <c r="AF175" t="s">
        <v>1169</v>
      </c>
      <c r="AG175" t="s">
        <v>1416</v>
      </c>
      <c r="AH175" t="s">
        <v>169</v>
      </c>
      <c r="AI175" t="s">
        <v>304</v>
      </c>
      <c r="AJ175" t="s">
        <v>169</v>
      </c>
      <c r="AK175" t="s">
        <v>116</v>
      </c>
      <c r="AL175">
        <v>19323438847.727074</v>
      </c>
      <c r="AM175">
        <v>518099999.99999857</v>
      </c>
      <c r="AN175">
        <v>481276429.05003011</v>
      </c>
      <c r="AO175">
        <v>36823570.949968457</v>
      </c>
      <c r="AP175">
        <v>2.5630756908289865E-2</v>
      </c>
      <c r="AQ175">
        <v>9.0721800874176139E-3</v>
      </c>
      <c r="AR175">
        <v>1.6558576820872251E-2</v>
      </c>
      <c r="AS175">
        <v>0</v>
      </c>
      <c r="AT175">
        <v>0</v>
      </c>
      <c r="AU175">
        <v>0</v>
      </c>
      <c r="AV175">
        <v>0.11323625298848072</v>
      </c>
      <c r="AW175">
        <v>0.11092223199638607</v>
      </c>
      <c r="AX175">
        <v>2.3140209920946564E-3</v>
      </c>
    </row>
    <row r="176" spans="1:50" x14ac:dyDescent="0.25">
      <c r="A176" t="s">
        <v>1419</v>
      </c>
      <c r="B176" t="s">
        <v>1420</v>
      </c>
      <c r="C176" t="s">
        <v>1421</v>
      </c>
      <c r="D176" t="s">
        <v>102</v>
      </c>
      <c r="E176" t="s">
        <v>1394</v>
      </c>
      <c r="F176" t="s">
        <v>1422</v>
      </c>
      <c r="G176" t="s">
        <v>320</v>
      </c>
      <c r="H176" t="s">
        <v>169</v>
      </c>
      <c r="I176" t="s">
        <v>1423</v>
      </c>
      <c r="J176" t="s">
        <v>116</v>
      </c>
      <c r="K176" t="s">
        <v>301</v>
      </c>
      <c r="L176" t="s">
        <v>324</v>
      </c>
      <c r="M176" t="s">
        <v>102</v>
      </c>
      <c r="N176" t="s">
        <v>1424</v>
      </c>
      <c r="O176" t="s">
        <v>1425</v>
      </c>
      <c r="P176" t="s">
        <v>65</v>
      </c>
      <c r="Q176" t="s">
        <v>346</v>
      </c>
      <c r="R176" t="s">
        <v>142</v>
      </c>
      <c r="S176" t="s">
        <v>115</v>
      </c>
      <c r="T176" t="s">
        <v>116</v>
      </c>
      <c r="U176" t="s">
        <v>115</v>
      </c>
      <c r="V176" t="s">
        <v>115</v>
      </c>
      <c r="W176" t="s">
        <v>115</v>
      </c>
      <c r="X176" t="s">
        <v>115</v>
      </c>
      <c r="Y176" t="s">
        <v>115</v>
      </c>
      <c r="Z176">
        <v>92.712500000000006</v>
      </c>
      <c r="AA176">
        <v>109.6848</v>
      </c>
      <c r="AB176" t="s">
        <v>169</v>
      </c>
      <c r="AC176">
        <v>0.12</v>
      </c>
      <c r="AD176">
        <v>0.12</v>
      </c>
      <c r="AE176" t="s">
        <v>1168</v>
      </c>
      <c r="AF176" t="s">
        <v>1169</v>
      </c>
      <c r="AG176" t="s">
        <v>1420</v>
      </c>
      <c r="AH176" t="s">
        <v>169</v>
      </c>
      <c r="AI176" t="s">
        <v>1426</v>
      </c>
      <c r="AJ176" t="s">
        <v>169</v>
      </c>
      <c r="AK176" t="s">
        <v>116</v>
      </c>
      <c r="AL176">
        <v>88672623.060180306</v>
      </c>
      <c r="AM176">
        <v>17069000.000000004</v>
      </c>
      <c r="AN176">
        <v>15417727.210306097</v>
      </c>
      <c r="AO176">
        <v>1651272.7896939069</v>
      </c>
      <c r="AP176">
        <v>2.8081727510409715E-2</v>
      </c>
      <c r="AQ176">
        <v>2.2241042309828485E-2</v>
      </c>
      <c r="AR176">
        <v>5.8406852005812304E-3</v>
      </c>
      <c r="AS176">
        <v>0</v>
      </c>
      <c r="AT176">
        <v>0</v>
      </c>
      <c r="AU176">
        <v>0</v>
      </c>
      <c r="AV176">
        <v>2.0764511562056942E-3</v>
      </c>
      <c r="AW176">
        <v>2.4250210487044788E-2</v>
      </c>
      <c r="AX176">
        <v>-2.2173759330839093E-2</v>
      </c>
    </row>
    <row r="177" spans="1:50" x14ac:dyDescent="0.25">
      <c r="A177" t="s">
        <v>1427</v>
      </c>
      <c r="B177" t="s">
        <v>1428</v>
      </c>
      <c r="C177" t="s">
        <v>1429</v>
      </c>
      <c r="D177" t="s">
        <v>102</v>
      </c>
      <c r="E177" t="s">
        <v>1394</v>
      </c>
      <c r="F177" t="s">
        <v>1430</v>
      </c>
      <c r="G177" t="s">
        <v>320</v>
      </c>
      <c r="H177" t="s">
        <v>169</v>
      </c>
      <c r="I177" t="s">
        <v>1431</v>
      </c>
      <c r="J177" t="s">
        <v>116</v>
      </c>
      <c r="K177" t="s">
        <v>278</v>
      </c>
      <c r="L177" t="s">
        <v>324</v>
      </c>
      <c r="M177" t="s">
        <v>102</v>
      </c>
      <c r="N177" t="s">
        <v>1432</v>
      </c>
      <c r="O177" t="s">
        <v>1433</v>
      </c>
      <c r="P177" t="s">
        <v>65</v>
      </c>
      <c r="Q177" t="s">
        <v>346</v>
      </c>
      <c r="R177" t="s">
        <v>142</v>
      </c>
      <c r="S177" t="s">
        <v>115</v>
      </c>
      <c r="T177" t="s">
        <v>116</v>
      </c>
      <c r="U177" t="s">
        <v>115</v>
      </c>
      <c r="V177" t="s">
        <v>115</v>
      </c>
      <c r="W177" t="s">
        <v>115</v>
      </c>
      <c r="X177" t="s">
        <v>115</v>
      </c>
      <c r="Y177" t="s">
        <v>115</v>
      </c>
      <c r="Z177">
        <v>132.81209999999999</v>
      </c>
      <c r="AA177">
        <v>170.3793</v>
      </c>
      <c r="AB177" t="s">
        <v>169</v>
      </c>
      <c r="AC177">
        <v>0.25</v>
      </c>
      <c r="AD177">
        <v>0.25</v>
      </c>
      <c r="AE177" t="s">
        <v>1168</v>
      </c>
      <c r="AF177" t="s">
        <v>1169</v>
      </c>
      <c r="AG177" t="s">
        <v>1428</v>
      </c>
      <c r="AH177" t="s">
        <v>169</v>
      </c>
      <c r="AI177" t="s">
        <v>1434</v>
      </c>
      <c r="AJ177" t="s">
        <v>169</v>
      </c>
      <c r="AK177" t="s">
        <v>116</v>
      </c>
      <c r="AL177">
        <v>126255768.59736054</v>
      </c>
      <c r="AM177">
        <v>37949999.999999985</v>
      </c>
      <c r="AN177">
        <v>36023684.564624265</v>
      </c>
      <c r="AO177">
        <v>1926315.4353757203</v>
      </c>
      <c r="AP177">
        <v>2.7633002261776118E-2</v>
      </c>
      <c r="AQ177">
        <v>1.5609852096849952E-2</v>
      </c>
      <c r="AR177">
        <v>1.2023150164926166E-2</v>
      </c>
      <c r="AS177">
        <v>0</v>
      </c>
      <c r="AT177">
        <v>0</v>
      </c>
      <c r="AU177">
        <v>0</v>
      </c>
      <c r="AV177">
        <v>5.2910052910053462E-3</v>
      </c>
      <c r="AW177">
        <v>2.840743824590608E-2</v>
      </c>
      <c r="AX177">
        <v>-2.3116432954900734E-2</v>
      </c>
    </row>
    <row r="178" spans="1:50" x14ac:dyDescent="0.25">
      <c r="A178" t="s">
        <v>1435</v>
      </c>
      <c r="B178" t="s">
        <v>1436</v>
      </c>
      <c r="C178" t="s">
        <v>1437</v>
      </c>
      <c r="D178" t="s">
        <v>115</v>
      </c>
      <c r="E178" t="s">
        <v>1438</v>
      </c>
      <c r="F178" t="s">
        <v>1439</v>
      </c>
      <c r="G178" t="s">
        <v>1440</v>
      </c>
      <c r="H178" t="s">
        <v>106</v>
      </c>
      <c r="I178" t="s">
        <v>1441</v>
      </c>
      <c r="J178" t="s">
        <v>116</v>
      </c>
      <c r="K178" t="s">
        <v>278</v>
      </c>
      <c r="L178" t="s">
        <v>1442</v>
      </c>
      <c r="M178" t="s">
        <v>115</v>
      </c>
      <c r="N178" t="s">
        <v>1443</v>
      </c>
      <c r="O178" t="s">
        <v>1444</v>
      </c>
      <c r="P178" t="s">
        <v>1445</v>
      </c>
      <c r="Q178" t="s">
        <v>130</v>
      </c>
      <c r="R178" t="s">
        <v>129</v>
      </c>
      <c r="S178" t="s">
        <v>115</v>
      </c>
      <c r="T178" t="s">
        <v>116</v>
      </c>
      <c r="U178" t="s">
        <v>115</v>
      </c>
      <c r="V178" t="s">
        <v>102</v>
      </c>
      <c r="W178" t="s">
        <v>102</v>
      </c>
      <c r="X178" t="s">
        <v>102</v>
      </c>
      <c r="Y178" t="s">
        <v>115</v>
      </c>
      <c r="Z178">
        <v>98.408000000000001</v>
      </c>
      <c r="AA178">
        <v>220.142</v>
      </c>
      <c r="AB178" t="s">
        <v>106</v>
      </c>
      <c r="AC178">
        <v>0.45</v>
      </c>
      <c r="AD178">
        <v>0.45</v>
      </c>
      <c r="AE178" t="s">
        <v>132</v>
      </c>
      <c r="AF178" t="s">
        <v>132</v>
      </c>
      <c r="AG178" t="s">
        <v>1436</v>
      </c>
      <c r="AH178" t="s">
        <v>106</v>
      </c>
      <c r="AI178" t="s">
        <v>1446</v>
      </c>
      <c r="AJ178" t="s">
        <v>106</v>
      </c>
      <c r="AK178" t="s">
        <v>116</v>
      </c>
      <c r="AL178">
        <v>98847814.117647111</v>
      </c>
      <c r="AM178">
        <v>9562600.0000000037</v>
      </c>
      <c r="AN178">
        <v>-13541285.000000004</v>
      </c>
      <c r="AO178">
        <v>23103885.000000007</v>
      </c>
      <c r="AP178">
        <v>-3.7213254035683985E-2</v>
      </c>
      <c r="AQ178">
        <v>-3.7989042539607665E-2</v>
      </c>
      <c r="AR178">
        <v>7.7578850392368004E-4</v>
      </c>
      <c r="AS178">
        <v>0</v>
      </c>
      <c r="AT178">
        <v>0</v>
      </c>
      <c r="AU178">
        <v>0</v>
      </c>
      <c r="AV178">
        <v>0.31522748375116061</v>
      </c>
      <c r="AW178">
        <v>0.32509075351508754</v>
      </c>
      <c r="AX178">
        <v>-9.8632697639269296E-3</v>
      </c>
    </row>
    <row r="179" spans="1:50" x14ac:dyDescent="0.25">
      <c r="A179" t="s">
        <v>1447</v>
      </c>
      <c r="B179" t="s">
        <v>1448</v>
      </c>
      <c r="C179" t="s">
        <v>1449</v>
      </c>
      <c r="D179" t="s">
        <v>115</v>
      </c>
      <c r="E179" t="s">
        <v>1438</v>
      </c>
      <c r="F179" t="s">
        <v>1450</v>
      </c>
      <c r="G179" t="s">
        <v>105</v>
      </c>
      <c r="H179" t="s">
        <v>106</v>
      </c>
      <c r="I179" t="s">
        <v>1451</v>
      </c>
      <c r="J179" t="s">
        <v>108</v>
      </c>
      <c r="K179" t="s">
        <v>377</v>
      </c>
      <c r="L179" t="s">
        <v>324</v>
      </c>
      <c r="M179" t="s">
        <v>102</v>
      </c>
      <c r="N179" t="s">
        <v>1452</v>
      </c>
      <c r="O179" t="s">
        <v>1453</v>
      </c>
      <c r="P179" t="s">
        <v>65</v>
      </c>
      <c r="Q179" t="s">
        <v>113</v>
      </c>
      <c r="R179" t="s">
        <v>114</v>
      </c>
      <c r="S179" t="s">
        <v>115</v>
      </c>
      <c r="T179" t="s">
        <v>116</v>
      </c>
      <c r="U179" t="s">
        <v>115</v>
      </c>
      <c r="V179" t="s">
        <v>115</v>
      </c>
      <c r="W179" t="s">
        <v>115</v>
      </c>
      <c r="X179" t="s">
        <v>115</v>
      </c>
      <c r="Y179" t="s">
        <v>102</v>
      </c>
      <c r="Z179">
        <v>3908.3663999999999</v>
      </c>
      <c r="AA179">
        <v>3550.1233000000002</v>
      </c>
      <c r="AB179" t="s">
        <v>106</v>
      </c>
      <c r="AC179">
        <v>0.09</v>
      </c>
      <c r="AD179">
        <v>0.01</v>
      </c>
      <c r="AE179" t="s">
        <v>1454</v>
      </c>
      <c r="AF179" t="s">
        <v>1454</v>
      </c>
      <c r="AG179" t="s">
        <v>1448</v>
      </c>
      <c r="AH179" t="s">
        <v>106</v>
      </c>
      <c r="AI179" t="s">
        <v>1455</v>
      </c>
      <c r="AJ179" t="s">
        <v>106</v>
      </c>
      <c r="AK179" t="s">
        <v>116</v>
      </c>
      <c r="AL179">
        <v>3809935058.8235297</v>
      </c>
      <c r="AM179">
        <v>-344850000.00000036</v>
      </c>
      <c r="AN179">
        <v>-306351949.99999988</v>
      </c>
      <c r="AO179">
        <v>-38498050.000000477</v>
      </c>
      <c r="AP179">
        <v>6.5983398272065008E-2</v>
      </c>
      <c r="AQ179">
        <v>6.7862141256356034E-2</v>
      </c>
      <c r="AR179">
        <v>-1.8787429842910264E-3</v>
      </c>
      <c r="AS179">
        <v>0</v>
      </c>
      <c r="AT179">
        <v>0</v>
      </c>
      <c r="AU179">
        <v>0</v>
      </c>
      <c r="AV179">
        <v>4.3445817096426476E-2</v>
      </c>
      <c r="AW179">
        <v>4.8074176965416937E-2</v>
      </c>
      <c r="AX179">
        <v>-4.6283598689904615E-3</v>
      </c>
    </row>
    <row r="180" spans="1:50" x14ac:dyDescent="0.25">
      <c r="A180" t="s">
        <v>1456</v>
      </c>
      <c r="B180" t="s">
        <v>1457</v>
      </c>
      <c r="C180" t="s">
        <v>1458</v>
      </c>
      <c r="D180" t="s">
        <v>102</v>
      </c>
      <c r="E180" t="s">
        <v>1438</v>
      </c>
      <c r="F180" t="s">
        <v>1459</v>
      </c>
      <c r="G180" t="s">
        <v>105</v>
      </c>
      <c r="H180" t="s">
        <v>106</v>
      </c>
      <c r="I180" t="s">
        <v>1460</v>
      </c>
      <c r="J180" t="s">
        <v>108</v>
      </c>
      <c r="K180" t="s">
        <v>149</v>
      </c>
      <c r="L180" t="s">
        <v>324</v>
      </c>
      <c r="M180" t="s">
        <v>102</v>
      </c>
      <c r="N180" t="s">
        <v>150</v>
      </c>
      <c r="O180" t="s">
        <v>151</v>
      </c>
      <c r="P180" t="s">
        <v>65</v>
      </c>
      <c r="Q180" t="s">
        <v>113</v>
      </c>
      <c r="R180" t="s">
        <v>168</v>
      </c>
      <c r="S180" t="s">
        <v>115</v>
      </c>
      <c r="T180" t="s">
        <v>116</v>
      </c>
      <c r="U180" t="s">
        <v>115</v>
      </c>
      <c r="V180" t="s">
        <v>115</v>
      </c>
      <c r="W180" t="s">
        <v>115</v>
      </c>
      <c r="X180" t="s">
        <v>115</v>
      </c>
      <c r="Y180" t="s">
        <v>102</v>
      </c>
      <c r="Z180">
        <v>5888.6790000000001</v>
      </c>
      <c r="AA180">
        <v>5670.0627999999997</v>
      </c>
      <c r="AB180" t="s">
        <v>106</v>
      </c>
      <c r="AC180">
        <v>0.09</v>
      </c>
      <c r="AD180">
        <v>0.01</v>
      </c>
      <c r="AE180" t="s">
        <v>1454</v>
      </c>
      <c r="AF180" t="s">
        <v>1454</v>
      </c>
      <c r="AG180" t="s">
        <v>1457</v>
      </c>
      <c r="AH180" t="s">
        <v>106</v>
      </c>
      <c r="AI180" t="s">
        <v>152</v>
      </c>
      <c r="AJ180" t="s">
        <v>106</v>
      </c>
      <c r="AK180" t="s">
        <v>116</v>
      </c>
      <c r="AL180">
        <v>2425816941.1764712</v>
      </c>
      <c r="AM180">
        <v>-256960000.00000003</v>
      </c>
      <c r="AN180">
        <v>-234833853.89999998</v>
      </c>
      <c r="AO180">
        <v>-22126146.100000054</v>
      </c>
      <c r="AP180">
        <v>3.8073908174692139E-2</v>
      </c>
      <c r="AQ180">
        <v>3.9517326714420875E-2</v>
      </c>
      <c r="AR180">
        <v>-1.4434185397287358E-3</v>
      </c>
      <c r="AS180">
        <v>0</v>
      </c>
      <c r="AT180">
        <v>0</v>
      </c>
      <c r="AU180">
        <v>0</v>
      </c>
      <c r="AV180">
        <v>2.0363236103467131E-2</v>
      </c>
      <c r="AW180">
        <v>2.284989537168447E-2</v>
      </c>
      <c r="AX180">
        <v>-2.4866592682173394E-3</v>
      </c>
    </row>
    <row r="181" spans="1:50" x14ac:dyDescent="0.25">
      <c r="A181" t="s">
        <v>1461</v>
      </c>
      <c r="B181" t="s">
        <v>1462</v>
      </c>
      <c r="C181" t="s">
        <v>1463</v>
      </c>
      <c r="D181" t="s">
        <v>102</v>
      </c>
      <c r="E181" t="s">
        <v>1438</v>
      </c>
      <c r="F181" t="s">
        <v>1464</v>
      </c>
      <c r="G181" t="s">
        <v>105</v>
      </c>
      <c r="H181" t="s">
        <v>106</v>
      </c>
      <c r="I181" t="s">
        <v>1465</v>
      </c>
      <c r="J181" t="s">
        <v>108</v>
      </c>
      <c r="K181" t="s">
        <v>149</v>
      </c>
      <c r="L181" t="s">
        <v>324</v>
      </c>
      <c r="M181" t="s">
        <v>102</v>
      </c>
      <c r="N181" t="s">
        <v>1466</v>
      </c>
      <c r="O181" t="s">
        <v>1467</v>
      </c>
      <c r="P181" t="s">
        <v>65</v>
      </c>
      <c r="Q181" t="s">
        <v>113</v>
      </c>
      <c r="R181" t="s">
        <v>168</v>
      </c>
      <c r="S181" t="s">
        <v>115</v>
      </c>
      <c r="T181" t="s">
        <v>116</v>
      </c>
      <c r="U181" t="s">
        <v>115</v>
      </c>
      <c r="V181" t="s">
        <v>115</v>
      </c>
      <c r="W181" t="s">
        <v>115</v>
      </c>
      <c r="X181" t="s">
        <v>115</v>
      </c>
      <c r="Y181" t="s">
        <v>115</v>
      </c>
      <c r="Z181">
        <v>182.09620000000001</v>
      </c>
      <c r="AA181">
        <v>198.76769999999999</v>
      </c>
      <c r="AB181" t="s">
        <v>106</v>
      </c>
      <c r="AC181">
        <v>0.3</v>
      </c>
      <c r="AD181">
        <v>0.2</v>
      </c>
      <c r="AE181" t="s">
        <v>1454</v>
      </c>
      <c r="AF181" t="s">
        <v>1454</v>
      </c>
      <c r="AG181" t="s">
        <v>1462</v>
      </c>
      <c r="AH181" t="s">
        <v>106</v>
      </c>
      <c r="AI181" t="s">
        <v>1468</v>
      </c>
      <c r="AJ181" t="s">
        <v>106</v>
      </c>
      <c r="AK181" t="s">
        <v>116</v>
      </c>
      <c r="AL181">
        <v>188480870.58823529</v>
      </c>
      <c r="AM181">
        <v>19464000</v>
      </c>
      <c r="AN181">
        <v>27197220</v>
      </c>
      <c r="AO181">
        <v>-7733220</v>
      </c>
      <c r="AP181">
        <v>3.5812672176308347E-2</v>
      </c>
      <c r="AQ181">
        <v>2.9320201505631971E-2</v>
      </c>
      <c r="AR181">
        <v>6.4924706706763757E-3</v>
      </c>
      <c r="AS181">
        <v>0</v>
      </c>
      <c r="AT181">
        <v>0</v>
      </c>
      <c r="AU181">
        <v>0</v>
      </c>
      <c r="AV181">
        <v>3.8674033149171283E-2</v>
      </c>
      <c r="AW181">
        <v>6.425937847486396E-2</v>
      </c>
      <c r="AX181">
        <v>-2.5585345325692677E-2</v>
      </c>
    </row>
    <row r="182" spans="1:50" x14ac:dyDescent="0.25">
      <c r="A182" t="s">
        <v>1469</v>
      </c>
      <c r="B182" t="s">
        <v>1470</v>
      </c>
      <c r="C182" t="s">
        <v>1471</v>
      </c>
      <c r="D182" t="s">
        <v>115</v>
      </c>
      <c r="E182" t="s">
        <v>1438</v>
      </c>
      <c r="F182" t="s">
        <v>1472</v>
      </c>
      <c r="G182" t="s">
        <v>105</v>
      </c>
      <c r="H182" t="s">
        <v>169</v>
      </c>
      <c r="I182" t="s">
        <v>1473</v>
      </c>
      <c r="J182" t="s">
        <v>108</v>
      </c>
      <c r="K182" t="s">
        <v>570</v>
      </c>
      <c r="L182" t="s">
        <v>324</v>
      </c>
      <c r="M182" t="s">
        <v>102</v>
      </c>
      <c r="N182" t="s">
        <v>1474</v>
      </c>
      <c r="O182" t="s">
        <v>369</v>
      </c>
      <c r="P182" t="s">
        <v>65</v>
      </c>
      <c r="Q182" t="s">
        <v>113</v>
      </c>
      <c r="R182" t="s">
        <v>168</v>
      </c>
      <c r="S182" t="s">
        <v>115</v>
      </c>
      <c r="T182" t="s">
        <v>116</v>
      </c>
      <c r="U182" t="s">
        <v>115</v>
      </c>
      <c r="V182" t="s">
        <v>115</v>
      </c>
      <c r="W182" t="s">
        <v>115</v>
      </c>
      <c r="X182" t="s">
        <v>115</v>
      </c>
      <c r="Y182" t="s">
        <v>102</v>
      </c>
      <c r="Z182">
        <v>169.05430000000001</v>
      </c>
      <c r="AA182">
        <v>149.47300000000001</v>
      </c>
      <c r="AB182" t="s">
        <v>169</v>
      </c>
      <c r="AC182">
        <v>0.6</v>
      </c>
      <c r="AD182">
        <v>0.4</v>
      </c>
      <c r="AE182" t="s">
        <v>1454</v>
      </c>
      <c r="AF182" t="s">
        <v>1454</v>
      </c>
      <c r="AG182" t="s">
        <v>1470</v>
      </c>
      <c r="AH182" t="s">
        <v>169</v>
      </c>
      <c r="AI182" t="s">
        <v>1475</v>
      </c>
      <c r="AJ182" t="s">
        <v>169</v>
      </c>
      <c r="AK182" t="s">
        <v>116</v>
      </c>
      <c r="AL182">
        <v>135563639.19539663</v>
      </c>
      <c r="AM182">
        <v>-19101000</v>
      </c>
      <c r="AN182">
        <v>-4623720.0000000009</v>
      </c>
      <c r="AO182">
        <v>-14477280</v>
      </c>
      <c r="AP182">
        <v>-1.5950322659198823E-2</v>
      </c>
      <c r="AQ182">
        <v>-9.0901208331201078E-3</v>
      </c>
      <c r="AR182">
        <v>-6.8602018260787156E-3</v>
      </c>
      <c r="AS182">
        <v>0</v>
      </c>
      <c r="AT182">
        <v>0</v>
      </c>
      <c r="AU182">
        <v>0</v>
      </c>
      <c r="AV182">
        <v>0.18852941176470583</v>
      </c>
      <c r="AW182">
        <v>0.18875762456909184</v>
      </c>
      <c r="AX182">
        <v>-2.2821280438600766E-4</v>
      </c>
    </row>
    <row r="183" spans="1:50" x14ac:dyDescent="0.25">
      <c r="A183" t="s">
        <v>1476</v>
      </c>
      <c r="B183" t="s">
        <v>1477</v>
      </c>
      <c r="C183" t="s">
        <v>1478</v>
      </c>
      <c r="D183" t="s">
        <v>115</v>
      </c>
      <c r="E183" t="s">
        <v>1438</v>
      </c>
      <c r="F183" t="s">
        <v>1479</v>
      </c>
      <c r="G183" t="s">
        <v>105</v>
      </c>
      <c r="H183" t="s">
        <v>106</v>
      </c>
      <c r="I183" t="s">
        <v>1480</v>
      </c>
      <c r="J183" t="s">
        <v>116</v>
      </c>
      <c r="K183" t="s">
        <v>125</v>
      </c>
      <c r="L183" t="s">
        <v>324</v>
      </c>
      <c r="M183" t="s">
        <v>102</v>
      </c>
      <c r="N183" t="s">
        <v>176</v>
      </c>
      <c r="O183" t="s">
        <v>177</v>
      </c>
      <c r="P183" t="s">
        <v>65</v>
      </c>
      <c r="Q183" t="s">
        <v>346</v>
      </c>
      <c r="R183" t="s">
        <v>168</v>
      </c>
      <c r="S183" t="s">
        <v>115</v>
      </c>
      <c r="T183" t="s">
        <v>116</v>
      </c>
      <c r="U183" t="s">
        <v>115</v>
      </c>
      <c r="V183" t="s">
        <v>115</v>
      </c>
      <c r="W183" t="s">
        <v>115</v>
      </c>
      <c r="X183" t="s">
        <v>115</v>
      </c>
      <c r="Y183" t="s">
        <v>102</v>
      </c>
      <c r="Z183">
        <v>352.01549999999997</v>
      </c>
      <c r="AA183">
        <v>542.20979999999997</v>
      </c>
      <c r="AB183" t="s">
        <v>106</v>
      </c>
      <c r="AC183">
        <v>0.33</v>
      </c>
      <c r="AD183">
        <v>0.13</v>
      </c>
      <c r="AE183" t="s">
        <v>1454</v>
      </c>
      <c r="AF183" t="s">
        <v>1454</v>
      </c>
      <c r="AG183" t="s">
        <v>1477</v>
      </c>
      <c r="AH183" t="s">
        <v>106</v>
      </c>
      <c r="AI183" t="s">
        <v>178</v>
      </c>
      <c r="AJ183" t="s">
        <v>106</v>
      </c>
      <c r="AK183" t="s">
        <v>116</v>
      </c>
      <c r="AL183">
        <v>429174654.76190472</v>
      </c>
      <c r="AM183">
        <v>186900999.99999994</v>
      </c>
      <c r="AN183">
        <v>156643659.99999994</v>
      </c>
      <c r="AO183">
        <v>30257340</v>
      </c>
      <c r="AP183">
        <v>2.9517351416034954E-2</v>
      </c>
      <c r="AQ183">
        <v>3.3622818298222112E-2</v>
      </c>
      <c r="AR183">
        <v>-4.1054668821871587E-3</v>
      </c>
      <c r="AS183">
        <v>0</v>
      </c>
      <c r="AT183">
        <v>0</v>
      </c>
      <c r="AU183">
        <v>0</v>
      </c>
      <c r="AV183">
        <v>6.7411083540115824E-2</v>
      </c>
      <c r="AW183">
        <v>7.106293012779763E-2</v>
      </c>
      <c r="AX183">
        <v>-3.6518465876818063E-3</v>
      </c>
    </row>
    <row r="184" spans="1:50" x14ac:dyDescent="0.25">
      <c r="A184" t="s">
        <v>1481</v>
      </c>
      <c r="B184" t="s">
        <v>1482</v>
      </c>
      <c r="C184" t="s">
        <v>1483</v>
      </c>
      <c r="D184" t="s">
        <v>102</v>
      </c>
      <c r="E184" t="s">
        <v>1438</v>
      </c>
      <c r="F184" t="s">
        <v>1484</v>
      </c>
      <c r="G184" t="s">
        <v>105</v>
      </c>
      <c r="H184" t="s">
        <v>169</v>
      </c>
      <c r="I184" t="s">
        <v>1485</v>
      </c>
      <c r="J184" t="s">
        <v>116</v>
      </c>
      <c r="K184" t="s">
        <v>213</v>
      </c>
      <c r="L184" t="s">
        <v>324</v>
      </c>
      <c r="M184" t="s">
        <v>102</v>
      </c>
      <c r="N184" t="s">
        <v>1486</v>
      </c>
      <c r="O184" t="s">
        <v>1487</v>
      </c>
      <c r="P184" t="s">
        <v>65</v>
      </c>
      <c r="Q184" t="s">
        <v>113</v>
      </c>
      <c r="R184" t="s">
        <v>472</v>
      </c>
      <c r="S184" t="s">
        <v>115</v>
      </c>
      <c r="T184" t="s">
        <v>116</v>
      </c>
      <c r="U184" t="s">
        <v>115</v>
      </c>
      <c r="V184" t="s">
        <v>115</v>
      </c>
      <c r="W184" t="s">
        <v>115</v>
      </c>
      <c r="X184" t="s">
        <v>115</v>
      </c>
      <c r="Y184" t="s">
        <v>115</v>
      </c>
      <c r="Z184">
        <v>280.0994</v>
      </c>
      <c r="AA184">
        <v>224.15090000000001</v>
      </c>
      <c r="AB184" t="s">
        <v>169</v>
      </c>
      <c r="AC184">
        <v>0.65</v>
      </c>
      <c r="AD184">
        <v>0.45</v>
      </c>
      <c r="AE184" t="s">
        <v>1454</v>
      </c>
      <c r="AF184" t="s">
        <v>1454</v>
      </c>
      <c r="AG184" t="s">
        <v>1482</v>
      </c>
      <c r="AH184" t="s">
        <v>169</v>
      </c>
      <c r="AI184" t="s">
        <v>1488</v>
      </c>
      <c r="AJ184" t="s">
        <v>169</v>
      </c>
      <c r="AK184" t="s">
        <v>116</v>
      </c>
      <c r="AL184">
        <v>233095489.59479794</v>
      </c>
      <c r="AM184">
        <v>-55869999.999999978</v>
      </c>
      <c r="AN184">
        <v>-5746429.9999999907</v>
      </c>
      <c r="AO184">
        <v>-50123569.999999985</v>
      </c>
      <c r="AP184">
        <v>-7.488362679619498E-3</v>
      </c>
      <c r="AQ184">
        <v>-4.0758695909752785E-3</v>
      </c>
      <c r="AR184">
        <v>-3.4124930886442195E-3</v>
      </c>
      <c r="AS184">
        <v>0</v>
      </c>
      <c r="AT184">
        <v>0</v>
      </c>
      <c r="AU184">
        <v>0</v>
      </c>
      <c r="AV184">
        <v>0.1394052044609666</v>
      </c>
      <c r="AW184">
        <v>0.15567987381506487</v>
      </c>
      <c r="AX184">
        <v>-1.627466935409827E-2</v>
      </c>
    </row>
    <row r="185" spans="1:50" x14ac:dyDescent="0.25">
      <c r="A185" t="s">
        <v>1489</v>
      </c>
      <c r="B185" t="s">
        <v>1490</v>
      </c>
      <c r="C185" t="s">
        <v>1491</v>
      </c>
      <c r="D185" t="s">
        <v>115</v>
      </c>
      <c r="E185" t="s">
        <v>1438</v>
      </c>
      <c r="F185" t="s">
        <v>1492</v>
      </c>
      <c r="G185" t="s">
        <v>105</v>
      </c>
      <c r="H185" t="s">
        <v>106</v>
      </c>
      <c r="I185" t="s">
        <v>1493</v>
      </c>
      <c r="J185" t="s">
        <v>116</v>
      </c>
      <c r="K185" t="s">
        <v>708</v>
      </c>
      <c r="L185" t="s">
        <v>324</v>
      </c>
      <c r="M185" t="s">
        <v>102</v>
      </c>
      <c r="N185" t="s">
        <v>1494</v>
      </c>
      <c r="O185" t="s">
        <v>1495</v>
      </c>
      <c r="P185" t="s">
        <v>65</v>
      </c>
      <c r="Q185" t="s">
        <v>346</v>
      </c>
      <c r="R185" t="s">
        <v>168</v>
      </c>
      <c r="S185" t="s">
        <v>115</v>
      </c>
      <c r="T185" t="s">
        <v>116</v>
      </c>
      <c r="U185" t="s">
        <v>115</v>
      </c>
      <c r="V185" t="s">
        <v>115</v>
      </c>
      <c r="W185" t="s">
        <v>115</v>
      </c>
      <c r="X185" t="s">
        <v>115</v>
      </c>
      <c r="Y185" t="s">
        <v>115</v>
      </c>
      <c r="Z185">
        <v>40.0657</v>
      </c>
      <c r="AA185">
        <v>40.834800000000001</v>
      </c>
      <c r="AB185" t="s">
        <v>1496</v>
      </c>
      <c r="AC185">
        <v>0.25</v>
      </c>
      <c r="AD185">
        <v>0.15</v>
      </c>
      <c r="AE185" t="s">
        <v>1454</v>
      </c>
      <c r="AF185" t="s">
        <v>1454</v>
      </c>
      <c r="AG185" t="s">
        <v>1490</v>
      </c>
      <c r="AH185" t="s">
        <v>106</v>
      </c>
      <c r="AI185" t="s">
        <v>1497</v>
      </c>
      <c r="AJ185" t="s">
        <v>1496</v>
      </c>
      <c r="AK185" t="s">
        <v>759</v>
      </c>
      <c r="AL185">
        <v>25497017.857142854</v>
      </c>
      <c r="AM185">
        <v>131600.00000000239</v>
      </c>
      <c r="AN185">
        <v>0</v>
      </c>
      <c r="AO185">
        <v>131600.00000000239</v>
      </c>
      <c r="AP185">
        <v>3.2050824469983752E-2</v>
      </c>
      <c r="AQ185">
        <v>-1.0459899987694143E-2</v>
      </c>
      <c r="AR185">
        <v>4.2510724457677895E-2</v>
      </c>
      <c r="AS185">
        <v>0</v>
      </c>
      <c r="AT185">
        <v>0</v>
      </c>
      <c r="AU185">
        <v>0</v>
      </c>
      <c r="AV185">
        <v>-2.3174109857441949E-2</v>
      </c>
      <c r="AW185">
        <v>1.1754690353741992E-2</v>
      </c>
      <c r="AX185">
        <v>-3.4928800211183941E-2</v>
      </c>
    </row>
    <row r="186" spans="1:50" x14ac:dyDescent="0.25">
      <c r="A186" t="s">
        <v>1498</v>
      </c>
      <c r="B186" t="s">
        <v>1499</v>
      </c>
      <c r="C186" t="s">
        <v>1500</v>
      </c>
      <c r="D186" t="s">
        <v>102</v>
      </c>
      <c r="E186" t="s">
        <v>1438</v>
      </c>
      <c r="F186" t="s">
        <v>1501</v>
      </c>
      <c r="G186" t="s">
        <v>105</v>
      </c>
      <c r="H186" t="s">
        <v>169</v>
      </c>
      <c r="I186" t="s">
        <v>1502</v>
      </c>
      <c r="J186" t="s">
        <v>116</v>
      </c>
      <c r="K186" t="s">
        <v>301</v>
      </c>
      <c r="L186" t="s">
        <v>324</v>
      </c>
      <c r="M186" t="s">
        <v>102</v>
      </c>
      <c r="N186" t="s">
        <v>1503</v>
      </c>
      <c r="O186" t="s">
        <v>1504</v>
      </c>
      <c r="P186" t="s">
        <v>65</v>
      </c>
      <c r="Q186" t="s">
        <v>346</v>
      </c>
      <c r="R186" t="s">
        <v>142</v>
      </c>
      <c r="S186" t="s">
        <v>115</v>
      </c>
      <c r="T186" t="s">
        <v>116</v>
      </c>
      <c r="U186" t="s">
        <v>115</v>
      </c>
      <c r="V186" t="s">
        <v>115</v>
      </c>
      <c r="W186" t="s">
        <v>115</v>
      </c>
      <c r="X186" t="s">
        <v>115</v>
      </c>
      <c r="Y186" t="s">
        <v>115</v>
      </c>
      <c r="Z186">
        <v>314.10120000000001</v>
      </c>
      <c r="AA186">
        <v>485.28230000000002</v>
      </c>
      <c r="AB186" t="s">
        <v>169</v>
      </c>
      <c r="AC186">
        <v>0.12</v>
      </c>
      <c r="AD186">
        <v>0.02</v>
      </c>
      <c r="AE186" t="s">
        <v>1454</v>
      </c>
      <c r="AF186" t="s">
        <v>1454</v>
      </c>
      <c r="AG186" t="s">
        <v>1499</v>
      </c>
      <c r="AH186" t="s">
        <v>169</v>
      </c>
      <c r="AI186" t="s">
        <v>1505</v>
      </c>
      <c r="AJ186" t="s">
        <v>169</v>
      </c>
      <c r="AK186" t="s">
        <v>116</v>
      </c>
      <c r="AL186">
        <v>178694384.33046842</v>
      </c>
      <c r="AM186">
        <v>164478000.00000003</v>
      </c>
      <c r="AN186">
        <v>141222277.51469007</v>
      </c>
      <c r="AO186">
        <v>23255722.485309958</v>
      </c>
      <c r="AP186">
        <v>1.2195121951219523E-2</v>
      </c>
      <c r="AQ186">
        <v>1.2301472138954717E-2</v>
      </c>
      <c r="AR186">
        <v>-1.0635018773519356E-4</v>
      </c>
      <c r="AS186">
        <v>0</v>
      </c>
      <c r="AT186">
        <v>0</v>
      </c>
      <c r="AU186">
        <v>0</v>
      </c>
      <c r="AV186">
        <v>1.801127459006846E-3</v>
      </c>
      <c r="AW186">
        <v>5.1474845606784836E-3</v>
      </c>
      <c r="AX186">
        <v>-3.3463571016716376E-3</v>
      </c>
    </row>
    <row r="187" spans="1:50" x14ac:dyDescent="0.25">
      <c r="A187" t="s">
        <v>1506</v>
      </c>
      <c r="B187" t="s">
        <v>1507</v>
      </c>
      <c r="C187" t="s">
        <v>1508</v>
      </c>
      <c r="D187" t="s">
        <v>115</v>
      </c>
      <c r="E187" t="s">
        <v>1438</v>
      </c>
      <c r="F187" t="s">
        <v>1509</v>
      </c>
      <c r="G187" t="s">
        <v>105</v>
      </c>
      <c r="H187" t="s">
        <v>169</v>
      </c>
      <c r="I187" t="s">
        <v>1510</v>
      </c>
      <c r="J187" t="s">
        <v>116</v>
      </c>
      <c r="K187" t="s">
        <v>570</v>
      </c>
      <c r="L187" t="s">
        <v>324</v>
      </c>
      <c r="M187" t="s">
        <v>102</v>
      </c>
      <c r="N187" t="s">
        <v>1511</v>
      </c>
      <c r="O187" t="s">
        <v>1512</v>
      </c>
      <c r="P187" t="s">
        <v>65</v>
      </c>
      <c r="Q187" t="s">
        <v>113</v>
      </c>
      <c r="R187" t="s">
        <v>168</v>
      </c>
      <c r="S187" t="s">
        <v>115</v>
      </c>
      <c r="T187" t="s">
        <v>116</v>
      </c>
      <c r="U187" t="s">
        <v>115</v>
      </c>
      <c r="V187" t="s">
        <v>115</v>
      </c>
      <c r="W187" t="s">
        <v>115</v>
      </c>
      <c r="X187" t="s">
        <v>115</v>
      </c>
      <c r="Y187" t="s">
        <v>102</v>
      </c>
      <c r="Z187">
        <v>788.34190000000001</v>
      </c>
      <c r="AA187">
        <v>754.58320000000003</v>
      </c>
      <c r="AB187" t="s">
        <v>169</v>
      </c>
      <c r="AC187">
        <v>0.65</v>
      </c>
      <c r="AD187">
        <v>0.45</v>
      </c>
      <c r="AE187" t="s">
        <v>1454</v>
      </c>
      <c r="AF187" t="s">
        <v>1454</v>
      </c>
      <c r="AG187" t="s">
        <v>1507</v>
      </c>
      <c r="AH187" t="s">
        <v>169</v>
      </c>
      <c r="AI187" t="s">
        <v>1513</v>
      </c>
      <c r="AJ187" t="s">
        <v>169</v>
      </c>
      <c r="AK187" t="s">
        <v>116</v>
      </c>
      <c r="AL187">
        <v>663871105.03407145</v>
      </c>
      <c r="AM187">
        <v>-33559000.000000082</v>
      </c>
      <c r="AN187">
        <v>20183369.999999996</v>
      </c>
      <c r="AO187">
        <v>-53742370.000000075</v>
      </c>
      <c r="AP187">
        <v>-1.7003323958066918E-2</v>
      </c>
      <c r="AQ187">
        <v>-1.7864832307240675E-2</v>
      </c>
      <c r="AR187">
        <v>8.6150834917375629E-4</v>
      </c>
      <c r="AS187">
        <v>0</v>
      </c>
      <c r="AT187">
        <v>0</v>
      </c>
      <c r="AU187">
        <v>0</v>
      </c>
      <c r="AV187">
        <v>0.2365712447732391</v>
      </c>
      <c r="AW187">
        <v>0.23389049575628951</v>
      </c>
      <c r="AX187">
        <v>2.6807490169495907E-3</v>
      </c>
    </row>
    <row r="188" spans="1:50" x14ac:dyDescent="0.25">
      <c r="A188" t="s">
        <v>1514</v>
      </c>
      <c r="B188" t="s">
        <v>1515</v>
      </c>
      <c r="C188" t="s">
        <v>1516</v>
      </c>
      <c r="D188" t="s">
        <v>115</v>
      </c>
      <c r="E188" t="s">
        <v>1438</v>
      </c>
      <c r="F188" t="s">
        <v>1517</v>
      </c>
      <c r="G188" t="s">
        <v>105</v>
      </c>
      <c r="H188" t="s">
        <v>169</v>
      </c>
      <c r="I188" t="s">
        <v>1473</v>
      </c>
      <c r="J188" t="s">
        <v>108</v>
      </c>
      <c r="K188" t="s">
        <v>222</v>
      </c>
      <c r="L188" t="s">
        <v>324</v>
      </c>
      <c r="M188" t="s">
        <v>102</v>
      </c>
      <c r="N188" t="s">
        <v>223</v>
      </c>
      <c r="O188" t="s">
        <v>224</v>
      </c>
      <c r="P188" t="s">
        <v>65</v>
      </c>
      <c r="Q188" t="s">
        <v>130</v>
      </c>
      <c r="R188" t="s">
        <v>168</v>
      </c>
      <c r="S188" t="s">
        <v>115</v>
      </c>
      <c r="T188" t="s">
        <v>116</v>
      </c>
      <c r="U188" t="s">
        <v>115</v>
      </c>
      <c r="V188" t="s">
        <v>102</v>
      </c>
      <c r="W188" t="s">
        <v>102</v>
      </c>
      <c r="X188" t="s">
        <v>115</v>
      </c>
      <c r="Y188" t="s">
        <v>115</v>
      </c>
      <c r="Z188">
        <v>935.43420000000003</v>
      </c>
      <c r="AA188">
        <v>762.55859999999996</v>
      </c>
      <c r="AB188" t="s">
        <v>169</v>
      </c>
      <c r="AC188">
        <v>0.65</v>
      </c>
      <c r="AD188">
        <v>0.45</v>
      </c>
      <c r="AE188" t="s">
        <v>1454</v>
      </c>
      <c r="AF188" t="s">
        <v>1454</v>
      </c>
      <c r="AG188" t="s">
        <v>1515</v>
      </c>
      <c r="AH188" t="s">
        <v>169</v>
      </c>
      <c r="AI188" t="s">
        <v>225</v>
      </c>
      <c r="AJ188" t="s">
        <v>169</v>
      </c>
      <c r="AK188" t="s">
        <v>116</v>
      </c>
      <c r="AL188">
        <v>705087002.21301877</v>
      </c>
      <c r="AM188">
        <v>-168880999.99999997</v>
      </c>
      <c r="AN188">
        <v>-92184300.000000015</v>
      </c>
      <c r="AO188">
        <v>-76696699.999999955</v>
      </c>
      <c r="AP188">
        <v>-5.8742542450666013E-3</v>
      </c>
      <c r="AQ188">
        <v>-8.2958217790848332E-3</v>
      </c>
      <c r="AR188">
        <v>2.4215675340182319E-3</v>
      </c>
      <c r="AS188">
        <v>0</v>
      </c>
      <c r="AT188">
        <v>0</v>
      </c>
      <c r="AU188">
        <v>0</v>
      </c>
      <c r="AV188">
        <v>0.16087888531618444</v>
      </c>
      <c r="AW188">
        <v>0.15960126161643262</v>
      </c>
      <c r="AX188">
        <v>1.2776236997518176E-3</v>
      </c>
    </row>
    <row r="189" spans="1:50" x14ac:dyDescent="0.25">
      <c r="A189" t="s">
        <v>1518</v>
      </c>
      <c r="B189" t="s">
        <v>1519</v>
      </c>
      <c r="C189" t="s">
        <v>1520</v>
      </c>
      <c r="D189" t="s">
        <v>115</v>
      </c>
      <c r="E189" t="s">
        <v>1438</v>
      </c>
      <c r="F189" t="s">
        <v>1521</v>
      </c>
      <c r="G189" t="s">
        <v>105</v>
      </c>
      <c r="H189" t="s">
        <v>169</v>
      </c>
      <c r="I189" t="s">
        <v>1473</v>
      </c>
      <c r="J189" t="s">
        <v>108</v>
      </c>
      <c r="K189" t="s">
        <v>125</v>
      </c>
      <c r="L189" t="s">
        <v>324</v>
      </c>
      <c r="M189" t="s">
        <v>102</v>
      </c>
      <c r="N189" t="s">
        <v>1522</v>
      </c>
      <c r="O189" t="s">
        <v>1523</v>
      </c>
      <c r="P189" t="s">
        <v>65</v>
      </c>
      <c r="Q189" t="s">
        <v>113</v>
      </c>
      <c r="R189" t="s">
        <v>168</v>
      </c>
      <c r="S189" t="s">
        <v>115</v>
      </c>
      <c r="T189" t="s">
        <v>116</v>
      </c>
      <c r="U189" t="s">
        <v>115</v>
      </c>
      <c r="V189" t="s">
        <v>115</v>
      </c>
      <c r="W189" t="s">
        <v>115</v>
      </c>
      <c r="X189" t="s">
        <v>115</v>
      </c>
      <c r="Y189" t="s">
        <v>115</v>
      </c>
      <c r="Z189">
        <v>3570.7674000000002</v>
      </c>
      <c r="AA189">
        <v>3301.4784</v>
      </c>
      <c r="AB189" t="s">
        <v>169</v>
      </c>
      <c r="AC189">
        <v>0.25</v>
      </c>
      <c r="AD189">
        <v>0.15</v>
      </c>
      <c r="AE189" t="s">
        <v>1454</v>
      </c>
      <c r="AF189" t="s">
        <v>1454</v>
      </c>
      <c r="AG189" t="s">
        <v>1519</v>
      </c>
      <c r="AH189" t="s">
        <v>169</v>
      </c>
      <c r="AI189" t="s">
        <v>1524</v>
      </c>
      <c r="AJ189" t="s">
        <v>169</v>
      </c>
      <c r="AK189" t="s">
        <v>116</v>
      </c>
      <c r="AL189">
        <v>2755683545.3201108</v>
      </c>
      <c r="AM189">
        <v>-342720000.00000024</v>
      </c>
      <c r="AN189">
        <v>-216283130</v>
      </c>
      <c r="AO189">
        <v>-126436870.00000024</v>
      </c>
      <c r="AP189">
        <v>1.8858079904591651E-2</v>
      </c>
      <c r="AQ189">
        <v>2.0248333822926456E-2</v>
      </c>
      <c r="AR189">
        <v>-1.390253918334805E-3</v>
      </c>
      <c r="AS189">
        <v>0</v>
      </c>
      <c r="AT189">
        <v>0</v>
      </c>
      <c r="AU189">
        <v>0</v>
      </c>
      <c r="AV189">
        <v>8.5875436924054638E-2</v>
      </c>
      <c r="AW189">
        <v>8.7972367073328783E-2</v>
      </c>
      <c r="AX189">
        <v>-2.0969301492741454E-3</v>
      </c>
    </row>
    <row r="190" spans="1:50" x14ac:dyDescent="0.25">
      <c r="A190" t="s">
        <v>1525</v>
      </c>
      <c r="B190" t="s">
        <v>1526</v>
      </c>
      <c r="C190" t="s">
        <v>1527</v>
      </c>
      <c r="D190" t="s">
        <v>115</v>
      </c>
      <c r="E190" t="s">
        <v>1438</v>
      </c>
      <c r="F190" t="s">
        <v>1528</v>
      </c>
      <c r="G190" t="s">
        <v>105</v>
      </c>
      <c r="H190" t="s">
        <v>169</v>
      </c>
      <c r="I190" t="s">
        <v>1529</v>
      </c>
      <c r="J190" t="s">
        <v>116</v>
      </c>
      <c r="K190" t="s">
        <v>1103</v>
      </c>
      <c r="L190" t="s">
        <v>324</v>
      </c>
      <c r="M190" t="s">
        <v>102</v>
      </c>
      <c r="N190" t="s">
        <v>1530</v>
      </c>
      <c r="O190" t="s">
        <v>224</v>
      </c>
      <c r="P190" t="s">
        <v>65</v>
      </c>
      <c r="Q190" t="s">
        <v>130</v>
      </c>
      <c r="R190" t="s">
        <v>168</v>
      </c>
      <c r="S190" t="s">
        <v>115</v>
      </c>
      <c r="T190" t="s">
        <v>116</v>
      </c>
      <c r="U190" t="s">
        <v>115</v>
      </c>
      <c r="V190" t="s">
        <v>102</v>
      </c>
      <c r="W190" t="s">
        <v>102</v>
      </c>
      <c r="X190" t="s">
        <v>115</v>
      </c>
      <c r="Y190" t="s">
        <v>115</v>
      </c>
      <c r="Z190">
        <v>222.60589999999999</v>
      </c>
      <c r="AA190">
        <v>172.15010000000001</v>
      </c>
      <c r="AB190" t="s">
        <v>169</v>
      </c>
      <c r="AC190">
        <v>0.65</v>
      </c>
      <c r="AD190">
        <v>0.45</v>
      </c>
      <c r="AE190" t="s">
        <v>1454</v>
      </c>
      <c r="AF190" t="s">
        <v>1454</v>
      </c>
      <c r="AG190" t="s">
        <v>1526</v>
      </c>
      <c r="AH190" t="s">
        <v>169</v>
      </c>
      <c r="AI190" t="s">
        <v>1531</v>
      </c>
      <c r="AJ190" t="s">
        <v>169</v>
      </c>
      <c r="AK190" t="s">
        <v>116</v>
      </c>
      <c r="AL190">
        <v>157539937.25450113</v>
      </c>
      <c r="AM190">
        <v>-49241999.999999993</v>
      </c>
      <c r="AN190">
        <v>-7596834.9129357189</v>
      </c>
      <c r="AO190">
        <v>-41645165.087064274</v>
      </c>
      <c r="AP190">
        <v>8.8950546760241389E-2</v>
      </c>
      <c r="AQ190">
        <v>7.7383493287800365E-2</v>
      </c>
      <c r="AR190">
        <v>1.1567053472441025E-2</v>
      </c>
      <c r="AS190">
        <v>0</v>
      </c>
      <c r="AT190">
        <v>0</v>
      </c>
      <c r="AU190">
        <v>0</v>
      </c>
      <c r="AV190">
        <v>6.1406299713649304E-2</v>
      </c>
      <c r="AW190">
        <v>7.0738920700093022E-2</v>
      </c>
      <c r="AX190">
        <v>-9.3326209864437182E-3</v>
      </c>
    </row>
    <row r="191" spans="1:50" x14ac:dyDescent="0.25">
      <c r="A191" t="s">
        <v>1532</v>
      </c>
      <c r="B191" t="s">
        <v>1533</v>
      </c>
      <c r="C191" t="s">
        <v>1534</v>
      </c>
      <c r="D191" t="s">
        <v>115</v>
      </c>
      <c r="E191" t="s">
        <v>1438</v>
      </c>
      <c r="F191" t="s">
        <v>1535</v>
      </c>
      <c r="G191" t="s">
        <v>105</v>
      </c>
      <c r="H191" t="s">
        <v>169</v>
      </c>
      <c r="I191" t="s">
        <v>1473</v>
      </c>
      <c r="J191" t="s">
        <v>108</v>
      </c>
      <c r="K191" t="s">
        <v>204</v>
      </c>
      <c r="L191" t="s">
        <v>110</v>
      </c>
      <c r="M191" t="s">
        <v>102</v>
      </c>
      <c r="N191" t="s">
        <v>778</v>
      </c>
      <c r="O191" t="s">
        <v>779</v>
      </c>
      <c r="P191" t="s">
        <v>65</v>
      </c>
      <c r="Q191" t="s">
        <v>113</v>
      </c>
      <c r="R191" t="s">
        <v>168</v>
      </c>
      <c r="S191" t="s">
        <v>115</v>
      </c>
      <c r="T191" t="s">
        <v>116</v>
      </c>
      <c r="U191" t="s">
        <v>115</v>
      </c>
      <c r="V191" t="s">
        <v>115</v>
      </c>
      <c r="W191" t="s">
        <v>115</v>
      </c>
      <c r="X191" t="s">
        <v>115</v>
      </c>
      <c r="Y191" t="s">
        <v>102</v>
      </c>
      <c r="Z191">
        <v>529600.03830000001</v>
      </c>
      <c r="AA191">
        <v>450010.50150000001</v>
      </c>
      <c r="AB191" t="s">
        <v>1083</v>
      </c>
      <c r="AC191">
        <v>0.3</v>
      </c>
      <c r="AD191">
        <v>0.2</v>
      </c>
      <c r="AE191" t="s">
        <v>1454</v>
      </c>
      <c r="AF191" t="s">
        <v>1454</v>
      </c>
      <c r="AG191" t="s">
        <v>1533</v>
      </c>
      <c r="AH191" t="s">
        <v>169</v>
      </c>
      <c r="AI191" t="s">
        <v>780</v>
      </c>
      <c r="AJ191" t="s">
        <v>169</v>
      </c>
      <c r="AK191" t="s">
        <v>116</v>
      </c>
      <c r="AL191">
        <v>2010872098.1912396</v>
      </c>
      <c r="AM191">
        <v>-152760000.00000021</v>
      </c>
      <c r="AN191">
        <v>-31961879.999999996</v>
      </c>
      <c r="AO191">
        <v>-120798120.00000021</v>
      </c>
      <c r="AP191">
        <v>-7.3476559380240003E-3</v>
      </c>
      <c r="AQ191">
        <v>-8.2624586365215302E-3</v>
      </c>
      <c r="AR191">
        <v>9.1480269849752993E-4</v>
      </c>
      <c r="AS191">
        <v>0</v>
      </c>
      <c r="AT191">
        <v>0</v>
      </c>
      <c r="AU191">
        <v>0</v>
      </c>
      <c r="AV191">
        <v>0.13104013104013101</v>
      </c>
      <c r="AW191">
        <v>0.12795646175707454</v>
      </c>
      <c r="AX191">
        <v>3.0836692830564782E-3</v>
      </c>
    </row>
    <row r="192" spans="1:50" x14ac:dyDescent="0.25">
      <c r="A192" t="s">
        <v>1536</v>
      </c>
      <c r="B192" t="s">
        <v>1537</v>
      </c>
      <c r="C192" t="s">
        <v>1538</v>
      </c>
      <c r="D192" t="s">
        <v>115</v>
      </c>
      <c r="E192" t="s">
        <v>1438</v>
      </c>
      <c r="F192" t="s">
        <v>1539</v>
      </c>
      <c r="G192" t="s">
        <v>105</v>
      </c>
      <c r="H192" t="s">
        <v>169</v>
      </c>
      <c r="I192" t="s">
        <v>1473</v>
      </c>
      <c r="J192" t="s">
        <v>108</v>
      </c>
      <c r="K192" t="s">
        <v>785</v>
      </c>
      <c r="L192" t="s">
        <v>324</v>
      </c>
      <c r="M192" t="s">
        <v>102</v>
      </c>
      <c r="N192" t="s">
        <v>786</v>
      </c>
      <c r="O192" t="s">
        <v>224</v>
      </c>
      <c r="P192" t="s">
        <v>65</v>
      </c>
      <c r="Q192" t="s">
        <v>113</v>
      </c>
      <c r="R192" t="s">
        <v>168</v>
      </c>
      <c r="S192" t="s">
        <v>115</v>
      </c>
      <c r="T192" t="s">
        <v>116</v>
      </c>
      <c r="U192" t="s">
        <v>115</v>
      </c>
      <c r="V192" t="s">
        <v>115</v>
      </c>
      <c r="W192" t="s">
        <v>115</v>
      </c>
      <c r="X192" t="s">
        <v>115</v>
      </c>
      <c r="Y192" t="s">
        <v>102</v>
      </c>
      <c r="Z192">
        <v>152.1678</v>
      </c>
      <c r="AA192">
        <v>145.1713</v>
      </c>
      <c r="AB192" t="s">
        <v>169</v>
      </c>
      <c r="AC192">
        <v>0.65</v>
      </c>
      <c r="AD192">
        <v>0.45</v>
      </c>
      <c r="AE192" t="s">
        <v>1454</v>
      </c>
      <c r="AF192" t="s">
        <v>1454</v>
      </c>
      <c r="AG192" t="s">
        <v>1537</v>
      </c>
      <c r="AH192" t="s">
        <v>169</v>
      </c>
      <c r="AI192" t="s">
        <v>787</v>
      </c>
      <c r="AJ192" t="s">
        <v>169</v>
      </c>
      <c r="AK192" t="s">
        <v>116</v>
      </c>
      <c r="AL192">
        <v>128955550.53913514</v>
      </c>
      <c r="AM192">
        <v>-6693000.0000000121</v>
      </c>
      <c r="AN192">
        <v>3582230</v>
      </c>
      <c r="AO192">
        <v>-10275230.000000011</v>
      </c>
      <c r="AP192">
        <v>1.8393623543839777E-3</v>
      </c>
      <c r="AQ192">
        <v>5.0542569208469335E-3</v>
      </c>
      <c r="AR192">
        <v>-3.2148945664629558E-3</v>
      </c>
      <c r="AS192">
        <v>0</v>
      </c>
      <c r="AT192">
        <v>0</v>
      </c>
      <c r="AU192">
        <v>0</v>
      </c>
      <c r="AV192">
        <v>0.1421781070879351</v>
      </c>
      <c r="AW192">
        <v>0.14381062161308567</v>
      </c>
      <c r="AX192">
        <v>-1.6325145251505635E-3</v>
      </c>
    </row>
    <row r="193" spans="1:50" x14ac:dyDescent="0.25">
      <c r="A193" t="s">
        <v>1540</v>
      </c>
      <c r="B193" t="s">
        <v>1541</v>
      </c>
      <c r="C193" t="s">
        <v>1542</v>
      </c>
      <c r="D193" t="s">
        <v>115</v>
      </c>
      <c r="E193" t="s">
        <v>1438</v>
      </c>
      <c r="F193" t="s">
        <v>1543</v>
      </c>
      <c r="G193" t="s">
        <v>105</v>
      </c>
      <c r="H193" t="s">
        <v>169</v>
      </c>
      <c r="I193" t="s">
        <v>1544</v>
      </c>
      <c r="J193" t="s">
        <v>116</v>
      </c>
      <c r="K193" t="s">
        <v>793</v>
      </c>
      <c r="L193" t="s">
        <v>324</v>
      </c>
      <c r="M193" t="s">
        <v>102</v>
      </c>
      <c r="N193" t="s">
        <v>1545</v>
      </c>
      <c r="O193" t="s">
        <v>224</v>
      </c>
      <c r="P193" t="s">
        <v>65</v>
      </c>
      <c r="Q193" t="s">
        <v>113</v>
      </c>
      <c r="R193" t="s">
        <v>168</v>
      </c>
      <c r="S193" t="s">
        <v>115</v>
      </c>
      <c r="T193" t="s">
        <v>116</v>
      </c>
      <c r="U193" t="s">
        <v>115</v>
      </c>
      <c r="V193" t="s">
        <v>115</v>
      </c>
      <c r="W193" t="s">
        <v>115</v>
      </c>
      <c r="X193" t="s">
        <v>115</v>
      </c>
      <c r="Y193" t="s">
        <v>115</v>
      </c>
      <c r="Z193">
        <v>81.592500000000001</v>
      </c>
      <c r="AA193">
        <v>91.750200000000007</v>
      </c>
      <c r="AB193" t="s">
        <v>169</v>
      </c>
      <c r="AC193">
        <v>0.65</v>
      </c>
      <c r="AD193">
        <v>0.45</v>
      </c>
      <c r="AE193" t="s">
        <v>1454</v>
      </c>
      <c r="AF193" t="s">
        <v>1454</v>
      </c>
      <c r="AG193" t="s">
        <v>1541</v>
      </c>
      <c r="AH193" t="s">
        <v>169</v>
      </c>
      <c r="AI193" t="s">
        <v>1546</v>
      </c>
      <c r="AJ193" t="s">
        <v>169</v>
      </c>
      <c r="AK193" t="s">
        <v>116</v>
      </c>
      <c r="AL193">
        <v>78389963.423810855</v>
      </c>
      <c r="AM193">
        <v>9475900.0000000093</v>
      </c>
      <c r="AN193">
        <v>10470730</v>
      </c>
      <c r="AO193">
        <v>-994829.99999999069</v>
      </c>
      <c r="AP193">
        <v>-3.7191766863664211E-2</v>
      </c>
      <c r="AQ193">
        <v>-8.9809221137978623E-3</v>
      </c>
      <c r="AR193">
        <v>-2.8210844749866348E-2</v>
      </c>
      <c r="AS193">
        <v>0</v>
      </c>
      <c r="AT193">
        <v>0</v>
      </c>
      <c r="AU193">
        <v>0</v>
      </c>
      <c r="AV193">
        <v>-8.195287830944864E-2</v>
      </c>
      <c r="AW193">
        <v>-6.7491751846085468E-2</v>
      </c>
      <c r="AX193">
        <v>-1.4461126463363172E-2</v>
      </c>
    </row>
    <row r="194" spans="1:50" x14ac:dyDescent="0.25">
      <c r="A194" t="s">
        <v>1547</v>
      </c>
      <c r="B194" t="s">
        <v>1548</v>
      </c>
      <c r="C194" t="s">
        <v>1549</v>
      </c>
      <c r="D194" t="s">
        <v>115</v>
      </c>
      <c r="E194" t="s">
        <v>1438</v>
      </c>
      <c r="F194" t="s">
        <v>1550</v>
      </c>
      <c r="G194" t="s">
        <v>105</v>
      </c>
      <c r="H194" t="s">
        <v>169</v>
      </c>
      <c r="I194" t="s">
        <v>1551</v>
      </c>
      <c r="J194" t="s">
        <v>116</v>
      </c>
      <c r="K194" t="s">
        <v>193</v>
      </c>
      <c r="L194" t="s">
        <v>324</v>
      </c>
      <c r="M194" t="s">
        <v>102</v>
      </c>
      <c r="N194" t="s">
        <v>194</v>
      </c>
      <c r="O194" t="s">
        <v>195</v>
      </c>
      <c r="P194" t="s">
        <v>65</v>
      </c>
      <c r="Q194" t="s">
        <v>113</v>
      </c>
      <c r="R194" t="s">
        <v>168</v>
      </c>
      <c r="S194" t="s">
        <v>115</v>
      </c>
      <c r="T194" t="s">
        <v>116</v>
      </c>
      <c r="U194" t="s">
        <v>115</v>
      </c>
      <c r="V194" t="s">
        <v>115</v>
      </c>
      <c r="W194" t="s">
        <v>115</v>
      </c>
      <c r="X194" t="s">
        <v>115</v>
      </c>
      <c r="Y194" t="s">
        <v>102</v>
      </c>
      <c r="Z194">
        <v>644.09059999999999</v>
      </c>
      <c r="AA194">
        <v>616.16459999999995</v>
      </c>
      <c r="AB194" t="s">
        <v>169</v>
      </c>
      <c r="AC194">
        <v>0.45</v>
      </c>
      <c r="AD194">
        <v>0.3</v>
      </c>
      <c r="AE194" t="s">
        <v>1454</v>
      </c>
      <c r="AF194" t="s">
        <v>1454</v>
      </c>
      <c r="AG194" t="s">
        <v>1548</v>
      </c>
      <c r="AH194" t="s">
        <v>169</v>
      </c>
      <c r="AI194" t="s">
        <v>198</v>
      </c>
      <c r="AJ194" t="s">
        <v>169</v>
      </c>
      <c r="AK194" t="s">
        <v>116</v>
      </c>
      <c r="AL194">
        <v>531926775.5967828</v>
      </c>
      <c r="AM194">
        <v>-26268000.00000003</v>
      </c>
      <c r="AN194">
        <v>-12361310.000000007</v>
      </c>
      <c r="AO194">
        <v>-13906690.000000022</v>
      </c>
      <c r="AP194">
        <v>3.7337388072309574E-2</v>
      </c>
      <c r="AQ194">
        <v>3.8780341519348394E-2</v>
      </c>
      <c r="AR194">
        <v>-1.4429534470388194E-3</v>
      </c>
      <c r="AS194">
        <v>0</v>
      </c>
      <c r="AT194">
        <v>0</v>
      </c>
      <c r="AU194">
        <v>0</v>
      </c>
      <c r="AV194">
        <v>0.11020703372208662</v>
      </c>
      <c r="AW194">
        <v>0.10928976090143627</v>
      </c>
      <c r="AX194">
        <v>9.1727282065034998E-4</v>
      </c>
    </row>
    <row r="195" spans="1:50" x14ac:dyDescent="0.25">
      <c r="A195" t="s">
        <v>1552</v>
      </c>
      <c r="B195" t="s">
        <v>1553</v>
      </c>
      <c r="C195" t="s">
        <v>1554</v>
      </c>
      <c r="D195" t="s">
        <v>115</v>
      </c>
      <c r="E195" t="s">
        <v>1438</v>
      </c>
      <c r="F195" t="s">
        <v>1555</v>
      </c>
      <c r="G195" t="s">
        <v>105</v>
      </c>
      <c r="H195" t="s">
        <v>169</v>
      </c>
      <c r="I195" t="s">
        <v>1473</v>
      </c>
      <c r="J195" t="s">
        <v>108</v>
      </c>
      <c r="K195" t="s">
        <v>823</v>
      </c>
      <c r="L195" t="s">
        <v>324</v>
      </c>
      <c r="M195" t="s">
        <v>102</v>
      </c>
      <c r="N195" t="s">
        <v>824</v>
      </c>
      <c r="O195" t="s">
        <v>224</v>
      </c>
      <c r="P195" t="s">
        <v>65</v>
      </c>
      <c r="Q195" t="s">
        <v>113</v>
      </c>
      <c r="R195" t="s">
        <v>168</v>
      </c>
      <c r="S195" t="s">
        <v>115</v>
      </c>
      <c r="T195" t="s">
        <v>116</v>
      </c>
      <c r="U195" t="s">
        <v>115</v>
      </c>
      <c r="V195" t="s">
        <v>115</v>
      </c>
      <c r="W195" t="s">
        <v>115</v>
      </c>
      <c r="X195" t="s">
        <v>115</v>
      </c>
      <c r="Y195" t="s">
        <v>115</v>
      </c>
      <c r="Z195">
        <v>153.63939999999999</v>
      </c>
      <c r="AA195">
        <v>121.6563</v>
      </c>
      <c r="AB195" t="s">
        <v>169</v>
      </c>
      <c r="AC195">
        <v>0.65</v>
      </c>
      <c r="AD195">
        <v>0.45</v>
      </c>
      <c r="AE195" t="s">
        <v>1454</v>
      </c>
      <c r="AF195" t="s">
        <v>1454</v>
      </c>
      <c r="AG195" t="s">
        <v>1553</v>
      </c>
      <c r="AH195" t="s">
        <v>169</v>
      </c>
      <c r="AI195" t="s">
        <v>825</v>
      </c>
      <c r="AJ195" t="s">
        <v>169</v>
      </c>
      <c r="AK195" t="s">
        <v>116</v>
      </c>
      <c r="AL195">
        <v>116591391.18889922</v>
      </c>
      <c r="AM195">
        <v>-30089000</v>
      </c>
      <c r="AN195">
        <v>-20439090</v>
      </c>
      <c r="AO195">
        <v>-9649910</v>
      </c>
      <c r="AP195">
        <v>-4.8963903743315607E-2</v>
      </c>
      <c r="AQ195">
        <v>-5.3836551205525773E-2</v>
      </c>
      <c r="AR195">
        <v>4.8726474622101668E-3</v>
      </c>
      <c r="AS195">
        <v>0</v>
      </c>
      <c r="AT195">
        <v>0</v>
      </c>
      <c r="AU195">
        <v>0</v>
      </c>
      <c r="AV195">
        <v>5.3888888888888875E-2</v>
      </c>
      <c r="AW195">
        <v>4.897514464920194E-2</v>
      </c>
      <c r="AX195">
        <v>4.9137442396869346E-3</v>
      </c>
    </row>
    <row r="196" spans="1:50" x14ac:dyDescent="0.25">
      <c r="A196" t="s">
        <v>1556</v>
      </c>
      <c r="B196" t="s">
        <v>1557</v>
      </c>
      <c r="C196" t="s">
        <v>1558</v>
      </c>
      <c r="D196" t="s">
        <v>115</v>
      </c>
      <c r="E196" t="s">
        <v>1438</v>
      </c>
      <c r="F196" t="s">
        <v>1559</v>
      </c>
      <c r="G196" t="s">
        <v>320</v>
      </c>
      <c r="H196" t="s">
        <v>169</v>
      </c>
      <c r="I196" t="s">
        <v>1560</v>
      </c>
      <c r="J196" t="s">
        <v>108</v>
      </c>
      <c r="K196" t="s">
        <v>278</v>
      </c>
      <c r="L196" t="s">
        <v>324</v>
      </c>
      <c r="M196" t="s">
        <v>102</v>
      </c>
      <c r="N196" t="s">
        <v>1561</v>
      </c>
      <c r="O196" t="s">
        <v>1562</v>
      </c>
      <c r="P196" t="s">
        <v>65</v>
      </c>
      <c r="Q196" t="s">
        <v>346</v>
      </c>
      <c r="R196" t="s">
        <v>114</v>
      </c>
      <c r="S196" t="s">
        <v>115</v>
      </c>
      <c r="T196" t="s">
        <v>116</v>
      </c>
      <c r="U196" t="s">
        <v>115</v>
      </c>
      <c r="V196" t="s">
        <v>115</v>
      </c>
      <c r="W196" t="s">
        <v>115</v>
      </c>
      <c r="X196" t="s">
        <v>115</v>
      </c>
      <c r="Y196" t="s">
        <v>102</v>
      </c>
      <c r="Z196">
        <v>228.12530000000001</v>
      </c>
      <c r="AA196">
        <v>302.28429999999997</v>
      </c>
      <c r="AB196" t="s">
        <v>169</v>
      </c>
      <c r="AC196">
        <v>0.3</v>
      </c>
      <c r="AD196">
        <v>0.15</v>
      </c>
      <c r="AE196" t="s">
        <v>326</v>
      </c>
      <c r="AF196" t="s">
        <v>327</v>
      </c>
      <c r="AG196" t="s">
        <v>1557</v>
      </c>
      <c r="AH196" t="s">
        <v>169</v>
      </c>
      <c r="AI196" t="s">
        <v>1563</v>
      </c>
      <c r="AJ196" t="s">
        <v>169</v>
      </c>
      <c r="AK196" t="s">
        <v>116</v>
      </c>
      <c r="AL196">
        <v>212460486.52748084</v>
      </c>
      <c r="AM196">
        <v>74085999.999999985</v>
      </c>
      <c r="AN196">
        <v>58814990</v>
      </c>
      <c r="AO196">
        <v>15271009.999999985</v>
      </c>
      <c r="AP196">
        <v>-6.7296907546866569E-3</v>
      </c>
      <c r="AQ196">
        <v>-1.7718166788020406E-2</v>
      </c>
      <c r="AR196">
        <v>1.0988476033333749E-2</v>
      </c>
      <c r="AS196">
        <v>0</v>
      </c>
      <c r="AT196">
        <v>0</v>
      </c>
      <c r="AU196">
        <v>0</v>
      </c>
      <c r="AV196">
        <v>0.12077382028566253</v>
      </c>
      <c r="AW196">
        <v>0.11243656853914907</v>
      </c>
      <c r="AX196">
        <v>8.3372517465134521E-3</v>
      </c>
    </row>
    <row r="197" spans="1:50" x14ac:dyDescent="0.25">
      <c r="A197" t="s">
        <v>1564</v>
      </c>
      <c r="B197" t="s">
        <v>1565</v>
      </c>
      <c r="C197" t="s">
        <v>1566</v>
      </c>
      <c r="D197" t="s">
        <v>115</v>
      </c>
      <c r="E197" t="s">
        <v>1438</v>
      </c>
      <c r="F197" t="s">
        <v>1567</v>
      </c>
      <c r="G197" t="s">
        <v>320</v>
      </c>
      <c r="H197" t="s">
        <v>169</v>
      </c>
      <c r="I197" t="s">
        <v>1560</v>
      </c>
      <c r="J197" t="s">
        <v>108</v>
      </c>
      <c r="K197" t="s">
        <v>278</v>
      </c>
      <c r="L197" t="s">
        <v>324</v>
      </c>
      <c r="M197" t="s">
        <v>102</v>
      </c>
      <c r="N197" t="s">
        <v>279</v>
      </c>
      <c r="O197" t="s">
        <v>280</v>
      </c>
      <c r="P197" t="s">
        <v>65</v>
      </c>
      <c r="Q197" t="s">
        <v>346</v>
      </c>
      <c r="R197" t="s">
        <v>114</v>
      </c>
      <c r="S197" t="s">
        <v>115</v>
      </c>
      <c r="T197" t="s">
        <v>116</v>
      </c>
      <c r="U197" t="s">
        <v>115</v>
      </c>
      <c r="V197" t="s">
        <v>115</v>
      </c>
      <c r="W197" t="s">
        <v>115</v>
      </c>
      <c r="X197" t="s">
        <v>115</v>
      </c>
      <c r="Y197" t="s">
        <v>102</v>
      </c>
      <c r="Z197">
        <v>422.07299999999998</v>
      </c>
      <c r="AA197">
        <v>449.79239999999999</v>
      </c>
      <c r="AB197" t="s">
        <v>169</v>
      </c>
      <c r="AC197">
        <v>0.3</v>
      </c>
      <c r="AD197">
        <v>0.15</v>
      </c>
      <c r="AE197" t="s">
        <v>326</v>
      </c>
      <c r="AF197" t="s">
        <v>327</v>
      </c>
      <c r="AG197" t="s">
        <v>1565</v>
      </c>
      <c r="AH197" t="s">
        <v>169</v>
      </c>
      <c r="AI197" t="s">
        <v>281</v>
      </c>
      <c r="AJ197" t="s">
        <v>169</v>
      </c>
      <c r="AK197" t="s">
        <v>116</v>
      </c>
      <c r="AL197">
        <v>382454602.54986113</v>
      </c>
      <c r="AM197">
        <v>26431000.000000041</v>
      </c>
      <c r="AN197">
        <v>-30875270.000000015</v>
      </c>
      <c r="AO197">
        <v>57306270.00000006</v>
      </c>
      <c r="AP197">
        <v>6.5466956251939434E-2</v>
      </c>
      <c r="AQ197">
        <v>5.7152007877604438E-2</v>
      </c>
      <c r="AR197">
        <v>8.3149483743349961E-3</v>
      </c>
      <c r="AS197">
        <v>0</v>
      </c>
      <c r="AT197">
        <v>0</v>
      </c>
      <c r="AU197">
        <v>0</v>
      </c>
      <c r="AV197">
        <v>0.17221368834272055</v>
      </c>
      <c r="AW197">
        <v>0.16190852981988391</v>
      </c>
      <c r="AX197">
        <v>1.0305158522836644E-2</v>
      </c>
    </row>
    <row r="198" spans="1:50" x14ac:dyDescent="0.25">
      <c r="A198" t="s">
        <v>1568</v>
      </c>
      <c r="B198" t="s">
        <v>1569</v>
      </c>
      <c r="C198" t="s">
        <v>1570</v>
      </c>
      <c r="D198" t="s">
        <v>115</v>
      </c>
      <c r="E198" t="s">
        <v>1438</v>
      </c>
      <c r="F198" t="s">
        <v>1571</v>
      </c>
      <c r="G198" t="s">
        <v>1440</v>
      </c>
      <c r="H198" t="s">
        <v>169</v>
      </c>
      <c r="I198" t="s">
        <v>1572</v>
      </c>
      <c r="J198" t="s">
        <v>116</v>
      </c>
      <c r="K198" t="s">
        <v>278</v>
      </c>
      <c r="L198" t="s">
        <v>1442</v>
      </c>
      <c r="M198" t="s">
        <v>115</v>
      </c>
      <c r="N198" t="s">
        <v>1166</v>
      </c>
      <c r="O198" t="e">
        <v>#N/A</v>
      </c>
      <c r="P198" t="s">
        <v>1445</v>
      </c>
      <c r="Q198" t="s">
        <v>113</v>
      </c>
      <c r="R198" t="s">
        <v>168</v>
      </c>
      <c r="S198" t="s">
        <v>115</v>
      </c>
      <c r="T198" t="s">
        <v>116</v>
      </c>
      <c r="U198" t="s">
        <v>115</v>
      </c>
      <c r="V198" t="s">
        <v>115</v>
      </c>
      <c r="W198" t="s">
        <v>115</v>
      </c>
      <c r="X198" t="s">
        <v>115</v>
      </c>
      <c r="Y198" t="s">
        <v>115</v>
      </c>
      <c r="Z198">
        <v>797.79</v>
      </c>
      <c r="AA198">
        <v>795.9</v>
      </c>
      <c r="AB198" t="s">
        <v>169</v>
      </c>
      <c r="AC198">
        <v>0.25</v>
      </c>
      <c r="AD198">
        <v>0.25</v>
      </c>
      <c r="AE198" t="s">
        <v>1573</v>
      </c>
      <c r="AF198" t="s">
        <v>1574</v>
      </c>
      <c r="AG198" t="s">
        <v>1569</v>
      </c>
      <c r="AH198" t="s">
        <v>169</v>
      </c>
      <c r="AI198" t="s">
        <v>134</v>
      </c>
      <c r="AJ198" t="s">
        <v>134</v>
      </c>
      <c r="AK198" t="s">
        <v>759</v>
      </c>
      <c r="AL198">
        <v>667625599.69999611</v>
      </c>
      <c r="AM198">
        <v>-3882000.0000000619</v>
      </c>
      <c r="AN198">
        <v>31913116.924310118</v>
      </c>
      <c r="AO198">
        <v>-35795116.924310178</v>
      </c>
      <c r="AP198">
        <v>-1.4150943396226356E-2</v>
      </c>
      <c r="AQ198" t="s">
        <v>134</v>
      </c>
      <c r="AR198" t="s">
        <v>134</v>
      </c>
      <c r="AS198">
        <v>0</v>
      </c>
      <c r="AT198" t="s">
        <v>134</v>
      </c>
      <c r="AU198" t="s">
        <v>134</v>
      </c>
      <c r="AV198">
        <v>4.5428454284542674E-2</v>
      </c>
      <c r="AW198" t="s">
        <v>134</v>
      </c>
      <c r="AX198" t="s">
        <v>134</v>
      </c>
    </row>
    <row r="199" spans="1:50" x14ac:dyDescent="0.25">
      <c r="A199" t="s">
        <v>1575</v>
      </c>
      <c r="B199" t="s">
        <v>1576</v>
      </c>
      <c r="C199" t="s">
        <v>1577</v>
      </c>
      <c r="D199" t="s">
        <v>115</v>
      </c>
      <c r="E199" t="s">
        <v>1438</v>
      </c>
      <c r="F199" t="s">
        <v>1578</v>
      </c>
      <c r="G199" t="s">
        <v>1440</v>
      </c>
      <c r="H199" t="s">
        <v>169</v>
      </c>
      <c r="I199" t="s">
        <v>1572</v>
      </c>
      <c r="J199" t="s">
        <v>116</v>
      </c>
      <c r="K199" t="s">
        <v>278</v>
      </c>
      <c r="L199" t="s">
        <v>1442</v>
      </c>
      <c r="M199" t="s">
        <v>115</v>
      </c>
      <c r="N199" t="s">
        <v>1166</v>
      </c>
      <c r="O199" t="e">
        <v>#N/A</v>
      </c>
      <c r="P199" t="s">
        <v>1445</v>
      </c>
      <c r="Q199" t="s">
        <v>113</v>
      </c>
      <c r="R199" t="s">
        <v>129</v>
      </c>
      <c r="S199" t="s">
        <v>115</v>
      </c>
      <c r="T199" t="s">
        <v>116</v>
      </c>
      <c r="U199" t="s">
        <v>115</v>
      </c>
      <c r="V199" t="s">
        <v>115</v>
      </c>
      <c r="W199" t="s">
        <v>115</v>
      </c>
      <c r="X199" t="s">
        <v>115</v>
      </c>
      <c r="Y199" t="s">
        <v>115</v>
      </c>
      <c r="Z199">
        <v>45.89</v>
      </c>
      <c r="AA199">
        <v>45.15</v>
      </c>
      <c r="AB199" t="s">
        <v>169</v>
      </c>
      <c r="AC199">
        <v>0.4</v>
      </c>
      <c r="AD199">
        <v>0.4</v>
      </c>
      <c r="AE199" t="s">
        <v>1438</v>
      </c>
      <c r="AF199" t="s">
        <v>1579</v>
      </c>
      <c r="AG199" t="s">
        <v>1576</v>
      </c>
      <c r="AH199" t="s">
        <v>169</v>
      </c>
      <c r="AI199" t="s">
        <v>134</v>
      </c>
      <c r="AJ199" t="s">
        <v>134</v>
      </c>
      <c r="AK199" t="s">
        <v>759</v>
      </c>
      <c r="AL199">
        <v>38880124.236017697</v>
      </c>
      <c r="AM199">
        <v>-1719000.0000000012</v>
      </c>
      <c r="AN199">
        <v>-518572.54676761653</v>
      </c>
      <c r="AO199">
        <v>-1200427.4532323848</v>
      </c>
      <c r="AP199">
        <v>4.4594079532461084E-2</v>
      </c>
      <c r="AQ199" t="s">
        <v>134</v>
      </c>
      <c r="AR199" t="s">
        <v>134</v>
      </c>
      <c r="AS199">
        <v>0</v>
      </c>
      <c r="AT199" t="s">
        <v>134</v>
      </c>
      <c r="AU199" t="s">
        <v>134</v>
      </c>
      <c r="AV199">
        <v>1.0384024577573037E-2</v>
      </c>
      <c r="AW199" t="s">
        <v>134</v>
      </c>
      <c r="AX199" t="s">
        <v>134</v>
      </c>
    </row>
    <row r="200" spans="1:50" x14ac:dyDescent="0.25">
      <c r="A200" t="s">
        <v>1580</v>
      </c>
      <c r="B200" t="s">
        <v>1581</v>
      </c>
      <c r="C200" t="s">
        <v>1582</v>
      </c>
      <c r="D200" t="s">
        <v>115</v>
      </c>
      <c r="E200" t="s">
        <v>1438</v>
      </c>
      <c r="F200" t="s">
        <v>1583</v>
      </c>
      <c r="G200" t="s">
        <v>1440</v>
      </c>
      <c r="H200" t="s">
        <v>106</v>
      </c>
      <c r="I200" t="s">
        <v>1584</v>
      </c>
      <c r="J200" t="s">
        <v>116</v>
      </c>
      <c r="K200" t="s">
        <v>278</v>
      </c>
      <c r="L200" t="s">
        <v>1442</v>
      </c>
      <c r="M200" t="s">
        <v>115</v>
      </c>
      <c r="N200" t="s">
        <v>1166</v>
      </c>
      <c r="O200" t="e">
        <v>#N/A</v>
      </c>
      <c r="P200" t="s">
        <v>1445</v>
      </c>
      <c r="Q200" t="s">
        <v>113</v>
      </c>
      <c r="R200" t="s">
        <v>129</v>
      </c>
      <c r="S200" t="s">
        <v>115</v>
      </c>
      <c r="T200" t="s">
        <v>116</v>
      </c>
      <c r="U200" t="s">
        <v>115</v>
      </c>
      <c r="V200" t="s">
        <v>115</v>
      </c>
      <c r="W200" t="s">
        <v>115</v>
      </c>
      <c r="X200" t="s">
        <v>102</v>
      </c>
      <c r="Y200" t="s">
        <v>115</v>
      </c>
      <c r="Z200">
        <v>110.572</v>
      </c>
      <c r="AA200">
        <v>125.047</v>
      </c>
      <c r="AB200" t="s">
        <v>106</v>
      </c>
      <c r="AC200">
        <v>0.75</v>
      </c>
      <c r="AD200">
        <v>0.75</v>
      </c>
      <c r="AE200" t="s">
        <v>132</v>
      </c>
      <c r="AF200" t="s">
        <v>132</v>
      </c>
      <c r="AG200" t="s">
        <v>1581</v>
      </c>
      <c r="AH200" t="s">
        <v>106</v>
      </c>
      <c r="AI200" t="s">
        <v>134</v>
      </c>
      <c r="AJ200" t="s">
        <v>134</v>
      </c>
      <c r="AK200" t="s">
        <v>759</v>
      </c>
      <c r="AL200">
        <v>136101482.35294119</v>
      </c>
      <c r="AM200">
        <v>16950000.000000004</v>
      </c>
      <c r="AN200">
        <v>20946946.000000019</v>
      </c>
      <c r="AO200">
        <v>-3996946.0000000149</v>
      </c>
      <c r="AP200">
        <v>4.4104410441044184E-2</v>
      </c>
      <c r="AQ200" t="s">
        <v>134</v>
      </c>
      <c r="AR200" t="s">
        <v>134</v>
      </c>
      <c r="AS200">
        <v>0</v>
      </c>
      <c r="AT200" t="s">
        <v>134</v>
      </c>
      <c r="AU200" t="s">
        <v>134</v>
      </c>
      <c r="AV200">
        <v>-3.3508033336197007E-3</v>
      </c>
      <c r="AW200" t="s">
        <v>134</v>
      </c>
      <c r="AX200" t="s">
        <v>134</v>
      </c>
    </row>
    <row r="201" spans="1:50" x14ac:dyDescent="0.25">
      <c r="A201" t="s">
        <v>1585</v>
      </c>
      <c r="B201" t="s">
        <v>1586</v>
      </c>
      <c r="C201" t="s">
        <v>1587</v>
      </c>
      <c r="D201" t="s">
        <v>115</v>
      </c>
      <c r="E201" t="s">
        <v>1438</v>
      </c>
      <c r="F201" t="s">
        <v>1588</v>
      </c>
      <c r="G201" t="s">
        <v>320</v>
      </c>
      <c r="H201" t="s">
        <v>169</v>
      </c>
      <c r="I201" t="s">
        <v>1589</v>
      </c>
      <c r="J201" t="s">
        <v>629</v>
      </c>
      <c r="K201" t="s">
        <v>301</v>
      </c>
      <c r="L201" t="s">
        <v>324</v>
      </c>
      <c r="M201" t="s">
        <v>102</v>
      </c>
      <c r="N201" t="s">
        <v>1308</v>
      </c>
      <c r="O201" t="s">
        <v>1309</v>
      </c>
      <c r="P201" t="s">
        <v>65</v>
      </c>
      <c r="Q201" t="s">
        <v>113</v>
      </c>
      <c r="R201" t="s">
        <v>168</v>
      </c>
      <c r="S201" t="s">
        <v>115</v>
      </c>
      <c r="T201" t="s">
        <v>116</v>
      </c>
      <c r="U201" t="s">
        <v>115</v>
      </c>
      <c r="V201" t="s">
        <v>115</v>
      </c>
      <c r="W201" t="s">
        <v>115</v>
      </c>
      <c r="X201" t="s">
        <v>115</v>
      </c>
      <c r="Y201" t="s">
        <v>102</v>
      </c>
      <c r="Z201">
        <v>545.16539999999998</v>
      </c>
      <c r="AA201">
        <v>703.00900000000001</v>
      </c>
      <c r="AB201" t="s">
        <v>169</v>
      </c>
      <c r="AC201">
        <v>0.3</v>
      </c>
      <c r="AD201">
        <v>0.15</v>
      </c>
      <c r="AE201" t="s">
        <v>326</v>
      </c>
      <c r="AF201" t="s">
        <v>327</v>
      </c>
      <c r="AG201" t="s">
        <v>1586</v>
      </c>
      <c r="AH201" t="s">
        <v>169</v>
      </c>
      <c r="AI201" t="s">
        <v>1310</v>
      </c>
      <c r="AJ201" t="s">
        <v>169</v>
      </c>
      <c r="AK201" t="s">
        <v>116</v>
      </c>
      <c r="AL201">
        <v>519362438.64468926</v>
      </c>
      <c r="AM201">
        <v>155795999.99999994</v>
      </c>
      <c r="AN201">
        <v>88569640</v>
      </c>
      <c r="AO201">
        <v>67226359.99999994</v>
      </c>
      <c r="AP201">
        <v>1.5239855896852506E-2</v>
      </c>
      <c r="AQ201">
        <v>1.7559654636618571E-3</v>
      </c>
      <c r="AR201">
        <v>1.3483890433190648E-2</v>
      </c>
      <c r="AS201">
        <v>0</v>
      </c>
      <c r="AT201">
        <v>0</v>
      </c>
      <c r="AU201">
        <v>0</v>
      </c>
      <c r="AV201">
        <v>0.1041655926174152</v>
      </c>
      <c r="AW201">
        <v>8.9906813394564411E-2</v>
      </c>
      <c r="AX201">
        <v>1.4258779222850793E-2</v>
      </c>
    </row>
    <row r="202" spans="1:50" x14ac:dyDescent="0.25">
      <c r="A202" t="s">
        <v>1590</v>
      </c>
      <c r="B202" t="s">
        <v>1591</v>
      </c>
      <c r="C202" t="s">
        <v>1592</v>
      </c>
      <c r="D202" t="s">
        <v>115</v>
      </c>
      <c r="E202" t="s">
        <v>1438</v>
      </c>
      <c r="F202" t="s">
        <v>1593</v>
      </c>
      <c r="G202" t="s">
        <v>320</v>
      </c>
      <c r="H202" t="s">
        <v>169</v>
      </c>
      <c r="I202" t="s">
        <v>1589</v>
      </c>
      <c r="J202" t="s">
        <v>621</v>
      </c>
      <c r="K202" t="s">
        <v>301</v>
      </c>
      <c r="L202" t="s">
        <v>324</v>
      </c>
      <c r="M202" t="s">
        <v>102</v>
      </c>
      <c r="N202" t="s">
        <v>1594</v>
      </c>
      <c r="O202" t="s">
        <v>1595</v>
      </c>
      <c r="P202" t="s">
        <v>65</v>
      </c>
      <c r="Q202" t="s">
        <v>113</v>
      </c>
      <c r="R202" t="s">
        <v>168</v>
      </c>
      <c r="S202" t="s">
        <v>115</v>
      </c>
      <c r="T202" t="s">
        <v>116</v>
      </c>
      <c r="U202" t="s">
        <v>115</v>
      </c>
      <c r="V202" t="s">
        <v>115</v>
      </c>
      <c r="W202" t="s">
        <v>115</v>
      </c>
      <c r="X202" t="s">
        <v>115</v>
      </c>
      <c r="Y202" t="s">
        <v>102</v>
      </c>
      <c r="Z202">
        <v>141.6173</v>
      </c>
      <c r="AA202">
        <v>177.38570000000001</v>
      </c>
      <c r="AB202" t="s">
        <v>169</v>
      </c>
      <c r="AC202">
        <v>0.35</v>
      </c>
      <c r="AD202">
        <v>0.15</v>
      </c>
      <c r="AE202" t="s">
        <v>326</v>
      </c>
      <c r="AF202" t="s">
        <v>327</v>
      </c>
      <c r="AG202" t="s">
        <v>1591</v>
      </c>
      <c r="AH202" t="s">
        <v>169</v>
      </c>
      <c r="AI202" t="s">
        <v>1596</v>
      </c>
      <c r="AJ202" t="s">
        <v>169</v>
      </c>
      <c r="AK202" t="s">
        <v>116</v>
      </c>
      <c r="AL202">
        <v>132795124.59638591</v>
      </c>
      <c r="AM202">
        <v>35666000.000000022</v>
      </c>
      <c r="AN202">
        <v>26326700</v>
      </c>
      <c r="AO202">
        <v>9339300.0000000224</v>
      </c>
      <c r="AP202">
        <v>1.8459157731844922E-2</v>
      </c>
      <c r="AQ202">
        <v>5.8542115863673416E-3</v>
      </c>
      <c r="AR202">
        <v>1.260494614547758E-2</v>
      </c>
      <c r="AS202">
        <v>0</v>
      </c>
      <c r="AT202">
        <v>0</v>
      </c>
      <c r="AU202">
        <v>0</v>
      </c>
      <c r="AV202">
        <v>0.10612244897959178</v>
      </c>
      <c r="AW202">
        <v>9.4773916201141395E-2</v>
      </c>
      <c r="AX202">
        <v>1.1348532778450382E-2</v>
      </c>
    </row>
    <row r="203" spans="1:50" x14ac:dyDescent="0.25">
      <c r="A203" t="s">
        <v>1597</v>
      </c>
      <c r="B203" t="s">
        <v>1598</v>
      </c>
      <c r="C203" t="s">
        <v>1599</v>
      </c>
      <c r="D203" t="s">
        <v>115</v>
      </c>
      <c r="E203" t="s">
        <v>1438</v>
      </c>
      <c r="F203" t="s">
        <v>1600</v>
      </c>
      <c r="G203" t="s">
        <v>320</v>
      </c>
      <c r="H203" t="s">
        <v>106</v>
      </c>
      <c r="I203" t="s">
        <v>1601</v>
      </c>
      <c r="J203" t="s">
        <v>108</v>
      </c>
      <c r="K203" t="s">
        <v>301</v>
      </c>
      <c r="L203" t="s">
        <v>324</v>
      </c>
      <c r="M203" t="s">
        <v>102</v>
      </c>
      <c r="N203" t="s">
        <v>302</v>
      </c>
      <c r="O203" t="s">
        <v>303</v>
      </c>
      <c r="P203" t="s">
        <v>65</v>
      </c>
      <c r="Q203" t="s">
        <v>113</v>
      </c>
      <c r="R203" t="s">
        <v>129</v>
      </c>
      <c r="S203" t="s">
        <v>115</v>
      </c>
      <c r="T203" t="s">
        <v>116</v>
      </c>
      <c r="U203" t="s">
        <v>115</v>
      </c>
      <c r="V203" t="s">
        <v>115</v>
      </c>
      <c r="W203" t="s">
        <v>115</v>
      </c>
      <c r="X203" t="s">
        <v>102</v>
      </c>
      <c r="Y203" t="s">
        <v>102</v>
      </c>
      <c r="Z203">
        <v>1467.8858</v>
      </c>
      <c r="AA203">
        <v>1583.8462</v>
      </c>
      <c r="AB203" t="s">
        <v>169</v>
      </c>
      <c r="AC203">
        <v>0.2</v>
      </c>
      <c r="AD203">
        <v>0.1</v>
      </c>
      <c r="AE203" t="s">
        <v>326</v>
      </c>
      <c r="AF203" t="s">
        <v>327</v>
      </c>
      <c r="AG203" t="s">
        <v>1598</v>
      </c>
      <c r="AH203" t="s">
        <v>106</v>
      </c>
      <c r="AI203" t="s">
        <v>304</v>
      </c>
      <c r="AJ203" t="s">
        <v>169</v>
      </c>
      <c r="AK203" t="s">
        <v>759</v>
      </c>
      <c r="AL203">
        <v>568228750.00000024</v>
      </c>
      <c r="AM203">
        <v>89540999.99999994</v>
      </c>
      <c r="AN203">
        <v>90295500.000000015</v>
      </c>
      <c r="AO203">
        <v>-754500.00000007451</v>
      </c>
      <c r="AP203">
        <v>2.7915019762845938E-2</v>
      </c>
      <c r="AQ203">
        <v>9.0721800874176139E-3</v>
      </c>
      <c r="AR203">
        <v>1.8842839675428324E-2</v>
      </c>
      <c r="AS203">
        <v>0</v>
      </c>
      <c r="AT203">
        <v>0</v>
      </c>
      <c r="AU203">
        <v>0</v>
      </c>
      <c r="AV203">
        <v>0.10723789249600846</v>
      </c>
      <c r="AW203">
        <v>0.11092223199638607</v>
      </c>
      <c r="AX203">
        <v>-3.6843395003776092E-3</v>
      </c>
    </row>
    <row r="204" spans="1:50" x14ac:dyDescent="0.25">
      <c r="A204" t="s">
        <v>1602</v>
      </c>
      <c r="B204" t="s">
        <v>1603</v>
      </c>
      <c r="C204" t="s">
        <v>1604</v>
      </c>
      <c r="D204" t="s">
        <v>102</v>
      </c>
      <c r="E204" t="s">
        <v>1438</v>
      </c>
      <c r="F204" t="s">
        <v>1605</v>
      </c>
      <c r="G204" t="s">
        <v>105</v>
      </c>
      <c r="H204" t="s">
        <v>106</v>
      </c>
      <c r="I204" t="s">
        <v>1606</v>
      </c>
      <c r="J204" t="s">
        <v>108</v>
      </c>
      <c r="K204" t="s">
        <v>708</v>
      </c>
      <c r="L204" t="s">
        <v>324</v>
      </c>
      <c r="M204" t="s">
        <v>102</v>
      </c>
      <c r="N204" t="s">
        <v>1607</v>
      </c>
      <c r="O204" t="s">
        <v>1608</v>
      </c>
      <c r="P204" t="s">
        <v>65</v>
      </c>
      <c r="Q204" t="s">
        <v>113</v>
      </c>
      <c r="R204" t="s">
        <v>168</v>
      </c>
      <c r="S204" t="s">
        <v>115</v>
      </c>
      <c r="T204" t="s">
        <v>116</v>
      </c>
      <c r="U204" t="s">
        <v>115</v>
      </c>
      <c r="V204" t="s">
        <v>115</v>
      </c>
      <c r="W204" t="s">
        <v>115</v>
      </c>
      <c r="X204" t="s">
        <v>115</v>
      </c>
      <c r="Y204" t="s">
        <v>115</v>
      </c>
      <c r="Z204">
        <v>103.17100000000001</v>
      </c>
      <c r="AA204">
        <v>102.637</v>
      </c>
      <c r="AB204" t="s">
        <v>1496</v>
      </c>
      <c r="AC204">
        <v>0.5</v>
      </c>
      <c r="AD204">
        <v>0.3</v>
      </c>
      <c r="AE204" t="s">
        <v>1454</v>
      </c>
      <c r="AF204" t="s">
        <v>1454</v>
      </c>
      <c r="AG204" t="s">
        <v>1603</v>
      </c>
      <c r="AH204" t="s">
        <v>106</v>
      </c>
      <c r="AI204" t="s">
        <v>1609</v>
      </c>
      <c r="AJ204" t="s">
        <v>1496</v>
      </c>
      <c r="AK204" t="s">
        <v>759</v>
      </c>
      <c r="AL204">
        <v>100694442.35294117</v>
      </c>
      <c r="AM204">
        <v>-534000.00000000605</v>
      </c>
      <c r="AN204">
        <v>0</v>
      </c>
      <c r="AO204">
        <v>-534000.00000000605</v>
      </c>
      <c r="AP204">
        <v>8.7320385283435886E-2</v>
      </c>
      <c r="AQ204">
        <v>4.0163532297628812E-2</v>
      </c>
      <c r="AR204">
        <v>4.7156852985807074E-2</v>
      </c>
      <c r="AS204">
        <v>0</v>
      </c>
      <c r="AT204">
        <v>0</v>
      </c>
      <c r="AU204">
        <v>0</v>
      </c>
      <c r="AV204">
        <v>4.905545399146849E-2</v>
      </c>
      <c r="AW204">
        <v>8.3702663770369945E-2</v>
      </c>
      <c r="AX204">
        <v>-3.4647209778901455E-2</v>
      </c>
    </row>
    <row r="205" spans="1:50" x14ac:dyDescent="0.25">
      <c r="A205" t="s">
        <v>1610</v>
      </c>
      <c r="B205" t="s">
        <v>1611</v>
      </c>
    </row>
    <row r="206" spans="1:50" x14ac:dyDescent="0.25">
      <c r="A206" t="s">
        <v>1612</v>
      </c>
      <c r="B206" t="s">
        <v>1613</v>
      </c>
    </row>
    <row r="207" spans="1:50" x14ac:dyDescent="0.25">
      <c r="A207" t="s">
        <v>1614</v>
      </c>
      <c r="B207" t="s">
        <v>1615</v>
      </c>
    </row>
    <row r="208" spans="1:50" x14ac:dyDescent="0.25">
      <c r="A208" t="s">
        <v>1616</v>
      </c>
      <c r="B208" t="s">
        <v>1617</v>
      </c>
    </row>
    <row r="209" spans="1:2" x14ac:dyDescent="0.25">
      <c r="A209" t="s">
        <v>1618</v>
      </c>
      <c r="B209" t="s">
        <v>1619</v>
      </c>
    </row>
    <row r="210" spans="1:2" x14ac:dyDescent="0.25">
      <c r="B210" t="s">
        <v>1620</v>
      </c>
    </row>
    <row r="211" spans="1:2" x14ac:dyDescent="0.25">
      <c r="B211" t="s">
        <v>1621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911"/>
  <sheetViews>
    <sheetView topLeftCell="Z1" workbookViewId="0">
      <selection activeCell="U4" sqref="U4"/>
    </sheetView>
  </sheetViews>
  <sheetFormatPr defaultRowHeight="15" x14ac:dyDescent="0.25"/>
  <cols>
    <col min="1" max="1" width="14.28515625" customWidth="1"/>
    <col min="7" max="7" width="18" customWidth="1"/>
  </cols>
  <sheetData>
    <row r="1" spans="1:57" x14ac:dyDescent="0.25">
      <c r="B1">
        <v>1</v>
      </c>
      <c r="C1">
        <v>5</v>
      </c>
      <c r="G1">
        <v>5</v>
      </c>
      <c r="H1">
        <v>1</v>
      </c>
      <c r="K1">
        <v>893</v>
      </c>
      <c r="L1">
        <v>0.12103577981651402</v>
      </c>
      <c r="AF1">
        <v>17</v>
      </c>
      <c r="AG1">
        <v>0</v>
      </c>
      <c r="AK1">
        <v>0</v>
      </c>
      <c r="AL1">
        <v>17</v>
      </c>
      <c r="AO1">
        <v>892</v>
      </c>
      <c r="AP1">
        <v>0.21696184971098265</v>
      </c>
    </row>
    <row r="2" spans="1:57" x14ac:dyDescent="0.25">
      <c r="L2">
        <v>0.2689448021805656</v>
      </c>
      <c r="M2">
        <v>0</v>
      </c>
      <c r="X2">
        <v>5</v>
      </c>
      <c r="Y2">
        <v>5</v>
      </c>
      <c r="Z2">
        <v>5</v>
      </c>
      <c r="AA2">
        <v>5</v>
      </c>
      <c r="AP2">
        <v>0.48943126799828623</v>
      </c>
      <c r="AQ2">
        <v>0</v>
      </c>
      <c r="BB2">
        <v>5</v>
      </c>
      <c r="BC2">
        <v>5</v>
      </c>
      <c r="BD2">
        <v>5</v>
      </c>
      <c r="BE2">
        <v>5</v>
      </c>
    </row>
    <row r="3" spans="1:57" x14ac:dyDescent="0.25">
      <c r="A3" t="s">
        <v>200</v>
      </c>
      <c r="F3" t="s">
        <v>200</v>
      </c>
      <c r="R3" t="s">
        <v>208</v>
      </c>
      <c r="AE3" t="s">
        <v>306</v>
      </c>
      <c r="AJ3" t="s">
        <v>306</v>
      </c>
      <c r="AV3" t="s">
        <v>314</v>
      </c>
    </row>
    <row r="4" spans="1:57" x14ac:dyDescent="0.25">
      <c r="A4" t="s">
        <v>1623</v>
      </c>
      <c r="B4" t="s">
        <v>1624</v>
      </c>
      <c r="C4" t="s">
        <v>1625</v>
      </c>
      <c r="F4" t="s">
        <v>1623</v>
      </c>
      <c r="G4" t="s">
        <v>1626</v>
      </c>
      <c r="H4" t="s">
        <v>1624</v>
      </c>
      <c r="L4" t="s">
        <v>1627</v>
      </c>
      <c r="O4" t="s">
        <v>1628</v>
      </c>
      <c r="R4" t="s">
        <v>1623</v>
      </c>
      <c r="S4" t="s">
        <v>1624</v>
      </c>
      <c r="T4" t="s">
        <v>1625</v>
      </c>
      <c r="X4" t="s">
        <v>49</v>
      </c>
      <c r="Y4" t="s">
        <v>1629</v>
      </c>
      <c r="Z4" t="s">
        <v>1630</v>
      </c>
      <c r="AA4" t="s">
        <v>1631</v>
      </c>
      <c r="AE4" t="s">
        <v>1623</v>
      </c>
      <c r="AF4" t="s">
        <v>1624</v>
      </c>
      <c r="AG4" t="s">
        <v>1625</v>
      </c>
      <c r="AJ4" t="s">
        <v>1623</v>
      </c>
      <c r="AK4" t="s">
        <v>1626</v>
      </c>
      <c r="AL4" t="s">
        <v>1624</v>
      </c>
      <c r="AP4" t="s">
        <v>1627</v>
      </c>
      <c r="AS4" t="s">
        <v>1628</v>
      </c>
      <c r="AV4" t="s">
        <v>1623</v>
      </c>
      <c r="AW4" t="s">
        <v>1624</v>
      </c>
      <c r="AX4" t="s">
        <v>1625</v>
      </c>
      <c r="BB4" t="s">
        <v>49</v>
      </c>
      <c r="BC4" t="s">
        <v>1629</v>
      </c>
      <c r="BD4" t="s">
        <v>1630</v>
      </c>
      <c r="BE4" t="s">
        <v>1631</v>
      </c>
    </row>
    <row r="5" spans="1:57" x14ac:dyDescent="0.25">
      <c r="A5">
        <v>42006</v>
      </c>
      <c r="B5">
        <v>180.935</v>
      </c>
      <c r="C5">
        <v>179.85</v>
      </c>
      <c r="D5">
        <v>0.10486312735848857</v>
      </c>
      <c r="F5">
        <v>42006</v>
      </c>
      <c r="G5">
        <v>179.85</v>
      </c>
      <c r="H5">
        <v>180.935</v>
      </c>
      <c r="K5">
        <v>42006</v>
      </c>
      <c r="L5">
        <v>0.22500000000000001</v>
      </c>
      <c r="N5">
        <v>42006</v>
      </c>
      <c r="O5">
        <v>6935</v>
      </c>
      <c r="R5">
        <v>42009</v>
      </c>
      <c r="S5" t="s">
        <v>1622</v>
      </c>
      <c r="T5">
        <v>1840.28</v>
      </c>
      <c r="U5">
        <v>0</v>
      </c>
      <c r="W5">
        <v>42006</v>
      </c>
      <c r="X5">
        <v>1101.9466</v>
      </c>
      <c r="Y5">
        <v>9783250</v>
      </c>
      <c r="Z5">
        <v>179.85</v>
      </c>
      <c r="AA5">
        <v>6.09</v>
      </c>
      <c r="AE5">
        <v>42006</v>
      </c>
      <c r="AF5">
        <v>126.26560000000001</v>
      </c>
      <c r="AG5">
        <v>126.22</v>
      </c>
      <c r="AH5">
        <v>0.11954928480922145</v>
      </c>
      <c r="AJ5">
        <v>42006</v>
      </c>
      <c r="AK5">
        <v>126.22</v>
      </c>
      <c r="AL5">
        <v>126.26560000000001</v>
      </c>
      <c r="AO5">
        <v>42006</v>
      </c>
      <c r="AP5">
        <v>0.16539999999999999</v>
      </c>
      <c r="AR5">
        <v>42009</v>
      </c>
      <c r="AS5">
        <v>592</v>
      </c>
      <c r="AV5">
        <v>42006</v>
      </c>
      <c r="AW5" t="s">
        <v>1622</v>
      </c>
      <c r="AX5">
        <v>3286.59</v>
      </c>
      <c r="AY5">
        <v>0</v>
      </c>
      <c r="BA5">
        <v>42006</v>
      </c>
      <c r="BB5">
        <v>507.64210000000003</v>
      </c>
      <c r="BC5">
        <v>183635</v>
      </c>
      <c r="BD5">
        <v>126.22</v>
      </c>
      <c r="BE5">
        <v>0.79700000000000004</v>
      </c>
    </row>
    <row r="6" spans="1:57" x14ac:dyDescent="0.25">
      <c r="A6">
        <v>42009</v>
      </c>
      <c r="B6">
        <v>180.077</v>
      </c>
      <c r="C6">
        <v>176.7</v>
      </c>
      <c r="F6">
        <v>42009</v>
      </c>
      <c r="G6">
        <v>176.7</v>
      </c>
      <c r="H6">
        <v>180.077</v>
      </c>
      <c r="K6">
        <v>42009</v>
      </c>
      <c r="L6">
        <v>0.15459999999999999</v>
      </c>
      <c r="N6">
        <v>42009</v>
      </c>
      <c r="O6">
        <v>11188</v>
      </c>
      <c r="R6">
        <v>42010</v>
      </c>
      <c r="S6" t="s">
        <v>1622</v>
      </c>
      <c r="T6">
        <v>1786.45</v>
      </c>
      <c r="W6">
        <v>42013</v>
      </c>
      <c r="X6">
        <v>1090.7601</v>
      </c>
      <c r="Y6">
        <v>9165679</v>
      </c>
      <c r="Z6">
        <v>175.01</v>
      </c>
      <c r="AA6">
        <v>6.15</v>
      </c>
      <c r="AE6">
        <v>42009</v>
      </c>
      <c r="AF6">
        <v>125.4496</v>
      </c>
      <c r="AG6">
        <v>125.33</v>
      </c>
      <c r="AJ6">
        <v>42009</v>
      </c>
      <c r="AK6">
        <v>125.33</v>
      </c>
      <c r="AL6">
        <v>125.4496</v>
      </c>
      <c r="AO6">
        <v>42009</v>
      </c>
      <c r="AP6">
        <v>0.2878</v>
      </c>
      <c r="AR6">
        <v>42010</v>
      </c>
      <c r="AS6">
        <v>1482</v>
      </c>
      <c r="AV6">
        <v>42009</v>
      </c>
      <c r="AW6" t="s">
        <v>1622</v>
      </c>
      <c r="AX6">
        <v>3265.48</v>
      </c>
      <c r="BA6">
        <v>42013</v>
      </c>
      <c r="BB6">
        <v>536.23649999999998</v>
      </c>
      <c r="BC6">
        <v>878488.4</v>
      </c>
      <c r="BD6">
        <v>128.77000000000001</v>
      </c>
      <c r="BE6">
        <v>0.79700000000000004</v>
      </c>
    </row>
    <row r="7" spans="1:57" x14ac:dyDescent="0.25">
      <c r="A7">
        <v>42010</v>
      </c>
      <c r="B7">
        <v>174.804</v>
      </c>
      <c r="C7">
        <v>172.75</v>
      </c>
      <c r="F7">
        <v>42010</v>
      </c>
      <c r="G7">
        <v>172.75</v>
      </c>
      <c r="H7">
        <v>174.804</v>
      </c>
      <c r="K7">
        <v>42010</v>
      </c>
      <c r="L7">
        <v>0.15129999999999999</v>
      </c>
      <c r="N7">
        <v>42010</v>
      </c>
      <c r="O7">
        <v>9781</v>
      </c>
      <c r="R7">
        <v>42011</v>
      </c>
      <c r="S7" t="s">
        <v>1622</v>
      </c>
      <c r="T7">
        <v>1784.57</v>
      </c>
      <c r="W7">
        <v>42020</v>
      </c>
      <c r="X7">
        <v>1094.9822999999999</v>
      </c>
      <c r="Y7">
        <v>84378760</v>
      </c>
      <c r="Z7">
        <v>176.33</v>
      </c>
      <c r="AA7">
        <v>6.2549999999999999</v>
      </c>
      <c r="AE7">
        <v>42010</v>
      </c>
      <c r="AF7">
        <v>125.49039999999999</v>
      </c>
      <c r="AG7">
        <v>125.48</v>
      </c>
      <c r="AJ7">
        <v>42010</v>
      </c>
      <c r="AK7">
        <v>125.48</v>
      </c>
      <c r="AL7">
        <v>125.49039999999999</v>
      </c>
      <c r="AO7">
        <v>42010</v>
      </c>
      <c r="AP7">
        <v>0.30530000000000002</v>
      </c>
      <c r="AR7">
        <v>42011</v>
      </c>
      <c r="AS7">
        <v>999</v>
      </c>
      <c r="AV7">
        <v>42010</v>
      </c>
      <c r="AW7" t="s">
        <v>1622</v>
      </c>
      <c r="AX7">
        <v>3266.57</v>
      </c>
      <c r="BA7">
        <v>42020</v>
      </c>
      <c r="BB7">
        <v>560.71540000000005</v>
      </c>
      <c r="BC7">
        <v>424142.9</v>
      </c>
      <c r="BD7">
        <v>134.19999999999999</v>
      </c>
      <c r="BE7">
        <v>0.79700000000000004</v>
      </c>
    </row>
    <row r="8" spans="1:57" x14ac:dyDescent="0.25">
      <c r="A8">
        <v>42011</v>
      </c>
      <c r="B8">
        <v>174.614</v>
      </c>
      <c r="C8">
        <v>176.63</v>
      </c>
      <c r="F8">
        <v>42011</v>
      </c>
      <c r="G8">
        <v>176.63</v>
      </c>
      <c r="H8">
        <v>174.614</v>
      </c>
      <c r="K8">
        <v>42011</v>
      </c>
      <c r="L8">
        <v>0.1502</v>
      </c>
      <c r="N8">
        <v>42011</v>
      </c>
      <c r="O8">
        <v>15264</v>
      </c>
      <c r="R8">
        <v>42012</v>
      </c>
      <c r="S8" t="s">
        <v>1622</v>
      </c>
      <c r="T8">
        <v>1808.69</v>
      </c>
      <c r="W8">
        <v>42027</v>
      </c>
      <c r="X8">
        <v>1079.4919</v>
      </c>
      <c r="Y8">
        <v>15204360</v>
      </c>
      <c r="Z8">
        <v>179.5</v>
      </c>
      <c r="AA8">
        <v>5.9820000000000002</v>
      </c>
      <c r="AE8">
        <v>42011</v>
      </c>
      <c r="AF8">
        <v>126.949</v>
      </c>
      <c r="AG8">
        <v>126.72</v>
      </c>
      <c r="AJ8">
        <v>42011</v>
      </c>
      <c r="AK8">
        <v>126.72</v>
      </c>
      <c r="AL8">
        <v>126.949</v>
      </c>
      <c r="AO8">
        <v>42011</v>
      </c>
      <c r="AP8">
        <v>0.22889999999999999</v>
      </c>
      <c r="AR8">
        <v>42012</v>
      </c>
      <c r="AS8">
        <v>3582</v>
      </c>
      <c r="AV8">
        <v>42011</v>
      </c>
      <c r="AW8" t="s">
        <v>1622</v>
      </c>
      <c r="AX8">
        <v>3304.65</v>
      </c>
      <c r="BA8">
        <v>42027</v>
      </c>
      <c r="BB8">
        <v>616.36789999999996</v>
      </c>
      <c r="BC8">
        <v>530725.5</v>
      </c>
      <c r="BD8">
        <v>141.22</v>
      </c>
      <c r="BE8">
        <v>0.79700000000000004</v>
      </c>
    </row>
    <row r="9" spans="1:57" x14ac:dyDescent="0.25">
      <c r="A9">
        <v>42012</v>
      </c>
      <c r="B9">
        <v>176.96899999999999</v>
      </c>
      <c r="C9">
        <v>178.61</v>
      </c>
      <c r="F9">
        <v>42012</v>
      </c>
      <c r="G9">
        <v>178.61</v>
      </c>
      <c r="H9">
        <v>176.96899999999999</v>
      </c>
      <c r="K9">
        <v>42012</v>
      </c>
      <c r="L9">
        <v>0.1368</v>
      </c>
      <c r="N9">
        <v>42012</v>
      </c>
      <c r="O9">
        <v>11482</v>
      </c>
      <c r="R9">
        <v>42013</v>
      </c>
      <c r="S9" t="s">
        <v>1622</v>
      </c>
      <c r="T9">
        <v>1812.65</v>
      </c>
      <c r="W9">
        <v>42034</v>
      </c>
      <c r="X9">
        <v>1092.8245999999999</v>
      </c>
      <c r="Y9">
        <v>17425910</v>
      </c>
      <c r="Z9">
        <v>180.48</v>
      </c>
      <c r="AA9">
        <v>6.0019999999999998</v>
      </c>
      <c r="AE9">
        <v>42012</v>
      </c>
      <c r="AF9">
        <v>128.82980000000001</v>
      </c>
      <c r="AG9">
        <v>128.57</v>
      </c>
      <c r="AJ9">
        <v>42012</v>
      </c>
      <c r="AK9">
        <v>128.57</v>
      </c>
      <c r="AL9">
        <v>128.82980000000001</v>
      </c>
      <c r="AO9">
        <v>42012</v>
      </c>
      <c r="AP9">
        <v>0.4234</v>
      </c>
      <c r="AR9">
        <v>42013</v>
      </c>
      <c r="AS9">
        <v>264</v>
      </c>
      <c r="AV9">
        <v>42012</v>
      </c>
      <c r="AW9" t="s">
        <v>1622</v>
      </c>
      <c r="AX9">
        <v>3353.31</v>
      </c>
      <c r="BA9">
        <v>42034</v>
      </c>
      <c r="BB9">
        <v>616.86839999999995</v>
      </c>
      <c r="BC9">
        <v>940119.4</v>
      </c>
      <c r="BD9">
        <v>142.16</v>
      </c>
      <c r="BE9">
        <v>0.79700000000000004</v>
      </c>
    </row>
    <row r="10" spans="1:57" x14ac:dyDescent="0.25">
      <c r="A10">
        <v>42013</v>
      </c>
      <c r="B10">
        <v>177.351</v>
      </c>
      <c r="C10">
        <v>175.01</v>
      </c>
      <c r="F10">
        <v>42013</v>
      </c>
      <c r="G10">
        <v>175.01</v>
      </c>
      <c r="H10">
        <v>177.351</v>
      </c>
      <c r="K10">
        <v>42013</v>
      </c>
      <c r="L10">
        <v>0.14979999999999999</v>
      </c>
      <c r="N10">
        <v>42013</v>
      </c>
      <c r="O10">
        <v>4106</v>
      </c>
      <c r="R10">
        <v>42017</v>
      </c>
      <c r="S10" t="s">
        <v>1622</v>
      </c>
      <c r="T10">
        <v>1804.64</v>
      </c>
      <c r="W10">
        <v>42041</v>
      </c>
      <c r="X10">
        <v>1073.3289</v>
      </c>
      <c r="Y10">
        <v>10160560</v>
      </c>
      <c r="Z10">
        <v>185.08</v>
      </c>
      <c r="AA10">
        <v>5.8879999999999999</v>
      </c>
      <c r="AE10">
        <v>42013</v>
      </c>
      <c r="AF10">
        <v>128.8972</v>
      </c>
      <c r="AG10">
        <v>128.77000000000001</v>
      </c>
      <c r="AJ10">
        <v>42013</v>
      </c>
      <c r="AK10">
        <v>128.77000000000001</v>
      </c>
      <c r="AL10">
        <v>128.8972</v>
      </c>
      <c r="AO10">
        <v>42013</v>
      </c>
      <c r="AP10">
        <v>0.2853</v>
      </c>
      <c r="AR10">
        <v>42016</v>
      </c>
      <c r="AS10">
        <v>1310</v>
      </c>
      <c r="AV10">
        <v>42013</v>
      </c>
      <c r="AW10" t="s">
        <v>1622</v>
      </c>
      <c r="AX10">
        <v>3355.11</v>
      </c>
      <c r="BA10">
        <v>42041</v>
      </c>
      <c r="BB10">
        <v>630.57039999999995</v>
      </c>
      <c r="BC10">
        <v>722544.7</v>
      </c>
      <c r="BD10">
        <v>145.77000000000001</v>
      </c>
      <c r="BE10">
        <v>0.79700000000000004</v>
      </c>
    </row>
    <row r="11" spans="1:57" x14ac:dyDescent="0.25">
      <c r="A11">
        <v>42016</v>
      </c>
      <c r="B11">
        <v>177.334</v>
      </c>
      <c r="C11">
        <v>174.54</v>
      </c>
      <c r="F11">
        <v>42016</v>
      </c>
      <c r="G11">
        <v>174.54</v>
      </c>
      <c r="H11">
        <v>177.334</v>
      </c>
      <c r="K11">
        <v>42016</v>
      </c>
      <c r="L11">
        <v>0.15629999999999999</v>
      </c>
      <c r="N11">
        <v>42016</v>
      </c>
      <c r="O11">
        <v>16801</v>
      </c>
      <c r="R11">
        <v>42018</v>
      </c>
      <c r="S11" t="s">
        <v>1622</v>
      </c>
      <c r="T11">
        <v>1781.47</v>
      </c>
      <c r="W11">
        <v>42048</v>
      </c>
      <c r="X11">
        <v>1097.057</v>
      </c>
      <c r="Y11">
        <v>7799597</v>
      </c>
      <c r="Z11">
        <v>187.95</v>
      </c>
      <c r="AA11">
        <v>5.8879999999999999</v>
      </c>
      <c r="AE11">
        <v>42016</v>
      </c>
      <c r="AF11">
        <v>129.90440000000001</v>
      </c>
      <c r="AG11">
        <v>129.77000000000001</v>
      </c>
      <c r="AJ11">
        <v>42016</v>
      </c>
      <c r="AK11">
        <v>129.77000000000001</v>
      </c>
      <c r="AL11">
        <v>129.90440000000001</v>
      </c>
      <c r="AO11">
        <v>42016</v>
      </c>
      <c r="AP11">
        <v>0.28100000000000003</v>
      </c>
      <c r="AR11">
        <v>42017</v>
      </c>
      <c r="AS11">
        <v>751</v>
      </c>
      <c r="AV11">
        <v>42016</v>
      </c>
      <c r="AW11" t="s">
        <v>1622</v>
      </c>
      <c r="AX11">
        <v>3381.55</v>
      </c>
      <c r="BA11">
        <v>42048</v>
      </c>
      <c r="BB11">
        <v>640.58579999999995</v>
      </c>
      <c r="BC11">
        <v>1151077</v>
      </c>
      <c r="BD11">
        <v>147.41999999999999</v>
      </c>
      <c r="BE11">
        <v>0.79700000000000004</v>
      </c>
    </row>
    <row r="12" spans="1:57" x14ac:dyDescent="0.25">
      <c r="A12">
        <v>42017</v>
      </c>
      <c r="B12">
        <v>176.54499999999999</v>
      </c>
      <c r="C12">
        <v>177.21</v>
      </c>
      <c r="F12">
        <v>42017</v>
      </c>
      <c r="G12">
        <v>177.21</v>
      </c>
      <c r="H12">
        <v>176.54499999999999</v>
      </c>
      <c r="K12">
        <v>42017</v>
      </c>
      <c r="L12">
        <v>0.1396</v>
      </c>
      <c r="N12">
        <v>42017</v>
      </c>
      <c r="O12">
        <v>9440</v>
      </c>
      <c r="R12">
        <v>42019</v>
      </c>
      <c r="S12" t="s">
        <v>1622</v>
      </c>
      <c r="T12">
        <v>1807.68</v>
      </c>
      <c r="W12">
        <v>42055</v>
      </c>
      <c r="X12">
        <v>1190.5300999999999</v>
      </c>
      <c r="Y12">
        <v>69069620</v>
      </c>
      <c r="Z12">
        <v>193.39</v>
      </c>
      <c r="AA12">
        <v>6.1779999999999999</v>
      </c>
      <c r="AE12">
        <v>42017</v>
      </c>
      <c r="AF12">
        <v>130.77510000000001</v>
      </c>
      <c r="AG12">
        <v>130.82</v>
      </c>
      <c r="AJ12">
        <v>42017</v>
      </c>
      <c r="AK12">
        <v>130.82</v>
      </c>
      <c r="AL12">
        <v>130.77510000000001</v>
      </c>
      <c r="AO12">
        <v>42017</v>
      </c>
      <c r="AP12">
        <v>0.26740000000000003</v>
      </c>
      <c r="AR12">
        <v>42018</v>
      </c>
      <c r="AS12">
        <v>281</v>
      </c>
      <c r="AV12">
        <v>42017</v>
      </c>
      <c r="AW12" t="s">
        <v>1622</v>
      </c>
      <c r="AX12">
        <v>3404.32</v>
      </c>
      <c r="BA12">
        <v>42055</v>
      </c>
      <c r="BB12">
        <v>676.70950000000005</v>
      </c>
      <c r="BC12">
        <v>630142.1</v>
      </c>
      <c r="BD12">
        <v>148.47999999999999</v>
      </c>
      <c r="BE12">
        <v>0.76900000000000002</v>
      </c>
    </row>
    <row r="13" spans="1:57" x14ac:dyDescent="0.25">
      <c r="A13">
        <v>42018</v>
      </c>
      <c r="B13">
        <v>174.27199999999999</v>
      </c>
      <c r="C13">
        <v>172.67</v>
      </c>
      <c r="F13">
        <v>42018</v>
      </c>
      <c r="G13">
        <v>172.67</v>
      </c>
      <c r="H13">
        <v>174.27199999999999</v>
      </c>
      <c r="K13">
        <v>42018</v>
      </c>
      <c r="L13">
        <v>0.1166</v>
      </c>
      <c r="N13">
        <v>42018</v>
      </c>
      <c r="O13">
        <v>163145</v>
      </c>
      <c r="R13">
        <v>42020</v>
      </c>
      <c r="S13" t="s">
        <v>1622</v>
      </c>
      <c r="T13">
        <v>1789.53</v>
      </c>
      <c r="W13">
        <v>42062</v>
      </c>
      <c r="X13">
        <v>1206.7185999999999</v>
      </c>
      <c r="Y13">
        <v>11975930</v>
      </c>
      <c r="Z13">
        <v>196.3</v>
      </c>
      <c r="AA13">
        <v>6.1669999999999998</v>
      </c>
      <c r="AE13">
        <v>42018</v>
      </c>
      <c r="AF13">
        <v>130.03200000000001</v>
      </c>
      <c r="AG13">
        <v>130.06</v>
      </c>
      <c r="AJ13">
        <v>42018</v>
      </c>
      <c r="AK13">
        <v>130.06</v>
      </c>
      <c r="AL13">
        <v>130.03200000000001</v>
      </c>
      <c r="AO13">
        <v>42018</v>
      </c>
      <c r="AP13">
        <v>0.43230000000000002</v>
      </c>
      <c r="AR13">
        <v>42019</v>
      </c>
      <c r="AS13">
        <v>655</v>
      </c>
      <c r="AV13">
        <v>42018</v>
      </c>
      <c r="AW13" t="s">
        <v>1622</v>
      </c>
      <c r="AX13">
        <v>3384.96</v>
      </c>
      <c r="BA13">
        <v>42062</v>
      </c>
      <c r="BB13">
        <v>692.27499999999998</v>
      </c>
      <c r="BC13">
        <v>357803.2</v>
      </c>
      <c r="BD13">
        <v>149.93</v>
      </c>
      <c r="BE13">
        <v>0.755</v>
      </c>
    </row>
    <row r="14" spans="1:57" x14ac:dyDescent="0.25">
      <c r="A14">
        <v>42019</v>
      </c>
      <c r="B14">
        <v>176.83</v>
      </c>
      <c r="C14">
        <v>175.59</v>
      </c>
      <c r="F14">
        <v>42019</v>
      </c>
      <c r="G14">
        <v>175.59</v>
      </c>
      <c r="H14">
        <v>176.83</v>
      </c>
      <c r="K14">
        <v>42019</v>
      </c>
      <c r="L14">
        <v>0.37719999999999998</v>
      </c>
      <c r="N14">
        <v>42019</v>
      </c>
      <c r="O14">
        <v>108245</v>
      </c>
      <c r="R14">
        <v>42023</v>
      </c>
      <c r="S14" t="s">
        <v>1622</v>
      </c>
      <c r="T14">
        <v>1801.63</v>
      </c>
      <c r="W14">
        <v>42069</v>
      </c>
      <c r="X14">
        <v>1190.6392000000001</v>
      </c>
      <c r="Y14">
        <v>39166980</v>
      </c>
      <c r="Z14">
        <v>197.8</v>
      </c>
      <c r="AA14">
        <v>6.0170000000000003</v>
      </c>
      <c r="AE14">
        <v>42019</v>
      </c>
      <c r="AF14">
        <v>131.3887</v>
      </c>
      <c r="AG14">
        <v>131.28</v>
      </c>
      <c r="AJ14">
        <v>42019</v>
      </c>
      <c r="AK14">
        <v>131.28</v>
      </c>
      <c r="AL14">
        <v>131.3887</v>
      </c>
      <c r="AO14">
        <v>42019</v>
      </c>
      <c r="AP14">
        <v>0.53639999999999999</v>
      </c>
      <c r="AR14">
        <v>42020</v>
      </c>
      <c r="AS14">
        <v>264</v>
      </c>
      <c r="AV14">
        <v>42019</v>
      </c>
      <c r="AW14" t="s">
        <v>1622</v>
      </c>
      <c r="AX14">
        <v>3420.43</v>
      </c>
      <c r="BA14">
        <v>42069</v>
      </c>
      <c r="BB14">
        <v>676.41200000000003</v>
      </c>
      <c r="BC14">
        <v>563363.6</v>
      </c>
      <c r="BD14">
        <v>146.55000000000001</v>
      </c>
      <c r="BE14">
        <v>0.755</v>
      </c>
    </row>
    <row r="15" spans="1:57" x14ac:dyDescent="0.25">
      <c r="A15">
        <v>42020</v>
      </c>
      <c r="B15">
        <v>175.04900000000001</v>
      </c>
      <c r="C15">
        <v>176.33</v>
      </c>
      <c r="F15">
        <v>42020</v>
      </c>
      <c r="G15">
        <v>176.33</v>
      </c>
      <c r="H15">
        <v>175.04900000000001</v>
      </c>
      <c r="K15">
        <v>42020</v>
      </c>
      <c r="L15">
        <v>0.1326</v>
      </c>
      <c r="N15">
        <v>42020</v>
      </c>
      <c r="O15">
        <v>185386</v>
      </c>
      <c r="R15">
        <v>42024</v>
      </c>
      <c r="S15" t="s">
        <v>1622</v>
      </c>
      <c r="T15">
        <v>1836.74</v>
      </c>
      <c r="W15">
        <v>42076</v>
      </c>
      <c r="X15">
        <v>1206.3128999999999</v>
      </c>
      <c r="Y15">
        <v>20866820</v>
      </c>
      <c r="Z15">
        <v>200.59</v>
      </c>
      <c r="AA15">
        <v>6.0170000000000003</v>
      </c>
      <c r="AE15">
        <v>42020</v>
      </c>
      <c r="AF15">
        <v>134.2688</v>
      </c>
      <c r="AG15">
        <v>134.19999999999999</v>
      </c>
      <c r="AJ15">
        <v>42020</v>
      </c>
      <c r="AK15">
        <v>134.19999999999999</v>
      </c>
      <c r="AL15">
        <v>134.2688</v>
      </c>
      <c r="AO15">
        <v>42020</v>
      </c>
      <c r="AP15">
        <v>0.29249999999999998</v>
      </c>
      <c r="AR15">
        <v>42023</v>
      </c>
      <c r="AS15">
        <v>417</v>
      </c>
      <c r="AV15">
        <v>42020</v>
      </c>
      <c r="AW15" t="s">
        <v>1622</v>
      </c>
      <c r="AX15">
        <v>3495.69</v>
      </c>
      <c r="BA15">
        <v>42076</v>
      </c>
      <c r="BB15">
        <v>623.14869999999996</v>
      </c>
      <c r="BC15">
        <v>873995.5</v>
      </c>
      <c r="BD15">
        <v>147.74</v>
      </c>
      <c r="BE15">
        <v>0.755</v>
      </c>
    </row>
    <row r="16" spans="1:57" x14ac:dyDescent="0.25">
      <c r="A16">
        <v>42023</v>
      </c>
      <c r="B16">
        <v>176.21600000000001</v>
      </c>
      <c r="C16">
        <v>177.08</v>
      </c>
      <c r="F16">
        <v>42023</v>
      </c>
      <c r="G16">
        <v>177.08</v>
      </c>
      <c r="H16">
        <v>176.21600000000001</v>
      </c>
      <c r="K16">
        <v>42023</v>
      </c>
      <c r="L16">
        <v>0.18540000000000001</v>
      </c>
      <c r="N16">
        <v>42023</v>
      </c>
      <c r="O16">
        <v>21305</v>
      </c>
      <c r="R16">
        <v>42025</v>
      </c>
      <c r="S16" t="s">
        <v>1622</v>
      </c>
      <c r="T16">
        <v>1826.94</v>
      </c>
      <c r="W16">
        <v>42083</v>
      </c>
      <c r="X16">
        <v>1202.0020999999999</v>
      </c>
      <c r="Y16">
        <v>36674040</v>
      </c>
      <c r="Z16">
        <v>204.21</v>
      </c>
      <c r="AA16">
        <v>5.9169999999999998</v>
      </c>
      <c r="AE16">
        <v>42023</v>
      </c>
      <c r="AF16">
        <v>134.8006</v>
      </c>
      <c r="AG16">
        <v>134.69999999999999</v>
      </c>
      <c r="AJ16">
        <v>42023</v>
      </c>
      <c r="AK16">
        <v>134.69999999999999</v>
      </c>
      <c r="AL16">
        <v>134.8006</v>
      </c>
      <c r="AO16">
        <v>42023</v>
      </c>
      <c r="AP16">
        <v>0.57989999999999997</v>
      </c>
      <c r="AR16">
        <v>42024</v>
      </c>
      <c r="AS16">
        <v>679</v>
      </c>
      <c r="AV16">
        <v>42023</v>
      </c>
      <c r="AW16" t="s">
        <v>1622</v>
      </c>
      <c r="AX16">
        <v>3509.73</v>
      </c>
      <c r="BA16">
        <v>42083</v>
      </c>
      <c r="BB16">
        <v>638.88419999999996</v>
      </c>
      <c r="BC16">
        <v>820662.5</v>
      </c>
      <c r="BD16">
        <v>151.43</v>
      </c>
      <c r="BE16">
        <v>0.755</v>
      </c>
    </row>
    <row r="17" spans="1:57" x14ac:dyDescent="0.25">
      <c r="A17">
        <v>42024</v>
      </c>
      <c r="B17">
        <v>179.64400000000001</v>
      </c>
      <c r="C17">
        <v>179.32</v>
      </c>
      <c r="F17">
        <v>42024</v>
      </c>
      <c r="G17">
        <v>179.32</v>
      </c>
      <c r="H17">
        <v>179.64400000000001</v>
      </c>
      <c r="K17">
        <v>42024</v>
      </c>
      <c r="L17">
        <v>0.153</v>
      </c>
      <c r="N17">
        <v>42024</v>
      </c>
      <c r="O17">
        <v>23495</v>
      </c>
      <c r="R17">
        <v>42026</v>
      </c>
      <c r="S17" t="s">
        <v>1622</v>
      </c>
      <c r="T17">
        <v>1825.27</v>
      </c>
      <c r="W17">
        <v>42090</v>
      </c>
      <c r="X17">
        <v>1139.1251</v>
      </c>
      <c r="Y17">
        <v>16325770</v>
      </c>
      <c r="Z17">
        <v>201.12</v>
      </c>
      <c r="AA17">
        <v>5.6669999999999998</v>
      </c>
      <c r="AE17">
        <v>42024</v>
      </c>
      <c r="AF17">
        <v>135.39320000000001</v>
      </c>
      <c r="AG17">
        <v>135.33000000000001</v>
      </c>
      <c r="AJ17">
        <v>42024</v>
      </c>
      <c r="AK17">
        <v>135.33000000000001</v>
      </c>
      <c r="AL17">
        <v>135.39320000000001</v>
      </c>
      <c r="AO17">
        <v>42024</v>
      </c>
      <c r="AP17">
        <v>0.45229999999999998</v>
      </c>
      <c r="AR17">
        <v>42025</v>
      </c>
      <c r="AS17">
        <v>756</v>
      </c>
      <c r="AV17">
        <v>42024</v>
      </c>
      <c r="AW17" t="s">
        <v>1622</v>
      </c>
      <c r="AX17">
        <v>3523.46</v>
      </c>
      <c r="BA17">
        <v>42090</v>
      </c>
      <c r="BB17">
        <v>643.48109999999997</v>
      </c>
      <c r="BC17">
        <v>611253.6</v>
      </c>
      <c r="BD17">
        <v>150.22999999999999</v>
      </c>
      <c r="BE17">
        <v>0.745</v>
      </c>
    </row>
    <row r="18" spans="1:57" x14ac:dyDescent="0.25">
      <c r="A18">
        <v>42025</v>
      </c>
      <c r="B18">
        <v>178.68</v>
      </c>
      <c r="C18">
        <v>178.78</v>
      </c>
      <c r="F18">
        <v>42025</v>
      </c>
      <c r="G18">
        <v>178.78</v>
      </c>
      <c r="H18">
        <v>178.68</v>
      </c>
      <c r="K18">
        <v>42025</v>
      </c>
      <c r="L18">
        <v>0.31780000000000003</v>
      </c>
      <c r="N18">
        <v>42025</v>
      </c>
      <c r="O18">
        <v>18610</v>
      </c>
      <c r="R18">
        <v>42027</v>
      </c>
      <c r="S18" t="s">
        <v>1622</v>
      </c>
      <c r="T18">
        <v>1845.13</v>
      </c>
      <c r="W18">
        <v>42097</v>
      </c>
      <c r="X18">
        <v>1129.9086</v>
      </c>
      <c r="Y18">
        <v>49597780</v>
      </c>
      <c r="Z18">
        <v>201.71</v>
      </c>
      <c r="AA18">
        <v>5.6189999999999998</v>
      </c>
      <c r="AE18">
        <v>42025</v>
      </c>
      <c r="AF18">
        <v>135.76599999999999</v>
      </c>
      <c r="AG18">
        <v>135.46</v>
      </c>
      <c r="AJ18">
        <v>42025</v>
      </c>
      <c r="AK18">
        <v>135.46</v>
      </c>
      <c r="AL18">
        <v>135.76599999999999</v>
      </c>
      <c r="AO18">
        <v>42025</v>
      </c>
      <c r="AP18">
        <v>0.33479999999999999</v>
      </c>
      <c r="AR18">
        <v>42026</v>
      </c>
      <c r="AS18">
        <v>1260</v>
      </c>
      <c r="AV18">
        <v>42025</v>
      </c>
      <c r="AW18" t="s">
        <v>1622</v>
      </c>
      <c r="AX18">
        <v>3533.23</v>
      </c>
      <c r="BA18">
        <v>42097</v>
      </c>
      <c r="BB18">
        <v>630.79409999999996</v>
      </c>
      <c r="BC18">
        <v>1428743</v>
      </c>
      <c r="BD18">
        <v>149.79</v>
      </c>
      <c r="BE18">
        <v>0.745</v>
      </c>
    </row>
    <row r="19" spans="1:57" x14ac:dyDescent="0.25">
      <c r="A19">
        <v>42026</v>
      </c>
      <c r="B19">
        <v>178.511</v>
      </c>
      <c r="C19">
        <v>179.04</v>
      </c>
      <c r="F19">
        <v>42026</v>
      </c>
      <c r="G19">
        <v>179.04</v>
      </c>
      <c r="H19">
        <v>178.511</v>
      </c>
      <c r="K19">
        <v>42026</v>
      </c>
      <c r="L19">
        <v>0.27360000000000001</v>
      </c>
      <c r="N19">
        <v>42026</v>
      </c>
      <c r="O19">
        <v>8800</v>
      </c>
      <c r="R19">
        <v>42030</v>
      </c>
      <c r="S19" t="s">
        <v>1622</v>
      </c>
      <c r="T19">
        <v>1843.48</v>
      </c>
      <c r="W19">
        <v>42104</v>
      </c>
      <c r="X19">
        <v>1155.0550000000001</v>
      </c>
      <c r="Y19">
        <v>5926203</v>
      </c>
      <c r="Z19">
        <v>206.28</v>
      </c>
      <c r="AA19">
        <v>5.6189999999999998</v>
      </c>
      <c r="AE19">
        <v>42026</v>
      </c>
      <c r="AF19">
        <v>137.79920000000001</v>
      </c>
      <c r="AG19">
        <v>138.02000000000001</v>
      </c>
      <c r="AJ19">
        <v>42026</v>
      </c>
      <c r="AK19">
        <v>138.02000000000001</v>
      </c>
      <c r="AL19">
        <v>137.79920000000001</v>
      </c>
      <c r="AO19">
        <v>42026</v>
      </c>
      <c r="AP19">
        <v>0.55589999999999995</v>
      </c>
      <c r="AR19">
        <v>42027</v>
      </c>
      <c r="AS19">
        <v>785</v>
      </c>
      <c r="AV19">
        <v>42026</v>
      </c>
      <c r="AW19" t="s">
        <v>1622</v>
      </c>
      <c r="AX19">
        <v>3586.37</v>
      </c>
      <c r="BA19">
        <v>42104</v>
      </c>
      <c r="BB19">
        <v>670.60389999999995</v>
      </c>
      <c r="BC19">
        <v>546210.80000000005</v>
      </c>
      <c r="BD19">
        <v>153.82</v>
      </c>
      <c r="BE19">
        <v>0.745</v>
      </c>
    </row>
    <row r="20" spans="1:57" x14ac:dyDescent="0.25">
      <c r="A20">
        <v>42027</v>
      </c>
      <c r="B20">
        <v>180.447</v>
      </c>
      <c r="C20">
        <v>179.5</v>
      </c>
      <c r="F20">
        <v>42027</v>
      </c>
      <c r="G20">
        <v>179.5</v>
      </c>
      <c r="H20">
        <v>180.447</v>
      </c>
      <c r="K20">
        <v>42027</v>
      </c>
      <c r="L20">
        <v>0.15040000000000001</v>
      </c>
      <c r="N20">
        <v>42027</v>
      </c>
      <c r="O20">
        <v>12796</v>
      </c>
      <c r="R20">
        <v>42031</v>
      </c>
      <c r="S20" t="s">
        <v>1622</v>
      </c>
      <c r="T20">
        <v>1878.08</v>
      </c>
      <c r="W20">
        <v>42111</v>
      </c>
      <c r="X20">
        <v>1140.8791000000001</v>
      </c>
      <c r="Y20">
        <v>9930625</v>
      </c>
      <c r="Z20">
        <v>205.09</v>
      </c>
      <c r="AA20">
        <v>5.5549999999999997</v>
      </c>
      <c r="AE20">
        <v>42027</v>
      </c>
      <c r="AF20">
        <v>141.66900000000001</v>
      </c>
      <c r="AG20">
        <v>141.22</v>
      </c>
      <c r="AJ20">
        <v>42027</v>
      </c>
      <c r="AK20">
        <v>141.22</v>
      </c>
      <c r="AL20">
        <v>141.66900000000001</v>
      </c>
      <c r="AO20">
        <v>42027</v>
      </c>
      <c r="AP20">
        <v>0.29330000000000001</v>
      </c>
      <c r="AR20">
        <v>42030</v>
      </c>
      <c r="AS20">
        <v>1939</v>
      </c>
      <c r="AV20">
        <v>42027</v>
      </c>
      <c r="AW20" t="s">
        <v>1622</v>
      </c>
      <c r="AX20">
        <v>3687.46</v>
      </c>
      <c r="BA20">
        <v>42111</v>
      </c>
      <c r="BB20">
        <v>658.73419999999999</v>
      </c>
      <c r="BC20">
        <v>1093036</v>
      </c>
      <c r="BD20">
        <v>149.66999999999999</v>
      </c>
      <c r="BE20">
        <v>0.75800000000000001</v>
      </c>
    </row>
    <row r="21" spans="1:57" x14ac:dyDescent="0.25">
      <c r="A21">
        <v>42030</v>
      </c>
      <c r="B21">
        <v>180.26900000000001</v>
      </c>
      <c r="C21">
        <v>182.45</v>
      </c>
      <c r="F21">
        <v>42030</v>
      </c>
      <c r="G21">
        <v>182.45</v>
      </c>
      <c r="H21">
        <v>180.26900000000001</v>
      </c>
      <c r="K21">
        <v>42030</v>
      </c>
      <c r="L21">
        <v>0.13300000000000001</v>
      </c>
      <c r="N21">
        <v>42030</v>
      </c>
      <c r="O21">
        <v>29185</v>
      </c>
      <c r="R21">
        <v>42032</v>
      </c>
      <c r="S21" t="s">
        <v>1622</v>
      </c>
      <c r="T21">
        <v>1883.26</v>
      </c>
      <c r="W21">
        <v>42118</v>
      </c>
      <c r="X21">
        <v>1162.2973999999999</v>
      </c>
      <c r="Y21">
        <v>16785200</v>
      </c>
      <c r="Z21">
        <v>209.64</v>
      </c>
      <c r="AA21">
        <v>5.5549999999999997</v>
      </c>
      <c r="AE21">
        <v>42030</v>
      </c>
      <c r="AF21">
        <v>142.81639999999999</v>
      </c>
      <c r="AG21">
        <v>142.86000000000001</v>
      </c>
      <c r="AJ21">
        <v>42030</v>
      </c>
      <c r="AK21">
        <v>142.86000000000001</v>
      </c>
      <c r="AL21">
        <v>142.81639999999999</v>
      </c>
      <c r="AO21">
        <v>42030</v>
      </c>
      <c r="AP21">
        <v>0.33040000000000003</v>
      </c>
      <c r="AR21">
        <v>42031</v>
      </c>
      <c r="AS21">
        <v>1445</v>
      </c>
      <c r="AV21">
        <v>42030</v>
      </c>
      <c r="AW21" t="s">
        <v>1622</v>
      </c>
      <c r="AX21">
        <v>3717.58</v>
      </c>
      <c r="BA21">
        <v>42118</v>
      </c>
      <c r="BB21">
        <v>658.06790000000001</v>
      </c>
      <c r="BC21">
        <v>696184</v>
      </c>
      <c r="BD21">
        <v>148.55000000000001</v>
      </c>
      <c r="BE21">
        <v>0.75800000000000001</v>
      </c>
    </row>
    <row r="22" spans="1:57" x14ac:dyDescent="0.25">
      <c r="A22">
        <v>42031</v>
      </c>
      <c r="B22">
        <v>183.64599999999999</v>
      </c>
      <c r="C22">
        <v>181.86</v>
      </c>
      <c r="F22">
        <v>42031</v>
      </c>
      <c r="G22">
        <v>181.86</v>
      </c>
      <c r="H22">
        <v>183.64599999999999</v>
      </c>
      <c r="K22">
        <v>42031</v>
      </c>
      <c r="L22">
        <v>0.15029999999999999</v>
      </c>
      <c r="N22">
        <v>42031</v>
      </c>
      <c r="O22">
        <v>12818</v>
      </c>
      <c r="R22">
        <v>42033</v>
      </c>
      <c r="S22" t="s">
        <v>1622</v>
      </c>
      <c r="T22">
        <v>1859.98</v>
      </c>
      <c r="W22">
        <v>42125</v>
      </c>
      <c r="X22">
        <v>1140.42</v>
      </c>
      <c r="Y22">
        <v>33062670</v>
      </c>
      <c r="Z22">
        <v>205.49</v>
      </c>
      <c r="AA22">
        <v>5.5609999999999999</v>
      </c>
      <c r="AE22">
        <v>42031</v>
      </c>
      <c r="AF22">
        <v>140.75899999999999</v>
      </c>
      <c r="AG22">
        <v>140.93</v>
      </c>
      <c r="AJ22">
        <v>42031</v>
      </c>
      <c r="AK22">
        <v>140.93</v>
      </c>
      <c r="AL22">
        <v>140.75899999999999</v>
      </c>
      <c r="AO22">
        <v>42031</v>
      </c>
      <c r="AP22">
        <v>0.37230000000000002</v>
      </c>
      <c r="AR22">
        <v>42032</v>
      </c>
      <c r="AS22">
        <v>1781</v>
      </c>
      <c r="AV22">
        <v>42031</v>
      </c>
      <c r="AW22" t="s">
        <v>1622</v>
      </c>
      <c r="AX22">
        <v>3663.7</v>
      </c>
      <c r="BA22">
        <v>42125</v>
      </c>
      <c r="BB22">
        <v>633.86980000000005</v>
      </c>
      <c r="BC22">
        <v>279685.59999999998</v>
      </c>
      <c r="BD22">
        <v>145.1</v>
      </c>
      <c r="BE22">
        <v>0.73199999999999998</v>
      </c>
    </row>
    <row r="23" spans="1:57" x14ac:dyDescent="0.25">
      <c r="A23">
        <v>42032</v>
      </c>
      <c r="B23">
        <v>184.14699999999999</v>
      </c>
      <c r="C23">
        <v>183.35</v>
      </c>
      <c r="F23">
        <v>42032</v>
      </c>
      <c r="G23">
        <v>183.35</v>
      </c>
      <c r="H23">
        <v>184.14699999999999</v>
      </c>
      <c r="K23">
        <v>42032</v>
      </c>
      <c r="L23">
        <v>0.1399</v>
      </c>
      <c r="N23">
        <v>42032</v>
      </c>
      <c r="O23">
        <v>43402</v>
      </c>
      <c r="R23">
        <v>42034</v>
      </c>
      <c r="S23" t="s">
        <v>1622</v>
      </c>
      <c r="T23">
        <v>1862.12</v>
      </c>
      <c r="W23">
        <v>42132</v>
      </c>
      <c r="X23">
        <v>1172.5721000000001</v>
      </c>
      <c r="Y23">
        <v>49796830</v>
      </c>
      <c r="Z23">
        <v>208.73</v>
      </c>
      <c r="AA23">
        <v>5.7119999999999997</v>
      </c>
      <c r="AE23">
        <v>42032</v>
      </c>
      <c r="AF23">
        <v>141.50059999999999</v>
      </c>
      <c r="AG23">
        <v>141.31</v>
      </c>
      <c r="AJ23">
        <v>42032</v>
      </c>
      <c r="AK23">
        <v>141.31</v>
      </c>
      <c r="AL23">
        <v>141.50059999999999</v>
      </c>
      <c r="AO23">
        <v>42032</v>
      </c>
      <c r="AP23">
        <v>0.63980000000000004</v>
      </c>
      <c r="AR23">
        <v>42033</v>
      </c>
      <c r="AS23">
        <v>830</v>
      </c>
      <c r="AV23">
        <v>42032</v>
      </c>
      <c r="AW23" t="s">
        <v>1622</v>
      </c>
      <c r="AX23">
        <v>3683.04</v>
      </c>
      <c r="BA23">
        <v>42132</v>
      </c>
      <c r="BB23">
        <v>629.25720000000001</v>
      </c>
      <c r="BC23">
        <v>690303.6</v>
      </c>
      <c r="BD23">
        <v>143.55000000000001</v>
      </c>
      <c r="BE23">
        <v>0.745</v>
      </c>
    </row>
    <row r="24" spans="1:57" x14ac:dyDescent="0.25">
      <c r="A24">
        <v>42033</v>
      </c>
      <c r="B24">
        <v>181.86500000000001</v>
      </c>
      <c r="C24">
        <v>182.86</v>
      </c>
      <c r="F24">
        <v>42033</v>
      </c>
      <c r="G24">
        <v>182.86</v>
      </c>
      <c r="H24">
        <v>181.86500000000001</v>
      </c>
      <c r="K24">
        <v>42033</v>
      </c>
      <c r="L24">
        <v>0.12690000000000001</v>
      </c>
      <c r="N24">
        <v>42033</v>
      </c>
      <c r="O24">
        <v>5718</v>
      </c>
      <c r="R24">
        <v>42037</v>
      </c>
      <c r="S24" t="s">
        <v>1622</v>
      </c>
      <c r="T24">
        <v>1853.82</v>
      </c>
      <c r="W24">
        <v>42139</v>
      </c>
      <c r="X24">
        <v>1139.7472</v>
      </c>
      <c r="Y24">
        <v>92069060</v>
      </c>
      <c r="Z24">
        <v>207.98</v>
      </c>
      <c r="AA24">
        <v>5.4870000000000001</v>
      </c>
      <c r="AE24">
        <v>42033</v>
      </c>
      <c r="AF24">
        <v>142.77109999999999</v>
      </c>
      <c r="AG24">
        <v>142.80000000000001</v>
      </c>
      <c r="AJ24">
        <v>42033</v>
      </c>
      <c r="AK24">
        <v>142.80000000000001</v>
      </c>
      <c r="AL24">
        <v>142.77109999999999</v>
      </c>
      <c r="AO24">
        <v>42033</v>
      </c>
      <c r="AP24">
        <v>0.33379999999999999</v>
      </c>
      <c r="AR24">
        <v>42034</v>
      </c>
      <c r="AS24">
        <v>646</v>
      </c>
      <c r="AV24">
        <v>42033</v>
      </c>
      <c r="AW24" t="s">
        <v>1622</v>
      </c>
      <c r="AX24">
        <v>3716.17</v>
      </c>
      <c r="BA24">
        <v>42139</v>
      </c>
      <c r="BB24">
        <v>635.19880000000001</v>
      </c>
      <c r="BC24">
        <v>332529</v>
      </c>
      <c r="BD24">
        <v>145.27000000000001</v>
      </c>
      <c r="BE24">
        <v>0.745</v>
      </c>
    </row>
    <row r="25" spans="1:57" x14ac:dyDescent="0.25">
      <c r="A25">
        <v>42034</v>
      </c>
      <c r="B25">
        <v>182.06700000000001</v>
      </c>
      <c r="C25">
        <v>180.48</v>
      </c>
      <c r="F25">
        <v>42034</v>
      </c>
      <c r="G25">
        <v>180.48</v>
      </c>
      <c r="H25">
        <v>182.06700000000001</v>
      </c>
      <c r="K25">
        <v>42034</v>
      </c>
      <c r="L25">
        <v>0.1265</v>
      </c>
      <c r="N25">
        <v>42034</v>
      </c>
      <c r="O25">
        <v>4231</v>
      </c>
      <c r="R25">
        <v>42038</v>
      </c>
      <c r="S25" t="s">
        <v>1622</v>
      </c>
      <c r="T25">
        <v>1832.66</v>
      </c>
      <c r="W25">
        <v>42146</v>
      </c>
      <c r="X25">
        <v>1183.8964000000001</v>
      </c>
      <c r="Y25">
        <v>28981070</v>
      </c>
      <c r="Z25">
        <v>213.37</v>
      </c>
      <c r="AA25">
        <v>5.5609999999999999</v>
      </c>
      <c r="AE25">
        <v>42034</v>
      </c>
      <c r="AF25">
        <v>142.19880000000001</v>
      </c>
      <c r="AG25">
        <v>142.16</v>
      </c>
      <c r="AJ25">
        <v>42034</v>
      </c>
      <c r="AK25">
        <v>142.16</v>
      </c>
      <c r="AL25">
        <v>142.19880000000001</v>
      </c>
      <c r="AO25">
        <v>42034</v>
      </c>
      <c r="AP25">
        <v>0.30120000000000002</v>
      </c>
      <c r="AR25">
        <v>42037</v>
      </c>
      <c r="AS25">
        <v>520</v>
      </c>
      <c r="AV25">
        <v>42034</v>
      </c>
      <c r="AW25" t="s">
        <v>1622</v>
      </c>
      <c r="AX25">
        <v>3701.32</v>
      </c>
      <c r="BA25">
        <v>42146</v>
      </c>
      <c r="BB25">
        <v>624.20889999999997</v>
      </c>
      <c r="BC25">
        <v>630926.4</v>
      </c>
      <c r="BD25">
        <v>143.9</v>
      </c>
      <c r="BE25">
        <v>0.745</v>
      </c>
    </row>
    <row r="26" spans="1:57" x14ac:dyDescent="0.25">
      <c r="A26">
        <v>42037</v>
      </c>
      <c r="B26">
        <v>181.239</v>
      </c>
      <c r="C26">
        <v>181.81</v>
      </c>
      <c r="F26">
        <v>42037</v>
      </c>
      <c r="G26">
        <v>181.81</v>
      </c>
      <c r="H26">
        <v>181.239</v>
      </c>
      <c r="K26">
        <v>42037</v>
      </c>
      <c r="L26">
        <v>0.1527</v>
      </c>
      <c r="N26">
        <v>42037</v>
      </c>
      <c r="O26">
        <v>6596</v>
      </c>
      <c r="R26">
        <v>42039</v>
      </c>
      <c r="S26" t="s">
        <v>1622</v>
      </c>
      <c r="T26">
        <v>1864.67</v>
      </c>
      <c r="W26">
        <v>42153</v>
      </c>
      <c r="X26">
        <v>1174.3949</v>
      </c>
      <c r="Y26">
        <v>19478380</v>
      </c>
      <c r="Z26">
        <v>214.74</v>
      </c>
      <c r="AA26">
        <v>5.4329999999999998</v>
      </c>
      <c r="AE26">
        <v>42037</v>
      </c>
      <c r="AF26">
        <v>143.86320000000001</v>
      </c>
      <c r="AG26">
        <v>143.49</v>
      </c>
      <c r="AJ26">
        <v>42037</v>
      </c>
      <c r="AK26">
        <v>143.49</v>
      </c>
      <c r="AL26">
        <v>143.86320000000001</v>
      </c>
      <c r="AO26">
        <v>42037</v>
      </c>
      <c r="AP26">
        <v>0.40439999999999998</v>
      </c>
      <c r="AR26">
        <v>42038</v>
      </c>
      <c r="AS26">
        <v>1883</v>
      </c>
      <c r="AV26">
        <v>42037</v>
      </c>
      <c r="AW26" t="s">
        <v>1622</v>
      </c>
      <c r="AX26">
        <v>3744.82</v>
      </c>
      <c r="BA26">
        <v>42153</v>
      </c>
      <c r="BB26">
        <v>601.49310000000003</v>
      </c>
      <c r="BC26">
        <v>1890886</v>
      </c>
      <c r="BD26">
        <v>141.28</v>
      </c>
      <c r="BE26">
        <v>0.745</v>
      </c>
    </row>
    <row r="27" spans="1:57" x14ac:dyDescent="0.25">
      <c r="A27">
        <v>42038</v>
      </c>
      <c r="B27">
        <v>179.166</v>
      </c>
      <c r="C27">
        <v>180.77</v>
      </c>
      <c r="F27">
        <v>42038</v>
      </c>
      <c r="G27">
        <v>180.77</v>
      </c>
      <c r="H27">
        <v>179.166</v>
      </c>
      <c r="K27">
        <v>42038</v>
      </c>
      <c r="L27">
        <v>0.1429</v>
      </c>
      <c r="N27">
        <v>42038</v>
      </c>
      <c r="O27">
        <v>11161</v>
      </c>
      <c r="R27">
        <v>42040</v>
      </c>
      <c r="S27" t="s">
        <v>1622</v>
      </c>
      <c r="T27">
        <v>1855.69</v>
      </c>
      <c r="W27">
        <v>42160</v>
      </c>
      <c r="X27">
        <v>1165.7867000000001</v>
      </c>
      <c r="Y27">
        <v>42477450</v>
      </c>
      <c r="Z27">
        <v>216.13</v>
      </c>
      <c r="AA27">
        <v>5.4109999999999996</v>
      </c>
      <c r="AE27">
        <v>42038</v>
      </c>
      <c r="AF27">
        <v>145.226</v>
      </c>
      <c r="AG27">
        <v>144.88999999999999</v>
      </c>
      <c r="AJ27">
        <v>42038</v>
      </c>
      <c r="AK27">
        <v>144.88999999999999</v>
      </c>
      <c r="AL27">
        <v>145.226</v>
      </c>
      <c r="AO27">
        <v>42038</v>
      </c>
      <c r="AP27">
        <v>0.49280000000000002</v>
      </c>
      <c r="AR27">
        <v>42039</v>
      </c>
      <c r="AS27">
        <v>769</v>
      </c>
      <c r="AV27">
        <v>42038</v>
      </c>
      <c r="AW27" t="s">
        <v>1622</v>
      </c>
      <c r="AX27">
        <v>3780.37</v>
      </c>
      <c r="BA27">
        <v>42160</v>
      </c>
      <c r="BB27">
        <v>565.14419999999996</v>
      </c>
      <c r="BC27">
        <v>1178482</v>
      </c>
      <c r="BD27">
        <v>136.72</v>
      </c>
      <c r="BE27">
        <v>0.745</v>
      </c>
    </row>
    <row r="28" spans="1:57" x14ac:dyDescent="0.25">
      <c r="A28">
        <v>42039</v>
      </c>
      <c r="B28">
        <v>182.28800000000001</v>
      </c>
      <c r="C28">
        <v>183.24</v>
      </c>
      <c r="F28">
        <v>42039</v>
      </c>
      <c r="G28">
        <v>183.24</v>
      </c>
      <c r="H28">
        <v>182.28800000000001</v>
      </c>
      <c r="K28">
        <v>42039</v>
      </c>
      <c r="L28">
        <v>0.14410000000000001</v>
      </c>
      <c r="N28">
        <v>42039</v>
      </c>
      <c r="O28">
        <v>17573</v>
      </c>
      <c r="R28">
        <v>42041</v>
      </c>
      <c r="S28" t="s">
        <v>1622</v>
      </c>
      <c r="T28">
        <v>1864.86</v>
      </c>
      <c r="W28">
        <v>42167</v>
      </c>
      <c r="X28">
        <v>1180.2275</v>
      </c>
      <c r="Y28">
        <v>45779790</v>
      </c>
      <c r="Z28">
        <v>213.41</v>
      </c>
      <c r="AA28">
        <v>5.5289999999999999</v>
      </c>
      <c r="AE28">
        <v>42039</v>
      </c>
      <c r="AF28">
        <v>145.81200000000001</v>
      </c>
      <c r="AG28">
        <v>145.79</v>
      </c>
      <c r="AJ28">
        <v>42039</v>
      </c>
      <c r="AK28">
        <v>145.79</v>
      </c>
      <c r="AL28">
        <v>145.81200000000001</v>
      </c>
      <c r="AO28">
        <v>42039</v>
      </c>
      <c r="AP28">
        <v>0.53239999999999998</v>
      </c>
      <c r="AR28">
        <v>42040</v>
      </c>
      <c r="AS28">
        <v>1730</v>
      </c>
      <c r="AV28">
        <v>42039</v>
      </c>
      <c r="AW28" t="s">
        <v>1622</v>
      </c>
      <c r="AX28">
        <v>3795.68</v>
      </c>
      <c r="BA28">
        <v>42167</v>
      </c>
      <c r="BB28">
        <v>578.18989999999997</v>
      </c>
      <c r="BC28">
        <v>628730.80000000005</v>
      </c>
      <c r="BD28">
        <v>136.41999999999999</v>
      </c>
      <c r="BE28">
        <v>0.745</v>
      </c>
    </row>
    <row r="29" spans="1:57" x14ac:dyDescent="0.25">
      <c r="A29">
        <v>42040</v>
      </c>
      <c r="B29">
        <v>181.405</v>
      </c>
      <c r="C29">
        <v>183.52</v>
      </c>
      <c r="F29">
        <v>42040</v>
      </c>
      <c r="G29">
        <v>183.52</v>
      </c>
      <c r="H29">
        <v>181.405</v>
      </c>
      <c r="K29">
        <v>42040</v>
      </c>
      <c r="L29">
        <v>0.15409999999999999</v>
      </c>
      <c r="N29">
        <v>42040</v>
      </c>
      <c r="O29">
        <v>13073</v>
      </c>
      <c r="R29">
        <v>42044</v>
      </c>
      <c r="S29" t="s">
        <v>1622</v>
      </c>
      <c r="T29">
        <v>1874.93</v>
      </c>
      <c r="W29">
        <v>42174</v>
      </c>
      <c r="X29">
        <v>1160.4702</v>
      </c>
      <c r="Y29">
        <v>17482800</v>
      </c>
      <c r="Z29">
        <v>211.36</v>
      </c>
      <c r="AA29">
        <v>5.5039999999999996</v>
      </c>
      <c r="AE29">
        <v>42040</v>
      </c>
      <c r="AF29">
        <v>146.44909999999999</v>
      </c>
      <c r="AG29">
        <v>146.22999999999999</v>
      </c>
      <c r="AJ29">
        <v>42040</v>
      </c>
      <c r="AK29">
        <v>146.22999999999999</v>
      </c>
      <c r="AL29">
        <v>146.44909999999999</v>
      </c>
      <c r="AO29">
        <v>42040</v>
      </c>
      <c r="AP29">
        <v>0.33329999999999999</v>
      </c>
      <c r="AR29">
        <v>42041</v>
      </c>
      <c r="AS29">
        <v>96</v>
      </c>
      <c r="AV29">
        <v>42040</v>
      </c>
      <c r="AW29" t="s">
        <v>1622</v>
      </c>
      <c r="AX29">
        <v>3812.33</v>
      </c>
      <c r="BA29">
        <v>42174</v>
      </c>
      <c r="BB29">
        <v>557.09289999999999</v>
      </c>
      <c r="BC29">
        <v>946893.7</v>
      </c>
      <c r="BD29">
        <v>132.12</v>
      </c>
      <c r="BE29">
        <v>0.73</v>
      </c>
    </row>
    <row r="30" spans="1:57" x14ac:dyDescent="0.25">
      <c r="A30">
        <v>42041</v>
      </c>
      <c r="B30">
        <v>182.29499999999999</v>
      </c>
      <c r="C30">
        <v>185.08</v>
      </c>
      <c r="F30">
        <v>42041</v>
      </c>
      <c r="G30">
        <v>185.08</v>
      </c>
      <c r="H30">
        <v>182.29499999999999</v>
      </c>
      <c r="K30">
        <v>42041</v>
      </c>
      <c r="L30">
        <v>0.14249999999999999</v>
      </c>
      <c r="N30">
        <v>42041</v>
      </c>
      <c r="O30">
        <v>7478</v>
      </c>
      <c r="R30">
        <v>42045</v>
      </c>
      <c r="S30" t="s">
        <v>1622</v>
      </c>
      <c r="T30">
        <v>1878.55</v>
      </c>
      <c r="W30">
        <v>42181</v>
      </c>
      <c r="X30">
        <v>1226.0257999999999</v>
      </c>
      <c r="Y30">
        <v>38998550</v>
      </c>
      <c r="Z30">
        <v>217.29</v>
      </c>
      <c r="AA30">
        <v>5.6890000000000001</v>
      </c>
      <c r="AE30">
        <v>42041</v>
      </c>
      <c r="AF30">
        <v>145.1456</v>
      </c>
      <c r="AG30">
        <v>145.77000000000001</v>
      </c>
      <c r="AJ30">
        <v>42041</v>
      </c>
      <c r="AK30">
        <v>145.77000000000001</v>
      </c>
      <c r="AL30">
        <v>145.1456</v>
      </c>
      <c r="AO30">
        <v>42041</v>
      </c>
      <c r="AP30">
        <v>0.32490000000000002</v>
      </c>
      <c r="AR30">
        <v>42044</v>
      </c>
      <c r="AS30">
        <v>2672</v>
      </c>
      <c r="AV30">
        <v>42041</v>
      </c>
      <c r="AW30" t="s">
        <v>1622</v>
      </c>
      <c r="AX30">
        <v>3778.43</v>
      </c>
      <c r="BA30">
        <v>42181</v>
      </c>
      <c r="BB30">
        <v>581.62109999999996</v>
      </c>
      <c r="BC30">
        <v>753956.2</v>
      </c>
      <c r="BD30">
        <v>137.76</v>
      </c>
      <c r="BE30">
        <v>0.73</v>
      </c>
    </row>
    <row r="31" spans="1:57" x14ac:dyDescent="0.25">
      <c r="A31">
        <v>42044</v>
      </c>
      <c r="B31">
        <v>183.262</v>
      </c>
      <c r="C31">
        <v>182.8</v>
      </c>
      <c r="F31">
        <v>42044</v>
      </c>
      <c r="G31">
        <v>182.8</v>
      </c>
      <c r="H31">
        <v>183.262</v>
      </c>
      <c r="K31">
        <v>42044</v>
      </c>
      <c r="L31">
        <v>0.13900000000000001</v>
      </c>
      <c r="N31">
        <v>42044</v>
      </c>
      <c r="O31">
        <v>10901</v>
      </c>
      <c r="R31">
        <v>42047</v>
      </c>
      <c r="S31" t="s">
        <v>1622</v>
      </c>
      <c r="T31">
        <v>1906.51</v>
      </c>
      <c r="W31">
        <v>42188</v>
      </c>
      <c r="X31">
        <v>1207.4349999999999</v>
      </c>
      <c r="Y31">
        <v>12826040</v>
      </c>
      <c r="Z31">
        <v>212.46</v>
      </c>
      <c r="AA31">
        <v>5.6539999999999999</v>
      </c>
      <c r="AE31">
        <v>42044</v>
      </c>
      <c r="AF31">
        <v>143.0856</v>
      </c>
      <c r="AG31">
        <v>143.03</v>
      </c>
      <c r="AJ31">
        <v>42044</v>
      </c>
      <c r="AK31">
        <v>143.03</v>
      </c>
      <c r="AL31">
        <v>143.0856</v>
      </c>
      <c r="AO31">
        <v>42044</v>
      </c>
      <c r="AP31">
        <v>0.29210000000000003</v>
      </c>
      <c r="AR31">
        <v>42045</v>
      </c>
      <c r="AS31">
        <v>791</v>
      </c>
      <c r="AV31">
        <v>42044</v>
      </c>
      <c r="AW31" t="s">
        <v>1622</v>
      </c>
      <c r="AX31">
        <v>3724.94</v>
      </c>
      <c r="BA31">
        <v>42188</v>
      </c>
      <c r="BB31">
        <v>568.06550000000004</v>
      </c>
      <c r="BC31">
        <v>813558.8</v>
      </c>
      <c r="BD31">
        <v>134.44</v>
      </c>
      <c r="BE31">
        <v>0.73</v>
      </c>
    </row>
    <row r="32" spans="1:57" x14ac:dyDescent="0.25">
      <c r="A32">
        <v>42045</v>
      </c>
      <c r="B32">
        <v>183.61</v>
      </c>
      <c r="C32">
        <v>184.96</v>
      </c>
      <c r="F32">
        <v>42045</v>
      </c>
      <c r="G32">
        <v>184.96</v>
      </c>
      <c r="H32">
        <v>183.61</v>
      </c>
      <c r="K32">
        <v>42045</v>
      </c>
      <c r="L32">
        <v>0.12470000000000001</v>
      </c>
      <c r="N32">
        <v>42045</v>
      </c>
      <c r="O32">
        <v>12536</v>
      </c>
      <c r="R32">
        <v>42048</v>
      </c>
      <c r="S32" t="s">
        <v>1622</v>
      </c>
      <c r="T32">
        <v>1906.51</v>
      </c>
      <c r="W32">
        <v>42195</v>
      </c>
      <c r="X32">
        <v>1159.9109000000001</v>
      </c>
      <c r="Y32">
        <v>31914270</v>
      </c>
      <c r="Z32">
        <v>207.51</v>
      </c>
      <c r="AA32">
        <v>5.6710000000000003</v>
      </c>
      <c r="AE32">
        <v>42045</v>
      </c>
      <c r="AF32">
        <v>144.34909999999999</v>
      </c>
      <c r="AG32">
        <v>144.11000000000001</v>
      </c>
      <c r="AJ32">
        <v>42045</v>
      </c>
      <c r="AK32">
        <v>144.11000000000001</v>
      </c>
      <c r="AL32">
        <v>144.34909999999999</v>
      </c>
      <c r="AO32">
        <v>42045</v>
      </c>
      <c r="AP32">
        <v>0.36270000000000002</v>
      </c>
      <c r="AR32">
        <v>42046</v>
      </c>
      <c r="AS32">
        <v>2126</v>
      </c>
      <c r="AV32">
        <v>42045</v>
      </c>
      <c r="AW32" t="s">
        <v>1622</v>
      </c>
      <c r="AX32">
        <v>3757.9</v>
      </c>
      <c r="BA32">
        <v>42195</v>
      </c>
      <c r="BB32">
        <v>584.92819999999995</v>
      </c>
      <c r="BC32">
        <v>920886.1</v>
      </c>
      <c r="BD32">
        <v>137.91</v>
      </c>
      <c r="BE32">
        <v>0.75</v>
      </c>
    </row>
    <row r="33" spans="1:57" x14ac:dyDescent="0.25">
      <c r="A33">
        <v>42046</v>
      </c>
      <c r="B33">
        <v>183.60400000000001</v>
      </c>
      <c r="C33">
        <v>186.47</v>
      </c>
      <c r="F33">
        <v>42046</v>
      </c>
      <c r="G33">
        <v>186.47</v>
      </c>
      <c r="H33">
        <v>183.60400000000001</v>
      </c>
      <c r="K33">
        <v>42046</v>
      </c>
      <c r="L33">
        <v>0.15709999999999999</v>
      </c>
      <c r="N33">
        <v>42046</v>
      </c>
      <c r="O33">
        <v>7885</v>
      </c>
      <c r="R33">
        <v>42051</v>
      </c>
      <c r="S33" t="s">
        <v>1622</v>
      </c>
      <c r="T33">
        <v>1919.44</v>
      </c>
      <c r="W33">
        <v>42202</v>
      </c>
      <c r="X33">
        <v>1161.6614</v>
      </c>
      <c r="Y33">
        <v>108570700</v>
      </c>
      <c r="Z33">
        <v>215.73</v>
      </c>
      <c r="AA33">
        <v>5.4089999999999998</v>
      </c>
      <c r="AE33">
        <v>42046</v>
      </c>
      <c r="AF33">
        <v>144.0795</v>
      </c>
      <c r="AG33">
        <v>144.02000000000001</v>
      </c>
      <c r="AJ33">
        <v>42046</v>
      </c>
      <c r="AK33">
        <v>144.02000000000001</v>
      </c>
      <c r="AL33">
        <v>144.0795</v>
      </c>
      <c r="AO33">
        <v>42046</v>
      </c>
      <c r="AP33">
        <v>0.28639999999999999</v>
      </c>
      <c r="AR33">
        <v>42047</v>
      </c>
      <c r="AS33">
        <v>1500</v>
      </c>
      <c r="AV33">
        <v>42046</v>
      </c>
      <c r="AW33" t="s">
        <v>1622</v>
      </c>
      <c r="AX33">
        <v>3750.93</v>
      </c>
      <c r="BA33">
        <v>42202</v>
      </c>
      <c r="BB33">
        <v>613.18550000000005</v>
      </c>
      <c r="BC33">
        <v>485522.7</v>
      </c>
      <c r="BD33">
        <v>144.5</v>
      </c>
      <c r="BE33">
        <v>0.75</v>
      </c>
    </row>
    <row r="34" spans="1:57" x14ac:dyDescent="0.25">
      <c r="A34">
        <v>42047</v>
      </c>
      <c r="B34">
        <v>186.33</v>
      </c>
      <c r="C34">
        <v>184.96</v>
      </c>
      <c r="F34">
        <v>42047</v>
      </c>
      <c r="G34">
        <v>184.96</v>
      </c>
      <c r="H34">
        <v>186.33</v>
      </c>
      <c r="K34">
        <v>42047</v>
      </c>
      <c r="L34">
        <v>0.21390000000000001</v>
      </c>
      <c r="N34">
        <v>42047</v>
      </c>
      <c r="O34">
        <v>3734</v>
      </c>
      <c r="R34">
        <v>42052</v>
      </c>
      <c r="S34" t="s">
        <v>1622</v>
      </c>
      <c r="T34">
        <v>1922.84</v>
      </c>
      <c r="W34">
        <v>42209</v>
      </c>
      <c r="X34">
        <v>1156.3177000000001</v>
      </c>
      <c r="Y34">
        <v>18666340</v>
      </c>
      <c r="Z34">
        <v>213.06</v>
      </c>
      <c r="AA34">
        <v>5.4089999999999998</v>
      </c>
      <c r="AE34">
        <v>42047</v>
      </c>
      <c r="AF34">
        <v>146.47290000000001</v>
      </c>
      <c r="AG34">
        <v>146.19999999999999</v>
      </c>
      <c r="AJ34">
        <v>42047</v>
      </c>
      <c r="AK34">
        <v>146.19999999999999</v>
      </c>
      <c r="AL34">
        <v>146.47290000000001</v>
      </c>
      <c r="AO34">
        <v>42047</v>
      </c>
      <c r="AP34">
        <v>0.3271</v>
      </c>
      <c r="AR34">
        <v>42048</v>
      </c>
      <c r="AS34">
        <v>892</v>
      </c>
      <c r="AV34">
        <v>42047</v>
      </c>
      <c r="AW34" t="s">
        <v>1622</v>
      </c>
      <c r="AX34">
        <v>3813.32</v>
      </c>
      <c r="BA34">
        <v>42209</v>
      </c>
      <c r="BB34">
        <v>601.06200000000001</v>
      </c>
      <c r="BC34">
        <v>345610.8</v>
      </c>
      <c r="BD34">
        <v>141.44999999999999</v>
      </c>
      <c r="BE34">
        <v>0.75</v>
      </c>
    </row>
    <row r="35" spans="1:57" x14ac:dyDescent="0.25">
      <c r="A35">
        <v>42048</v>
      </c>
      <c r="B35">
        <v>186.32499999999999</v>
      </c>
      <c r="C35">
        <v>187.95</v>
      </c>
      <c r="F35">
        <v>42048</v>
      </c>
      <c r="G35">
        <v>187.95</v>
      </c>
      <c r="H35">
        <v>186.32499999999999</v>
      </c>
      <c r="K35">
        <v>42048</v>
      </c>
      <c r="L35">
        <v>0.1028</v>
      </c>
      <c r="N35">
        <v>42048</v>
      </c>
      <c r="O35">
        <v>7100</v>
      </c>
      <c r="R35">
        <v>42053</v>
      </c>
      <c r="S35" t="s">
        <v>1622</v>
      </c>
      <c r="T35">
        <v>1949.42</v>
      </c>
      <c r="W35">
        <v>42216</v>
      </c>
      <c r="X35">
        <v>1158.7083</v>
      </c>
      <c r="Y35">
        <v>11541220</v>
      </c>
      <c r="Z35">
        <v>214.63</v>
      </c>
      <c r="AA35">
        <v>5.4089999999999998</v>
      </c>
      <c r="AE35">
        <v>42048</v>
      </c>
      <c r="AF35">
        <v>147.45089999999999</v>
      </c>
      <c r="AG35">
        <v>147.41999999999999</v>
      </c>
      <c r="AJ35">
        <v>42048</v>
      </c>
      <c r="AK35">
        <v>147.41999999999999</v>
      </c>
      <c r="AL35">
        <v>147.45089999999999</v>
      </c>
      <c r="AO35">
        <v>42048</v>
      </c>
      <c r="AP35">
        <v>0.35730000000000001</v>
      </c>
      <c r="AR35">
        <v>42051</v>
      </c>
      <c r="AS35">
        <v>729</v>
      </c>
      <c r="AV35">
        <v>42048</v>
      </c>
      <c r="AW35" t="s">
        <v>1622</v>
      </c>
      <c r="AX35">
        <v>3838.84</v>
      </c>
      <c r="BA35">
        <v>42216</v>
      </c>
      <c r="BB35">
        <v>592.50490000000002</v>
      </c>
      <c r="BC35">
        <v>532513</v>
      </c>
      <c r="BD35">
        <v>141.72</v>
      </c>
      <c r="BE35">
        <v>0.75</v>
      </c>
    </row>
    <row r="36" spans="1:57" x14ac:dyDescent="0.25">
      <c r="A36">
        <v>42051</v>
      </c>
      <c r="B36">
        <v>187.57</v>
      </c>
      <c r="C36">
        <v>187.83</v>
      </c>
      <c r="F36">
        <v>42051</v>
      </c>
      <c r="G36">
        <v>187.83</v>
      </c>
      <c r="H36">
        <v>187.57</v>
      </c>
      <c r="K36">
        <v>42051</v>
      </c>
      <c r="L36">
        <v>0.129</v>
      </c>
      <c r="N36">
        <v>42051</v>
      </c>
      <c r="O36">
        <v>3023</v>
      </c>
      <c r="R36">
        <v>42054</v>
      </c>
      <c r="S36" t="s">
        <v>1622</v>
      </c>
      <c r="T36">
        <v>1965.18</v>
      </c>
      <c r="W36">
        <v>42223</v>
      </c>
      <c r="X36">
        <v>1172.2674999999999</v>
      </c>
      <c r="Y36">
        <v>12125810</v>
      </c>
      <c r="Z36">
        <v>215.2</v>
      </c>
      <c r="AA36">
        <v>5.4089999999999998</v>
      </c>
      <c r="AE36">
        <v>42051</v>
      </c>
      <c r="AF36">
        <v>146.98679999999999</v>
      </c>
      <c r="AG36">
        <v>146.72</v>
      </c>
      <c r="AJ36">
        <v>42051</v>
      </c>
      <c r="AK36">
        <v>146.72</v>
      </c>
      <c r="AL36">
        <v>146.98679999999999</v>
      </c>
      <c r="AO36">
        <v>42051</v>
      </c>
      <c r="AP36">
        <v>0.33760000000000001</v>
      </c>
      <c r="AR36">
        <v>42052</v>
      </c>
      <c r="AS36">
        <v>1078</v>
      </c>
      <c r="AV36">
        <v>42051</v>
      </c>
      <c r="AW36" t="s">
        <v>1622</v>
      </c>
      <c r="AX36">
        <v>3826.83</v>
      </c>
      <c r="BA36">
        <v>42223</v>
      </c>
      <c r="BB36">
        <v>620.11170000000004</v>
      </c>
      <c r="BC36">
        <v>217070.6</v>
      </c>
      <c r="BD36">
        <v>144.82</v>
      </c>
      <c r="BE36">
        <v>0.75</v>
      </c>
    </row>
    <row r="37" spans="1:57" x14ac:dyDescent="0.25">
      <c r="A37">
        <v>42052</v>
      </c>
      <c r="B37">
        <v>187.89699999999999</v>
      </c>
      <c r="C37">
        <v>188.82</v>
      </c>
      <c r="F37">
        <v>42052</v>
      </c>
      <c r="G37">
        <v>188.82</v>
      </c>
      <c r="H37">
        <v>187.89699999999999</v>
      </c>
      <c r="K37">
        <v>42052</v>
      </c>
      <c r="L37">
        <v>0.13170000000000001</v>
      </c>
      <c r="N37">
        <v>42052</v>
      </c>
      <c r="O37">
        <v>13121</v>
      </c>
      <c r="R37">
        <v>42055</v>
      </c>
      <c r="S37" t="s">
        <v>1622</v>
      </c>
      <c r="T37">
        <v>1972.15</v>
      </c>
      <c r="W37">
        <v>42230</v>
      </c>
      <c r="X37">
        <v>1189.8767</v>
      </c>
      <c r="Y37">
        <v>25704400</v>
      </c>
      <c r="Z37">
        <v>215.15</v>
      </c>
      <c r="AA37">
        <v>5.5389999999999997</v>
      </c>
      <c r="AE37">
        <v>42052</v>
      </c>
      <c r="AF37">
        <v>147.1892</v>
      </c>
      <c r="AG37">
        <v>147.09</v>
      </c>
      <c r="AJ37">
        <v>42052</v>
      </c>
      <c r="AK37">
        <v>147.09</v>
      </c>
      <c r="AL37">
        <v>147.1892</v>
      </c>
      <c r="AO37">
        <v>42052</v>
      </c>
      <c r="AP37">
        <v>0.34089999999999998</v>
      </c>
      <c r="AR37">
        <v>42053</v>
      </c>
      <c r="AS37">
        <v>549</v>
      </c>
      <c r="AV37">
        <v>42052</v>
      </c>
      <c r="AW37" t="s">
        <v>1622</v>
      </c>
      <c r="AX37">
        <v>3832.15</v>
      </c>
      <c r="BA37">
        <v>42230</v>
      </c>
      <c r="BB37">
        <v>644.49590000000001</v>
      </c>
      <c r="BC37">
        <v>347376.3</v>
      </c>
      <c r="BD37">
        <v>146.31</v>
      </c>
      <c r="BE37">
        <v>0.80500000000000005</v>
      </c>
    </row>
    <row r="38" spans="1:57" x14ac:dyDescent="0.25">
      <c r="A38">
        <v>42053</v>
      </c>
      <c r="B38">
        <v>190.488</v>
      </c>
      <c r="C38">
        <v>191.96</v>
      </c>
      <c r="F38">
        <v>42053</v>
      </c>
      <c r="G38">
        <v>191.96</v>
      </c>
      <c r="H38">
        <v>190.488</v>
      </c>
      <c r="K38">
        <v>42053</v>
      </c>
      <c r="L38">
        <v>0.1142</v>
      </c>
      <c r="N38">
        <v>42053</v>
      </c>
      <c r="O38">
        <v>4518</v>
      </c>
      <c r="R38">
        <v>42058</v>
      </c>
      <c r="S38" t="s">
        <v>1622</v>
      </c>
      <c r="T38">
        <v>1975.36</v>
      </c>
      <c r="W38">
        <v>42237</v>
      </c>
      <c r="X38">
        <v>1137.1296</v>
      </c>
      <c r="Y38">
        <v>47801000</v>
      </c>
      <c r="Z38">
        <v>198.05</v>
      </c>
      <c r="AA38">
        <v>5.5990000000000002</v>
      </c>
      <c r="AE38">
        <v>42053</v>
      </c>
      <c r="AF38">
        <v>148.0078</v>
      </c>
      <c r="AG38">
        <v>147.6</v>
      </c>
      <c r="AJ38">
        <v>42053</v>
      </c>
      <c r="AK38">
        <v>147.6</v>
      </c>
      <c r="AL38">
        <v>148.0078</v>
      </c>
      <c r="AO38">
        <v>42053</v>
      </c>
      <c r="AP38">
        <v>0.30740000000000001</v>
      </c>
      <c r="AR38">
        <v>42054</v>
      </c>
      <c r="AS38">
        <v>856</v>
      </c>
      <c r="AV38">
        <v>42053</v>
      </c>
      <c r="AW38" t="s">
        <v>1622</v>
      </c>
      <c r="AX38">
        <v>3853.53</v>
      </c>
      <c r="BA38">
        <v>42237</v>
      </c>
      <c r="BB38">
        <v>619.28480000000002</v>
      </c>
      <c r="BC38">
        <v>243646.2</v>
      </c>
      <c r="BD38">
        <v>141.03</v>
      </c>
      <c r="BE38">
        <v>0.80500000000000005</v>
      </c>
    </row>
    <row r="39" spans="1:57" x14ac:dyDescent="0.25">
      <c r="A39">
        <v>42054</v>
      </c>
      <c r="B39">
        <v>192.02199999999999</v>
      </c>
      <c r="C39">
        <v>193.15</v>
      </c>
      <c r="F39">
        <v>42054</v>
      </c>
      <c r="G39">
        <v>193.15</v>
      </c>
      <c r="H39">
        <v>192.02199999999999</v>
      </c>
      <c r="K39">
        <v>42054</v>
      </c>
      <c r="L39">
        <v>0.14960000000000001</v>
      </c>
      <c r="N39">
        <v>42054</v>
      </c>
      <c r="O39">
        <v>5934</v>
      </c>
      <c r="R39">
        <v>42059</v>
      </c>
      <c r="S39" t="s">
        <v>1622</v>
      </c>
      <c r="T39">
        <v>1982.4</v>
      </c>
      <c r="W39">
        <v>42244</v>
      </c>
      <c r="X39">
        <v>1133.4286</v>
      </c>
      <c r="Y39">
        <v>52071130</v>
      </c>
      <c r="Z39">
        <v>200.9</v>
      </c>
      <c r="AA39">
        <v>5.6589999999999998</v>
      </c>
      <c r="AE39">
        <v>42054</v>
      </c>
      <c r="AF39">
        <v>148.81319999999999</v>
      </c>
      <c r="AG39">
        <v>148.46</v>
      </c>
      <c r="AJ39">
        <v>42054</v>
      </c>
      <c r="AK39">
        <v>148.46</v>
      </c>
      <c r="AL39">
        <v>148.81319999999999</v>
      </c>
      <c r="AO39">
        <v>42054</v>
      </c>
      <c r="AP39">
        <v>0.24979999999999999</v>
      </c>
      <c r="AR39">
        <v>42055</v>
      </c>
      <c r="AS39">
        <v>1078</v>
      </c>
      <c r="AV39">
        <v>42054</v>
      </c>
      <c r="AW39" t="s">
        <v>1622</v>
      </c>
      <c r="AX39">
        <v>3874.38</v>
      </c>
      <c r="BA39">
        <v>42244</v>
      </c>
      <c r="BB39">
        <v>614.90610000000004</v>
      </c>
      <c r="BC39">
        <v>200040.5</v>
      </c>
      <c r="BD39">
        <v>139.19999999999999</v>
      </c>
      <c r="BE39">
        <v>0.80500000000000005</v>
      </c>
    </row>
    <row r="40" spans="1:57" x14ac:dyDescent="0.25">
      <c r="A40">
        <v>42055</v>
      </c>
      <c r="B40">
        <v>192.697</v>
      </c>
      <c r="C40">
        <v>193.39</v>
      </c>
      <c r="F40">
        <v>42055</v>
      </c>
      <c r="G40">
        <v>193.39</v>
      </c>
      <c r="H40">
        <v>192.697</v>
      </c>
      <c r="K40">
        <v>42055</v>
      </c>
      <c r="L40">
        <v>0.12479999999999999</v>
      </c>
      <c r="N40">
        <v>42055</v>
      </c>
      <c r="O40">
        <v>333238</v>
      </c>
      <c r="R40">
        <v>42060</v>
      </c>
      <c r="S40" t="s">
        <v>1622</v>
      </c>
      <c r="T40">
        <v>1982.01</v>
      </c>
      <c r="W40">
        <v>42251</v>
      </c>
      <c r="X40">
        <v>1048.5150000000001</v>
      </c>
      <c r="Y40">
        <v>57222870</v>
      </c>
      <c r="Z40">
        <v>184.55</v>
      </c>
      <c r="AA40">
        <v>5.6219999999999999</v>
      </c>
      <c r="AE40">
        <v>42055</v>
      </c>
      <c r="AF40">
        <v>148.21799999999999</v>
      </c>
      <c r="AG40">
        <v>148.47999999999999</v>
      </c>
      <c r="AJ40">
        <v>42055</v>
      </c>
      <c r="AK40">
        <v>148.47999999999999</v>
      </c>
      <c r="AL40">
        <v>148.21799999999999</v>
      </c>
      <c r="AO40">
        <v>42055</v>
      </c>
      <c r="AP40">
        <v>0.25290000000000001</v>
      </c>
      <c r="AR40">
        <v>42058</v>
      </c>
      <c r="AS40">
        <v>110</v>
      </c>
      <c r="AV40">
        <v>42055</v>
      </c>
      <c r="AW40" t="s">
        <v>1622</v>
      </c>
      <c r="AX40">
        <v>3859.1</v>
      </c>
      <c r="BA40">
        <v>42251</v>
      </c>
      <c r="BB40">
        <v>608.68200000000002</v>
      </c>
      <c r="BC40">
        <v>274770.90000000002</v>
      </c>
      <c r="BD40">
        <v>137.79</v>
      </c>
      <c r="BE40">
        <v>0.80500000000000005</v>
      </c>
    </row>
    <row r="41" spans="1:57" x14ac:dyDescent="0.25">
      <c r="A41">
        <v>42058</v>
      </c>
      <c r="B41">
        <v>192.99199999999999</v>
      </c>
      <c r="C41">
        <v>193.55</v>
      </c>
      <c r="F41">
        <v>42058</v>
      </c>
      <c r="G41">
        <v>193.55</v>
      </c>
      <c r="H41">
        <v>192.99199999999999</v>
      </c>
      <c r="K41">
        <v>42058</v>
      </c>
      <c r="L41">
        <v>0.15679999999999999</v>
      </c>
      <c r="N41">
        <v>42058</v>
      </c>
      <c r="O41">
        <v>3239</v>
      </c>
      <c r="R41">
        <v>42061</v>
      </c>
      <c r="S41" t="s">
        <v>1622</v>
      </c>
      <c r="T41">
        <v>2000.33</v>
      </c>
      <c r="W41">
        <v>42258</v>
      </c>
      <c r="X41">
        <v>1039.9439</v>
      </c>
      <c r="Y41">
        <v>17097350</v>
      </c>
      <c r="Z41">
        <v>188.92</v>
      </c>
      <c r="AA41">
        <v>5.4420000000000002</v>
      </c>
      <c r="AE41">
        <v>42058</v>
      </c>
      <c r="AF41">
        <v>149.70330000000001</v>
      </c>
      <c r="AG41">
        <v>149.96</v>
      </c>
      <c r="AJ41">
        <v>42058</v>
      </c>
      <c r="AK41">
        <v>149.96</v>
      </c>
      <c r="AL41">
        <v>149.70330000000001</v>
      </c>
      <c r="AO41">
        <v>42058</v>
      </c>
      <c r="AP41">
        <v>0.3856</v>
      </c>
      <c r="AR41">
        <v>42059</v>
      </c>
      <c r="AS41">
        <v>458</v>
      </c>
      <c r="AV41">
        <v>42058</v>
      </c>
      <c r="AW41" t="s">
        <v>1622</v>
      </c>
      <c r="AX41">
        <v>3897.88</v>
      </c>
      <c r="BA41">
        <v>42258</v>
      </c>
      <c r="BB41">
        <v>588.92909999999995</v>
      </c>
      <c r="BC41">
        <v>1815250</v>
      </c>
      <c r="BD41">
        <v>137.4</v>
      </c>
      <c r="BE41">
        <v>0.79100000000000004</v>
      </c>
    </row>
    <row r="42" spans="1:57" x14ac:dyDescent="0.25">
      <c r="A42">
        <v>42059</v>
      </c>
      <c r="B42">
        <v>193.673</v>
      </c>
      <c r="C42">
        <v>195.12</v>
      </c>
      <c r="F42">
        <v>42059</v>
      </c>
      <c r="G42">
        <v>195.12</v>
      </c>
      <c r="H42">
        <v>193.673</v>
      </c>
      <c r="K42">
        <v>42059</v>
      </c>
      <c r="L42">
        <v>0.1391</v>
      </c>
      <c r="N42">
        <v>42059</v>
      </c>
      <c r="O42">
        <v>38884</v>
      </c>
      <c r="R42">
        <v>42062</v>
      </c>
      <c r="S42" t="s">
        <v>1622</v>
      </c>
      <c r="T42">
        <v>2003.15</v>
      </c>
      <c r="W42">
        <v>42265</v>
      </c>
      <c r="X42">
        <v>1021.8713</v>
      </c>
      <c r="Y42">
        <v>28937400</v>
      </c>
      <c r="Z42">
        <v>186.74</v>
      </c>
      <c r="AA42">
        <v>5.4160000000000004</v>
      </c>
      <c r="AE42">
        <v>42059</v>
      </c>
      <c r="AF42">
        <v>150.2217</v>
      </c>
      <c r="AG42">
        <v>150.22</v>
      </c>
      <c r="AJ42">
        <v>42059</v>
      </c>
      <c r="AK42">
        <v>150.22</v>
      </c>
      <c r="AL42">
        <v>150.2217</v>
      </c>
      <c r="AO42">
        <v>42059</v>
      </c>
      <c r="AP42">
        <v>0.35420000000000001</v>
      </c>
      <c r="AR42">
        <v>42060</v>
      </c>
      <c r="AS42">
        <v>623</v>
      </c>
      <c r="AV42">
        <v>42059</v>
      </c>
      <c r="AW42" t="s">
        <v>1622</v>
      </c>
      <c r="AX42">
        <v>3911.42</v>
      </c>
      <c r="BA42">
        <v>42265</v>
      </c>
      <c r="BB42">
        <v>591.49559999999997</v>
      </c>
      <c r="BC42">
        <v>207329.5</v>
      </c>
      <c r="BD42">
        <v>138.06</v>
      </c>
      <c r="BE42">
        <v>0.79100000000000004</v>
      </c>
    </row>
    <row r="43" spans="1:57" x14ac:dyDescent="0.25">
      <c r="A43">
        <v>42060</v>
      </c>
      <c r="B43">
        <v>193.62899999999999</v>
      </c>
      <c r="C43">
        <v>193.9</v>
      </c>
      <c r="F43">
        <v>42060</v>
      </c>
      <c r="G43">
        <v>193.9</v>
      </c>
      <c r="H43">
        <v>193.62899999999999</v>
      </c>
      <c r="K43">
        <v>42060</v>
      </c>
      <c r="L43">
        <v>0.14779999999999999</v>
      </c>
      <c r="N43">
        <v>42060</v>
      </c>
      <c r="O43">
        <v>6940</v>
      </c>
      <c r="R43">
        <v>42065</v>
      </c>
      <c r="S43" t="s">
        <v>1622</v>
      </c>
      <c r="T43">
        <v>2004.57</v>
      </c>
      <c r="W43">
        <v>42272</v>
      </c>
      <c r="X43">
        <v>960.38499999999999</v>
      </c>
      <c r="Y43">
        <v>21289450</v>
      </c>
      <c r="Z43">
        <v>189.27</v>
      </c>
      <c r="AA43">
        <v>5.12</v>
      </c>
      <c r="AE43">
        <v>42060</v>
      </c>
      <c r="AF43">
        <v>149.49959999999999</v>
      </c>
      <c r="AG43">
        <v>149.41999999999999</v>
      </c>
      <c r="AJ43">
        <v>42060</v>
      </c>
      <c r="AK43">
        <v>149.41999999999999</v>
      </c>
      <c r="AL43">
        <v>149.49959999999999</v>
      </c>
      <c r="AO43">
        <v>42060</v>
      </c>
      <c r="AP43">
        <v>0.25440000000000002</v>
      </c>
      <c r="AR43">
        <v>42061</v>
      </c>
      <c r="AS43">
        <v>531</v>
      </c>
      <c r="AV43">
        <v>42060</v>
      </c>
      <c r="AW43" t="s">
        <v>1622</v>
      </c>
      <c r="AX43">
        <v>3892.68</v>
      </c>
      <c r="BA43">
        <v>42272</v>
      </c>
      <c r="BB43">
        <v>604.37450000000001</v>
      </c>
      <c r="BC43">
        <v>536046.80000000005</v>
      </c>
      <c r="BD43">
        <v>141.11000000000001</v>
      </c>
      <c r="BE43">
        <v>0.79100000000000004</v>
      </c>
    </row>
    <row r="44" spans="1:57" x14ac:dyDescent="0.25">
      <c r="A44">
        <v>42061</v>
      </c>
      <c r="B44">
        <v>195.41200000000001</v>
      </c>
      <c r="C44">
        <v>196.67</v>
      </c>
      <c r="F44">
        <v>42061</v>
      </c>
      <c r="G44">
        <v>196.67</v>
      </c>
      <c r="H44">
        <v>195.41200000000001</v>
      </c>
      <c r="K44">
        <v>42061</v>
      </c>
      <c r="L44">
        <v>0.1298</v>
      </c>
      <c r="N44">
        <v>42061</v>
      </c>
      <c r="O44">
        <v>4985</v>
      </c>
      <c r="R44">
        <v>42066</v>
      </c>
      <c r="S44" t="s">
        <v>1622</v>
      </c>
      <c r="T44">
        <v>2007</v>
      </c>
      <c r="W44">
        <v>42279</v>
      </c>
      <c r="X44">
        <v>932.99360000000001</v>
      </c>
      <c r="Y44">
        <v>49318920</v>
      </c>
      <c r="Z44">
        <v>185.19</v>
      </c>
      <c r="AA44">
        <v>4.97</v>
      </c>
      <c r="AE44">
        <v>42061</v>
      </c>
      <c r="AF44">
        <v>150.41300000000001</v>
      </c>
      <c r="AG44">
        <v>150.29</v>
      </c>
      <c r="AJ44">
        <v>42061</v>
      </c>
      <c r="AK44">
        <v>150.29</v>
      </c>
      <c r="AL44">
        <v>150.41300000000001</v>
      </c>
      <c r="AO44">
        <v>42061</v>
      </c>
      <c r="AP44">
        <v>0.41099999999999998</v>
      </c>
      <c r="AR44">
        <v>42062</v>
      </c>
      <c r="AS44">
        <v>669</v>
      </c>
      <c r="AV44">
        <v>42061</v>
      </c>
      <c r="AW44" t="s">
        <v>1622</v>
      </c>
      <c r="AX44">
        <v>3916.52</v>
      </c>
      <c r="BA44">
        <v>42279</v>
      </c>
      <c r="BB44">
        <v>595.55700000000002</v>
      </c>
      <c r="BC44">
        <v>456258.7</v>
      </c>
      <c r="BD44">
        <v>139.58000000000001</v>
      </c>
      <c r="BE44">
        <v>0.79100000000000004</v>
      </c>
    </row>
    <row r="45" spans="1:57" x14ac:dyDescent="0.25">
      <c r="A45">
        <v>42062</v>
      </c>
      <c r="B45">
        <v>195.68199999999999</v>
      </c>
      <c r="C45">
        <v>196.3</v>
      </c>
      <c r="F45">
        <v>42062</v>
      </c>
      <c r="G45">
        <v>196.3</v>
      </c>
      <c r="H45">
        <v>195.68199999999999</v>
      </c>
      <c r="K45">
        <v>42062</v>
      </c>
      <c r="L45">
        <v>0.16109999999999999</v>
      </c>
      <c r="N45">
        <v>42062</v>
      </c>
      <c r="O45">
        <v>7682</v>
      </c>
      <c r="R45">
        <v>42067</v>
      </c>
      <c r="S45" t="s">
        <v>1622</v>
      </c>
      <c r="T45">
        <v>1993.93</v>
      </c>
      <c r="W45">
        <v>42286</v>
      </c>
      <c r="X45">
        <v>975.9008</v>
      </c>
      <c r="Y45">
        <v>49388300</v>
      </c>
      <c r="Z45">
        <v>196</v>
      </c>
      <c r="AA45">
        <v>4.9619999999999997</v>
      </c>
      <c r="AE45">
        <v>42062</v>
      </c>
      <c r="AF45">
        <v>150.00720000000001</v>
      </c>
      <c r="AG45">
        <v>149.93</v>
      </c>
      <c r="AJ45">
        <v>42062</v>
      </c>
      <c r="AK45">
        <v>149.93</v>
      </c>
      <c r="AL45">
        <v>150.00720000000001</v>
      </c>
      <c r="AO45">
        <v>42062</v>
      </c>
      <c r="AP45">
        <v>0.3044</v>
      </c>
      <c r="AR45">
        <v>42065</v>
      </c>
      <c r="AS45">
        <v>585</v>
      </c>
      <c r="AV45">
        <v>42062</v>
      </c>
      <c r="AW45" t="s">
        <v>1622</v>
      </c>
      <c r="AX45">
        <v>3906.01</v>
      </c>
      <c r="BA45">
        <v>42286</v>
      </c>
      <c r="BB45">
        <v>612.07709999999997</v>
      </c>
      <c r="BC45">
        <v>376292.5</v>
      </c>
      <c r="BD45">
        <v>143.49</v>
      </c>
      <c r="BE45">
        <v>0.79100000000000004</v>
      </c>
    </row>
    <row r="46" spans="1:57" x14ac:dyDescent="0.25">
      <c r="A46">
        <v>42065</v>
      </c>
      <c r="B46">
        <v>195.80099999999999</v>
      </c>
      <c r="C46">
        <v>196.29</v>
      </c>
      <c r="F46">
        <v>42065</v>
      </c>
      <c r="G46">
        <v>196.29</v>
      </c>
      <c r="H46">
        <v>195.80099999999999</v>
      </c>
      <c r="K46">
        <v>42065</v>
      </c>
      <c r="L46">
        <v>0.12809999999999999</v>
      </c>
      <c r="N46">
        <v>42065</v>
      </c>
      <c r="O46">
        <v>10142</v>
      </c>
      <c r="R46">
        <v>42068</v>
      </c>
      <c r="S46" t="s">
        <v>1622</v>
      </c>
      <c r="T46">
        <v>2002.95</v>
      </c>
      <c r="W46">
        <v>42293</v>
      </c>
      <c r="X46">
        <v>978.31539999999995</v>
      </c>
      <c r="Y46">
        <v>32130140</v>
      </c>
      <c r="Z46">
        <v>195.58</v>
      </c>
      <c r="AA46">
        <v>4.9809999999999999</v>
      </c>
      <c r="AE46">
        <v>42065</v>
      </c>
      <c r="AF46">
        <v>151.41399999999999</v>
      </c>
      <c r="AG46">
        <v>151.35</v>
      </c>
      <c r="AJ46">
        <v>42065</v>
      </c>
      <c r="AK46">
        <v>151.35</v>
      </c>
      <c r="AL46">
        <v>151.41399999999999</v>
      </c>
      <c r="AO46">
        <v>42065</v>
      </c>
      <c r="AP46">
        <v>0.33810000000000001</v>
      </c>
      <c r="AR46">
        <v>42066</v>
      </c>
      <c r="AS46">
        <v>835</v>
      </c>
      <c r="AV46">
        <v>42065</v>
      </c>
      <c r="AW46" t="s">
        <v>1622</v>
      </c>
      <c r="AX46">
        <v>3942.81</v>
      </c>
      <c r="BA46">
        <v>42293</v>
      </c>
      <c r="BB46">
        <v>612.6386</v>
      </c>
      <c r="BC46">
        <v>309544.90000000002</v>
      </c>
      <c r="BD46">
        <v>143.38999999999999</v>
      </c>
      <c r="BE46">
        <v>0.79100000000000004</v>
      </c>
    </row>
    <row r="47" spans="1:57" x14ac:dyDescent="0.25">
      <c r="A47">
        <v>42066</v>
      </c>
      <c r="B47">
        <v>196.03299999999999</v>
      </c>
      <c r="C47">
        <v>195.18</v>
      </c>
      <c r="F47">
        <v>42066</v>
      </c>
      <c r="G47">
        <v>195.18</v>
      </c>
      <c r="H47">
        <v>196.03299999999999</v>
      </c>
      <c r="K47">
        <v>42066</v>
      </c>
      <c r="L47">
        <v>0.10879999999999999</v>
      </c>
      <c r="N47">
        <v>42066</v>
      </c>
      <c r="O47">
        <v>10378</v>
      </c>
      <c r="R47">
        <v>42069</v>
      </c>
      <c r="S47" t="s">
        <v>1622</v>
      </c>
      <c r="T47">
        <v>2026.19</v>
      </c>
      <c r="W47">
        <v>42300</v>
      </c>
      <c r="X47">
        <v>1008.6573</v>
      </c>
      <c r="Y47">
        <v>18935670</v>
      </c>
      <c r="Z47">
        <v>203.5</v>
      </c>
      <c r="AA47">
        <v>4.9980000000000002</v>
      </c>
      <c r="AE47">
        <v>42066</v>
      </c>
      <c r="AF47">
        <v>149.48390000000001</v>
      </c>
      <c r="AG47">
        <v>149.36000000000001</v>
      </c>
      <c r="AJ47">
        <v>42066</v>
      </c>
      <c r="AK47">
        <v>149.36000000000001</v>
      </c>
      <c r="AL47">
        <v>149.48390000000001</v>
      </c>
      <c r="AO47">
        <v>42066</v>
      </c>
      <c r="AP47">
        <v>0.26850000000000002</v>
      </c>
      <c r="AR47">
        <v>42067</v>
      </c>
      <c r="AS47">
        <v>1239</v>
      </c>
      <c r="AV47">
        <v>42066</v>
      </c>
      <c r="AW47" t="s">
        <v>1622</v>
      </c>
      <c r="AX47">
        <v>3892.6</v>
      </c>
      <c r="BA47">
        <v>42300</v>
      </c>
      <c r="BB47">
        <v>621.49159999999995</v>
      </c>
      <c r="BC47">
        <v>409779.5</v>
      </c>
      <c r="BD47">
        <v>149.74</v>
      </c>
      <c r="BE47">
        <v>0.79100000000000004</v>
      </c>
    </row>
    <row r="48" spans="1:57" x14ac:dyDescent="0.25">
      <c r="A48">
        <v>42067</v>
      </c>
      <c r="B48">
        <v>194.75</v>
      </c>
      <c r="C48">
        <v>194.58</v>
      </c>
      <c r="F48">
        <v>42067</v>
      </c>
      <c r="G48">
        <v>194.58</v>
      </c>
      <c r="H48">
        <v>194.75</v>
      </c>
      <c r="K48">
        <v>42067</v>
      </c>
      <c r="L48">
        <v>0.1157</v>
      </c>
      <c r="N48">
        <v>42067</v>
      </c>
      <c r="O48">
        <v>152476</v>
      </c>
      <c r="R48">
        <v>42072</v>
      </c>
      <c r="S48" t="s">
        <v>1622</v>
      </c>
      <c r="T48">
        <v>2014.01</v>
      </c>
      <c r="W48">
        <v>42307</v>
      </c>
      <c r="X48">
        <v>1019.2597</v>
      </c>
      <c r="Y48">
        <v>13329930</v>
      </c>
      <c r="Z48">
        <v>201.18</v>
      </c>
      <c r="AA48">
        <v>5.0179999999999998</v>
      </c>
      <c r="AE48">
        <v>42067</v>
      </c>
      <c r="AF48">
        <v>149.02279999999999</v>
      </c>
      <c r="AG48">
        <v>148.99</v>
      </c>
      <c r="AJ48">
        <v>42067</v>
      </c>
      <c r="AK48">
        <v>148.99</v>
      </c>
      <c r="AL48">
        <v>149.02279999999999</v>
      </c>
      <c r="AO48">
        <v>42067</v>
      </c>
      <c r="AP48">
        <v>0.33100000000000002</v>
      </c>
      <c r="AR48">
        <v>42068</v>
      </c>
      <c r="AS48">
        <v>973</v>
      </c>
      <c r="AV48">
        <v>42067</v>
      </c>
      <c r="AW48" t="s">
        <v>1622</v>
      </c>
      <c r="AX48">
        <v>3880.65</v>
      </c>
      <c r="BA48">
        <v>42307</v>
      </c>
      <c r="BB48">
        <v>626.88520000000005</v>
      </c>
      <c r="BC48">
        <v>684845.5</v>
      </c>
      <c r="BD48">
        <v>151.01</v>
      </c>
      <c r="BE48">
        <v>0.79100000000000004</v>
      </c>
    </row>
    <row r="49" spans="1:57" x14ac:dyDescent="0.25">
      <c r="A49">
        <v>42068</v>
      </c>
      <c r="B49">
        <v>195.624</v>
      </c>
      <c r="C49">
        <v>196.88</v>
      </c>
      <c r="F49">
        <v>42068</v>
      </c>
      <c r="G49">
        <v>196.88</v>
      </c>
      <c r="H49">
        <v>195.624</v>
      </c>
      <c r="K49">
        <v>42068</v>
      </c>
      <c r="L49">
        <v>0.13220000000000001</v>
      </c>
      <c r="N49">
        <v>42068</v>
      </c>
      <c r="O49">
        <v>12634</v>
      </c>
      <c r="R49">
        <v>42073</v>
      </c>
      <c r="S49" t="s">
        <v>1622</v>
      </c>
      <c r="T49">
        <v>2004.46</v>
      </c>
      <c r="W49">
        <v>42314</v>
      </c>
      <c r="X49">
        <v>1026.2824000000001</v>
      </c>
      <c r="Y49">
        <v>6325280</v>
      </c>
      <c r="Z49">
        <v>204.71</v>
      </c>
      <c r="AA49">
        <v>5.0350000000000001</v>
      </c>
      <c r="AE49">
        <v>42068</v>
      </c>
      <c r="AF49">
        <v>149.05410000000001</v>
      </c>
      <c r="AG49">
        <v>148.96</v>
      </c>
      <c r="AJ49">
        <v>42068</v>
      </c>
      <c r="AK49">
        <v>148.96</v>
      </c>
      <c r="AL49">
        <v>149.05410000000001</v>
      </c>
      <c r="AO49">
        <v>42068</v>
      </c>
      <c r="AP49">
        <v>0.3881</v>
      </c>
      <c r="AR49">
        <v>42069</v>
      </c>
      <c r="AS49">
        <v>139</v>
      </c>
      <c r="AV49">
        <v>42068</v>
      </c>
      <c r="AW49" t="s">
        <v>1622</v>
      </c>
      <c r="AX49">
        <v>3881.52</v>
      </c>
      <c r="BA49">
        <v>42314</v>
      </c>
      <c r="BB49">
        <v>625.59870000000001</v>
      </c>
      <c r="BC49">
        <v>928624.9</v>
      </c>
      <c r="BD49">
        <v>148.09</v>
      </c>
      <c r="BE49">
        <v>0.79100000000000004</v>
      </c>
    </row>
    <row r="50" spans="1:57" x14ac:dyDescent="0.25">
      <c r="A50">
        <v>42069</v>
      </c>
      <c r="B50">
        <v>197.88800000000001</v>
      </c>
      <c r="C50">
        <v>197.8</v>
      </c>
      <c r="F50">
        <v>42069</v>
      </c>
      <c r="G50">
        <v>197.8</v>
      </c>
      <c r="H50">
        <v>197.88800000000001</v>
      </c>
      <c r="K50">
        <v>42069</v>
      </c>
      <c r="L50">
        <v>0.1396</v>
      </c>
      <c r="N50">
        <v>42069</v>
      </c>
      <c r="O50">
        <v>14058</v>
      </c>
      <c r="R50">
        <v>42074</v>
      </c>
      <c r="S50" t="s">
        <v>1622</v>
      </c>
      <c r="T50">
        <v>2005.71</v>
      </c>
      <c r="W50">
        <v>42321</v>
      </c>
      <c r="X50">
        <v>1040.7727</v>
      </c>
      <c r="Y50">
        <v>5963880</v>
      </c>
      <c r="Z50">
        <v>203.94</v>
      </c>
      <c r="AA50">
        <v>5.0350000000000001</v>
      </c>
      <c r="AE50">
        <v>42069</v>
      </c>
      <c r="AF50">
        <v>146.56989999999999</v>
      </c>
      <c r="AG50">
        <v>146.55000000000001</v>
      </c>
      <c r="AJ50">
        <v>42069</v>
      </c>
      <c r="AK50">
        <v>146.55000000000001</v>
      </c>
      <c r="AL50">
        <v>146.56989999999999</v>
      </c>
      <c r="AO50">
        <v>42069</v>
      </c>
      <c r="AP50">
        <v>0.32940000000000003</v>
      </c>
      <c r="AR50">
        <v>42072</v>
      </c>
      <c r="AS50">
        <v>1563</v>
      </c>
      <c r="AV50">
        <v>42069</v>
      </c>
      <c r="AW50" t="s">
        <v>1622</v>
      </c>
      <c r="AX50">
        <v>3816.87</v>
      </c>
      <c r="BA50">
        <v>42321</v>
      </c>
      <c r="BB50">
        <v>598.61929999999995</v>
      </c>
      <c r="BC50">
        <v>420407.8</v>
      </c>
      <c r="BD50">
        <v>143.63</v>
      </c>
      <c r="BE50">
        <v>0.79100000000000004</v>
      </c>
    </row>
    <row r="51" spans="1:57" x14ac:dyDescent="0.25">
      <c r="A51">
        <v>42072</v>
      </c>
      <c r="B51">
        <v>196.679</v>
      </c>
      <c r="C51">
        <v>197.45</v>
      </c>
      <c r="F51">
        <v>42072</v>
      </c>
      <c r="G51">
        <v>197.45</v>
      </c>
      <c r="H51">
        <v>196.679</v>
      </c>
      <c r="K51">
        <v>42072</v>
      </c>
      <c r="L51">
        <v>0.12659999999999999</v>
      </c>
      <c r="N51">
        <v>42072</v>
      </c>
      <c r="O51">
        <v>9860</v>
      </c>
      <c r="R51">
        <v>42075</v>
      </c>
      <c r="S51" t="s">
        <v>1622</v>
      </c>
      <c r="T51">
        <v>2034.4</v>
      </c>
      <c r="W51">
        <v>42328</v>
      </c>
      <c r="X51">
        <v>1051.3203000000001</v>
      </c>
      <c r="Y51">
        <v>35525380</v>
      </c>
      <c r="Z51">
        <v>208.84</v>
      </c>
      <c r="AA51">
        <v>5.0309999999999997</v>
      </c>
      <c r="AE51">
        <v>42072</v>
      </c>
      <c r="AF51">
        <v>144.77619999999999</v>
      </c>
      <c r="AG51">
        <v>144.71</v>
      </c>
      <c r="AJ51">
        <v>42072</v>
      </c>
      <c r="AK51">
        <v>144.71</v>
      </c>
      <c r="AL51">
        <v>144.77619999999999</v>
      </c>
      <c r="AO51">
        <v>42072</v>
      </c>
      <c r="AP51">
        <v>0.27539999999999998</v>
      </c>
      <c r="AR51">
        <v>42073</v>
      </c>
      <c r="AS51">
        <v>1608</v>
      </c>
      <c r="AV51">
        <v>42072</v>
      </c>
      <c r="AW51" t="s">
        <v>1622</v>
      </c>
      <c r="AX51">
        <v>3770.31</v>
      </c>
      <c r="BA51">
        <v>42328</v>
      </c>
      <c r="BB51">
        <v>606.90409999999997</v>
      </c>
      <c r="BC51">
        <v>1002640</v>
      </c>
      <c r="BD51">
        <v>149.55000000000001</v>
      </c>
      <c r="BE51">
        <v>0.79100000000000004</v>
      </c>
    </row>
    <row r="52" spans="1:57" x14ac:dyDescent="0.25">
      <c r="A52">
        <v>42073</v>
      </c>
      <c r="B52">
        <v>195.74100000000001</v>
      </c>
      <c r="C52">
        <v>194.45</v>
      </c>
      <c r="F52">
        <v>42073</v>
      </c>
      <c r="G52">
        <v>194.45</v>
      </c>
      <c r="H52">
        <v>195.74100000000001</v>
      </c>
      <c r="K52">
        <v>42073</v>
      </c>
      <c r="L52">
        <v>0.1118</v>
      </c>
      <c r="N52">
        <v>42073</v>
      </c>
      <c r="O52">
        <v>50157</v>
      </c>
      <c r="R52">
        <v>42076</v>
      </c>
      <c r="S52" t="s">
        <v>1622</v>
      </c>
      <c r="T52">
        <v>2053.3200000000002</v>
      </c>
      <c r="W52">
        <v>42335</v>
      </c>
      <c r="X52">
        <v>1009.9849</v>
      </c>
      <c r="Y52">
        <v>48969650</v>
      </c>
      <c r="Z52">
        <v>206.63</v>
      </c>
      <c r="AA52">
        <v>4.8600000000000003</v>
      </c>
      <c r="AE52">
        <v>42073</v>
      </c>
      <c r="AF52">
        <v>143.9306</v>
      </c>
      <c r="AG52">
        <v>143.88999999999999</v>
      </c>
      <c r="AJ52">
        <v>42073</v>
      </c>
      <c r="AK52">
        <v>143.88999999999999</v>
      </c>
      <c r="AL52">
        <v>143.9306</v>
      </c>
      <c r="AO52">
        <v>42073</v>
      </c>
      <c r="AP52">
        <v>0.32379999999999998</v>
      </c>
      <c r="AR52">
        <v>42074</v>
      </c>
      <c r="AS52">
        <v>255</v>
      </c>
      <c r="AV52">
        <v>42073</v>
      </c>
      <c r="AW52" t="s">
        <v>1622</v>
      </c>
      <c r="AX52">
        <v>3748.34</v>
      </c>
      <c r="BA52">
        <v>42335</v>
      </c>
      <c r="BB52">
        <v>547.75009999999997</v>
      </c>
      <c r="BC52">
        <v>203708.2</v>
      </c>
      <c r="BD52">
        <v>149.25</v>
      </c>
      <c r="BE52">
        <v>0.79100000000000004</v>
      </c>
    </row>
    <row r="53" spans="1:57" x14ac:dyDescent="0.25">
      <c r="A53">
        <v>42074</v>
      </c>
      <c r="B53">
        <v>195.85599999999999</v>
      </c>
      <c r="C53">
        <v>196.63</v>
      </c>
      <c r="F53">
        <v>42074</v>
      </c>
      <c r="G53">
        <v>196.63</v>
      </c>
      <c r="H53">
        <v>195.85599999999999</v>
      </c>
      <c r="K53">
        <v>42074</v>
      </c>
      <c r="L53">
        <v>0.1129</v>
      </c>
      <c r="N53">
        <v>42074</v>
      </c>
      <c r="O53">
        <v>15097</v>
      </c>
      <c r="R53">
        <v>42079</v>
      </c>
      <c r="S53" t="s">
        <v>1622</v>
      </c>
      <c r="T53">
        <v>2050.4299999999998</v>
      </c>
      <c r="W53">
        <v>42342</v>
      </c>
      <c r="X53">
        <v>992.99279999999999</v>
      </c>
      <c r="Y53">
        <v>10713150</v>
      </c>
      <c r="Z53">
        <v>204.38</v>
      </c>
      <c r="AA53">
        <v>4.84</v>
      </c>
      <c r="AE53">
        <v>42074</v>
      </c>
      <c r="AF53">
        <v>145.47540000000001</v>
      </c>
      <c r="AG53">
        <v>145.22999999999999</v>
      </c>
      <c r="AJ53">
        <v>42074</v>
      </c>
      <c r="AK53">
        <v>145.22999999999999</v>
      </c>
      <c r="AL53">
        <v>145.47540000000001</v>
      </c>
      <c r="AO53">
        <v>42074</v>
      </c>
      <c r="AP53">
        <v>0.27589999999999998</v>
      </c>
      <c r="AR53">
        <v>42075</v>
      </c>
      <c r="AS53">
        <v>619</v>
      </c>
      <c r="AV53">
        <v>42074</v>
      </c>
      <c r="AW53" t="s">
        <v>1622</v>
      </c>
      <c r="AX53">
        <v>3788.63</v>
      </c>
      <c r="BA53">
        <v>42342</v>
      </c>
      <c r="BB53">
        <v>535.0444</v>
      </c>
      <c r="BC53">
        <v>734034.8</v>
      </c>
      <c r="BD53">
        <v>145.51</v>
      </c>
      <c r="BE53">
        <v>0.79100000000000004</v>
      </c>
    </row>
    <row r="54" spans="1:57" x14ac:dyDescent="0.25">
      <c r="A54">
        <v>42075</v>
      </c>
      <c r="B54">
        <v>198.65199999999999</v>
      </c>
      <c r="C54">
        <v>200.76</v>
      </c>
      <c r="F54">
        <v>42075</v>
      </c>
      <c r="G54">
        <v>200.76</v>
      </c>
      <c r="H54">
        <v>198.65199999999999</v>
      </c>
      <c r="K54">
        <v>42075</v>
      </c>
      <c r="L54">
        <v>0.16470000000000001</v>
      </c>
      <c r="N54">
        <v>42075</v>
      </c>
      <c r="O54">
        <v>14613</v>
      </c>
      <c r="R54">
        <v>42080</v>
      </c>
      <c r="S54" t="s">
        <v>1622</v>
      </c>
      <c r="T54">
        <v>2067.29</v>
      </c>
      <c r="W54">
        <v>42349</v>
      </c>
      <c r="X54">
        <v>929.87950000000001</v>
      </c>
      <c r="Y54">
        <v>71891830</v>
      </c>
      <c r="Z54">
        <v>196.03</v>
      </c>
      <c r="AA54">
        <v>4.5999999999999996</v>
      </c>
      <c r="AE54">
        <v>42075</v>
      </c>
      <c r="AF54">
        <v>145.4358</v>
      </c>
      <c r="AG54">
        <v>145.38999999999999</v>
      </c>
      <c r="AJ54">
        <v>42075</v>
      </c>
      <c r="AK54">
        <v>145.38999999999999</v>
      </c>
      <c r="AL54">
        <v>145.4358</v>
      </c>
      <c r="AO54">
        <v>42075</v>
      </c>
      <c r="AP54">
        <v>0.25169999999999998</v>
      </c>
      <c r="AR54">
        <v>42076</v>
      </c>
      <c r="AS54">
        <v>1963</v>
      </c>
      <c r="AV54">
        <v>42075</v>
      </c>
      <c r="AW54" t="s">
        <v>1622</v>
      </c>
      <c r="AX54">
        <v>3787.77</v>
      </c>
      <c r="BA54">
        <v>42349</v>
      </c>
      <c r="BB54">
        <v>520.04</v>
      </c>
      <c r="BC54">
        <v>907759.2</v>
      </c>
      <c r="BD54">
        <v>142.91999999999999</v>
      </c>
      <c r="BE54">
        <v>0.79100000000000004</v>
      </c>
    </row>
    <row r="55" spans="1:57" x14ac:dyDescent="0.25">
      <c r="A55">
        <v>42076</v>
      </c>
      <c r="B55">
        <v>200.49299999999999</v>
      </c>
      <c r="C55">
        <v>200.59</v>
      </c>
      <c r="F55">
        <v>42076</v>
      </c>
      <c r="G55">
        <v>200.59</v>
      </c>
      <c r="H55">
        <v>200.49299999999999</v>
      </c>
      <c r="K55">
        <v>42076</v>
      </c>
      <c r="L55">
        <v>0.1176</v>
      </c>
      <c r="N55">
        <v>42076</v>
      </c>
      <c r="O55">
        <v>16332</v>
      </c>
      <c r="R55">
        <v>42081</v>
      </c>
      <c r="S55" t="s">
        <v>1622</v>
      </c>
      <c r="T55">
        <v>2083.77</v>
      </c>
      <c r="W55">
        <v>42356</v>
      </c>
      <c r="X55">
        <v>906.46230000000003</v>
      </c>
      <c r="Y55">
        <v>16096840</v>
      </c>
      <c r="Z55">
        <v>198.4</v>
      </c>
      <c r="AA55">
        <v>4.5199999999999996</v>
      </c>
      <c r="AE55">
        <v>42076</v>
      </c>
      <c r="AF55">
        <v>147.73339999999999</v>
      </c>
      <c r="AG55">
        <v>147.74</v>
      </c>
      <c r="AJ55">
        <v>42076</v>
      </c>
      <c r="AK55">
        <v>147.74</v>
      </c>
      <c r="AL55">
        <v>147.73339999999999</v>
      </c>
      <c r="AO55">
        <v>42076</v>
      </c>
      <c r="AP55">
        <v>0.28120000000000001</v>
      </c>
      <c r="AR55">
        <v>42079</v>
      </c>
      <c r="AS55">
        <v>744</v>
      </c>
      <c r="AV55">
        <v>42076</v>
      </c>
      <c r="AW55" t="s">
        <v>1622</v>
      </c>
      <c r="AX55">
        <v>3847.51</v>
      </c>
      <c r="BA55">
        <v>42356</v>
      </c>
      <c r="BB55">
        <v>530.07259999999997</v>
      </c>
      <c r="BC55">
        <v>631505.19999999995</v>
      </c>
      <c r="BD55">
        <v>146.68</v>
      </c>
      <c r="BE55">
        <v>0.79100000000000004</v>
      </c>
    </row>
    <row r="56" spans="1:57" x14ac:dyDescent="0.25">
      <c r="A56">
        <v>42079</v>
      </c>
      <c r="B56">
        <v>200.191</v>
      </c>
      <c r="C56">
        <v>202.49</v>
      </c>
      <c r="F56">
        <v>42079</v>
      </c>
      <c r="G56">
        <v>202.49</v>
      </c>
      <c r="H56">
        <v>200.191</v>
      </c>
      <c r="K56">
        <v>42079</v>
      </c>
      <c r="L56">
        <v>0.13789999999999999</v>
      </c>
      <c r="N56">
        <v>42079</v>
      </c>
      <c r="O56">
        <v>17675</v>
      </c>
      <c r="R56">
        <v>42082</v>
      </c>
      <c r="S56" t="s">
        <v>1622</v>
      </c>
      <c r="T56">
        <v>2074.66</v>
      </c>
      <c r="W56">
        <v>42363</v>
      </c>
      <c r="X56">
        <v>1023.2649</v>
      </c>
      <c r="Y56">
        <v>16106390</v>
      </c>
      <c r="Z56">
        <v>201.14</v>
      </c>
      <c r="AA56">
        <v>5.1509999999999998</v>
      </c>
      <c r="AE56">
        <v>42079</v>
      </c>
      <c r="AF56">
        <v>149.25659999999999</v>
      </c>
      <c r="AG56">
        <v>149.18</v>
      </c>
      <c r="AJ56">
        <v>42079</v>
      </c>
      <c r="AK56">
        <v>149.18</v>
      </c>
      <c r="AL56">
        <v>149.25659999999999</v>
      </c>
      <c r="AO56">
        <v>42079</v>
      </c>
      <c r="AP56">
        <v>0.2611</v>
      </c>
      <c r="AR56">
        <v>42080</v>
      </c>
      <c r="AS56">
        <v>797</v>
      </c>
      <c r="AV56">
        <v>42079</v>
      </c>
      <c r="AW56" t="s">
        <v>1622</v>
      </c>
      <c r="AX56">
        <v>3887.34</v>
      </c>
      <c r="BA56">
        <v>42363</v>
      </c>
      <c r="BB56">
        <v>534.29499999999996</v>
      </c>
      <c r="BC56">
        <v>2126947</v>
      </c>
      <c r="BD56">
        <v>146.19999999999999</v>
      </c>
      <c r="BE56">
        <v>0.78</v>
      </c>
    </row>
    <row r="57" spans="1:57" x14ac:dyDescent="0.25">
      <c r="A57">
        <v>42080</v>
      </c>
      <c r="B57">
        <v>201.83099999999999</v>
      </c>
      <c r="C57">
        <v>201.96</v>
      </c>
      <c r="F57">
        <v>42080</v>
      </c>
      <c r="G57">
        <v>201.96</v>
      </c>
      <c r="H57">
        <v>201.83099999999999</v>
      </c>
      <c r="K57">
        <v>42080</v>
      </c>
      <c r="L57">
        <v>0.1774</v>
      </c>
      <c r="N57">
        <v>42080</v>
      </c>
      <c r="O57">
        <v>107599</v>
      </c>
      <c r="R57">
        <v>42083</v>
      </c>
      <c r="S57" t="s">
        <v>1622</v>
      </c>
      <c r="T57">
        <v>2081.0300000000002</v>
      </c>
      <c r="W57">
        <v>42370</v>
      </c>
      <c r="X57">
        <v>1031.9983999999999</v>
      </c>
      <c r="Y57">
        <v>3583590</v>
      </c>
      <c r="Z57">
        <v>200.67</v>
      </c>
      <c r="AA57">
        <v>5.1109999999999998</v>
      </c>
      <c r="AE57">
        <v>42080</v>
      </c>
      <c r="AF57">
        <v>147.99340000000001</v>
      </c>
      <c r="AG57">
        <v>147.76</v>
      </c>
      <c r="AJ57">
        <v>42080</v>
      </c>
      <c r="AK57">
        <v>147.76</v>
      </c>
      <c r="AL57">
        <v>147.99340000000001</v>
      </c>
      <c r="AO57">
        <v>42080</v>
      </c>
      <c r="AP57">
        <v>0.2422</v>
      </c>
      <c r="AR57">
        <v>42081</v>
      </c>
      <c r="AS57">
        <v>1102</v>
      </c>
      <c r="AV57">
        <v>42080</v>
      </c>
      <c r="AW57" t="s">
        <v>1622</v>
      </c>
      <c r="AX57">
        <v>3854.33</v>
      </c>
      <c r="BA57">
        <v>42370</v>
      </c>
      <c r="BB57">
        <v>537.97940000000006</v>
      </c>
      <c r="BC57">
        <v>590696.6</v>
      </c>
      <c r="BD57">
        <v>147.69</v>
      </c>
      <c r="BE57">
        <v>0.75800000000000001</v>
      </c>
    </row>
    <row r="58" spans="1:57" x14ac:dyDescent="0.25">
      <c r="A58">
        <v>42081</v>
      </c>
      <c r="B58">
        <v>203.43299999999999</v>
      </c>
      <c r="C58">
        <v>202.47</v>
      </c>
      <c r="F58">
        <v>42081</v>
      </c>
      <c r="G58">
        <v>202.47</v>
      </c>
      <c r="H58">
        <v>203.43299999999999</v>
      </c>
      <c r="K58">
        <v>42081</v>
      </c>
      <c r="L58">
        <v>0.1278</v>
      </c>
      <c r="N58">
        <v>42081</v>
      </c>
      <c r="O58">
        <v>13900</v>
      </c>
      <c r="R58">
        <v>42086</v>
      </c>
      <c r="S58" t="s">
        <v>1622</v>
      </c>
      <c r="T58">
        <v>2096.88</v>
      </c>
      <c r="W58">
        <v>42377</v>
      </c>
      <c r="X58">
        <v>967.51490000000001</v>
      </c>
      <c r="Y58">
        <v>11019490</v>
      </c>
      <c r="Z58">
        <v>183.65</v>
      </c>
      <c r="AA58">
        <v>5.0910000000000002</v>
      </c>
      <c r="AE58">
        <v>42081</v>
      </c>
      <c r="AF58">
        <v>148.44450000000001</v>
      </c>
      <c r="AG58">
        <v>148.36000000000001</v>
      </c>
      <c r="AJ58">
        <v>42081</v>
      </c>
      <c r="AK58">
        <v>148.36000000000001</v>
      </c>
      <c r="AL58">
        <v>148.44450000000001</v>
      </c>
      <c r="AO58">
        <v>42081</v>
      </c>
      <c r="AP58">
        <v>0.26889999999999997</v>
      </c>
      <c r="AR58">
        <v>42082</v>
      </c>
      <c r="AS58">
        <v>1714</v>
      </c>
      <c r="AV58">
        <v>42081</v>
      </c>
      <c r="AW58" t="s">
        <v>1622</v>
      </c>
      <c r="AX58">
        <v>3866.13</v>
      </c>
      <c r="BA58">
        <v>42377</v>
      </c>
      <c r="BB58">
        <v>482.9579</v>
      </c>
      <c r="BC58">
        <v>941663.7</v>
      </c>
      <c r="BD58">
        <v>140.46</v>
      </c>
      <c r="BE58">
        <v>0.56699999999999995</v>
      </c>
    </row>
    <row r="59" spans="1:57" x14ac:dyDescent="0.25">
      <c r="A59">
        <v>42082</v>
      </c>
      <c r="B59">
        <v>202.53700000000001</v>
      </c>
      <c r="C59">
        <v>202.37</v>
      </c>
      <c r="F59">
        <v>42082</v>
      </c>
      <c r="G59">
        <v>202.37</v>
      </c>
      <c r="H59">
        <v>202.53700000000001</v>
      </c>
      <c r="K59">
        <v>42082</v>
      </c>
      <c r="L59">
        <v>0.20300000000000001</v>
      </c>
      <c r="N59">
        <v>42082</v>
      </c>
      <c r="O59">
        <v>33231</v>
      </c>
      <c r="R59">
        <v>42087</v>
      </c>
      <c r="S59" t="s">
        <v>1622</v>
      </c>
      <c r="T59">
        <v>2090.61</v>
      </c>
      <c r="W59">
        <v>42384</v>
      </c>
      <c r="X59">
        <v>925.63459999999998</v>
      </c>
      <c r="Y59">
        <v>15298810</v>
      </c>
      <c r="Z59">
        <v>177.54</v>
      </c>
      <c r="AA59">
        <v>5.032</v>
      </c>
      <c r="AE59">
        <v>42082</v>
      </c>
      <c r="AF59">
        <v>149.88589999999999</v>
      </c>
      <c r="AG59">
        <v>149.88</v>
      </c>
      <c r="AJ59">
        <v>42082</v>
      </c>
      <c r="AK59">
        <v>149.88</v>
      </c>
      <c r="AL59">
        <v>149.88589999999999</v>
      </c>
      <c r="AO59">
        <v>42082</v>
      </c>
      <c r="AP59">
        <v>0.36930000000000002</v>
      </c>
      <c r="AR59">
        <v>42083</v>
      </c>
      <c r="AS59">
        <v>1148</v>
      </c>
      <c r="AV59">
        <v>42082</v>
      </c>
      <c r="AW59" t="s">
        <v>1622</v>
      </c>
      <c r="AX59">
        <v>3903.75</v>
      </c>
      <c r="BA59">
        <v>42384</v>
      </c>
      <c r="BB59">
        <v>472.70600000000002</v>
      </c>
      <c r="BC59">
        <v>353420.3</v>
      </c>
      <c r="BD59">
        <v>136.85</v>
      </c>
      <c r="BE59">
        <v>0.56699999999999995</v>
      </c>
    </row>
    <row r="60" spans="1:57" x14ac:dyDescent="0.25">
      <c r="A60">
        <v>42083</v>
      </c>
      <c r="B60">
        <v>203.15299999999999</v>
      </c>
      <c r="C60">
        <v>204.21</v>
      </c>
      <c r="F60">
        <v>42083</v>
      </c>
      <c r="G60">
        <v>204.21</v>
      </c>
      <c r="H60">
        <v>203.15299999999999</v>
      </c>
      <c r="K60">
        <v>42083</v>
      </c>
      <c r="L60">
        <v>0.18640000000000001</v>
      </c>
      <c r="N60">
        <v>42083</v>
      </c>
      <c r="O60">
        <v>9865</v>
      </c>
      <c r="R60">
        <v>42088</v>
      </c>
      <c r="S60" t="s">
        <v>1622</v>
      </c>
      <c r="T60">
        <v>2096.5500000000002</v>
      </c>
      <c r="W60">
        <v>42391</v>
      </c>
      <c r="X60">
        <v>875.39859999999999</v>
      </c>
      <c r="Y60">
        <v>24786310</v>
      </c>
      <c r="Z60">
        <v>179.72</v>
      </c>
      <c r="AA60">
        <v>4.8629999999999995</v>
      </c>
      <c r="AE60">
        <v>42083</v>
      </c>
      <c r="AF60">
        <v>151.4639</v>
      </c>
      <c r="AG60">
        <v>151.43</v>
      </c>
      <c r="AJ60">
        <v>42083</v>
      </c>
      <c r="AK60">
        <v>151.43</v>
      </c>
      <c r="AL60">
        <v>151.4639</v>
      </c>
      <c r="AO60">
        <v>42083</v>
      </c>
      <c r="AP60">
        <v>0.27660000000000001</v>
      </c>
      <c r="AR60">
        <v>42086</v>
      </c>
      <c r="AS60">
        <v>814</v>
      </c>
      <c r="AV60">
        <v>42083</v>
      </c>
      <c r="AW60" t="s">
        <v>1622</v>
      </c>
      <c r="AX60">
        <v>3945.65</v>
      </c>
      <c r="BA60">
        <v>42391</v>
      </c>
      <c r="BB60">
        <v>467.75400000000002</v>
      </c>
      <c r="BC60">
        <v>299020.90000000002</v>
      </c>
      <c r="BD60">
        <v>139.47999999999999</v>
      </c>
      <c r="BE60">
        <v>0.56699999999999995</v>
      </c>
    </row>
    <row r="61" spans="1:57" x14ac:dyDescent="0.25">
      <c r="A61">
        <v>42086</v>
      </c>
      <c r="B61">
        <v>204.68</v>
      </c>
      <c r="C61">
        <v>204.4</v>
      </c>
      <c r="F61">
        <v>42086</v>
      </c>
      <c r="G61">
        <v>204.4</v>
      </c>
      <c r="H61">
        <v>204.68</v>
      </c>
      <c r="K61">
        <v>42086</v>
      </c>
      <c r="L61">
        <v>0.1323</v>
      </c>
      <c r="N61">
        <v>42086</v>
      </c>
      <c r="O61">
        <v>8329</v>
      </c>
      <c r="R61">
        <v>42089</v>
      </c>
      <c r="S61" t="s">
        <v>1622</v>
      </c>
      <c r="T61">
        <v>2065.0700000000002</v>
      </c>
      <c r="W61">
        <v>42398</v>
      </c>
      <c r="X61">
        <v>846.85140000000001</v>
      </c>
      <c r="Y61">
        <v>11867070</v>
      </c>
      <c r="Z61">
        <v>187.83</v>
      </c>
      <c r="AA61">
        <v>4.5090000000000003</v>
      </c>
      <c r="AE61">
        <v>42086</v>
      </c>
      <c r="AF61">
        <v>151.3176</v>
      </c>
      <c r="AG61">
        <v>151.37</v>
      </c>
      <c r="AJ61">
        <v>42086</v>
      </c>
      <c r="AK61">
        <v>151.37</v>
      </c>
      <c r="AL61">
        <v>151.3176</v>
      </c>
      <c r="AO61">
        <v>42086</v>
      </c>
      <c r="AP61">
        <v>0.46279999999999999</v>
      </c>
      <c r="AR61">
        <v>42087</v>
      </c>
      <c r="AS61">
        <v>655</v>
      </c>
      <c r="AV61">
        <v>42086</v>
      </c>
      <c r="AW61" t="s">
        <v>1622</v>
      </c>
      <c r="AX61">
        <v>3941.52</v>
      </c>
      <c r="BA61">
        <v>42398</v>
      </c>
      <c r="BB61">
        <v>443.58120000000002</v>
      </c>
      <c r="BC61">
        <v>4334177</v>
      </c>
      <c r="BD61">
        <v>142.4</v>
      </c>
      <c r="BE61">
        <v>0.54400000000000004</v>
      </c>
    </row>
    <row r="62" spans="1:57" x14ac:dyDescent="0.25">
      <c r="A62">
        <v>42087</v>
      </c>
      <c r="B62">
        <v>204.06200000000001</v>
      </c>
      <c r="C62">
        <v>204.51</v>
      </c>
      <c r="F62">
        <v>42087</v>
      </c>
      <c r="G62">
        <v>204.51</v>
      </c>
      <c r="H62">
        <v>204.06200000000001</v>
      </c>
      <c r="K62">
        <v>42087</v>
      </c>
      <c r="L62">
        <v>0.11210000000000001</v>
      </c>
      <c r="N62">
        <v>42087</v>
      </c>
      <c r="O62">
        <v>19475</v>
      </c>
      <c r="R62">
        <v>42090</v>
      </c>
      <c r="S62" t="s">
        <v>1622</v>
      </c>
      <c r="T62">
        <v>2059.5500000000002</v>
      </c>
      <c r="W62">
        <v>42405</v>
      </c>
      <c r="X62">
        <v>802.49760000000003</v>
      </c>
      <c r="Y62">
        <v>8535328</v>
      </c>
      <c r="Z62">
        <v>174.14</v>
      </c>
      <c r="AA62">
        <v>4.4249999999999998</v>
      </c>
      <c r="AE62">
        <v>42087</v>
      </c>
      <c r="AF62">
        <v>152.4434</v>
      </c>
      <c r="AG62">
        <v>152.38999999999999</v>
      </c>
      <c r="AJ62">
        <v>42087</v>
      </c>
      <c r="AK62">
        <v>152.38999999999999</v>
      </c>
      <c r="AL62">
        <v>152.4434</v>
      </c>
      <c r="AO62">
        <v>42087</v>
      </c>
      <c r="AP62">
        <v>0.29909999999999998</v>
      </c>
      <c r="AR62">
        <v>42088</v>
      </c>
      <c r="AS62">
        <v>1442</v>
      </c>
      <c r="AV62">
        <v>42087</v>
      </c>
      <c r="AW62" t="s">
        <v>1622</v>
      </c>
      <c r="AX62">
        <v>3969.73</v>
      </c>
      <c r="BA62">
        <v>42405</v>
      </c>
      <c r="BB62">
        <v>348.77699999999999</v>
      </c>
      <c r="BC62">
        <v>815445.3</v>
      </c>
      <c r="BD62">
        <v>137.94</v>
      </c>
      <c r="BE62">
        <v>0.48399999999999999</v>
      </c>
    </row>
    <row r="63" spans="1:57" x14ac:dyDescent="0.25">
      <c r="A63">
        <v>42088</v>
      </c>
      <c r="B63">
        <v>204.63499999999999</v>
      </c>
      <c r="C63">
        <v>203.13</v>
      </c>
      <c r="F63">
        <v>42088</v>
      </c>
      <c r="G63">
        <v>203.13</v>
      </c>
      <c r="H63">
        <v>204.63499999999999</v>
      </c>
      <c r="K63">
        <v>42088</v>
      </c>
      <c r="L63">
        <v>9.1399999999999995E-2</v>
      </c>
      <c r="N63">
        <v>42088</v>
      </c>
      <c r="O63">
        <v>17231</v>
      </c>
      <c r="R63">
        <v>42093</v>
      </c>
      <c r="S63" t="s">
        <v>1622</v>
      </c>
      <c r="T63">
        <v>2066.4</v>
      </c>
      <c r="W63">
        <v>42412</v>
      </c>
      <c r="X63">
        <v>689.471</v>
      </c>
      <c r="Y63">
        <v>15293080</v>
      </c>
      <c r="Z63">
        <v>157.22</v>
      </c>
      <c r="AA63">
        <v>4.3360000000000003</v>
      </c>
      <c r="AE63">
        <v>42088</v>
      </c>
      <c r="AF63">
        <v>150.9957</v>
      </c>
      <c r="AG63">
        <v>151.03</v>
      </c>
      <c r="AJ63">
        <v>42088</v>
      </c>
      <c r="AK63">
        <v>151.03</v>
      </c>
      <c r="AL63">
        <v>150.9957</v>
      </c>
      <c r="AO63">
        <v>42088</v>
      </c>
      <c r="AP63">
        <v>0.37159999999999999</v>
      </c>
      <c r="AR63">
        <v>42089</v>
      </c>
      <c r="AS63">
        <v>589</v>
      </c>
      <c r="AV63">
        <v>42088</v>
      </c>
      <c r="AW63" t="s">
        <v>1622</v>
      </c>
      <c r="AX63">
        <v>3932.45</v>
      </c>
      <c r="BA63">
        <v>42412</v>
      </c>
      <c r="BB63">
        <v>333.84910000000002</v>
      </c>
      <c r="BC63">
        <v>1159668</v>
      </c>
      <c r="BD63">
        <v>131.93</v>
      </c>
      <c r="BE63">
        <v>0.48399999999999999</v>
      </c>
    </row>
    <row r="64" spans="1:57" x14ac:dyDescent="0.25">
      <c r="A64">
        <v>42089</v>
      </c>
      <c r="B64">
        <v>201.55600000000001</v>
      </c>
      <c r="C64">
        <v>200.67</v>
      </c>
      <c r="F64">
        <v>42089</v>
      </c>
      <c r="G64">
        <v>200.67</v>
      </c>
      <c r="H64">
        <v>201.55600000000001</v>
      </c>
      <c r="K64">
        <v>42089</v>
      </c>
      <c r="L64">
        <v>0.15659999999999999</v>
      </c>
      <c r="N64">
        <v>42089</v>
      </c>
      <c r="O64">
        <v>29350</v>
      </c>
      <c r="R64">
        <v>42094</v>
      </c>
      <c r="S64" t="s">
        <v>1622</v>
      </c>
      <c r="T64">
        <v>2046.18</v>
      </c>
      <c r="W64">
        <v>42419</v>
      </c>
      <c r="X64">
        <v>743.59709999999995</v>
      </c>
      <c r="Y64">
        <v>7972042</v>
      </c>
      <c r="Z64">
        <v>165.1</v>
      </c>
      <c r="AA64">
        <v>4.3360000000000003</v>
      </c>
      <c r="AE64">
        <v>42089</v>
      </c>
      <c r="AF64">
        <v>149.47300000000001</v>
      </c>
      <c r="AG64">
        <v>149.43</v>
      </c>
      <c r="AJ64">
        <v>42089</v>
      </c>
      <c r="AK64">
        <v>149.43</v>
      </c>
      <c r="AL64">
        <v>149.47300000000001</v>
      </c>
      <c r="AO64">
        <v>42089</v>
      </c>
      <c r="AP64">
        <v>0.3619</v>
      </c>
      <c r="AR64">
        <v>42090</v>
      </c>
      <c r="AS64">
        <v>546</v>
      </c>
      <c r="AV64">
        <v>42089</v>
      </c>
      <c r="AW64" t="s">
        <v>1622</v>
      </c>
      <c r="AX64">
        <v>3892.87</v>
      </c>
      <c r="BA64">
        <v>42419</v>
      </c>
      <c r="BB64">
        <v>352.95850000000002</v>
      </c>
      <c r="BC64">
        <v>157319.9</v>
      </c>
      <c r="BD64">
        <v>139.80000000000001</v>
      </c>
      <c r="BE64">
        <v>0.48399999999999999</v>
      </c>
    </row>
    <row r="65" spans="1:57" x14ac:dyDescent="0.25">
      <c r="A65">
        <v>42090</v>
      </c>
      <c r="B65">
        <v>201.011</v>
      </c>
      <c r="C65">
        <v>201.12</v>
      </c>
      <c r="F65">
        <v>42090</v>
      </c>
      <c r="G65">
        <v>201.12</v>
      </c>
      <c r="H65">
        <v>201.011</v>
      </c>
      <c r="K65">
        <v>42090</v>
      </c>
      <c r="L65">
        <v>0.19359999999999999</v>
      </c>
      <c r="N65">
        <v>42090</v>
      </c>
      <c r="O65">
        <v>6324</v>
      </c>
      <c r="R65">
        <v>42095</v>
      </c>
      <c r="S65" t="s">
        <v>1622</v>
      </c>
      <c r="T65">
        <v>2027.51</v>
      </c>
      <c r="W65">
        <v>42426</v>
      </c>
      <c r="X65">
        <v>719.27560000000005</v>
      </c>
      <c r="Y65">
        <v>8047324</v>
      </c>
      <c r="Z65">
        <v>171.97</v>
      </c>
      <c r="AA65">
        <v>4.1219999999999999</v>
      </c>
      <c r="AE65">
        <v>42090</v>
      </c>
      <c r="AF65">
        <v>150.2869</v>
      </c>
      <c r="AG65">
        <v>150.22999999999999</v>
      </c>
      <c r="AJ65">
        <v>42090</v>
      </c>
      <c r="AK65">
        <v>150.22999999999999</v>
      </c>
      <c r="AL65">
        <v>150.2869</v>
      </c>
      <c r="AO65">
        <v>42090</v>
      </c>
      <c r="AP65">
        <v>0.31119999999999998</v>
      </c>
      <c r="AR65">
        <v>42093</v>
      </c>
      <c r="AS65">
        <v>4938</v>
      </c>
      <c r="AV65">
        <v>42090</v>
      </c>
      <c r="AW65" t="s">
        <v>1622</v>
      </c>
      <c r="AX65">
        <v>3914.09</v>
      </c>
      <c r="BA65">
        <v>42426</v>
      </c>
      <c r="BB65">
        <v>353.85160000000002</v>
      </c>
      <c r="BC65">
        <v>185337.1</v>
      </c>
      <c r="BD65">
        <v>140.27000000000001</v>
      </c>
      <c r="BE65">
        <v>0.48399999999999999</v>
      </c>
    </row>
    <row r="66" spans="1:57" x14ac:dyDescent="0.25">
      <c r="A66">
        <v>42093</v>
      </c>
      <c r="B66">
        <v>201.66</v>
      </c>
      <c r="C66">
        <v>203.58</v>
      </c>
      <c r="F66">
        <v>42093</v>
      </c>
      <c r="G66">
        <v>203.58</v>
      </c>
      <c r="H66">
        <v>201.66</v>
      </c>
      <c r="K66">
        <v>42093</v>
      </c>
      <c r="L66">
        <v>0.2064</v>
      </c>
      <c r="N66">
        <v>42093</v>
      </c>
      <c r="O66">
        <v>153258</v>
      </c>
      <c r="R66">
        <v>42096</v>
      </c>
      <c r="S66" t="s">
        <v>1622</v>
      </c>
      <c r="T66">
        <v>2060.62</v>
      </c>
      <c r="W66">
        <v>42433</v>
      </c>
      <c r="X66">
        <v>771.21820000000002</v>
      </c>
      <c r="Y66">
        <v>18359550</v>
      </c>
      <c r="Z66">
        <v>178.24</v>
      </c>
      <c r="AA66">
        <v>4.2229999999999999</v>
      </c>
      <c r="AE66">
        <v>42093</v>
      </c>
      <c r="AF66">
        <v>151.2415</v>
      </c>
      <c r="AG66">
        <v>150.82</v>
      </c>
      <c r="AJ66">
        <v>42093</v>
      </c>
      <c r="AK66">
        <v>150.82</v>
      </c>
      <c r="AL66">
        <v>151.2415</v>
      </c>
      <c r="AO66">
        <v>42093</v>
      </c>
      <c r="AP66">
        <v>0.33189999999999997</v>
      </c>
      <c r="AR66">
        <v>42094</v>
      </c>
      <c r="AS66">
        <v>1267</v>
      </c>
      <c r="AV66">
        <v>42093</v>
      </c>
      <c r="AW66" t="s">
        <v>1622</v>
      </c>
      <c r="AX66">
        <v>3939.04</v>
      </c>
      <c r="BA66">
        <v>42433</v>
      </c>
      <c r="BB66">
        <v>361.79570000000001</v>
      </c>
      <c r="BC66">
        <v>143121.9</v>
      </c>
      <c r="BD66">
        <v>142.96</v>
      </c>
      <c r="BE66">
        <v>0.48399999999999999</v>
      </c>
    </row>
    <row r="67" spans="1:57" x14ac:dyDescent="0.25">
      <c r="A67">
        <v>42094</v>
      </c>
      <c r="B67">
        <v>199.68</v>
      </c>
      <c r="C67">
        <v>199.93</v>
      </c>
      <c r="F67">
        <v>42094</v>
      </c>
      <c r="G67">
        <v>199.93</v>
      </c>
      <c r="H67">
        <v>199.68</v>
      </c>
      <c r="K67">
        <v>42094</v>
      </c>
      <c r="L67">
        <v>0.1653</v>
      </c>
      <c r="N67">
        <v>42094</v>
      </c>
      <c r="O67">
        <v>61232</v>
      </c>
      <c r="R67">
        <v>42097</v>
      </c>
      <c r="S67" t="s">
        <v>1622</v>
      </c>
      <c r="T67">
        <v>2073.6999999999998</v>
      </c>
      <c r="W67">
        <v>42440</v>
      </c>
      <c r="X67">
        <v>717.08939999999996</v>
      </c>
      <c r="Y67">
        <v>28519350</v>
      </c>
      <c r="Z67">
        <v>177.37</v>
      </c>
      <c r="AA67">
        <v>3.968</v>
      </c>
      <c r="AE67">
        <v>42094</v>
      </c>
      <c r="AF67">
        <v>149.6653</v>
      </c>
      <c r="AG67">
        <v>149.66999999999999</v>
      </c>
      <c r="AJ67">
        <v>42094</v>
      </c>
      <c r="AK67">
        <v>149.66999999999999</v>
      </c>
      <c r="AL67">
        <v>149.6653</v>
      </c>
      <c r="AO67">
        <v>42094</v>
      </c>
      <c r="AP67">
        <v>0.3034</v>
      </c>
      <c r="AR67">
        <v>42095</v>
      </c>
      <c r="AS67">
        <v>2296</v>
      </c>
      <c r="AV67">
        <v>42094</v>
      </c>
      <c r="AW67" t="s">
        <v>1622</v>
      </c>
      <c r="AX67">
        <v>3897.94</v>
      </c>
      <c r="BA67">
        <v>42440</v>
      </c>
      <c r="BB67">
        <v>368.22879999999998</v>
      </c>
      <c r="BC67">
        <v>110247.6</v>
      </c>
      <c r="BD67">
        <v>145.68</v>
      </c>
      <c r="BE67">
        <v>0.48399999999999999</v>
      </c>
    </row>
    <row r="68" spans="1:57" x14ac:dyDescent="0.25">
      <c r="A68">
        <v>42095</v>
      </c>
      <c r="B68">
        <v>197.852</v>
      </c>
      <c r="C68">
        <v>199.13</v>
      </c>
      <c r="F68">
        <v>42095</v>
      </c>
      <c r="G68">
        <v>199.13</v>
      </c>
      <c r="H68">
        <v>197.852</v>
      </c>
      <c r="K68">
        <v>42095</v>
      </c>
      <c r="L68">
        <v>0.13700000000000001</v>
      </c>
      <c r="N68">
        <v>42095</v>
      </c>
      <c r="O68">
        <v>24004</v>
      </c>
      <c r="R68">
        <v>42100</v>
      </c>
      <c r="S68" t="s">
        <v>1622</v>
      </c>
      <c r="T68">
        <v>2069.1999999999998</v>
      </c>
      <c r="W68">
        <v>42447</v>
      </c>
      <c r="X68">
        <v>697.0856</v>
      </c>
      <c r="Y68">
        <v>36254870</v>
      </c>
      <c r="Z68">
        <v>173.58</v>
      </c>
      <c r="AA68">
        <v>3.895</v>
      </c>
      <c r="AE68">
        <v>42095</v>
      </c>
      <c r="AF68">
        <v>149.89920000000001</v>
      </c>
      <c r="AG68">
        <v>149.84</v>
      </c>
      <c r="AJ68">
        <v>42095</v>
      </c>
      <c r="AK68">
        <v>149.84</v>
      </c>
      <c r="AL68">
        <v>149.89920000000001</v>
      </c>
      <c r="AO68">
        <v>42095</v>
      </c>
      <c r="AP68">
        <v>0.31759999999999999</v>
      </c>
      <c r="AR68">
        <v>42096</v>
      </c>
      <c r="AS68">
        <v>989</v>
      </c>
      <c r="AV68">
        <v>42095</v>
      </c>
      <c r="AW68" t="s">
        <v>1622</v>
      </c>
      <c r="AX68">
        <v>3904.1</v>
      </c>
      <c r="BA68">
        <v>42447</v>
      </c>
      <c r="BB68">
        <v>381.01519999999999</v>
      </c>
      <c r="BC68">
        <v>423746.4</v>
      </c>
      <c r="BD68">
        <v>150.24</v>
      </c>
      <c r="BE68">
        <v>0.48399999999999999</v>
      </c>
    </row>
    <row r="69" spans="1:57" x14ac:dyDescent="0.25">
      <c r="A69">
        <v>42096</v>
      </c>
      <c r="B69">
        <v>201.07599999999999</v>
      </c>
      <c r="C69">
        <v>201.71</v>
      </c>
      <c r="F69">
        <v>42096</v>
      </c>
      <c r="G69">
        <v>201.71</v>
      </c>
      <c r="H69">
        <v>201.07599999999999</v>
      </c>
      <c r="K69">
        <v>42096</v>
      </c>
      <c r="L69">
        <v>0.1696</v>
      </c>
      <c r="N69">
        <v>42096</v>
      </c>
      <c r="O69">
        <v>8393</v>
      </c>
      <c r="R69">
        <v>42101</v>
      </c>
      <c r="S69" t="s">
        <v>1622</v>
      </c>
      <c r="T69">
        <v>2092.5</v>
      </c>
      <c r="W69">
        <v>42454</v>
      </c>
      <c r="X69">
        <v>698.91489999999999</v>
      </c>
      <c r="Y69">
        <v>7121851</v>
      </c>
      <c r="Z69">
        <v>172.91</v>
      </c>
      <c r="AA69">
        <v>3.8780000000000001</v>
      </c>
      <c r="AE69">
        <v>42096</v>
      </c>
      <c r="AF69">
        <v>149.9846</v>
      </c>
      <c r="AG69">
        <v>149.79</v>
      </c>
      <c r="AJ69">
        <v>42096</v>
      </c>
      <c r="AK69">
        <v>149.79</v>
      </c>
      <c r="AL69">
        <v>149.9846</v>
      </c>
      <c r="AO69">
        <v>42096</v>
      </c>
      <c r="AP69">
        <v>0.33789999999999998</v>
      </c>
      <c r="AR69">
        <v>42101</v>
      </c>
      <c r="AS69">
        <v>667</v>
      </c>
      <c r="AV69">
        <v>42096</v>
      </c>
      <c r="AW69" t="s">
        <v>1622</v>
      </c>
      <c r="AX69">
        <v>3906.37</v>
      </c>
      <c r="BA69">
        <v>42454</v>
      </c>
      <c r="BB69">
        <v>372.66070000000002</v>
      </c>
      <c r="BC69">
        <v>124441.5</v>
      </c>
      <c r="BD69">
        <v>148.49</v>
      </c>
      <c r="BE69">
        <v>0.46800000000000003</v>
      </c>
    </row>
    <row r="70" spans="1:57" x14ac:dyDescent="0.25">
      <c r="A70">
        <v>42100</v>
      </c>
      <c r="B70">
        <v>201.88800000000001</v>
      </c>
      <c r="C70" t="s">
        <v>1622</v>
      </c>
      <c r="F70">
        <v>42100</v>
      </c>
      <c r="G70" t="s">
        <v>1622</v>
      </c>
      <c r="H70">
        <v>201.88800000000001</v>
      </c>
      <c r="K70">
        <v>42101</v>
      </c>
      <c r="L70">
        <v>0.124</v>
      </c>
      <c r="N70">
        <v>42101</v>
      </c>
      <c r="O70">
        <v>9183</v>
      </c>
      <c r="R70">
        <v>42102</v>
      </c>
      <c r="S70" t="s">
        <v>1622</v>
      </c>
      <c r="T70">
        <v>2105.62</v>
      </c>
      <c r="W70">
        <v>42461</v>
      </c>
      <c r="X70">
        <v>672.50229999999999</v>
      </c>
      <c r="Y70">
        <v>5689367</v>
      </c>
      <c r="Z70">
        <v>170.19</v>
      </c>
      <c r="AA70">
        <v>3.89</v>
      </c>
      <c r="AE70">
        <v>42101</v>
      </c>
      <c r="AF70">
        <v>150.81219999999999</v>
      </c>
      <c r="AG70">
        <v>150.74</v>
      </c>
      <c r="AJ70">
        <v>42101</v>
      </c>
      <c r="AK70">
        <v>150.74</v>
      </c>
      <c r="AL70">
        <v>150.81219999999999</v>
      </c>
      <c r="AO70">
        <v>42101</v>
      </c>
      <c r="AP70">
        <v>0.3014</v>
      </c>
      <c r="AR70">
        <v>42102</v>
      </c>
      <c r="AS70">
        <v>1177</v>
      </c>
      <c r="AV70">
        <v>42097</v>
      </c>
      <c r="AW70" t="s">
        <v>1622</v>
      </c>
      <c r="AX70">
        <v>3906.37</v>
      </c>
      <c r="BA70">
        <v>42461</v>
      </c>
      <c r="BB70">
        <v>377.9153</v>
      </c>
      <c r="BC70">
        <v>69811.179999999993</v>
      </c>
      <c r="BD70">
        <v>150.22</v>
      </c>
      <c r="BE70">
        <v>0.46800000000000003</v>
      </c>
    </row>
    <row r="71" spans="1:57" x14ac:dyDescent="0.25">
      <c r="A71">
        <v>42101</v>
      </c>
      <c r="B71">
        <v>204.155</v>
      </c>
      <c r="C71">
        <v>206.65</v>
      </c>
      <c r="F71">
        <v>42101</v>
      </c>
      <c r="G71">
        <v>206.65</v>
      </c>
      <c r="H71">
        <v>204.155</v>
      </c>
      <c r="K71">
        <v>42102</v>
      </c>
      <c r="L71">
        <v>0.1048</v>
      </c>
      <c r="N71">
        <v>42102</v>
      </c>
      <c r="O71">
        <v>10607</v>
      </c>
      <c r="R71">
        <v>42103</v>
      </c>
      <c r="S71" t="s">
        <v>1622</v>
      </c>
      <c r="T71">
        <v>2113.2600000000002</v>
      </c>
      <c r="W71">
        <v>42468</v>
      </c>
      <c r="X71">
        <v>660.63</v>
      </c>
      <c r="Y71">
        <v>26439620</v>
      </c>
      <c r="Z71">
        <v>167.51</v>
      </c>
      <c r="AA71">
        <v>3.86</v>
      </c>
      <c r="AE71">
        <v>42102</v>
      </c>
      <c r="AF71">
        <v>151.54480000000001</v>
      </c>
      <c r="AG71">
        <v>151.81</v>
      </c>
      <c r="AJ71">
        <v>42102</v>
      </c>
      <c r="AK71">
        <v>151.81</v>
      </c>
      <c r="AL71">
        <v>151.54480000000001</v>
      </c>
      <c r="AO71">
        <v>42102</v>
      </c>
      <c r="AP71">
        <v>0.33539999999999998</v>
      </c>
      <c r="AR71">
        <v>42103</v>
      </c>
      <c r="AS71">
        <v>1048</v>
      </c>
      <c r="AV71">
        <v>42100</v>
      </c>
      <c r="AW71" t="s">
        <v>1622</v>
      </c>
      <c r="AX71">
        <v>3906.37</v>
      </c>
      <c r="BA71">
        <v>42468</v>
      </c>
      <c r="BB71">
        <v>364.68</v>
      </c>
      <c r="BC71">
        <v>128622.3</v>
      </c>
      <c r="BD71">
        <v>151.94</v>
      </c>
      <c r="BE71">
        <v>0.46800000000000003</v>
      </c>
    </row>
    <row r="72" spans="1:57" x14ac:dyDescent="0.25">
      <c r="A72">
        <v>42102</v>
      </c>
      <c r="B72">
        <v>205.428</v>
      </c>
      <c r="C72">
        <v>206.2</v>
      </c>
      <c r="F72">
        <v>42102</v>
      </c>
      <c r="G72">
        <v>206.2</v>
      </c>
      <c r="H72">
        <v>205.428</v>
      </c>
      <c r="K72">
        <v>42103</v>
      </c>
      <c r="L72">
        <v>0.11840000000000001</v>
      </c>
      <c r="N72">
        <v>42103</v>
      </c>
      <c r="O72">
        <v>2093</v>
      </c>
      <c r="R72">
        <v>42104</v>
      </c>
      <c r="S72" t="s">
        <v>1622</v>
      </c>
      <c r="T72">
        <v>2107.02</v>
      </c>
      <c r="W72">
        <v>42475</v>
      </c>
      <c r="X72">
        <v>693.69449999999995</v>
      </c>
      <c r="Y72">
        <v>8526749</v>
      </c>
      <c r="Z72">
        <v>174.75</v>
      </c>
      <c r="AA72">
        <v>3.8250000000000002</v>
      </c>
      <c r="AE72">
        <v>42103</v>
      </c>
      <c r="AF72">
        <v>152.3647</v>
      </c>
      <c r="AG72">
        <v>152.34</v>
      </c>
      <c r="AJ72">
        <v>42103</v>
      </c>
      <c r="AK72">
        <v>152.34</v>
      </c>
      <c r="AL72">
        <v>152.3647</v>
      </c>
      <c r="AO72">
        <v>42103</v>
      </c>
      <c r="AP72">
        <v>0.36940000000000001</v>
      </c>
      <c r="AR72">
        <v>42104</v>
      </c>
      <c r="AS72">
        <v>704</v>
      </c>
      <c r="AV72">
        <v>42101</v>
      </c>
      <c r="AW72" t="s">
        <v>1622</v>
      </c>
      <c r="AX72">
        <v>3928.27</v>
      </c>
      <c r="BA72">
        <v>42475</v>
      </c>
      <c r="BB72">
        <v>361.83240000000001</v>
      </c>
      <c r="BC72">
        <v>147290.4</v>
      </c>
      <c r="BD72">
        <v>150.78</v>
      </c>
      <c r="BE72">
        <v>0.46800000000000003</v>
      </c>
    </row>
    <row r="73" spans="1:57" x14ac:dyDescent="0.25">
      <c r="A73">
        <v>42103</v>
      </c>
      <c r="B73">
        <v>206.166</v>
      </c>
      <c r="C73">
        <v>205.91</v>
      </c>
      <c r="F73">
        <v>42103</v>
      </c>
      <c r="G73">
        <v>205.91</v>
      </c>
      <c r="H73">
        <v>206.166</v>
      </c>
      <c r="K73">
        <v>42104</v>
      </c>
      <c r="L73">
        <v>0.1396</v>
      </c>
      <c r="N73">
        <v>42104</v>
      </c>
      <c r="O73">
        <v>6919</v>
      </c>
      <c r="R73">
        <v>42107</v>
      </c>
      <c r="S73" t="s">
        <v>1622</v>
      </c>
      <c r="T73">
        <v>2102.64</v>
      </c>
      <c r="W73">
        <v>42482</v>
      </c>
      <c r="X73">
        <v>717.66129999999998</v>
      </c>
      <c r="Y73">
        <v>19008510</v>
      </c>
      <c r="Z73">
        <v>184.72</v>
      </c>
      <c r="AA73">
        <v>3.827</v>
      </c>
      <c r="AE73">
        <v>42104</v>
      </c>
      <c r="AF73">
        <v>153.84440000000001</v>
      </c>
      <c r="AG73">
        <v>153.82</v>
      </c>
      <c r="AJ73">
        <v>42104</v>
      </c>
      <c r="AK73">
        <v>153.82</v>
      </c>
      <c r="AL73">
        <v>153.84440000000001</v>
      </c>
      <c r="AO73">
        <v>42104</v>
      </c>
      <c r="AP73">
        <v>0.31190000000000001</v>
      </c>
      <c r="AR73">
        <v>42107</v>
      </c>
      <c r="AS73">
        <v>740</v>
      </c>
      <c r="AV73">
        <v>42102</v>
      </c>
      <c r="AW73" t="s">
        <v>1622</v>
      </c>
      <c r="AX73">
        <v>3947.46</v>
      </c>
      <c r="BA73">
        <v>42482</v>
      </c>
      <c r="BB73">
        <v>350.07069999999999</v>
      </c>
      <c r="BC73">
        <v>179073.4</v>
      </c>
      <c r="BD73">
        <v>147.54</v>
      </c>
      <c r="BE73">
        <v>0.46800000000000003</v>
      </c>
    </row>
    <row r="74" spans="1:57" x14ac:dyDescent="0.25">
      <c r="A74">
        <v>42104</v>
      </c>
      <c r="B74">
        <v>205.55099999999999</v>
      </c>
      <c r="C74">
        <v>206.28</v>
      </c>
      <c r="F74">
        <v>42104</v>
      </c>
      <c r="G74">
        <v>206.28</v>
      </c>
      <c r="H74">
        <v>205.55099999999999</v>
      </c>
      <c r="K74">
        <v>42107</v>
      </c>
      <c r="L74">
        <v>0.1164</v>
      </c>
      <c r="N74">
        <v>42107</v>
      </c>
      <c r="O74">
        <v>8650</v>
      </c>
      <c r="R74">
        <v>42108</v>
      </c>
      <c r="S74" t="s">
        <v>1622</v>
      </c>
      <c r="T74">
        <v>2108.7399999999998</v>
      </c>
      <c r="W74">
        <v>42489</v>
      </c>
      <c r="X74">
        <v>682.50689999999997</v>
      </c>
      <c r="Y74">
        <v>13946850</v>
      </c>
      <c r="Z74">
        <v>165.72</v>
      </c>
      <c r="AA74">
        <v>3.827</v>
      </c>
      <c r="AE74">
        <v>42107</v>
      </c>
      <c r="AF74">
        <v>153.0059</v>
      </c>
      <c r="AG74">
        <v>152.99</v>
      </c>
      <c r="AJ74">
        <v>42107</v>
      </c>
      <c r="AK74">
        <v>152.99</v>
      </c>
      <c r="AL74">
        <v>153.0059</v>
      </c>
      <c r="AO74">
        <v>42107</v>
      </c>
      <c r="AP74">
        <v>0.27379999999999999</v>
      </c>
      <c r="AR74">
        <v>42108</v>
      </c>
      <c r="AS74">
        <v>504</v>
      </c>
      <c r="AV74">
        <v>42103</v>
      </c>
      <c r="AW74" t="s">
        <v>1622</v>
      </c>
      <c r="AX74">
        <v>3968.96</v>
      </c>
      <c r="BA74">
        <v>42489</v>
      </c>
      <c r="BB74">
        <v>351.89</v>
      </c>
      <c r="BC74">
        <v>65654.12</v>
      </c>
      <c r="BD74">
        <v>149.03</v>
      </c>
      <c r="BE74">
        <v>0.46800000000000003</v>
      </c>
    </row>
    <row r="75" spans="1:57" x14ac:dyDescent="0.25">
      <c r="A75">
        <v>42107</v>
      </c>
      <c r="B75">
        <v>205.102</v>
      </c>
      <c r="C75">
        <v>205.55</v>
      </c>
      <c r="F75">
        <v>42107</v>
      </c>
      <c r="G75">
        <v>205.55</v>
      </c>
      <c r="H75">
        <v>205.102</v>
      </c>
      <c r="K75">
        <v>42108</v>
      </c>
      <c r="L75">
        <v>0.15529999999999999</v>
      </c>
      <c r="N75">
        <v>42108</v>
      </c>
      <c r="O75">
        <v>9568</v>
      </c>
      <c r="R75">
        <v>42109</v>
      </c>
      <c r="S75" t="s">
        <v>1622</v>
      </c>
      <c r="T75">
        <v>2106.04</v>
      </c>
      <c r="W75">
        <v>42496</v>
      </c>
      <c r="X75">
        <v>655.81439999999998</v>
      </c>
      <c r="Y75">
        <v>6641521</v>
      </c>
      <c r="Z75">
        <v>167.41</v>
      </c>
      <c r="AA75">
        <v>3.7970000000000002</v>
      </c>
      <c r="AE75">
        <v>42108</v>
      </c>
      <c r="AF75">
        <v>153.42580000000001</v>
      </c>
      <c r="AG75">
        <v>153.25</v>
      </c>
      <c r="AJ75">
        <v>42108</v>
      </c>
      <c r="AK75">
        <v>153.25</v>
      </c>
      <c r="AL75">
        <v>153.42580000000001</v>
      </c>
      <c r="AO75">
        <v>42108</v>
      </c>
      <c r="AP75">
        <v>0.39939999999999998</v>
      </c>
      <c r="AR75">
        <v>42109</v>
      </c>
      <c r="AS75">
        <v>1153</v>
      </c>
      <c r="AV75">
        <v>42104</v>
      </c>
      <c r="AW75" t="s">
        <v>1622</v>
      </c>
      <c r="AX75">
        <v>4007.67</v>
      </c>
      <c r="BA75">
        <v>42496</v>
      </c>
      <c r="BB75">
        <v>352.05020000000002</v>
      </c>
      <c r="BC75">
        <v>181648.1</v>
      </c>
      <c r="BD75">
        <v>149.16</v>
      </c>
      <c r="BE75">
        <v>0.46800000000000003</v>
      </c>
    </row>
    <row r="76" spans="1:57" x14ac:dyDescent="0.25">
      <c r="A76">
        <v>42108</v>
      </c>
      <c r="B76">
        <v>205.69</v>
      </c>
      <c r="C76">
        <v>204.49</v>
      </c>
      <c r="F76">
        <v>42108</v>
      </c>
      <c r="G76">
        <v>204.49</v>
      </c>
      <c r="H76">
        <v>205.69</v>
      </c>
      <c r="K76">
        <v>42109</v>
      </c>
      <c r="L76">
        <v>0.15529999999999999</v>
      </c>
      <c r="N76">
        <v>42109</v>
      </c>
      <c r="O76">
        <v>5239</v>
      </c>
      <c r="R76">
        <v>42110</v>
      </c>
      <c r="S76" t="s">
        <v>1622</v>
      </c>
      <c r="T76">
        <v>2120.23</v>
      </c>
      <c r="W76">
        <v>42503</v>
      </c>
      <c r="X76">
        <v>667.26059999999995</v>
      </c>
      <c r="Y76">
        <v>11724730</v>
      </c>
      <c r="Z76">
        <v>172.48</v>
      </c>
      <c r="AA76">
        <v>3.7519999999999998</v>
      </c>
      <c r="AE76">
        <v>42109</v>
      </c>
      <c r="AF76">
        <v>153.05179999999999</v>
      </c>
      <c r="AG76">
        <v>152.94</v>
      </c>
      <c r="AJ76">
        <v>42109</v>
      </c>
      <c r="AK76">
        <v>152.94</v>
      </c>
      <c r="AL76">
        <v>153.05179999999999</v>
      </c>
      <c r="AO76">
        <v>42109</v>
      </c>
      <c r="AP76">
        <v>0.43980000000000002</v>
      </c>
      <c r="AR76">
        <v>42110</v>
      </c>
      <c r="AS76">
        <v>173</v>
      </c>
      <c r="AV76">
        <v>42107</v>
      </c>
      <c r="AW76" t="s">
        <v>1622</v>
      </c>
      <c r="AX76">
        <v>3985.94</v>
      </c>
      <c r="BA76">
        <v>42503</v>
      </c>
      <c r="BB76">
        <v>352.649</v>
      </c>
      <c r="BC76">
        <v>724779.4</v>
      </c>
      <c r="BD76">
        <v>150.55000000000001</v>
      </c>
      <c r="BE76">
        <v>0.46800000000000003</v>
      </c>
    </row>
    <row r="77" spans="1:57" x14ac:dyDescent="0.25">
      <c r="A77">
        <v>42109</v>
      </c>
      <c r="B77">
        <v>205.41900000000001</v>
      </c>
      <c r="C77">
        <v>206.17</v>
      </c>
      <c r="F77">
        <v>42109</v>
      </c>
      <c r="G77">
        <v>206.17</v>
      </c>
      <c r="H77">
        <v>205.41900000000001</v>
      </c>
      <c r="K77">
        <v>42110</v>
      </c>
      <c r="L77">
        <v>0.1754</v>
      </c>
      <c r="N77">
        <v>42110</v>
      </c>
      <c r="O77">
        <v>10854</v>
      </c>
      <c r="R77">
        <v>42111</v>
      </c>
      <c r="S77" t="s">
        <v>1622</v>
      </c>
      <c r="T77">
        <v>2105.94</v>
      </c>
      <c r="W77">
        <v>42510</v>
      </c>
      <c r="X77">
        <v>661.19960000000003</v>
      </c>
      <c r="Y77">
        <v>6819530</v>
      </c>
      <c r="Z77">
        <v>175.36</v>
      </c>
      <c r="AA77">
        <v>3.6520000000000001</v>
      </c>
      <c r="AE77">
        <v>42110</v>
      </c>
      <c r="AF77">
        <v>151.8434</v>
      </c>
      <c r="AG77">
        <v>151.26</v>
      </c>
      <c r="AJ77">
        <v>42110</v>
      </c>
      <c r="AK77">
        <v>151.26</v>
      </c>
      <c r="AL77">
        <v>151.8434</v>
      </c>
      <c r="AO77">
        <v>42110</v>
      </c>
      <c r="AP77">
        <v>0.39610000000000001</v>
      </c>
      <c r="AR77">
        <v>42111</v>
      </c>
      <c r="AS77">
        <v>4635</v>
      </c>
      <c r="AV77">
        <v>42108</v>
      </c>
      <c r="AW77" t="s">
        <v>1622</v>
      </c>
      <c r="AX77">
        <v>3996.96</v>
      </c>
      <c r="BA77">
        <v>42510</v>
      </c>
      <c r="BB77">
        <v>351.43259999999998</v>
      </c>
      <c r="BC77">
        <v>413675.1</v>
      </c>
      <c r="BD77">
        <v>150.13999999999999</v>
      </c>
      <c r="BE77">
        <v>0.46800000000000003</v>
      </c>
    </row>
    <row r="78" spans="1:57" x14ac:dyDescent="0.25">
      <c r="A78">
        <v>42110</v>
      </c>
      <c r="B78">
        <v>206.79599999999999</v>
      </c>
      <c r="C78">
        <v>205.92</v>
      </c>
      <c r="F78">
        <v>42110</v>
      </c>
      <c r="G78">
        <v>205.92</v>
      </c>
      <c r="H78">
        <v>206.79599999999999</v>
      </c>
      <c r="K78">
        <v>42111</v>
      </c>
      <c r="L78">
        <v>0.17510000000000001</v>
      </c>
      <c r="N78">
        <v>42111</v>
      </c>
      <c r="O78">
        <v>14067</v>
      </c>
      <c r="R78">
        <v>42114</v>
      </c>
      <c r="S78" t="s">
        <v>1622</v>
      </c>
      <c r="T78">
        <v>2097.9299999999998</v>
      </c>
      <c r="W78">
        <v>42517</v>
      </c>
      <c r="X78">
        <v>655.42669999999998</v>
      </c>
      <c r="Y78">
        <v>11873770</v>
      </c>
      <c r="Z78">
        <v>175.41</v>
      </c>
      <c r="AA78">
        <v>3.6</v>
      </c>
      <c r="AE78">
        <v>42111</v>
      </c>
      <c r="AF78">
        <v>149.8691</v>
      </c>
      <c r="AG78">
        <v>149.66999999999999</v>
      </c>
      <c r="AJ78">
        <v>42111</v>
      </c>
      <c r="AK78">
        <v>149.66999999999999</v>
      </c>
      <c r="AL78">
        <v>149.8691</v>
      </c>
      <c r="AO78">
        <v>42111</v>
      </c>
      <c r="AP78">
        <v>0.2268</v>
      </c>
      <c r="AR78">
        <v>42114</v>
      </c>
      <c r="AS78">
        <v>599</v>
      </c>
      <c r="AV78">
        <v>42109</v>
      </c>
      <c r="AW78" t="s">
        <v>1622</v>
      </c>
      <c r="AX78">
        <v>3987.25</v>
      </c>
      <c r="BA78">
        <v>42517</v>
      </c>
      <c r="BB78">
        <v>360.26179999999999</v>
      </c>
      <c r="BC78">
        <v>249451.3</v>
      </c>
      <c r="BD78">
        <v>153.91</v>
      </c>
      <c r="BE78">
        <v>0.46800000000000003</v>
      </c>
    </row>
    <row r="79" spans="1:57" x14ac:dyDescent="0.25">
      <c r="A79">
        <v>42111</v>
      </c>
      <c r="B79">
        <v>205.39500000000001</v>
      </c>
      <c r="C79">
        <v>205.09</v>
      </c>
      <c r="F79">
        <v>42111</v>
      </c>
      <c r="G79">
        <v>205.09</v>
      </c>
      <c r="H79">
        <v>205.39500000000001</v>
      </c>
      <c r="K79">
        <v>42114</v>
      </c>
      <c r="L79">
        <v>0.105</v>
      </c>
      <c r="N79">
        <v>42114</v>
      </c>
      <c r="O79">
        <v>36561</v>
      </c>
      <c r="R79">
        <v>42115</v>
      </c>
      <c r="S79" t="s">
        <v>1622</v>
      </c>
      <c r="T79">
        <v>2132.7800000000002</v>
      </c>
      <c r="W79">
        <v>42524</v>
      </c>
      <c r="X79">
        <v>648.82989999999995</v>
      </c>
      <c r="Y79">
        <v>7311754</v>
      </c>
      <c r="Z79">
        <v>170.16</v>
      </c>
      <c r="AA79">
        <v>3.6</v>
      </c>
      <c r="AE79">
        <v>42114</v>
      </c>
      <c r="AF79">
        <v>150.69560000000001</v>
      </c>
      <c r="AG79">
        <v>150.54</v>
      </c>
      <c r="AJ79">
        <v>42114</v>
      </c>
      <c r="AK79">
        <v>150.54</v>
      </c>
      <c r="AL79">
        <v>150.69560000000001</v>
      </c>
      <c r="AO79">
        <v>42114</v>
      </c>
      <c r="AP79">
        <v>0.27979999999999999</v>
      </c>
      <c r="AR79">
        <v>42115</v>
      </c>
      <c r="AS79">
        <v>989</v>
      </c>
      <c r="AV79">
        <v>42110</v>
      </c>
      <c r="AW79" t="s">
        <v>1622</v>
      </c>
      <c r="AX79">
        <v>3942.66</v>
      </c>
      <c r="BA79">
        <v>42524</v>
      </c>
      <c r="BB79">
        <v>359.85140000000001</v>
      </c>
      <c r="BC79">
        <v>655403.19999999995</v>
      </c>
      <c r="BD79">
        <v>153.74</v>
      </c>
      <c r="BE79">
        <v>0.46800000000000003</v>
      </c>
    </row>
    <row r="80" spans="1:57" x14ac:dyDescent="0.25">
      <c r="A80">
        <v>42114</v>
      </c>
      <c r="B80">
        <v>204.59200000000001</v>
      </c>
      <c r="C80">
        <v>205</v>
      </c>
      <c r="F80">
        <v>42114</v>
      </c>
      <c r="G80">
        <v>205</v>
      </c>
      <c r="H80">
        <v>204.59200000000001</v>
      </c>
      <c r="K80">
        <v>42115</v>
      </c>
      <c r="L80">
        <v>0.1191</v>
      </c>
      <c r="N80">
        <v>42115</v>
      </c>
      <c r="O80">
        <v>5470</v>
      </c>
      <c r="R80">
        <v>42116</v>
      </c>
      <c r="S80" t="s">
        <v>1622</v>
      </c>
      <c r="T80">
        <v>2149.9299999999998</v>
      </c>
      <c r="W80">
        <v>42531</v>
      </c>
      <c r="X80">
        <v>645.41759999999999</v>
      </c>
      <c r="Y80">
        <v>8483420</v>
      </c>
      <c r="Z80">
        <v>169.8</v>
      </c>
      <c r="AA80">
        <v>3.6</v>
      </c>
      <c r="AE80">
        <v>42115</v>
      </c>
      <c r="AF80">
        <v>150.7346</v>
      </c>
      <c r="AG80">
        <v>150.62</v>
      </c>
      <c r="AJ80">
        <v>42115</v>
      </c>
      <c r="AK80">
        <v>150.62</v>
      </c>
      <c r="AL80">
        <v>150.7346</v>
      </c>
      <c r="AO80">
        <v>42115</v>
      </c>
      <c r="AP80">
        <v>0.33700000000000002</v>
      </c>
      <c r="AR80">
        <v>42116</v>
      </c>
      <c r="AS80">
        <v>556</v>
      </c>
      <c r="AV80">
        <v>42111</v>
      </c>
      <c r="AW80" t="s">
        <v>1622</v>
      </c>
      <c r="AX80">
        <v>3890.37</v>
      </c>
      <c r="BA80">
        <v>42531</v>
      </c>
      <c r="BB80">
        <v>357.97149999999999</v>
      </c>
      <c r="BC80">
        <v>597053.19999999995</v>
      </c>
      <c r="BD80">
        <v>153.15</v>
      </c>
      <c r="BE80">
        <v>0.46800000000000003</v>
      </c>
    </row>
    <row r="81" spans="1:57" x14ac:dyDescent="0.25">
      <c r="A81">
        <v>42115</v>
      </c>
      <c r="B81">
        <v>207.98400000000001</v>
      </c>
      <c r="C81">
        <v>209.17</v>
      </c>
      <c r="F81">
        <v>42115</v>
      </c>
      <c r="G81">
        <v>209.17</v>
      </c>
      <c r="H81">
        <v>207.98400000000001</v>
      </c>
      <c r="K81">
        <v>42116</v>
      </c>
      <c r="L81">
        <v>0.13100000000000001</v>
      </c>
      <c r="N81">
        <v>42116</v>
      </c>
      <c r="O81">
        <v>20687</v>
      </c>
      <c r="R81">
        <v>42117</v>
      </c>
      <c r="S81" t="s">
        <v>1622</v>
      </c>
      <c r="T81">
        <v>2153.9899999999998</v>
      </c>
      <c r="W81">
        <v>42538</v>
      </c>
      <c r="X81">
        <v>592.38580000000002</v>
      </c>
      <c r="Y81">
        <v>17464700</v>
      </c>
      <c r="Z81">
        <v>160.32</v>
      </c>
      <c r="AA81">
        <v>3.5190000000000001</v>
      </c>
      <c r="AE81">
        <v>42116</v>
      </c>
      <c r="AF81">
        <v>149.91640000000001</v>
      </c>
      <c r="AG81">
        <v>149.71</v>
      </c>
      <c r="AJ81">
        <v>42116</v>
      </c>
      <c r="AK81">
        <v>149.71</v>
      </c>
      <c r="AL81">
        <v>149.91640000000001</v>
      </c>
      <c r="AO81">
        <v>42116</v>
      </c>
      <c r="AP81">
        <v>0.29339999999999999</v>
      </c>
      <c r="AR81">
        <v>42117</v>
      </c>
      <c r="AS81">
        <v>1198</v>
      </c>
      <c r="AV81">
        <v>42114</v>
      </c>
      <c r="AW81" t="s">
        <v>1622</v>
      </c>
      <c r="AX81">
        <v>3912.08</v>
      </c>
      <c r="BA81">
        <v>42538</v>
      </c>
      <c r="BB81">
        <v>344.61349999999999</v>
      </c>
      <c r="BC81">
        <v>715793.9</v>
      </c>
      <c r="BD81">
        <v>147.86000000000001</v>
      </c>
      <c r="BE81">
        <v>0.46800000000000003</v>
      </c>
    </row>
    <row r="82" spans="1:57" x14ac:dyDescent="0.25">
      <c r="A82">
        <v>42116</v>
      </c>
      <c r="B82">
        <v>209.649</v>
      </c>
      <c r="C82">
        <v>210.5</v>
      </c>
      <c r="F82">
        <v>42116</v>
      </c>
      <c r="G82">
        <v>210.5</v>
      </c>
      <c r="H82">
        <v>209.649</v>
      </c>
      <c r="K82">
        <v>42117</v>
      </c>
      <c r="L82">
        <v>0.21329999999999999</v>
      </c>
      <c r="N82">
        <v>42117</v>
      </c>
      <c r="O82">
        <v>3740</v>
      </c>
      <c r="R82">
        <v>42118</v>
      </c>
      <c r="S82" t="s">
        <v>1622</v>
      </c>
      <c r="T82">
        <v>2146</v>
      </c>
      <c r="W82">
        <v>42545</v>
      </c>
      <c r="X82">
        <v>566.57650000000001</v>
      </c>
      <c r="Y82">
        <v>20168450</v>
      </c>
      <c r="Z82">
        <v>159.4</v>
      </c>
      <c r="AA82">
        <v>3.51</v>
      </c>
      <c r="AE82">
        <v>42117</v>
      </c>
      <c r="AF82">
        <v>148.5231</v>
      </c>
      <c r="AG82">
        <v>148.69999999999999</v>
      </c>
      <c r="AJ82">
        <v>42117</v>
      </c>
      <c r="AK82">
        <v>148.69999999999999</v>
      </c>
      <c r="AL82">
        <v>148.5231</v>
      </c>
      <c r="AO82">
        <v>42117</v>
      </c>
      <c r="AP82">
        <v>0.25540000000000002</v>
      </c>
      <c r="AR82">
        <v>42118</v>
      </c>
      <c r="AS82">
        <v>1315</v>
      </c>
      <c r="AV82">
        <v>42115</v>
      </c>
      <c r="AW82" t="s">
        <v>1622</v>
      </c>
      <c r="AX82">
        <v>3913.06</v>
      </c>
      <c r="BA82">
        <v>42545</v>
      </c>
      <c r="BB82">
        <v>345.42759999999998</v>
      </c>
      <c r="BC82">
        <v>286672.59999999998</v>
      </c>
      <c r="BD82">
        <v>147.69</v>
      </c>
      <c r="BE82">
        <v>0.46800000000000003</v>
      </c>
    </row>
    <row r="83" spans="1:57" x14ac:dyDescent="0.25">
      <c r="A83">
        <v>42117</v>
      </c>
      <c r="B83">
        <v>210.03700000000001</v>
      </c>
      <c r="C83">
        <v>209.57</v>
      </c>
      <c r="F83">
        <v>42117</v>
      </c>
      <c r="G83">
        <v>209.57</v>
      </c>
      <c r="H83">
        <v>210.03700000000001</v>
      </c>
      <c r="K83">
        <v>42118</v>
      </c>
      <c r="L83">
        <v>0.13009999999999999</v>
      </c>
      <c r="N83">
        <v>42118</v>
      </c>
      <c r="O83">
        <v>14364</v>
      </c>
      <c r="R83">
        <v>42121</v>
      </c>
      <c r="S83" t="s">
        <v>1622</v>
      </c>
      <c r="T83">
        <v>2146.3200000000002</v>
      </c>
      <c r="W83">
        <v>42552</v>
      </c>
      <c r="X83">
        <v>620.87860000000001</v>
      </c>
      <c r="Y83">
        <v>31290010</v>
      </c>
      <c r="Z83">
        <v>161.61000000000001</v>
      </c>
      <c r="AA83">
        <v>3.6589999999999998</v>
      </c>
      <c r="AE83">
        <v>42118</v>
      </c>
      <c r="AF83">
        <v>148.7003</v>
      </c>
      <c r="AG83">
        <v>148.55000000000001</v>
      </c>
      <c r="AJ83">
        <v>42118</v>
      </c>
      <c r="AK83">
        <v>148.55000000000001</v>
      </c>
      <c r="AL83">
        <v>148.7003</v>
      </c>
      <c r="AO83">
        <v>42118</v>
      </c>
      <c r="AP83">
        <v>0.28520000000000001</v>
      </c>
      <c r="AR83">
        <v>42121</v>
      </c>
      <c r="AS83">
        <v>210</v>
      </c>
      <c r="AV83">
        <v>42116</v>
      </c>
      <c r="AW83" t="s">
        <v>1622</v>
      </c>
      <c r="AX83">
        <v>3891.8</v>
      </c>
      <c r="BA83">
        <v>42552</v>
      </c>
      <c r="BB83">
        <v>359.15839999999997</v>
      </c>
      <c r="BC83">
        <v>942885.5</v>
      </c>
      <c r="BD83">
        <v>154.03</v>
      </c>
      <c r="BE83">
        <v>0.46800000000000003</v>
      </c>
    </row>
    <row r="84" spans="1:57" x14ac:dyDescent="0.25">
      <c r="A84">
        <v>42118</v>
      </c>
      <c r="B84">
        <v>209.251</v>
      </c>
      <c r="C84">
        <v>209.64</v>
      </c>
      <c r="F84">
        <v>42118</v>
      </c>
      <c r="G84">
        <v>209.64</v>
      </c>
      <c r="H84">
        <v>209.251</v>
      </c>
      <c r="K84">
        <v>42121</v>
      </c>
      <c r="L84">
        <v>0.1211</v>
      </c>
      <c r="N84">
        <v>42121</v>
      </c>
      <c r="O84">
        <v>5678</v>
      </c>
      <c r="R84">
        <v>42122</v>
      </c>
      <c r="S84" t="s">
        <v>1622</v>
      </c>
      <c r="T84">
        <v>2157.2399999999998</v>
      </c>
      <c r="W84">
        <v>42559</v>
      </c>
      <c r="X84">
        <v>649.49860000000001</v>
      </c>
      <c r="Y84">
        <v>6987803</v>
      </c>
      <c r="Z84">
        <v>159.07</v>
      </c>
      <c r="AA84">
        <v>4.016</v>
      </c>
      <c r="AE84">
        <v>42121</v>
      </c>
      <c r="AF84">
        <v>150.73589999999999</v>
      </c>
      <c r="AG84">
        <v>150.62</v>
      </c>
      <c r="AJ84">
        <v>42121</v>
      </c>
      <c r="AK84">
        <v>150.62</v>
      </c>
      <c r="AL84">
        <v>150.73589999999999</v>
      </c>
      <c r="AO84">
        <v>42121</v>
      </c>
      <c r="AP84">
        <v>0.34129999999999999</v>
      </c>
      <c r="AR84">
        <v>42122</v>
      </c>
      <c r="AS84">
        <v>91</v>
      </c>
      <c r="AV84">
        <v>42117</v>
      </c>
      <c r="AW84" t="s">
        <v>1622</v>
      </c>
      <c r="AX84">
        <v>3855.47</v>
      </c>
      <c r="BA84">
        <v>42559</v>
      </c>
      <c r="BB84">
        <v>377.96210000000002</v>
      </c>
      <c r="BC84">
        <v>867353.4</v>
      </c>
      <c r="BD84">
        <v>152.33000000000001</v>
      </c>
      <c r="BE84">
        <v>0.60199999999999998</v>
      </c>
    </row>
    <row r="85" spans="1:57" x14ac:dyDescent="0.25">
      <c r="A85">
        <v>42121</v>
      </c>
      <c r="B85">
        <v>209.25899999999999</v>
      </c>
      <c r="C85">
        <v>210.5</v>
      </c>
      <c r="F85">
        <v>42121</v>
      </c>
      <c r="G85">
        <v>210.5</v>
      </c>
      <c r="H85">
        <v>209.25899999999999</v>
      </c>
      <c r="K85">
        <v>42122</v>
      </c>
      <c r="L85">
        <v>0.12709999999999999</v>
      </c>
      <c r="N85">
        <v>42122</v>
      </c>
      <c r="O85">
        <v>36739</v>
      </c>
      <c r="R85">
        <v>42124</v>
      </c>
      <c r="S85" t="s">
        <v>1622</v>
      </c>
      <c r="T85">
        <v>2113.11</v>
      </c>
      <c r="W85">
        <v>42566</v>
      </c>
      <c r="X85">
        <v>806.70839999999998</v>
      </c>
      <c r="Y85">
        <v>55781430</v>
      </c>
      <c r="Z85">
        <v>171.3</v>
      </c>
      <c r="AA85">
        <v>4.5730000000000004</v>
      </c>
      <c r="AE85">
        <v>42122</v>
      </c>
      <c r="AF85">
        <v>148.369</v>
      </c>
      <c r="AG85">
        <v>148.29</v>
      </c>
      <c r="AJ85">
        <v>42122</v>
      </c>
      <c r="AK85">
        <v>148.29</v>
      </c>
      <c r="AL85">
        <v>148.369</v>
      </c>
      <c r="AO85">
        <v>42122</v>
      </c>
      <c r="AP85">
        <v>0.33310000000000001</v>
      </c>
      <c r="AR85">
        <v>42123</v>
      </c>
      <c r="AS85">
        <v>479</v>
      </c>
      <c r="AV85">
        <v>42118</v>
      </c>
      <c r="AW85" t="s">
        <v>1622</v>
      </c>
      <c r="AX85">
        <v>3859.13</v>
      </c>
      <c r="BA85">
        <v>42566</v>
      </c>
      <c r="BB85">
        <v>389.18459999999999</v>
      </c>
      <c r="BC85">
        <v>881698.7</v>
      </c>
      <c r="BD85">
        <v>155.54</v>
      </c>
      <c r="BE85">
        <v>0.60199999999999998</v>
      </c>
    </row>
    <row r="86" spans="1:57" x14ac:dyDescent="0.25">
      <c r="A86">
        <v>42122</v>
      </c>
      <c r="B86">
        <v>210.31700000000001</v>
      </c>
      <c r="C86">
        <v>209.7</v>
      </c>
      <c r="F86">
        <v>42122</v>
      </c>
      <c r="G86">
        <v>209.7</v>
      </c>
      <c r="H86">
        <v>210.31700000000001</v>
      </c>
      <c r="K86">
        <v>42123</v>
      </c>
      <c r="L86">
        <v>0.32440000000000002</v>
      </c>
      <c r="N86">
        <v>42123</v>
      </c>
      <c r="O86">
        <v>63068</v>
      </c>
      <c r="R86">
        <v>42125</v>
      </c>
      <c r="S86" t="s">
        <v>1622</v>
      </c>
      <c r="T86">
        <v>2103.59</v>
      </c>
      <c r="W86">
        <v>42573</v>
      </c>
      <c r="X86">
        <v>862.09739999999999</v>
      </c>
      <c r="Y86">
        <v>57375080</v>
      </c>
      <c r="Z86">
        <v>171.37</v>
      </c>
      <c r="AA86">
        <v>4.8360000000000003</v>
      </c>
      <c r="AE86">
        <v>42123</v>
      </c>
      <c r="AF86">
        <v>146.07329999999999</v>
      </c>
      <c r="AG86">
        <v>146</v>
      </c>
      <c r="AJ86">
        <v>42123</v>
      </c>
      <c r="AK86">
        <v>146</v>
      </c>
      <c r="AL86">
        <v>146.07329999999999</v>
      </c>
      <c r="AO86">
        <v>42123</v>
      </c>
      <c r="AP86">
        <v>0.28089999999999998</v>
      </c>
      <c r="AR86">
        <v>42124</v>
      </c>
      <c r="AS86">
        <v>1128</v>
      </c>
      <c r="AV86">
        <v>42121</v>
      </c>
      <c r="AW86" t="s">
        <v>1622</v>
      </c>
      <c r="AX86">
        <v>3912.35</v>
      </c>
      <c r="BA86">
        <v>42573</v>
      </c>
      <c r="BB86">
        <v>392.42090000000002</v>
      </c>
      <c r="BC86">
        <v>920237.4</v>
      </c>
      <c r="BD86">
        <v>158.46</v>
      </c>
      <c r="BE86">
        <v>0.60199999999999998</v>
      </c>
    </row>
    <row r="87" spans="1:57" x14ac:dyDescent="0.25">
      <c r="A87">
        <v>42123</v>
      </c>
      <c r="B87">
        <v>210.31</v>
      </c>
      <c r="C87">
        <v>207.58</v>
      </c>
      <c r="F87">
        <v>42123</v>
      </c>
      <c r="G87">
        <v>207.58</v>
      </c>
      <c r="H87">
        <v>210.31</v>
      </c>
      <c r="K87">
        <v>42124</v>
      </c>
      <c r="L87">
        <v>0.1706</v>
      </c>
      <c r="N87">
        <v>42124</v>
      </c>
      <c r="O87">
        <v>53323</v>
      </c>
      <c r="R87">
        <v>42131</v>
      </c>
      <c r="S87" t="s">
        <v>1622</v>
      </c>
      <c r="T87">
        <v>2089.15</v>
      </c>
      <c r="W87">
        <v>42580</v>
      </c>
      <c r="X87">
        <v>808.92830000000004</v>
      </c>
      <c r="Y87">
        <v>35017820</v>
      </c>
      <c r="Z87">
        <v>168.3</v>
      </c>
      <c r="AA87">
        <v>4.54</v>
      </c>
      <c r="AE87">
        <v>42124</v>
      </c>
      <c r="AF87">
        <v>145.31899999999999</v>
      </c>
      <c r="AG87">
        <v>145.1</v>
      </c>
      <c r="AJ87">
        <v>42124</v>
      </c>
      <c r="AK87">
        <v>145.1</v>
      </c>
      <c r="AL87">
        <v>145.31899999999999</v>
      </c>
      <c r="AO87">
        <v>42124</v>
      </c>
      <c r="AP87">
        <v>0.31819999999999998</v>
      </c>
      <c r="AR87">
        <v>42128</v>
      </c>
      <c r="AS87">
        <v>878</v>
      </c>
      <c r="AV87">
        <v>42122</v>
      </c>
      <c r="AW87" t="s">
        <v>1622</v>
      </c>
      <c r="AX87">
        <v>3850.36</v>
      </c>
      <c r="BA87">
        <v>42580</v>
      </c>
      <c r="BB87">
        <v>402.56119999999999</v>
      </c>
      <c r="BC87">
        <v>2344054</v>
      </c>
      <c r="BD87">
        <v>162.83000000000001</v>
      </c>
      <c r="BE87">
        <v>0.61199999999999999</v>
      </c>
    </row>
    <row r="88" spans="1:57" x14ac:dyDescent="0.25">
      <c r="A88">
        <v>42124</v>
      </c>
      <c r="B88">
        <v>206</v>
      </c>
      <c r="C88">
        <v>205.49</v>
      </c>
      <c r="F88">
        <v>42124</v>
      </c>
      <c r="G88">
        <v>205.49</v>
      </c>
      <c r="H88">
        <v>206</v>
      </c>
      <c r="K88">
        <v>42128</v>
      </c>
      <c r="L88">
        <v>0.1613</v>
      </c>
      <c r="N88">
        <v>42128</v>
      </c>
      <c r="O88">
        <v>12306</v>
      </c>
      <c r="R88">
        <v>42132</v>
      </c>
      <c r="S88" t="s">
        <v>1622</v>
      </c>
      <c r="T88">
        <v>2106.5</v>
      </c>
      <c r="W88">
        <v>42587</v>
      </c>
      <c r="X88">
        <v>752.24360000000001</v>
      </c>
      <c r="Y88">
        <v>11664340</v>
      </c>
      <c r="Z88">
        <v>167.02</v>
      </c>
      <c r="AA88">
        <v>4.2770000000000001</v>
      </c>
      <c r="AE88">
        <v>42128</v>
      </c>
      <c r="AF88">
        <v>146.7741</v>
      </c>
      <c r="AG88">
        <v>146.43</v>
      </c>
      <c r="AJ88">
        <v>42128</v>
      </c>
      <c r="AK88">
        <v>146.43</v>
      </c>
      <c r="AL88">
        <v>146.7741</v>
      </c>
      <c r="AO88">
        <v>42128</v>
      </c>
      <c r="AP88">
        <v>0.2888</v>
      </c>
      <c r="AR88">
        <v>42129</v>
      </c>
      <c r="AS88">
        <v>689</v>
      </c>
      <c r="AV88">
        <v>42123</v>
      </c>
      <c r="AW88" t="s">
        <v>1622</v>
      </c>
      <c r="AX88">
        <v>3790.36</v>
      </c>
      <c r="BA88">
        <v>42587</v>
      </c>
      <c r="BB88">
        <v>402.87529999999998</v>
      </c>
      <c r="BC88">
        <v>162636.4</v>
      </c>
      <c r="BD88">
        <v>162.94999999999999</v>
      </c>
      <c r="BE88">
        <v>0.61199999999999999</v>
      </c>
    </row>
    <row r="89" spans="1:57" x14ac:dyDescent="0.25">
      <c r="A89">
        <v>42125</v>
      </c>
      <c r="B89">
        <v>205.065</v>
      </c>
      <c r="C89" t="s">
        <v>1622</v>
      </c>
      <c r="F89">
        <v>42125</v>
      </c>
      <c r="G89" t="s">
        <v>1622</v>
      </c>
      <c r="H89">
        <v>205.065</v>
      </c>
      <c r="K89">
        <v>42129</v>
      </c>
      <c r="L89">
        <v>0.21690000000000001</v>
      </c>
      <c r="N89">
        <v>42129</v>
      </c>
      <c r="O89">
        <v>28686</v>
      </c>
      <c r="R89">
        <v>42135</v>
      </c>
      <c r="S89" t="s">
        <v>1622</v>
      </c>
      <c r="T89">
        <v>2120.52</v>
      </c>
      <c r="W89">
        <v>42594</v>
      </c>
      <c r="X89">
        <v>784.87639999999999</v>
      </c>
      <c r="Y89">
        <v>18908430</v>
      </c>
      <c r="Z89">
        <v>169.42</v>
      </c>
      <c r="AA89">
        <v>4.2939999999999996</v>
      </c>
      <c r="AE89">
        <v>42129</v>
      </c>
      <c r="AF89">
        <v>143.4759</v>
      </c>
      <c r="AG89">
        <v>143.38999999999999</v>
      </c>
      <c r="AJ89">
        <v>42129</v>
      </c>
      <c r="AK89">
        <v>143.38999999999999</v>
      </c>
      <c r="AL89">
        <v>143.4759</v>
      </c>
      <c r="AO89">
        <v>42129</v>
      </c>
      <c r="AP89">
        <v>0.2893</v>
      </c>
      <c r="AR89">
        <v>42130</v>
      </c>
      <c r="AS89">
        <v>1097</v>
      </c>
      <c r="AV89">
        <v>42124</v>
      </c>
      <c r="AW89" t="s">
        <v>1622</v>
      </c>
      <c r="AX89">
        <v>3770.75</v>
      </c>
      <c r="BA89">
        <v>42594</v>
      </c>
      <c r="BB89">
        <v>414.78519999999997</v>
      </c>
      <c r="BC89">
        <v>4128004</v>
      </c>
      <c r="BD89">
        <v>164.78</v>
      </c>
      <c r="BE89">
        <v>0.63600000000000001</v>
      </c>
    </row>
    <row r="90" spans="1:57" x14ac:dyDescent="0.25">
      <c r="A90">
        <v>42128</v>
      </c>
      <c r="B90">
        <v>205.04400000000001</v>
      </c>
      <c r="C90">
        <v>207.91</v>
      </c>
      <c r="F90">
        <v>42128</v>
      </c>
      <c r="G90">
        <v>207.91</v>
      </c>
      <c r="H90">
        <v>205.04400000000001</v>
      </c>
      <c r="K90">
        <v>42130</v>
      </c>
      <c r="L90">
        <v>0.1857</v>
      </c>
      <c r="N90">
        <v>42130</v>
      </c>
      <c r="O90">
        <v>2700</v>
      </c>
      <c r="R90">
        <v>42136</v>
      </c>
      <c r="S90" t="s">
        <v>1622</v>
      </c>
      <c r="T90">
        <v>2125.69</v>
      </c>
      <c r="W90">
        <v>42601</v>
      </c>
      <c r="X90">
        <v>737.68529999999998</v>
      </c>
      <c r="Y90">
        <v>30891810</v>
      </c>
      <c r="Z90">
        <v>166.39</v>
      </c>
      <c r="AA90">
        <v>4.1130000000000004</v>
      </c>
      <c r="AE90">
        <v>42130</v>
      </c>
      <c r="AF90">
        <v>140.38059999999999</v>
      </c>
      <c r="AG90">
        <v>140.75</v>
      </c>
      <c r="AJ90">
        <v>42130</v>
      </c>
      <c r="AK90">
        <v>140.75</v>
      </c>
      <c r="AL90">
        <v>140.38059999999999</v>
      </c>
      <c r="AO90">
        <v>42130</v>
      </c>
      <c r="AP90">
        <v>0.56530000000000002</v>
      </c>
      <c r="AR90">
        <v>42131</v>
      </c>
      <c r="AS90">
        <v>528</v>
      </c>
      <c r="AV90">
        <v>42125</v>
      </c>
      <c r="AW90" t="s">
        <v>1622</v>
      </c>
      <c r="AX90">
        <v>3771.57</v>
      </c>
      <c r="BA90">
        <v>42601</v>
      </c>
      <c r="BB90">
        <v>418.62970000000001</v>
      </c>
      <c r="BC90">
        <v>10462740</v>
      </c>
      <c r="BD90">
        <v>162.86000000000001</v>
      </c>
      <c r="BE90">
        <v>0.69299999999999995</v>
      </c>
    </row>
    <row r="91" spans="1:57" x14ac:dyDescent="0.25">
      <c r="A91">
        <v>42129</v>
      </c>
      <c r="B91">
        <v>205.03700000000001</v>
      </c>
      <c r="C91">
        <v>203.47</v>
      </c>
      <c r="F91">
        <v>42129</v>
      </c>
      <c r="G91">
        <v>203.47</v>
      </c>
      <c r="H91">
        <v>205.03700000000001</v>
      </c>
      <c r="K91">
        <v>42131</v>
      </c>
      <c r="L91">
        <v>0.16209999999999999</v>
      </c>
      <c r="N91">
        <v>42131</v>
      </c>
      <c r="O91">
        <v>24714</v>
      </c>
      <c r="R91">
        <v>42137</v>
      </c>
      <c r="S91" t="s">
        <v>1622</v>
      </c>
      <c r="T91">
        <v>2128.2399999999998</v>
      </c>
      <c r="W91">
        <v>42608</v>
      </c>
      <c r="X91">
        <v>730.29070000000002</v>
      </c>
      <c r="Y91">
        <v>10259550</v>
      </c>
      <c r="Z91">
        <v>167.7</v>
      </c>
      <c r="AA91">
        <v>4.0960000000000001</v>
      </c>
      <c r="AE91">
        <v>42131</v>
      </c>
      <c r="AF91">
        <v>139.249</v>
      </c>
      <c r="AG91">
        <v>139.51</v>
      </c>
      <c r="AJ91">
        <v>42131</v>
      </c>
      <c r="AK91">
        <v>139.51</v>
      </c>
      <c r="AL91">
        <v>139.249</v>
      </c>
      <c r="AO91">
        <v>42131</v>
      </c>
      <c r="AP91">
        <v>0.27539999999999998</v>
      </c>
      <c r="AR91">
        <v>42132</v>
      </c>
      <c r="AS91">
        <v>1637</v>
      </c>
      <c r="AV91">
        <v>42128</v>
      </c>
      <c r="AW91" t="s">
        <v>1622</v>
      </c>
      <c r="AX91">
        <v>3806.41</v>
      </c>
      <c r="BA91">
        <v>42608</v>
      </c>
      <c r="BB91">
        <v>417.93950000000001</v>
      </c>
      <c r="BC91">
        <v>158194.1</v>
      </c>
      <c r="BD91">
        <v>162.78</v>
      </c>
      <c r="BE91">
        <v>0.69299999999999995</v>
      </c>
    </row>
    <row r="92" spans="1:57" x14ac:dyDescent="0.25">
      <c r="A92">
        <v>42130</v>
      </c>
      <c r="B92">
        <v>205.029</v>
      </c>
      <c r="C92">
        <v>202.12</v>
      </c>
      <c r="F92">
        <v>42130</v>
      </c>
      <c r="G92">
        <v>202.12</v>
      </c>
      <c r="H92">
        <v>205.029</v>
      </c>
      <c r="K92">
        <v>42132</v>
      </c>
      <c r="L92">
        <v>0.15640000000000001</v>
      </c>
      <c r="N92">
        <v>42132</v>
      </c>
      <c r="O92">
        <v>175358</v>
      </c>
      <c r="R92">
        <v>42138</v>
      </c>
      <c r="S92" t="s">
        <v>1622</v>
      </c>
      <c r="T92">
        <v>2111.54</v>
      </c>
      <c r="W92">
        <v>42615</v>
      </c>
      <c r="X92">
        <v>730.31610000000001</v>
      </c>
      <c r="Y92">
        <v>13360890</v>
      </c>
      <c r="Z92">
        <v>175.06</v>
      </c>
      <c r="AA92">
        <v>3.9290000000000003</v>
      </c>
      <c r="AE92">
        <v>42132</v>
      </c>
      <c r="AF92">
        <v>143.82300000000001</v>
      </c>
      <c r="AG92">
        <v>143.55000000000001</v>
      </c>
      <c r="AJ92">
        <v>42132</v>
      </c>
      <c r="AK92">
        <v>143.55000000000001</v>
      </c>
      <c r="AL92">
        <v>143.82300000000001</v>
      </c>
      <c r="AO92">
        <v>42132</v>
      </c>
      <c r="AP92">
        <v>0.29749999999999999</v>
      </c>
      <c r="AR92">
        <v>42135</v>
      </c>
      <c r="AS92">
        <v>820</v>
      </c>
      <c r="AV92">
        <v>42129</v>
      </c>
      <c r="AW92" t="s">
        <v>1622</v>
      </c>
      <c r="AX92">
        <v>3718.72</v>
      </c>
      <c r="BA92">
        <v>42615</v>
      </c>
      <c r="BB92">
        <v>424.1053</v>
      </c>
      <c r="BC92">
        <v>228757.2</v>
      </c>
      <c r="BD92">
        <v>164.85</v>
      </c>
      <c r="BE92">
        <v>0.69299999999999995</v>
      </c>
    </row>
    <row r="93" spans="1:57" x14ac:dyDescent="0.25">
      <c r="A93">
        <v>42131</v>
      </c>
      <c r="B93">
        <v>203.61500000000001</v>
      </c>
      <c r="C93">
        <v>203.74</v>
      </c>
      <c r="F93">
        <v>42131</v>
      </c>
      <c r="G93">
        <v>203.74</v>
      </c>
      <c r="H93">
        <v>203.61500000000001</v>
      </c>
      <c r="K93">
        <v>42135</v>
      </c>
      <c r="L93">
        <v>0.1163</v>
      </c>
      <c r="N93">
        <v>42135</v>
      </c>
      <c r="O93">
        <v>102178</v>
      </c>
      <c r="R93">
        <v>42139</v>
      </c>
      <c r="S93" t="s">
        <v>1622</v>
      </c>
      <c r="T93">
        <v>2131.9</v>
      </c>
      <c r="W93">
        <v>42622</v>
      </c>
      <c r="X93">
        <v>758.59469999999999</v>
      </c>
      <c r="Y93">
        <v>24504180</v>
      </c>
      <c r="Z93">
        <v>172.3</v>
      </c>
      <c r="AA93">
        <v>4.0650000000000004</v>
      </c>
      <c r="AE93">
        <v>42135</v>
      </c>
      <c r="AF93">
        <v>143.22829999999999</v>
      </c>
      <c r="AG93">
        <v>143.29</v>
      </c>
      <c r="AJ93">
        <v>42135</v>
      </c>
      <c r="AK93">
        <v>143.29</v>
      </c>
      <c r="AL93">
        <v>143.22829999999999</v>
      </c>
      <c r="AO93">
        <v>42135</v>
      </c>
      <c r="AP93">
        <v>0.25779999999999997</v>
      </c>
      <c r="AR93">
        <v>42136</v>
      </c>
      <c r="AS93">
        <v>479</v>
      </c>
      <c r="AV93">
        <v>42130</v>
      </c>
      <c r="AW93" t="s">
        <v>1622</v>
      </c>
      <c r="AX93">
        <v>3637.35</v>
      </c>
      <c r="BA93">
        <v>42622</v>
      </c>
      <c r="BB93">
        <v>431.14460000000003</v>
      </c>
      <c r="BC93">
        <v>22427480</v>
      </c>
      <c r="BD93">
        <v>161.09</v>
      </c>
      <c r="BE93">
        <v>0.82</v>
      </c>
    </row>
    <row r="94" spans="1:57" x14ac:dyDescent="0.25">
      <c r="A94">
        <v>42132</v>
      </c>
      <c r="B94">
        <v>205.298</v>
      </c>
      <c r="C94">
        <v>208.73</v>
      </c>
      <c r="F94">
        <v>42132</v>
      </c>
      <c r="G94">
        <v>208.73</v>
      </c>
      <c r="H94">
        <v>205.298</v>
      </c>
      <c r="K94">
        <v>42136</v>
      </c>
      <c r="L94">
        <v>0.1043</v>
      </c>
      <c r="N94">
        <v>42136</v>
      </c>
      <c r="O94">
        <v>98041</v>
      </c>
      <c r="R94">
        <v>42142</v>
      </c>
      <c r="S94" t="s">
        <v>1622</v>
      </c>
      <c r="T94">
        <v>2157.44</v>
      </c>
      <c r="W94">
        <v>42629</v>
      </c>
      <c r="X94">
        <v>739.37480000000005</v>
      </c>
      <c r="Y94">
        <v>11972830</v>
      </c>
      <c r="Z94">
        <v>167.66</v>
      </c>
      <c r="AA94">
        <v>4.0419999999999998</v>
      </c>
      <c r="AE94">
        <v>42136</v>
      </c>
      <c r="AF94">
        <v>141.0488</v>
      </c>
      <c r="AG94">
        <v>141.22999999999999</v>
      </c>
      <c r="AJ94">
        <v>42136</v>
      </c>
      <c r="AK94">
        <v>141.22999999999999</v>
      </c>
      <c r="AL94">
        <v>141.0488</v>
      </c>
      <c r="AO94">
        <v>42136</v>
      </c>
      <c r="AP94">
        <v>0.2636</v>
      </c>
      <c r="AR94">
        <v>42137</v>
      </c>
      <c r="AS94">
        <v>573</v>
      </c>
      <c r="AV94">
        <v>42131</v>
      </c>
      <c r="AW94" t="s">
        <v>1622</v>
      </c>
      <c r="AX94">
        <v>3606.68</v>
      </c>
      <c r="BA94">
        <v>42629</v>
      </c>
      <c r="BB94">
        <v>401.74630000000002</v>
      </c>
      <c r="BC94">
        <v>753236.1</v>
      </c>
      <c r="BD94">
        <v>158.26</v>
      </c>
      <c r="BE94">
        <v>0.82</v>
      </c>
    </row>
    <row r="95" spans="1:57" x14ac:dyDescent="0.25">
      <c r="A95">
        <v>42135</v>
      </c>
      <c r="B95">
        <v>206.643</v>
      </c>
      <c r="C95">
        <v>206.44</v>
      </c>
      <c r="F95">
        <v>42135</v>
      </c>
      <c r="G95">
        <v>206.44</v>
      </c>
      <c r="H95">
        <v>206.643</v>
      </c>
      <c r="K95">
        <v>42137</v>
      </c>
      <c r="L95">
        <v>0.14330000000000001</v>
      </c>
      <c r="N95">
        <v>42137</v>
      </c>
      <c r="O95">
        <v>62190</v>
      </c>
      <c r="R95">
        <v>42143</v>
      </c>
      <c r="S95" t="s">
        <v>1622</v>
      </c>
      <c r="T95">
        <v>2166.2600000000002</v>
      </c>
      <c r="W95">
        <v>42636</v>
      </c>
      <c r="X95">
        <v>765.90049999999997</v>
      </c>
      <c r="Y95">
        <v>8535891</v>
      </c>
      <c r="Z95">
        <v>173.79</v>
      </c>
      <c r="AA95">
        <v>4.0419999999999998</v>
      </c>
      <c r="AE95">
        <v>42137</v>
      </c>
      <c r="AF95">
        <v>142.3569</v>
      </c>
      <c r="AG95">
        <v>142.35</v>
      </c>
      <c r="AJ95">
        <v>42137</v>
      </c>
      <c r="AK95">
        <v>142.35</v>
      </c>
      <c r="AL95">
        <v>142.3569</v>
      </c>
      <c r="AO95">
        <v>42137</v>
      </c>
      <c r="AP95">
        <v>0.30280000000000001</v>
      </c>
      <c r="AR95">
        <v>42139</v>
      </c>
      <c r="AS95">
        <v>448</v>
      </c>
      <c r="AV95">
        <v>42132</v>
      </c>
      <c r="AW95" t="s">
        <v>1622</v>
      </c>
      <c r="AX95">
        <v>3727.07</v>
      </c>
      <c r="BA95">
        <v>42636</v>
      </c>
      <c r="BB95">
        <v>416.18689999999998</v>
      </c>
      <c r="BC95">
        <v>207719.1</v>
      </c>
      <c r="BD95">
        <v>161.76</v>
      </c>
      <c r="BE95">
        <v>0.82</v>
      </c>
    </row>
    <row r="96" spans="1:57" x14ac:dyDescent="0.25">
      <c r="A96">
        <v>42136</v>
      </c>
      <c r="B96">
        <v>207.14</v>
      </c>
      <c r="C96">
        <v>206.27</v>
      </c>
      <c r="F96">
        <v>42136</v>
      </c>
      <c r="G96">
        <v>206.27</v>
      </c>
      <c r="H96">
        <v>207.14</v>
      </c>
      <c r="K96">
        <v>42138</v>
      </c>
      <c r="L96">
        <v>0.12139999999999999</v>
      </c>
      <c r="N96">
        <v>42138</v>
      </c>
      <c r="O96">
        <v>3072</v>
      </c>
      <c r="R96">
        <v>42144</v>
      </c>
      <c r="S96" t="s">
        <v>1622</v>
      </c>
      <c r="T96">
        <v>2179.59</v>
      </c>
      <c r="W96">
        <v>42643</v>
      </c>
      <c r="X96">
        <v>778.10739999999998</v>
      </c>
      <c r="Y96">
        <v>7740516</v>
      </c>
      <c r="Z96">
        <v>173.19</v>
      </c>
      <c r="AA96">
        <v>4.1319999999999997</v>
      </c>
      <c r="AE96">
        <v>42138</v>
      </c>
      <c r="AF96" t="s">
        <v>1622</v>
      </c>
      <c r="AG96">
        <v>143.91999999999999</v>
      </c>
      <c r="AJ96">
        <v>42138</v>
      </c>
      <c r="AK96">
        <v>143.91999999999999</v>
      </c>
      <c r="AL96" t="s">
        <v>1622</v>
      </c>
      <c r="AO96">
        <v>42138</v>
      </c>
      <c r="AP96">
        <v>0.30109999999999998</v>
      </c>
      <c r="AR96">
        <v>42142</v>
      </c>
      <c r="AS96">
        <v>647</v>
      </c>
      <c r="AV96">
        <v>42135</v>
      </c>
      <c r="AW96" t="s">
        <v>1622</v>
      </c>
      <c r="AX96">
        <v>3711.57</v>
      </c>
      <c r="BA96">
        <v>42643</v>
      </c>
      <c r="BB96">
        <v>408.7217</v>
      </c>
      <c r="BC96">
        <v>1123073</v>
      </c>
      <c r="BD96">
        <v>160.6</v>
      </c>
      <c r="BE96">
        <v>0.82</v>
      </c>
    </row>
    <row r="97" spans="1:57" x14ac:dyDescent="0.25">
      <c r="A97">
        <v>42137</v>
      </c>
      <c r="B97">
        <v>207.38200000000001</v>
      </c>
      <c r="C97">
        <v>206.14</v>
      </c>
      <c r="F97">
        <v>42137</v>
      </c>
      <c r="G97">
        <v>206.14</v>
      </c>
      <c r="H97">
        <v>207.38200000000001</v>
      </c>
      <c r="K97">
        <v>42139</v>
      </c>
      <c r="L97">
        <v>0.12670000000000001</v>
      </c>
      <c r="N97">
        <v>42139</v>
      </c>
      <c r="O97">
        <v>181285</v>
      </c>
      <c r="R97">
        <v>42145</v>
      </c>
      <c r="S97" t="s">
        <v>1622</v>
      </c>
      <c r="T97">
        <v>2184.0700000000002</v>
      </c>
      <c r="W97">
        <v>42650</v>
      </c>
      <c r="X97">
        <v>873.56489999999997</v>
      </c>
      <c r="Y97">
        <v>75477520</v>
      </c>
      <c r="Z97">
        <v>174.79</v>
      </c>
      <c r="AA97">
        <v>4.5910000000000002</v>
      </c>
      <c r="AE97">
        <v>42139</v>
      </c>
      <c r="AF97">
        <v>145.18100000000001</v>
      </c>
      <c r="AG97">
        <v>145.27000000000001</v>
      </c>
      <c r="AJ97">
        <v>42139</v>
      </c>
      <c r="AK97">
        <v>145.27000000000001</v>
      </c>
      <c r="AL97">
        <v>145.18100000000001</v>
      </c>
      <c r="AO97">
        <v>42139</v>
      </c>
      <c r="AP97">
        <v>0.33040000000000003</v>
      </c>
      <c r="AR97">
        <v>42143</v>
      </c>
      <c r="AS97">
        <v>1218</v>
      </c>
      <c r="AV97">
        <v>42136</v>
      </c>
      <c r="AW97" t="s">
        <v>1622</v>
      </c>
      <c r="AX97">
        <v>3654.26</v>
      </c>
      <c r="BA97">
        <v>42650</v>
      </c>
      <c r="BB97">
        <v>383.00880000000001</v>
      </c>
      <c r="BC97">
        <v>640927.5</v>
      </c>
      <c r="BD97">
        <v>151.66</v>
      </c>
      <c r="BE97">
        <v>0.82</v>
      </c>
    </row>
    <row r="98" spans="1:57" x14ac:dyDescent="0.25">
      <c r="A98">
        <v>42138</v>
      </c>
      <c r="B98">
        <v>205.74600000000001</v>
      </c>
      <c r="C98">
        <v>206.65</v>
      </c>
      <c r="F98">
        <v>42138</v>
      </c>
      <c r="G98">
        <v>206.65</v>
      </c>
      <c r="H98">
        <v>205.74600000000001</v>
      </c>
      <c r="K98">
        <v>42142</v>
      </c>
      <c r="L98">
        <v>0.1004</v>
      </c>
      <c r="N98">
        <v>42142</v>
      </c>
      <c r="O98">
        <v>8776</v>
      </c>
      <c r="R98">
        <v>42146</v>
      </c>
      <c r="S98" t="s">
        <v>1622</v>
      </c>
      <c r="T98">
        <v>2185.4699999999998</v>
      </c>
      <c r="W98">
        <v>42657</v>
      </c>
      <c r="X98">
        <v>876.77340000000004</v>
      </c>
      <c r="Y98">
        <v>5342477</v>
      </c>
      <c r="Z98">
        <v>175.33</v>
      </c>
      <c r="AA98">
        <v>4.6210000000000004</v>
      </c>
      <c r="AE98">
        <v>42142</v>
      </c>
      <c r="AF98">
        <v>144.53649999999999</v>
      </c>
      <c r="AG98">
        <v>144.49</v>
      </c>
      <c r="AJ98">
        <v>42142</v>
      </c>
      <c r="AK98">
        <v>144.49</v>
      </c>
      <c r="AL98">
        <v>144.53649999999999</v>
      </c>
      <c r="AO98">
        <v>42142</v>
      </c>
      <c r="AP98">
        <v>0.27679999999999999</v>
      </c>
      <c r="AR98">
        <v>42144</v>
      </c>
      <c r="AS98">
        <v>471</v>
      </c>
      <c r="AV98">
        <v>42137</v>
      </c>
      <c r="AW98" t="s">
        <v>1622</v>
      </c>
      <c r="AX98">
        <v>3688.75</v>
      </c>
      <c r="BA98">
        <v>42657</v>
      </c>
      <c r="BB98">
        <v>391.64909999999998</v>
      </c>
      <c r="BC98">
        <v>11752350</v>
      </c>
      <c r="BD98">
        <v>152.66</v>
      </c>
      <c r="BE98">
        <v>0.89100000000000001</v>
      </c>
    </row>
    <row r="99" spans="1:57" x14ac:dyDescent="0.25">
      <c r="A99">
        <v>42139</v>
      </c>
      <c r="B99">
        <v>207.72300000000001</v>
      </c>
      <c r="C99">
        <v>207.98</v>
      </c>
      <c r="F99">
        <v>42139</v>
      </c>
      <c r="G99">
        <v>207.98</v>
      </c>
      <c r="H99">
        <v>207.72300000000001</v>
      </c>
      <c r="K99">
        <v>42143</v>
      </c>
      <c r="L99">
        <v>0.13089999999999999</v>
      </c>
      <c r="N99">
        <v>42143</v>
      </c>
      <c r="O99">
        <v>11435</v>
      </c>
      <c r="R99">
        <v>42149</v>
      </c>
      <c r="S99" t="s">
        <v>1622</v>
      </c>
      <c r="T99">
        <v>2200.4499999999998</v>
      </c>
      <c r="W99">
        <v>42664</v>
      </c>
      <c r="X99">
        <v>889.40890000000002</v>
      </c>
      <c r="Y99">
        <v>2270769</v>
      </c>
      <c r="Z99">
        <v>177.42</v>
      </c>
      <c r="AA99">
        <v>4.6210000000000004</v>
      </c>
      <c r="AE99">
        <v>42143</v>
      </c>
      <c r="AF99">
        <v>147.8972</v>
      </c>
      <c r="AG99">
        <v>147.91999999999999</v>
      </c>
      <c r="AJ99">
        <v>42143</v>
      </c>
      <c r="AK99">
        <v>147.91999999999999</v>
      </c>
      <c r="AL99">
        <v>147.8972</v>
      </c>
      <c r="AO99">
        <v>42143</v>
      </c>
      <c r="AP99">
        <v>0.29880000000000001</v>
      </c>
      <c r="AR99">
        <v>42145</v>
      </c>
      <c r="AS99">
        <v>1400</v>
      </c>
      <c r="AV99">
        <v>42138</v>
      </c>
      <c r="AW99" t="s">
        <v>1622</v>
      </c>
      <c r="AX99">
        <v>3727.55</v>
      </c>
      <c r="BA99">
        <v>42664</v>
      </c>
      <c r="BB99">
        <v>413.34789999999998</v>
      </c>
      <c r="BC99">
        <v>16044890</v>
      </c>
      <c r="BD99">
        <v>155.46</v>
      </c>
      <c r="BE99">
        <v>0.99299999999999999</v>
      </c>
    </row>
    <row r="100" spans="1:57" x14ac:dyDescent="0.25">
      <c r="A100">
        <v>42142</v>
      </c>
      <c r="B100">
        <v>210.18899999999999</v>
      </c>
      <c r="C100">
        <v>210.92</v>
      </c>
      <c r="F100">
        <v>42142</v>
      </c>
      <c r="G100">
        <v>210.92</v>
      </c>
      <c r="H100">
        <v>210.18899999999999</v>
      </c>
      <c r="K100">
        <v>42144</v>
      </c>
      <c r="L100">
        <v>9.7900000000000001E-2</v>
      </c>
      <c r="N100">
        <v>42144</v>
      </c>
      <c r="O100">
        <v>4313</v>
      </c>
      <c r="R100">
        <v>42150</v>
      </c>
      <c r="S100" t="s">
        <v>1622</v>
      </c>
      <c r="T100">
        <v>2200.9899999999998</v>
      </c>
      <c r="W100">
        <v>42671</v>
      </c>
      <c r="X100">
        <v>905.53240000000005</v>
      </c>
      <c r="Y100">
        <v>9099987</v>
      </c>
      <c r="Z100">
        <v>180.9</v>
      </c>
      <c r="AA100">
        <v>4.6210000000000004</v>
      </c>
      <c r="AE100">
        <v>42144</v>
      </c>
      <c r="AF100">
        <v>146.11680000000001</v>
      </c>
      <c r="AG100">
        <v>146.12</v>
      </c>
      <c r="AJ100">
        <v>42144</v>
      </c>
      <c r="AK100">
        <v>146.12</v>
      </c>
      <c r="AL100">
        <v>146.11680000000001</v>
      </c>
      <c r="AO100">
        <v>42144</v>
      </c>
      <c r="AP100">
        <v>0.26279999999999998</v>
      </c>
      <c r="AR100">
        <v>42146</v>
      </c>
      <c r="AS100">
        <v>610</v>
      </c>
      <c r="AV100">
        <v>42139</v>
      </c>
      <c r="AW100" t="s">
        <v>1622</v>
      </c>
      <c r="AX100">
        <v>3763.18</v>
      </c>
      <c r="BA100">
        <v>42671</v>
      </c>
      <c r="BB100">
        <v>401.97129999999999</v>
      </c>
      <c r="BC100">
        <v>2729150</v>
      </c>
      <c r="BD100">
        <v>150.97999999999999</v>
      </c>
      <c r="BE100">
        <v>1.006</v>
      </c>
    </row>
    <row r="101" spans="1:57" x14ac:dyDescent="0.25">
      <c r="A101">
        <v>42143</v>
      </c>
      <c r="B101">
        <v>211.041</v>
      </c>
      <c r="C101">
        <v>213.47</v>
      </c>
      <c r="F101">
        <v>42143</v>
      </c>
      <c r="G101">
        <v>213.47</v>
      </c>
      <c r="H101">
        <v>211.041</v>
      </c>
      <c r="K101">
        <v>42145</v>
      </c>
      <c r="L101">
        <v>9.7799999999999998E-2</v>
      </c>
      <c r="N101">
        <v>42145</v>
      </c>
      <c r="O101">
        <v>17622</v>
      </c>
      <c r="R101">
        <v>42151</v>
      </c>
      <c r="S101" t="s">
        <v>1622</v>
      </c>
      <c r="T101">
        <v>2203.36</v>
      </c>
      <c r="W101">
        <v>42678</v>
      </c>
      <c r="X101">
        <v>940.88239999999996</v>
      </c>
      <c r="Y101">
        <v>55864590</v>
      </c>
      <c r="Z101">
        <v>174.96</v>
      </c>
      <c r="AA101">
        <v>4.9930000000000003</v>
      </c>
      <c r="AE101">
        <v>42145</v>
      </c>
      <c r="AF101">
        <v>144.5333</v>
      </c>
      <c r="AG101">
        <v>144.44</v>
      </c>
      <c r="AJ101">
        <v>42145</v>
      </c>
      <c r="AK101">
        <v>144.44</v>
      </c>
      <c r="AL101">
        <v>144.5333</v>
      </c>
      <c r="AO101">
        <v>42145</v>
      </c>
      <c r="AP101">
        <v>0.34460000000000002</v>
      </c>
      <c r="AR101">
        <v>42150</v>
      </c>
      <c r="AS101">
        <v>10699</v>
      </c>
      <c r="AV101">
        <v>42142</v>
      </c>
      <c r="AW101" t="s">
        <v>1622</v>
      </c>
      <c r="AX101">
        <v>3746.26</v>
      </c>
      <c r="BA101">
        <v>42678</v>
      </c>
      <c r="BB101">
        <v>394.98200000000003</v>
      </c>
      <c r="BC101">
        <v>2571906</v>
      </c>
      <c r="BD101">
        <v>147.66</v>
      </c>
      <c r="BE101">
        <v>1.016</v>
      </c>
    </row>
    <row r="102" spans="1:57" x14ac:dyDescent="0.25">
      <c r="A102">
        <v>42144</v>
      </c>
      <c r="B102">
        <v>212.33199999999999</v>
      </c>
      <c r="C102">
        <v>213.47</v>
      </c>
      <c r="F102">
        <v>42144</v>
      </c>
      <c r="G102">
        <v>213.47</v>
      </c>
      <c r="H102">
        <v>212.33199999999999</v>
      </c>
      <c r="K102">
        <v>42146</v>
      </c>
      <c r="L102">
        <v>0.1229</v>
      </c>
      <c r="N102">
        <v>42146</v>
      </c>
      <c r="O102">
        <v>94120</v>
      </c>
      <c r="R102">
        <v>42152</v>
      </c>
      <c r="S102" t="s">
        <v>1622</v>
      </c>
      <c r="T102">
        <v>2218.3200000000002</v>
      </c>
      <c r="W102">
        <v>42685</v>
      </c>
      <c r="X102">
        <v>961.56560000000002</v>
      </c>
      <c r="Y102">
        <v>2667427</v>
      </c>
      <c r="Z102">
        <v>179.02</v>
      </c>
      <c r="AA102">
        <v>4.9930000000000003</v>
      </c>
      <c r="AE102">
        <v>42146</v>
      </c>
      <c r="AF102">
        <v>143.81010000000001</v>
      </c>
      <c r="AG102">
        <v>143.9</v>
      </c>
      <c r="AJ102">
        <v>42146</v>
      </c>
      <c r="AK102">
        <v>143.9</v>
      </c>
      <c r="AL102">
        <v>143.81010000000001</v>
      </c>
      <c r="AO102">
        <v>42146</v>
      </c>
      <c r="AP102">
        <v>0.35420000000000001</v>
      </c>
      <c r="AR102">
        <v>42151</v>
      </c>
      <c r="AS102">
        <v>722</v>
      </c>
      <c r="AV102">
        <v>42143</v>
      </c>
      <c r="AW102" t="s">
        <v>1622</v>
      </c>
      <c r="AX102">
        <v>3834.7</v>
      </c>
      <c r="BA102">
        <v>42685</v>
      </c>
      <c r="BB102">
        <v>394.68130000000002</v>
      </c>
      <c r="BC102">
        <v>361526.3</v>
      </c>
      <c r="BD102">
        <v>143.29</v>
      </c>
      <c r="BE102">
        <v>1.016</v>
      </c>
    </row>
    <row r="103" spans="1:57" x14ac:dyDescent="0.25">
      <c r="A103">
        <v>42145</v>
      </c>
      <c r="B103">
        <v>212.761</v>
      </c>
      <c r="C103">
        <v>213.57</v>
      </c>
      <c r="F103">
        <v>42145</v>
      </c>
      <c r="G103">
        <v>213.57</v>
      </c>
      <c r="H103">
        <v>212.761</v>
      </c>
      <c r="K103">
        <v>42149</v>
      </c>
      <c r="L103">
        <v>0.23480000000000001</v>
      </c>
      <c r="N103">
        <v>42150</v>
      </c>
      <c r="O103">
        <v>16297</v>
      </c>
      <c r="R103">
        <v>42153</v>
      </c>
      <c r="S103" t="s">
        <v>1622</v>
      </c>
      <c r="T103">
        <v>2219.4899999999998</v>
      </c>
      <c r="W103">
        <v>42692</v>
      </c>
      <c r="X103">
        <v>1006.7154</v>
      </c>
      <c r="Y103">
        <v>54195300</v>
      </c>
      <c r="Z103">
        <v>185.53</v>
      </c>
      <c r="AA103">
        <v>5.0620000000000003</v>
      </c>
      <c r="AE103">
        <v>42150</v>
      </c>
      <c r="AF103">
        <v>141.9933</v>
      </c>
      <c r="AG103">
        <v>142.21</v>
      </c>
      <c r="AJ103">
        <v>42150</v>
      </c>
      <c r="AK103">
        <v>142.21</v>
      </c>
      <c r="AL103">
        <v>141.9933</v>
      </c>
      <c r="AO103">
        <v>42149</v>
      </c>
      <c r="AP103">
        <v>1.2647999999999999</v>
      </c>
      <c r="AR103">
        <v>42152</v>
      </c>
      <c r="AS103">
        <v>436</v>
      </c>
      <c r="AV103">
        <v>42144</v>
      </c>
      <c r="AW103" t="s">
        <v>1622</v>
      </c>
      <c r="AX103">
        <v>3787.87</v>
      </c>
      <c r="BA103">
        <v>42692</v>
      </c>
      <c r="BB103">
        <v>395.31939999999997</v>
      </c>
      <c r="BC103">
        <v>3379761</v>
      </c>
      <c r="BD103">
        <v>143.16</v>
      </c>
      <c r="BE103">
        <v>1.026</v>
      </c>
    </row>
    <row r="104" spans="1:57" x14ac:dyDescent="0.25">
      <c r="A104">
        <v>42146</v>
      </c>
      <c r="B104">
        <v>212.89</v>
      </c>
      <c r="C104">
        <v>213.37</v>
      </c>
      <c r="F104">
        <v>42146</v>
      </c>
      <c r="G104">
        <v>213.37</v>
      </c>
      <c r="H104">
        <v>212.89</v>
      </c>
      <c r="K104">
        <v>42150</v>
      </c>
      <c r="L104">
        <v>0.23930000000000001</v>
      </c>
      <c r="N104">
        <v>42151</v>
      </c>
      <c r="O104">
        <v>23315</v>
      </c>
      <c r="R104">
        <v>42156</v>
      </c>
      <c r="S104" t="s">
        <v>1622</v>
      </c>
      <c r="T104">
        <v>2226.04</v>
      </c>
      <c r="W104">
        <v>42699</v>
      </c>
      <c r="X104">
        <v>1063.0075999999999</v>
      </c>
      <c r="Y104">
        <v>11280800</v>
      </c>
      <c r="Z104">
        <v>189.09</v>
      </c>
      <c r="AA104">
        <v>5.1989999999999998</v>
      </c>
      <c r="AE104">
        <v>42151</v>
      </c>
      <c r="AF104">
        <v>143.61580000000001</v>
      </c>
      <c r="AG104">
        <v>143.81</v>
      </c>
      <c r="AJ104">
        <v>42151</v>
      </c>
      <c r="AK104">
        <v>143.81</v>
      </c>
      <c r="AL104">
        <v>143.61580000000001</v>
      </c>
      <c r="AO104">
        <v>42150</v>
      </c>
      <c r="AP104">
        <v>0.1701</v>
      </c>
      <c r="AR104">
        <v>42153</v>
      </c>
      <c r="AS104">
        <v>1402</v>
      </c>
      <c r="AV104">
        <v>42145</v>
      </c>
      <c r="AW104" t="s">
        <v>1622</v>
      </c>
      <c r="AX104">
        <v>3741.85</v>
      </c>
      <c r="BA104">
        <v>42699</v>
      </c>
      <c r="BB104">
        <v>409.7568</v>
      </c>
      <c r="BC104">
        <v>13060190</v>
      </c>
      <c r="BD104">
        <v>145.24</v>
      </c>
      <c r="BE104">
        <v>1.0840000000000001</v>
      </c>
    </row>
    <row r="105" spans="1:57" x14ac:dyDescent="0.25">
      <c r="A105">
        <v>42149</v>
      </c>
      <c r="B105">
        <v>214.327</v>
      </c>
      <c r="C105" t="s">
        <v>1622</v>
      </c>
      <c r="F105">
        <v>42149</v>
      </c>
      <c r="G105" t="s">
        <v>1622</v>
      </c>
      <c r="H105">
        <v>214.327</v>
      </c>
      <c r="K105">
        <v>42151</v>
      </c>
      <c r="L105">
        <v>0.1081</v>
      </c>
      <c r="N105">
        <v>42152</v>
      </c>
      <c r="O105">
        <v>21677</v>
      </c>
      <c r="R105">
        <v>42157</v>
      </c>
      <c r="S105" t="s">
        <v>1622</v>
      </c>
      <c r="T105">
        <v>2220.3000000000002</v>
      </c>
      <c r="W105">
        <v>42706</v>
      </c>
      <c r="X105">
        <v>1140.5663</v>
      </c>
      <c r="Y105">
        <v>55507530</v>
      </c>
      <c r="Z105">
        <v>191.05</v>
      </c>
      <c r="AA105">
        <v>5.5190000000000001</v>
      </c>
      <c r="AE105">
        <v>42152</v>
      </c>
      <c r="AF105">
        <v>142.82490000000001</v>
      </c>
      <c r="AG105">
        <v>143.08000000000001</v>
      </c>
      <c r="AJ105">
        <v>42152</v>
      </c>
      <c r="AK105">
        <v>143.08000000000001</v>
      </c>
      <c r="AL105">
        <v>142.82490000000001</v>
      </c>
      <c r="AO105">
        <v>42151</v>
      </c>
      <c r="AP105">
        <v>0.27560000000000001</v>
      </c>
      <c r="AR105">
        <v>42156</v>
      </c>
      <c r="AS105">
        <v>662</v>
      </c>
      <c r="AV105">
        <v>42146</v>
      </c>
      <c r="AW105" t="s">
        <v>1622</v>
      </c>
      <c r="AX105">
        <v>3723.38</v>
      </c>
      <c r="BA105">
        <v>42706</v>
      </c>
      <c r="BB105">
        <v>389.63010000000003</v>
      </c>
      <c r="BC105">
        <v>12663990</v>
      </c>
      <c r="BD105">
        <v>142.63</v>
      </c>
      <c r="BE105">
        <v>1.0580000000000001</v>
      </c>
    </row>
    <row r="106" spans="1:57" x14ac:dyDescent="0.25">
      <c r="A106">
        <v>42150</v>
      </c>
      <c r="B106">
        <v>214.37200000000001</v>
      </c>
      <c r="C106">
        <v>213.04</v>
      </c>
      <c r="F106">
        <v>42150</v>
      </c>
      <c r="G106">
        <v>213.04</v>
      </c>
      <c r="H106">
        <v>214.37200000000001</v>
      </c>
      <c r="K106">
        <v>42152</v>
      </c>
      <c r="L106">
        <v>9.4399999999999998E-2</v>
      </c>
      <c r="N106">
        <v>42153</v>
      </c>
      <c r="O106">
        <v>29277</v>
      </c>
      <c r="R106">
        <v>42158</v>
      </c>
      <c r="S106" t="s">
        <v>1622</v>
      </c>
      <c r="T106">
        <v>2214.7600000000002</v>
      </c>
      <c r="W106">
        <v>42713</v>
      </c>
      <c r="X106">
        <v>1183.6791000000001</v>
      </c>
      <c r="Y106">
        <v>39160820</v>
      </c>
      <c r="Z106">
        <v>199.04</v>
      </c>
      <c r="AA106">
        <v>5.5060000000000002</v>
      </c>
      <c r="AE106">
        <v>42153</v>
      </c>
      <c r="AF106">
        <v>141.2208</v>
      </c>
      <c r="AG106">
        <v>141.28</v>
      </c>
      <c r="AJ106">
        <v>42153</v>
      </c>
      <c r="AK106">
        <v>141.28</v>
      </c>
      <c r="AL106">
        <v>141.2208</v>
      </c>
      <c r="AO106">
        <v>42152</v>
      </c>
      <c r="AP106">
        <v>0.33529999999999999</v>
      </c>
      <c r="AR106">
        <v>42157</v>
      </c>
      <c r="AS106">
        <v>1570</v>
      </c>
      <c r="AV106">
        <v>42149</v>
      </c>
      <c r="AW106" t="s">
        <v>1622</v>
      </c>
      <c r="AX106">
        <v>3712.83</v>
      </c>
      <c r="BA106">
        <v>42713</v>
      </c>
      <c r="BB106">
        <v>395.13659999999999</v>
      </c>
      <c r="BC106">
        <v>11604990</v>
      </c>
      <c r="BD106">
        <v>147.47</v>
      </c>
      <c r="BE106">
        <v>0.996</v>
      </c>
    </row>
    <row r="107" spans="1:57" x14ac:dyDescent="0.25">
      <c r="A107">
        <v>42151</v>
      </c>
      <c r="B107">
        <v>214.595</v>
      </c>
      <c r="C107">
        <v>216.26</v>
      </c>
      <c r="F107">
        <v>42151</v>
      </c>
      <c r="G107">
        <v>216.26</v>
      </c>
      <c r="H107">
        <v>214.595</v>
      </c>
      <c r="K107">
        <v>42153</v>
      </c>
      <c r="L107">
        <v>0.1636</v>
      </c>
      <c r="N107">
        <v>42156</v>
      </c>
      <c r="O107">
        <v>126420</v>
      </c>
      <c r="R107">
        <v>42159</v>
      </c>
      <c r="S107" t="s">
        <v>1622</v>
      </c>
      <c r="T107">
        <v>2219.8200000000002</v>
      </c>
      <c r="W107">
        <v>42720</v>
      </c>
      <c r="X107">
        <v>1282.8077000000001</v>
      </c>
      <c r="Y107">
        <v>83312240</v>
      </c>
      <c r="Z107">
        <v>199.74</v>
      </c>
      <c r="AA107">
        <v>5.8440000000000003</v>
      </c>
      <c r="AE107">
        <v>42156</v>
      </c>
      <c r="AF107">
        <v>142.3443</v>
      </c>
      <c r="AG107">
        <v>142.72999999999999</v>
      </c>
      <c r="AJ107">
        <v>42156</v>
      </c>
      <c r="AK107">
        <v>142.72999999999999</v>
      </c>
      <c r="AL107">
        <v>142.3443</v>
      </c>
      <c r="AO107">
        <v>42153</v>
      </c>
      <c r="AP107">
        <v>0.45169999999999999</v>
      </c>
      <c r="AR107">
        <v>42158</v>
      </c>
      <c r="AS107">
        <v>730</v>
      </c>
      <c r="AV107">
        <v>42150</v>
      </c>
      <c r="AW107" t="s">
        <v>1622</v>
      </c>
      <c r="AX107">
        <v>3677.91</v>
      </c>
      <c r="BA107">
        <v>42720</v>
      </c>
      <c r="BB107">
        <v>367.24669999999998</v>
      </c>
      <c r="BC107">
        <v>33171340</v>
      </c>
      <c r="BD107">
        <v>147.11000000000001</v>
      </c>
      <c r="BE107">
        <v>0.81200000000000006</v>
      </c>
    </row>
    <row r="108" spans="1:57" x14ac:dyDescent="0.25">
      <c r="A108">
        <v>42152</v>
      </c>
      <c r="B108">
        <v>216.04499999999999</v>
      </c>
      <c r="C108">
        <v>216.02</v>
      </c>
      <c r="F108">
        <v>42152</v>
      </c>
      <c r="G108">
        <v>216.02</v>
      </c>
      <c r="H108">
        <v>216.04499999999999</v>
      </c>
      <c r="K108">
        <v>42156</v>
      </c>
      <c r="L108">
        <v>0.1479</v>
      </c>
      <c r="N108">
        <v>42157</v>
      </c>
      <c r="O108">
        <v>29252</v>
      </c>
      <c r="R108">
        <v>42160</v>
      </c>
      <c r="S108" t="s">
        <v>1622</v>
      </c>
      <c r="T108">
        <v>2212.7199999999998</v>
      </c>
      <c r="W108">
        <v>42727</v>
      </c>
      <c r="X108">
        <v>1316.9962</v>
      </c>
      <c r="Y108">
        <v>11533480</v>
      </c>
      <c r="Z108">
        <v>199.66</v>
      </c>
      <c r="AA108">
        <v>5.8440000000000003</v>
      </c>
      <c r="AE108">
        <v>42157</v>
      </c>
      <c r="AF108">
        <v>139.74700000000001</v>
      </c>
      <c r="AG108">
        <v>140.1</v>
      </c>
      <c r="AJ108">
        <v>42157</v>
      </c>
      <c r="AK108">
        <v>140.1</v>
      </c>
      <c r="AL108">
        <v>139.74700000000001</v>
      </c>
      <c r="AO108">
        <v>42156</v>
      </c>
      <c r="AP108">
        <v>0.3226</v>
      </c>
      <c r="AR108">
        <v>42159</v>
      </c>
      <c r="AS108">
        <v>604</v>
      </c>
      <c r="AV108">
        <v>42151</v>
      </c>
      <c r="AW108" t="s">
        <v>1622</v>
      </c>
      <c r="AX108">
        <v>3720.47</v>
      </c>
      <c r="BA108">
        <v>42727</v>
      </c>
      <c r="BB108">
        <v>373.62700000000001</v>
      </c>
      <c r="BC108">
        <v>2157075</v>
      </c>
      <c r="BD108">
        <v>150.6</v>
      </c>
      <c r="BE108">
        <v>0.81200000000000006</v>
      </c>
    </row>
    <row r="109" spans="1:57" x14ac:dyDescent="0.25">
      <c r="A109">
        <v>42153</v>
      </c>
      <c r="B109">
        <v>216.15100000000001</v>
      </c>
      <c r="C109">
        <v>214.74</v>
      </c>
      <c r="F109">
        <v>42153</v>
      </c>
      <c r="G109">
        <v>214.74</v>
      </c>
      <c r="H109">
        <v>216.15100000000001</v>
      </c>
      <c r="K109">
        <v>42157</v>
      </c>
      <c r="L109">
        <v>0.12590000000000001</v>
      </c>
      <c r="N109">
        <v>42158</v>
      </c>
      <c r="O109">
        <v>13986</v>
      </c>
      <c r="R109">
        <v>42163</v>
      </c>
      <c r="S109" t="s">
        <v>1622</v>
      </c>
      <c r="T109">
        <v>2206.21</v>
      </c>
      <c r="W109">
        <v>42734</v>
      </c>
      <c r="X109">
        <v>1270.9645</v>
      </c>
      <c r="Y109">
        <v>2893743</v>
      </c>
      <c r="Z109">
        <v>195.81</v>
      </c>
      <c r="AA109">
        <v>5.7140000000000004</v>
      </c>
      <c r="AE109">
        <v>42158</v>
      </c>
      <c r="AF109">
        <v>137.73349999999999</v>
      </c>
      <c r="AG109">
        <v>137.81</v>
      </c>
      <c r="AJ109">
        <v>42158</v>
      </c>
      <c r="AK109">
        <v>137.81</v>
      </c>
      <c r="AL109">
        <v>137.73349999999999</v>
      </c>
      <c r="AO109">
        <v>42157</v>
      </c>
      <c r="AP109">
        <v>0.29380000000000001</v>
      </c>
      <c r="AR109">
        <v>42160</v>
      </c>
      <c r="AS109">
        <v>4939</v>
      </c>
      <c r="AV109">
        <v>42152</v>
      </c>
      <c r="AW109" t="s">
        <v>1622</v>
      </c>
      <c r="AX109">
        <v>3700.41</v>
      </c>
      <c r="BA109">
        <v>42734</v>
      </c>
      <c r="BB109">
        <v>379.04559999999998</v>
      </c>
      <c r="BC109">
        <v>638567.19999999995</v>
      </c>
      <c r="BD109">
        <v>152.58000000000001</v>
      </c>
      <c r="BE109">
        <v>0.81200000000000006</v>
      </c>
    </row>
    <row r="110" spans="1:57" x14ac:dyDescent="0.25">
      <c r="A110">
        <v>42156</v>
      </c>
      <c r="B110">
        <v>216.76599999999999</v>
      </c>
      <c r="C110">
        <v>216.86</v>
      </c>
      <c r="F110">
        <v>42156</v>
      </c>
      <c r="G110">
        <v>216.86</v>
      </c>
      <c r="H110">
        <v>216.76599999999999</v>
      </c>
      <c r="K110">
        <v>42158</v>
      </c>
      <c r="L110">
        <v>0.1144</v>
      </c>
      <c r="N110">
        <v>42159</v>
      </c>
      <c r="O110">
        <v>8593</v>
      </c>
      <c r="R110">
        <v>42164</v>
      </c>
      <c r="S110" t="s">
        <v>1622</v>
      </c>
      <c r="T110">
        <v>2170.64</v>
      </c>
      <c r="W110">
        <v>42741</v>
      </c>
      <c r="X110">
        <v>1299.8148000000001</v>
      </c>
      <c r="Y110">
        <v>19583720</v>
      </c>
      <c r="Z110">
        <v>202.31</v>
      </c>
      <c r="AA110">
        <v>5.7140000000000004</v>
      </c>
      <c r="AE110">
        <v>42159</v>
      </c>
      <c r="AF110">
        <v>138.31829999999999</v>
      </c>
      <c r="AG110">
        <v>138.4</v>
      </c>
      <c r="AJ110">
        <v>42159</v>
      </c>
      <c r="AK110">
        <v>138.4</v>
      </c>
      <c r="AL110">
        <v>138.31829999999999</v>
      </c>
      <c r="AO110">
        <v>42158</v>
      </c>
      <c r="AP110">
        <v>0.31180000000000002</v>
      </c>
      <c r="AR110">
        <v>42163</v>
      </c>
      <c r="AS110">
        <v>316</v>
      </c>
      <c r="AV110">
        <v>42153</v>
      </c>
      <c r="AW110" t="s">
        <v>1622</v>
      </c>
      <c r="AX110">
        <v>3659.79</v>
      </c>
      <c r="BA110">
        <v>42741</v>
      </c>
      <c r="BB110">
        <v>381.45319999999998</v>
      </c>
      <c r="BC110">
        <v>1116041</v>
      </c>
      <c r="BD110">
        <v>153.58000000000001</v>
      </c>
      <c r="BE110">
        <v>0.81200000000000006</v>
      </c>
    </row>
    <row r="111" spans="1:57" x14ac:dyDescent="0.25">
      <c r="A111">
        <v>42157</v>
      </c>
      <c r="B111">
        <v>216.2</v>
      </c>
      <c r="C111">
        <v>215.19</v>
      </c>
      <c r="F111">
        <v>42157</v>
      </c>
      <c r="G111">
        <v>215.19</v>
      </c>
      <c r="H111">
        <v>216.2</v>
      </c>
      <c r="K111">
        <v>42159</v>
      </c>
      <c r="L111">
        <v>0.15379999999999999</v>
      </c>
      <c r="N111">
        <v>42160</v>
      </c>
      <c r="O111">
        <v>18222</v>
      </c>
      <c r="R111">
        <v>42165</v>
      </c>
      <c r="S111" t="s">
        <v>1622</v>
      </c>
      <c r="T111">
        <v>2162.6799999999998</v>
      </c>
      <c r="W111">
        <v>42748</v>
      </c>
      <c r="X111">
        <v>1278.1806999999999</v>
      </c>
      <c r="Y111">
        <v>10596000</v>
      </c>
      <c r="Z111">
        <v>200.42</v>
      </c>
      <c r="AA111">
        <v>5.6139999999999999</v>
      </c>
      <c r="AE111">
        <v>42160</v>
      </c>
      <c r="AF111">
        <v>136.06389999999999</v>
      </c>
      <c r="AG111">
        <v>136.72</v>
      </c>
      <c r="AJ111">
        <v>42160</v>
      </c>
      <c r="AK111">
        <v>136.72</v>
      </c>
      <c r="AL111">
        <v>136.06389999999999</v>
      </c>
      <c r="AO111">
        <v>42159</v>
      </c>
      <c r="AP111">
        <v>0.27639999999999998</v>
      </c>
      <c r="AR111">
        <v>42164</v>
      </c>
      <c r="AS111">
        <v>1352</v>
      </c>
      <c r="AV111">
        <v>42156</v>
      </c>
      <c r="AW111" t="s">
        <v>1622</v>
      </c>
      <c r="AX111">
        <v>3689.28</v>
      </c>
      <c r="BA111">
        <v>42748</v>
      </c>
      <c r="BB111">
        <v>374.44819999999999</v>
      </c>
      <c r="BC111">
        <v>200188</v>
      </c>
      <c r="BD111">
        <v>150.69999999999999</v>
      </c>
      <c r="BE111">
        <v>0.81200000000000006</v>
      </c>
    </row>
    <row r="112" spans="1:57" x14ac:dyDescent="0.25">
      <c r="A112">
        <v>42158</v>
      </c>
      <c r="B112">
        <v>215.65299999999999</v>
      </c>
      <c r="C112">
        <v>216.55</v>
      </c>
      <c r="F112">
        <v>42158</v>
      </c>
      <c r="G112">
        <v>216.55</v>
      </c>
      <c r="H112">
        <v>215.65299999999999</v>
      </c>
      <c r="K112">
        <v>42160</v>
      </c>
      <c r="L112">
        <v>0.1426</v>
      </c>
      <c r="N112">
        <v>42163</v>
      </c>
      <c r="O112">
        <v>17289</v>
      </c>
      <c r="R112">
        <v>42166</v>
      </c>
      <c r="S112" t="s">
        <v>1622</v>
      </c>
      <c r="T112">
        <v>2189.5100000000002</v>
      </c>
      <c r="W112">
        <v>42755</v>
      </c>
      <c r="X112">
        <v>1257.6795999999999</v>
      </c>
      <c r="Y112">
        <v>6532277</v>
      </c>
      <c r="Z112">
        <v>199.54</v>
      </c>
      <c r="AA112">
        <v>5.5120000000000005</v>
      </c>
      <c r="AE112">
        <v>42163</v>
      </c>
      <c r="AF112">
        <v>134.54490000000001</v>
      </c>
      <c r="AG112">
        <v>134.75</v>
      </c>
      <c r="AJ112">
        <v>42163</v>
      </c>
      <c r="AK112">
        <v>134.75</v>
      </c>
      <c r="AL112">
        <v>134.54490000000001</v>
      </c>
      <c r="AO112">
        <v>42160</v>
      </c>
      <c r="AP112">
        <v>0.26569999999999999</v>
      </c>
      <c r="AR112">
        <v>42165</v>
      </c>
      <c r="AS112">
        <v>1587</v>
      </c>
      <c r="AV112">
        <v>42157</v>
      </c>
      <c r="AW112" t="s">
        <v>1622</v>
      </c>
      <c r="AX112">
        <v>3621.53</v>
      </c>
      <c r="BA112">
        <v>42755</v>
      </c>
      <c r="BB112">
        <v>366.87740000000002</v>
      </c>
      <c r="BC112">
        <v>628235.69999999995</v>
      </c>
      <c r="BD112">
        <v>147.71</v>
      </c>
      <c r="BE112">
        <v>0.81200000000000006</v>
      </c>
    </row>
    <row r="113" spans="1:57" x14ac:dyDescent="0.25">
      <c r="A113">
        <v>42159</v>
      </c>
      <c r="B113">
        <v>216.13800000000001</v>
      </c>
      <c r="C113">
        <v>215.93</v>
      </c>
      <c r="F113">
        <v>42159</v>
      </c>
      <c r="G113">
        <v>215.93</v>
      </c>
      <c r="H113">
        <v>216.13800000000001</v>
      </c>
      <c r="K113">
        <v>42163</v>
      </c>
      <c r="L113">
        <v>0.2324</v>
      </c>
      <c r="N113">
        <v>42164</v>
      </c>
      <c r="O113">
        <v>6837</v>
      </c>
      <c r="R113">
        <v>42167</v>
      </c>
      <c r="S113" t="s">
        <v>1622</v>
      </c>
      <c r="T113">
        <v>2192.86</v>
      </c>
      <c r="W113">
        <v>42762</v>
      </c>
      <c r="X113">
        <v>1269.8960999999999</v>
      </c>
      <c r="Y113">
        <v>14098830</v>
      </c>
      <c r="Z113">
        <v>200.77</v>
      </c>
      <c r="AA113">
        <v>5.5120000000000005</v>
      </c>
      <c r="AE113">
        <v>42164</v>
      </c>
      <c r="AF113">
        <v>135.17670000000001</v>
      </c>
      <c r="AG113">
        <v>135.26</v>
      </c>
      <c r="AJ113">
        <v>42164</v>
      </c>
      <c r="AK113">
        <v>135.26</v>
      </c>
      <c r="AL113">
        <v>135.17670000000001</v>
      </c>
      <c r="AO113">
        <v>42163</v>
      </c>
      <c r="AP113">
        <v>0.2026</v>
      </c>
      <c r="AR113">
        <v>42166</v>
      </c>
      <c r="AS113">
        <v>832</v>
      </c>
      <c r="AV113">
        <v>42158</v>
      </c>
      <c r="AW113" t="s">
        <v>1622</v>
      </c>
      <c r="AX113">
        <v>3569.02</v>
      </c>
      <c r="BA113">
        <v>42762</v>
      </c>
      <c r="BB113">
        <v>366.83600000000001</v>
      </c>
      <c r="BC113">
        <v>135965.20000000001</v>
      </c>
      <c r="BD113">
        <v>147.61000000000001</v>
      </c>
      <c r="BE113">
        <v>0.81200000000000006</v>
      </c>
    </row>
    <row r="114" spans="1:57" x14ac:dyDescent="0.25">
      <c r="A114">
        <v>42160</v>
      </c>
      <c r="B114">
        <v>215.43899999999999</v>
      </c>
      <c r="C114">
        <v>216.13</v>
      </c>
      <c r="F114">
        <v>42160</v>
      </c>
      <c r="G114">
        <v>216.13</v>
      </c>
      <c r="H114">
        <v>215.43899999999999</v>
      </c>
      <c r="K114">
        <v>42164</v>
      </c>
      <c r="L114">
        <v>0.14000000000000001</v>
      </c>
      <c r="N114">
        <v>42165</v>
      </c>
      <c r="O114">
        <v>13214</v>
      </c>
      <c r="R114">
        <v>42170</v>
      </c>
      <c r="S114" t="s">
        <v>1622</v>
      </c>
      <c r="T114">
        <v>2193.42</v>
      </c>
      <c r="W114">
        <v>42769</v>
      </c>
      <c r="X114">
        <v>1248.0400999999999</v>
      </c>
      <c r="Y114">
        <v>8155153</v>
      </c>
      <c r="Z114">
        <v>196.96</v>
      </c>
      <c r="AA114">
        <v>5.5120000000000005</v>
      </c>
      <c r="AE114">
        <v>42165</v>
      </c>
      <c r="AF114">
        <v>136.18510000000001</v>
      </c>
      <c r="AG114">
        <v>136.27000000000001</v>
      </c>
      <c r="AJ114">
        <v>42165</v>
      </c>
      <c r="AK114">
        <v>136.27000000000001</v>
      </c>
      <c r="AL114">
        <v>136.18510000000001</v>
      </c>
      <c r="AO114">
        <v>42164</v>
      </c>
      <c r="AP114">
        <v>0.2485</v>
      </c>
      <c r="AR114">
        <v>42167</v>
      </c>
      <c r="AS114">
        <v>542</v>
      </c>
      <c r="AV114">
        <v>42159</v>
      </c>
      <c r="AW114" t="s">
        <v>1622</v>
      </c>
      <c r="AX114">
        <v>3584.33</v>
      </c>
      <c r="BA114">
        <v>42769</v>
      </c>
      <c r="BB114">
        <v>358.6302</v>
      </c>
      <c r="BC114">
        <v>9670900</v>
      </c>
      <c r="BD114">
        <v>148.91</v>
      </c>
      <c r="BE114">
        <v>0.751</v>
      </c>
    </row>
    <row r="115" spans="1:57" x14ac:dyDescent="0.25">
      <c r="A115">
        <v>42163</v>
      </c>
      <c r="B115">
        <v>214.78200000000001</v>
      </c>
      <c r="C115">
        <v>214</v>
      </c>
      <c r="F115">
        <v>42163</v>
      </c>
      <c r="G115">
        <v>214</v>
      </c>
      <c r="H115">
        <v>214.78200000000001</v>
      </c>
      <c r="K115">
        <v>42165</v>
      </c>
      <c r="L115">
        <v>0.17380000000000001</v>
      </c>
      <c r="N115">
        <v>42166</v>
      </c>
      <c r="O115">
        <v>50496</v>
      </c>
      <c r="R115">
        <v>42171</v>
      </c>
      <c r="S115" t="s">
        <v>1622</v>
      </c>
      <c r="T115">
        <v>2177.7199999999998</v>
      </c>
      <c r="W115">
        <v>42776</v>
      </c>
      <c r="X115">
        <v>1280.7478000000001</v>
      </c>
      <c r="Y115">
        <v>19467290</v>
      </c>
      <c r="Z115">
        <v>199.66</v>
      </c>
      <c r="AA115">
        <v>5.492</v>
      </c>
      <c r="AE115">
        <v>42166</v>
      </c>
      <c r="AF115">
        <v>138.41040000000001</v>
      </c>
      <c r="AG115">
        <v>138.36000000000001</v>
      </c>
      <c r="AJ115">
        <v>42166</v>
      </c>
      <c r="AK115">
        <v>138.36000000000001</v>
      </c>
      <c r="AL115">
        <v>138.41040000000001</v>
      </c>
      <c r="AO115">
        <v>42165</v>
      </c>
      <c r="AP115">
        <v>0.2621</v>
      </c>
      <c r="AR115">
        <v>42170</v>
      </c>
      <c r="AS115">
        <v>1148</v>
      </c>
      <c r="AV115">
        <v>42160</v>
      </c>
      <c r="AW115" t="s">
        <v>1622</v>
      </c>
      <c r="AX115">
        <v>3525.54</v>
      </c>
      <c r="BA115">
        <v>42776</v>
      </c>
      <c r="BB115">
        <v>357.58339999999998</v>
      </c>
      <c r="BC115">
        <v>6402260</v>
      </c>
      <c r="BD115">
        <v>151.81</v>
      </c>
      <c r="BE115">
        <v>0.71099999999999997</v>
      </c>
    </row>
    <row r="116" spans="1:57" x14ac:dyDescent="0.25">
      <c r="A116">
        <v>42164</v>
      </c>
      <c r="B116">
        <v>211.31200000000001</v>
      </c>
      <c r="C116">
        <v>211.61</v>
      </c>
      <c r="F116">
        <v>42164</v>
      </c>
      <c r="G116">
        <v>211.61</v>
      </c>
      <c r="H116">
        <v>211.31200000000001</v>
      </c>
      <c r="K116">
        <v>42166</v>
      </c>
      <c r="L116">
        <v>0.17899999999999999</v>
      </c>
      <c r="N116">
        <v>42167</v>
      </c>
      <c r="O116">
        <v>126847</v>
      </c>
      <c r="R116">
        <v>42172</v>
      </c>
      <c r="S116" t="s">
        <v>1622</v>
      </c>
      <c r="T116">
        <v>2169.8200000000002</v>
      </c>
      <c r="W116">
        <v>42783</v>
      </c>
      <c r="X116">
        <v>1304.307</v>
      </c>
      <c r="Y116">
        <v>13766450</v>
      </c>
      <c r="Z116">
        <v>198.12</v>
      </c>
      <c r="AA116">
        <v>5.5780000000000003</v>
      </c>
      <c r="AE116">
        <v>42167</v>
      </c>
      <c r="AF116">
        <v>136.35570000000001</v>
      </c>
      <c r="AG116">
        <v>136.41999999999999</v>
      </c>
      <c r="AJ116">
        <v>42167</v>
      </c>
      <c r="AK116">
        <v>136.41999999999999</v>
      </c>
      <c r="AL116">
        <v>136.35570000000001</v>
      </c>
      <c r="AO116">
        <v>42166</v>
      </c>
      <c r="AP116">
        <v>0.28760000000000002</v>
      </c>
      <c r="AR116">
        <v>42171</v>
      </c>
      <c r="AS116">
        <v>450</v>
      </c>
      <c r="AV116">
        <v>42163</v>
      </c>
      <c r="AW116" t="s">
        <v>1622</v>
      </c>
      <c r="AX116">
        <v>3485.78</v>
      </c>
      <c r="BA116">
        <v>42783</v>
      </c>
      <c r="BB116">
        <v>426.5847</v>
      </c>
      <c r="BC116">
        <v>8754701</v>
      </c>
      <c r="BD116">
        <v>154.72999999999999</v>
      </c>
      <c r="BE116">
        <v>1.1000000000000001</v>
      </c>
    </row>
    <row r="117" spans="1:57" x14ac:dyDescent="0.25">
      <c r="A117">
        <v>42165</v>
      </c>
      <c r="B117">
        <v>210.53</v>
      </c>
      <c r="C117">
        <v>212.25</v>
      </c>
      <c r="F117">
        <v>42165</v>
      </c>
      <c r="G117">
        <v>212.25</v>
      </c>
      <c r="H117">
        <v>210.53</v>
      </c>
      <c r="K117">
        <v>42167</v>
      </c>
      <c r="L117">
        <v>0.16839999999999999</v>
      </c>
      <c r="N117">
        <v>42170</v>
      </c>
      <c r="O117">
        <v>15135</v>
      </c>
      <c r="R117">
        <v>42173</v>
      </c>
      <c r="S117" t="s">
        <v>1622</v>
      </c>
      <c r="T117">
        <v>2147.88</v>
      </c>
      <c r="W117">
        <v>42790</v>
      </c>
      <c r="X117">
        <v>1273.952</v>
      </c>
      <c r="Y117">
        <v>30205220</v>
      </c>
      <c r="Z117">
        <v>198.44</v>
      </c>
      <c r="AA117">
        <v>5.4189999999999996</v>
      </c>
      <c r="AE117">
        <v>42170</v>
      </c>
      <c r="AF117">
        <v>134.31829999999999</v>
      </c>
      <c r="AG117">
        <v>134.43</v>
      </c>
      <c r="AJ117">
        <v>42170</v>
      </c>
      <c r="AK117">
        <v>134.43</v>
      </c>
      <c r="AL117">
        <v>134.31829999999999</v>
      </c>
      <c r="AO117">
        <v>42167</v>
      </c>
      <c r="AP117">
        <v>0.2681</v>
      </c>
      <c r="AR117">
        <v>42172</v>
      </c>
      <c r="AS117">
        <v>3509</v>
      </c>
      <c r="AV117">
        <v>42164</v>
      </c>
      <c r="AW117" t="s">
        <v>1622</v>
      </c>
      <c r="AX117">
        <v>3502.49</v>
      </c>
      <c r="BA117">
        <v>42790</v>
      </c>
      <c r="BB117">
        <v>502.10520000000002</v>
      </c>
      <c r="BC117">
        <v>69864110</v>
      </c>
      <c r="BD117">
        <v>153.25</v>
      </c>
      <c r="BE117">
        <v>1.55</v>
      </c>
    </row>
    <row r="118" spans="1:57" x14ac:dyDescent="0.25">
      <c r="A118">
        <v>42166</v>
      </c>
      <c r="B118">
        <v>213.13399999999999</v>
      </c>
      <c r="C118">
        <v>214.68</v>
      </c>
      <c r="F118">
        <v>42166</v>
      </c>
      <c r="G118">
        <v>214.68</v>
      </c>
      <c r="H118">
        <v>213.13399999999999</v>
      </c>
      <c r="K118">
        <v>42170</v>
      </c>
      <c r="L118">
        <v>0.1396</v>
      </c>
      <c r="N118">
        <v>42171</v>
      </c>
      <c r="O118">
        <v>2616</v>
      </c>
      <c r="R118">
        <v>42174</v>
      </c>
      <c r="S118" t="s">
        <v>1622</v>
      </c>
      <c r="T118">
        <v>2166.48</v>
      </c>
      <c r="W118">
        <v>42797</v>
      </c>
      <c r="X118">
        <v>1233.2044000000001</v>
      </c>
      <c r="Y118">
        <v>3132675</v>
      </c>
      <c r="Z118">
        <v>201.77</v>
      </c>
      <c r="AA118">
        <v>5.1180000000000003</v>
      </c>
      <c r="AE118">
        <v>42171</v>
      </c>
      <c r="AF118">
        <v>134.4905</v>
      </c>
      <c r="AG118">
        <v>134.83000000000001</v>
      </c>
      <c r="AJ118">
        <v>42171</v>
      </c>
      <c r="AK118">
        <v>134.83000000000001</v>
      </c>
      <c r="AL118">
        <v>134.4905</v>
      </c>
      <c r="AO118">
        <v>42170</v>
      </c>
      <c r="AP118">
        <v>0.32529999999999998</v>
      </c>
      <c r="AR118">
        <v>42173</v>
      </c>
      <c r="AS118">
        <v>995</v>
      </c>
      <c r="AV118">
        <v>42165</v>
      </c>
      <c r="AW118" t="s">
        <v>1622</v>
      </c>
      <c r="AX118">
        <v>3528.95</v>
      </c>
      <c r="BA118">
        <v>42797</v>
      </c>
      <c r="BB118">
        <v>498.18810000000002</v>
      </c>
      <c r="BC118">
        <v>172456.5</v>
      </c>
      <c r="BD118">
        <v>152.54</v>
      </c>
      <c r="BE118">
        <v>1.55</v>
      </c>
    </row>
    <row r="119" spans="1:57" x14ac:dyDescent="0.25">
      <c r="A119">
        <v>42167</v>
      </c>
      <c r="B119">
        <v>213.453</v>
      </c>
      <c r="C119">
        <v>213.41</v>
      </c>
      <c r="F119">
        <v>42167</v>
      </c>
      <c r="G119">
        <v>213.41</v>
      </c>
      <c r="H119">
        <v>213.453</v>
      </c>
      <c r="K119">
        <v>42171</v>
      </c>
      <c r="L119">
        <v>0.11899999999999999</v>
      </c>
      <c r="N119">
        <v>42172</v>
      </c>
      <c r="O119">
        <v>9828</v>
      </c>
      <c r="R119">
        <v>42177</v>
      </c>
      <c r="S119" t="s">
        <v>1622</v>
      </c>
      <c r="T119">
        <v>2189.15</v>
      </c>
      <c r="W119">
        <v>42804</v>
      </c>
      <c r="X119">
        <v>1242.7596000000001</v>
      </c>
      <c r="Y119">
        <v>39287090</v>
      </c>
      <c r="Z119">
        <v>203.04</v>
      </c>
      <c r="AA119">
        <v>5.1180000000000003</v>
      </c>
      <c r="AE119">
        <v>42172</v>
      </c>
      <c r="AF119">
        <v>132.1986</v>
      </c>
      <c r="AG119">
        <v>132.41999999999999</v>
      </c>
      <c r="AJ119">
        <v>42172</v>
      </c>
      <c r="AK119">
        <v>132.41999999999999</v>
      </c>
      <c r="AL119">
        <v>132.1986</v>
      </c>
      <c r="AO119">
        <v>42171</v>
      </c>
      <c r="AP119">
        <v>0.26829999999999998</v>
      </c>
      <c r="AR119">
        <v>42174</v>
      </c>
      <c r="AS119">
        <v>991</v>
      </c>
      <c r="AV119">
        <v>42166</v>
      </c>
      <c r="AW119" t="s">
        <v>1622</v>
      </c>
      <c r="AX119">
        <v>3587.63</v>
      </c>
      <c r="BA119">
        <v>42804</v>
      </c>
      <c r="BB119">
        <v>494.93889999999999</v>
      </c>
      <c r="BC119">
        <v>6488437</v>
      </c>
      <c r="BD119">
        <v>149.82</v>
      </c>
      <c r="BE119">
        <v>1.587</v>
      </c>
    </row>
    <row r="120" spans="1:57" x14ac:dyDescent="0.25">
      <c r="A120">
        <v>42170</v>
      </c>
      <c r="B120">
        <v>213.48500000000001</v>
      </c>
      <c r="C120">
        <v>212.64</v>
      </c>
      <c r="F120">
        <v>42170</v>
      </c>
      <c r="G120">
        <v>212.64</v>
      </c>
      <c r="H120">
        <v>213.48500000000001</v>
      </c>
      <c r="K120">
        <v>42172</v>
      </c>
      <c r="L120">
        <v>0.21890000000000001</v>
      </c>
      <c r="N120">
        <v>42173</v>
      </c>
      <c r="O120">
        <v>4300</v>
      </c>
      <c r="R120">
        <v>42178</v>
      </c>
      <c r="S120" t="s">
        <v>1622</v>
      </c>
      <c r="T120">
        <v>2225.38</v>
      </c>
      <c r="W120">
        <v>42811</v>
      </c>
      <c r="X120">
        <v>1249.9067</v>
      </c>
      <c r="Y120">
        <v>5651875</v>
      </c>
      <c r="Z120">
        <v>200.97</v>
      </c>
      <c r="AA120">
        <v>5.1760000000000002</v>
      </c>
      <c r="AE120">
        <v>42173</v>
      </c>
      <c r="AF120">
        <v>132.107</v>
      </c>
      <c r="AG120">
        <v>132.16999999999999</v>
      </c>
      <c r="AJ120">
        <v>42173</v>
      </c>
      <c r="AK120">
        <v>132.16999999999999</v>
      </c>
      <c r="AL120">
        <v>132.107</v>
      </c>
      <c r="AO120">
        <v>42172</v>
      </c>
      <c r="AP120">
        <v>0.32479999999999998</v>
      </c>
      <c r="AR120">
        <v>42177</v>
      </c>
      <c r="AS120">
        <v>611</v>
      </c>
      <c r="AV120">
        <v>42167</v>
      </c>
      <c r="AW120" t="s">
        <v>1622</v>
      </c>
      <c r="AX120">
        <v>3533.55</v>
      </c>
      <c r="BA120">
        <v>42811</v>
      </c>
      <c r="BB120">
        <v>513.43790000000001</v>
      </c>
      <c r="BC120">
        <v>12691560</v>
      </c>
      <c r="BD120">
        <v>153.51</v>
      </c>
      <c r="BE120">
        <v>1.6320000000000001</v>
      </c>
    </row>
    <row r="121" spans="1:57" x14ac:dyDescent="0.25">
      <c r="A121">
        <v>42171</v>
      </c>
      <c r="B121">
        <v>211.94900000000001</v>
      </c>
      <c r="C121">
        <v>212.34</v>
      </c>
      <c r="F121">
        <v>42171</v>
      </c>
      <c r="G121">
        <v>212.34</v>
      </c>
      <c r="H121">
        <v>211.94900000000001</v>
      </c>
      <c r="K121">
        <v>42173</v>
      </c>
      <c r="L121">
        <v>0.2145</v>
      </c>
      <c r="N121">
        <v>42174</v>
      </c>
      <c r="O121">
        <v>51298</v>
      </c>
      <c r="R121">
        <v>42179</v>
      </c>
      <c r="S121" t="s">
        <v>1622</v>
      </c>
      <c r="T121">
        <v>2229.94</v>
      </c>
      <c r="W121">
        <v>42818</v>
      </c>
      <c r="X121">
        <v>1183.3742999999999</v>
      </c>
      <c r="Y121">
        <v>18882630</v>
      </c>
      <c r="Z121">
        <v>198.62</v>
      </c>
      <c r="AA121">
        <v>5.1260000000000003</v>
      </c>
      <c r="AE121">
        <v>42174</v>
      </c>
      <c r="AF121">
        <v>131.8468</v>
      </c>
      <c r="AG121">
        <v>132.12</v>
      </c>
      <c r="AJ121">
        <v>42174</v>
      </c>
      <c r="AK121">
        <v>132.12</v>
      </c>
      <c r="AL121">
        <v>131.8468</v>
      </c>
      <c r="AO121">
        <v>42173</v>
      </c>
      <c r="AP121">
        <v>0.31269999999999998</v>
      </c>
      <c r="AR121">
        <v>42178</v>
      </c>
      <c r="AS121">
        <v>325</v>
      </c>
      <c r="AV121">
        <v>42170</v>
      </c>
      <c r="AW121" t="s">
        <v>1622</v>
      </c>
      <c r="AX121">
        <v>3478.71</v>
      </c>
      <c r="BA121">
        <v>42818</v>
      </c>
      <c r="BB121">
        <v>526.27949999999998</v>
      </c>
      <c r="BC121">
        <v>19483200</v>
      </c>
      <c r="BD121">
        <v>152.58000000000001</v>
      </c>
      <c r="BE121">
        <v>1.7629999999999999</v>
      </c>
    </row>
    <row r="122" spans="1:57" x14ac:dyDescent="0.25">
      <c r="A122">
        <v>42172</v>
      </c>
      <c r="B122">
        <v>211.173</v>
      </c>
      <c r="C122">
        <v>211.36</v>
      </c>
      <c r="F122">
        <v>42172</v>
      </c>
      <c r="G122">
        <v>211.36</v>
      </c>
      <c r="H122">
        <v>211.173</v>
      </c>
      <c r="K122">
        <v>42174</v>
      </c>
      <c r="L122">
        <v>0.1023</v>
      </c>
      <c r="N122">
        <v>42177</v>
      </c>
      <c r="O122">
        <v>31363</v>
      </c>
      <c r="R122">
        <v>42180</v>
      </c>
      <c r="S122" t="s">
        <v>1622</v>
      </c>
      <c r="T122">
        <v>2218.2199999999998</v>
      </c>
      <c r="W122">
        <v>42825</v>
      </c>
      <c r="X122">
        <v>1170.7139999999999</v>
      </c>
      <c r="Y122">
        <v>17610100</v>
      </c>
      <c r="Z122">
        <v>197.4</v>
      </c>
      <c r="AA122">
        <v>5.1260000000000003</v>
      </c>
      <c r="AE122">
        <v>42177</v>
      </c>
      <c r="AF122">
        <v>134.7861</v>
      </c>
      <c r="AG122">
        <v>134.88999999999999</v>
      </c>
      <c r="AJ122">
        <v>42177</v>
      </c>
      <c r="AK122">
        <v>134.88999999999999</v>
      </c>
      <c r="AL122">
        <v>134.7861</v>
      </c>
      <c r="AO122">
        <v>42174</v>
      </c>
      <c r="AP122">
        <v>0.28599999999999998</v>
      </c>
      <c r="AR122">
        <v>42179</v>
      </c>
      <c r="AS122">
        <v>2528</v>
      </c>
      <c r="AV122">
        <v>42171</v>
      </c>
      <c r="AW122" t="s">
        <v>1622</v>
      </c>
      <c r="AX122">
        <v>3483.29</v>
      </c>
      <c r="BA122">
        <v>42825</v>
      </c>
      <c r="BB122">
        <v>566.64940000000001</v>
      </c>
      <c r="BC122">
        <v>1665274</v>
      </c>
      <c r="BD122">
        <v>154.15</v>
      </c>
      <c r="BE122">
        <v>1.7690000000000001</v>
      </c>
    </row>
    <row r="123" spans="1:57" x14ac:dyDescent="0.25">
      <c r="A123">
        <v>42173</v>
      </c>
      <c r="B123">
        <v>209.03</v>
      </c>
      <c r="C123">
        <v>210.59</v>
      </c>
      <c r="F123">
        <v>42173</v>
      </c>
      <c r="G123">
        <v>210.59</v>
      </c>
      <c r="H123">
        <v>209.03</v>
      </c>
      <c r="K123">
        <v>42177</v>
      </c>
      <c r="L123">
        <v>0.1003</v>
      </c>
      <c r="N123">
        <v>42178</v>
      </c>
      <c r="O123">
        <v>12640</v>
      </c>
      <c r="R123">
        <v>42181</v>
      </c>
      <c r="S123" t="s">
        <v>1622</v>
      </c>
      <c r="T123">
        <v>2214.98</v>
      </c>
      <c r="W123">
        <v>42832</v>
      </c>
      <c r="X123">
        <v>1157.5998999999999</v>
      </c>
      <c r="Y123">
        <v>15031330</v>
      </c>
      <c r="Z123">
        <v>194.77</v>
      </c>
      <c r="AA123">
        <v>5.0919999999999996</v>
      </c>
      <c r="AE123">
        <v>42178</v>
      </c>
      <c r="AF123" t="s">
        <v>1622</v>
      </c>
      <c r="AG123">
        <v>136.66999999999999</v>
      </c>
      <c r="AJ123">
        <v>42178</v>
      </c>
      <c r="AK123">
        <v>136.66999999999999</v>
      </c>
      <c r="AL123" t="s">
        <v>1622</v>
      </c>
      <c r="AO123">
        <v>42177</v>
      </c>
      <c r="AP123">
        <v>0.34300000000000003</v>
      </c>
      <c r="AR123">
        <v>42180</v>
      </c>
      <c r="AS123">
        <v>717</v>
      </c>
      <c r="AV123">
        <v>42172</v>
      </c>
      <c r="AW123" t="s">
        <v>1622</v>
      </c>
      <c r="AX123">
        <v>3422.91</v>
      </c>
      <c r="BA123">
        <v>42832</v>
      </c>
      <c r="BB123">
        <v>578.85720000000003</v>
      </c>
      <c r="BC123">
        <v>1457201</v>
      </c>
      <c r="BD123">
        <v>157.76</v>
      </c>
      <c r="BE123">
        <v>1.7690000000000001</v>
      </c>
    </row>
    <row r="124" spans="1:57" x14ac:dyDescent="0.25">
      <c r="A124">
        <v>42174</v>
      </c>
      <c r="B124">
        <v>210.833</v>
      </c>
      <c r="C124">
        <v>211.36</v>
      </c>
      <c r="F124">
        <v>42174</v>
      </c>
      <c r="G124">
        <v>211.36</v>
      </c>
      <c r="H124">
        <v>210.833</v>
      </c>
      <c r="K124">
        <v>42178</v>
      </c>
      <c r="L124">
        <v>9.6799999999999997E-2</v>
      </c>
      <c r="N124">
        <v>42179</v>
      </c>
      <c r="O124">
        <v>81031</v>
      </c>
      <c r="R124">
        <v>42184</v>
      </c>
      <c r="S124" t="s">
        <v>1622</v>
      </c>
      <c r="T124">
        <v>2159.23</v>
      </c>
      <c r="W124">
        <v>42839</v>
      </c>
      <c r="X124">
        <v>1125.2121999999999</v>
      </c>
      <c r="Y124">
        <v>31912450</v>
      </c>
      <c r="Z124">
        <v>190.38</v>
      </c>
      <c r="AA124">
        <v>4.9399999999999995</v>
      </c>
      <c r="AE124">
        <v>42179</v>
      </c>
      <c r="AF124">
        <v>136.4084</v>
      </c>
      <c r="AG124">
        <v>136.54</v>
      </c>
      <c r="AJ124">
        <v>42179</v>
      </c>
      <c r="AK124">
        <v>136.54</v>
      </c>
      <c r="AL124">
        <v>136.4084</v>
      </c>
      <c r="AO124">
        <v>42178</v>
      </c>
      <c r="AP124">
        <v>0.29980000000000001</v>
      </c>
      <c r="AR124">
        <v>42181</v>
      </c>
      <c r="AS124">
        <v>1368</v>
      </c>
      <c r="AV124">
        <v>42173</v>
      </c>
      <c r="AW124" t="s">
        <v>1622</v>
      </c>
      <c r="AX124">
        <v>3420.39</v>
      </c>
      <c r="BA124">
        <v>42839</v>
      </c>
      <c r="BB124">
        <v>589.21360000000004</v>
      </c>
      <c r="BC124">
        <v>7849727</v>
      </c>
      <c r="BD124">
        <v>157.99</v>
      </c>
      <c r="BE124">
        <v>1.8159999999999998</v>
      </c>
    </row>
    <row r="125" spans="1:57" x14ac:dyDescent="0.25">
      <c r="A125">
        <v>42177</v>
      </c>
      <c r="B125">
        <v>213.017</v>
      </c>
      <c r="C125">
        <v>214.69</v>
      </c>
      <c r="F125">
        <v>42177</v>
      </c>
      <c r="G125">
        <v>214.69</v>
      </c>
      <c r="H125">
        <v>213.017</v>
      </c>
      <c r="K125">
        <v>42179</v>
      </c>
      <c r="L125">
        <v>0.106</v>
      </c>
      <c r="N125">
        <v>42180</v>
      </c>
      <c r="O125">
        <v>4913</v>
      </c>
      <c r="R125">
        <v>42185</v>
      </c>
      <c r="S125" t="s">
        <v>1622</v>
      </c>
      <c r="T125">
        <v>2166.61</v>
      </c>
      <c r="W125">
        <v>42846</v>
      </c>
      <c r="X125">
        <v>1139.9676999999999</v>
      </c>
      <c r="Y125">
        <v>11698000</v>
      </c>
      <c r="Z125">
        <v>193.44</v>
      </c>
      <c r="AA125">
        <v>4.9399999999999995</v>
      </c>
      <c r="AE125">
        <v>42180</v>
      </c>
      <c r="AF125">
        <v>136.08510000000001</v>
      </c>
      <c r="AG125">
        <v>136.31</v>
      </c>
      <c r="AJ125">
        <v>42180</v>
      </c>
      <c r="AK125">
        <v>136.31</v>
      </c>
      <c r="AL125">
        <v>136.08510000000001</v>
      </c>
      <c r="AO125">
        <v>42179</v>
      </c>
      <c r="AP125">
        <v>0.31459999999999999</v>
      </c>
      <c r="AR125">
        <v>42184</v>
      </c>
      <c r="AS125">
        <v>532</v>
      </c>
      <c r="AV125">
        <v>42174</v>
      </c>
      <c r="AW125" t="s">
        <v>1622</v>
      </c>
      <c r="AX125">
        <v>3413.09</v>
      </c>
      <c r="BA125">
        <v>42846</v>
      </c>
      <c r="BB125">
        <v>576.41669999999999</v>
      </c>
      <c r="BC125">
        <v>585010.80000000005</v>
      </c>
      <c r="BD125">
        <v>155.34</v>
      </c>
      <c r="BE125">
        <v>1.8159999999999998</v>
      </c>
    </row>
    <row r="126" spans="1:57" x14ac:dyDescent="0.25">
      <c r="A126">
        <v>42178</v>
      </c>
      <c r="B126">
        <v>216.535</v>
      </c>
      <c r="C126">
        <v>217.88</v>
      </c>
      <c r="F126">
        <v>42178</v>
      </c>
      <c r="G126">
        <v>217.88</v>
      </c>
      <c r="H126">
        <v>216.535</v>
      </c>
      <c r="K126">
        <v>42180</v>
      </c>
      <c r="L126">
        <v>0.1421</v>
      </c>
      <c r="N126">
        <v>42181</v>
      </c>
      <c r="O126">
        <v>50604</v>
      </c>
      <c r="R126">
        <v>42186</v>
      </c>
      <c r="S126" t="s">
        <v>1622</v>
      </c>
      <c r="T126">
        <v>2174.5100000000002</v>
      </c>
      <c r="W126">
        <v>42853</v>
      </c>
      <c r="X126">
        <v>1177.615</v>
      </c>
      <c r="Y126">
        <v>11901420</v>
      </c>
      <c r="Z126">
        <v>199.1</v>
      </c>
      <c r="AA126">
        <v>5.048</v>
      </c>
      <c r="AE126">
        <v>42181</v>
      </c>
      <c r="AF126">
        <v>137.65190000000001</v>
      </c>
      <c r="AG126">
        <v>137.76</v>
      </c>
      <c r="AJ126">
        <v>42181</v>
      </c>
      <c r="AK126">
        <v>137.76</v>
      </c>
      <c r="AL126">
        <v>137.65190000000001</v>
      </c>
      <c r="AO126">
        <v>42180</v>
      </c>
      <c r="AP126">
        <v>0.29089999999999999</v>
      </c>
      <c r="AR126">
        <v>42185</v>
      </c>
      <c r="AS126">
        <v>65</v>
      </c>
      <c r="AV126">
        <v>42177</v>
      </c>
      <c r="AW126" t="s">
        <v>1622</v>
      </c>
      <c r="AX126">
        <v>3489.99</v>
      </c>
      <c r="BA126">
        <v>42853</v>
      </c>
      <c r="BB126">
        <v>577.48379999999997</v>
      </c>
      <c r="BC126">
        <v>666409.9</v>
      </c>
      <c r="BD126">
        <v>157.80000000000001</v>
      </c>
      <c r="BE126">
        <v>1.7909999999999999</v>
      </c>
    </row>
    <row r="127" spans="1:57" x14ac:dyDescent="0.25">
      <c r="A127">
        <v>42179</v>
      </c>
      <c r="B127">
        <v>216.971</v>
      </c>
      <c r="C127">
        <v>216.24</v>
      </c>
      <c r="F127">
        <v>42179</v>
      </c>
      <c r="G127">
        <v>216.24</v>
      </c>
      <c r="H127">
        <v>216.971</v>
      </c>
      <c r="K127">
        <v>42181</v>
      </c>
      <c r="L127">
        <v>0.13109999999999999</v>
      </c>
      <c r="N127">
        <v>42184</v>
      </c>
      <c r="O127">
        <v>9513</v>
      </c>
      <c r="R127">
        <v>42187</v>
      </c>
      <c r="S127" t="s">
        <v>1622</v>
      </c>
      <c r="T127">
        <v>2190.2600000000002</v>
      </c>
      <c r="W127">
        <v>42860</v>
      </c>
      <c r="X127">
        <v>1214.4329</v>
      </c>
      <c r="Y127">
        <v>8633184</v>
      </c>
      <c r="Z127">
        <v>204.03</v>
      </c>
      <c r="AA127">
        <v>5.1779999999999999</v>
      </c>
      <c r="AE127">
        <v>42184</v>
      </c>
      <c r="AF127">
        <v>134.12530000000001</v>
      </c>
      <c r="AG127">
        <v>134.82</v>
      </c>
      <c r="AJ127">
        <v>42184</v>
      </c>
      <c r="AK127">
        <v>134.82</v>
      </c>
      <c r="AL127">
        <v>134.12530000000001</v>
      </c>
      <c r="AO127">
        <v>42181</v>
      </c>
      <c r="AP127">
        <v>0.2868</v>
      </c>
      <c r="AR127">
        <v>42186</v>
      </c>
      <c r="AS127">
        <v>4758</v>
      </c>
      <c r="AV127">
        <v>42178</v>
      </c>
      <c r="AW127" t="s">
        <v>1622</v>
      </c>
      <c r="AX127">
        <v>3537.63</v>
      </c>
      <c r="BA127">
        <v>42860</v>
      </c>
      <c r="BB127">
        <v>589.71010000000001</v>
      </c>
      <c r="BC127">
        <v>3556215</v>
      </c>
      <c r="BD127">
        <v>162.13999999999999</v>
      </c>
      <c r="BE127">
        <v>1.7810000000000001</v>
      </c>
    </row>
    <row r="128" spans="1:57" x14ac:dyDescent="0.25">
      <c r="A128">
        <v>42180</v>
      </c>
      <c r="B128">
        <v>215.82300000000001</v>
      </c>
      <c r="C128">
        <v>216.57</v>
      </c>
      <c r="F128">
        <v>42180</v>
      </c>
      <c r="G128">
        <v>216.57</v>
      </c>
      <c r="H128">
        <v>215.82300000000001</v>
      </c>
      <c r="K128">
        <v>42184</v>
      </c>
      <c r="L128">
        <v>0.16639999999999999</v>
      </c>
      <c r="N128">
        <v>42185</v>
      </c>
      <c r="O128">
        <v>22084</v>
      </c>
      <c r="R128">
        <v>42188</v>
      </c>
      <c r="S128" t="s">
        <v>1622</v>
      </c>
      <c r="T128">
        <v>2195.4299999999998</v>
      </c>
      <c r="W128">
        <v>42867</v>
      </c>
      <c r="X128">
        <v>1334.6071999999999</v>
      </c>
      <c r="Y128">
        <v>84241100</v>
      </c>
      <c r="Z128">
        <v>204.95</v>
      </c>
      <c r="AA128">
        <v>5.65</v>
      </c>
      <c r="AE128">
        <v>42185</v>
      </c>
      <c r="AF128">
        <v>133.17609999999999</v>
      </c>
      <c r="AG128">
        <v>133.09</v>
      </c>
      <c r="AJ128">
        <v>42185</v>
      </c>
      <c r="AK128">
        <v>133.09</v>
      </c>
      <c r="AL128">
        <v>133.17609999999999</v>
      </c>
      <c r="AO128">
        <v>42184</v>
      </c>
      <c r="AP128">
        <v>0.43390000000000001</v>
      </c>
      <c r="AR128">
        <v>42187</v>
      </c>
      <c r="AS128">
        <v>591</v>
      </c>
      <c r="AV128">
        <v>42179</v>
      </c>
      <c r="AW128" t="s">
        <v>1622</v>
      </c>
      <c r="AX128">
        <v>3532.93</v>
      </c>
      <c r="BA128">
        <v>42867</v>
      </c>
      <c r="BB128">
        <v>603.97239999999999</v>
      </c>
      <c r="BC128">
        <v>747513.1</v>
      </c>
      <c r="BD128">
        <v>166.07</v>
      </c>
      <c r="BE128">
        <v>1.7810000000000001</v>
      </c>
    </row>
    <row r="129" spans="1:57" x14ac:dyDescent="0.25">
      <c r="A129">
        <v>42181</v>
      </c>
      <c r="B129">
        <v>215.5</v>
      </c>
      <c r="C129">
        <v>217.29</v>
      </c>
      <c r="F129">
        <v>42181</v>
      </c>
      <c r="G129">
        <v>217.29</v>
      </c>
      <c r="H129">
        <v>215.5</v>
      </c>
      <c r="K129">
        <v>42185</v>
      </c>
      <c r="L129">
        <v>0.1673</v>
      </c>
      <c r="N129">
        <v>42186</v>
      </c>
      <c r="O129">
        <v>15331</v>
      </c>
      <c r="R129">
        <v>42191</v>
      </c>
      <c r="S129" t="s">
        <v>1622</v>
      </c>
      <c r="T129">
        <v>2152.98</v>
      </c>
      <c r="W129">
        <v>42874</v>
      </c>
      <c r="X129">
        <v>1302.856</v>
      </c>
      <c r="Y129">
        <v>31042140</v>
      </c>
      <c r="Z129">
        <v>203.55</v>
      </c>
      <c r="AA129">
        <v>5.59</v>
      </c>
      <c r="AE129">
        <v>42186</v>
      </c>
      <c r="AF129">
        <v>135.18969999999999</v>
      </c>
      <c r="AG129">
        <v>134.80000000000001</v>
      </c>
      <c r="AJ129">
        <v>42186</v>
      </c>
      <c r="AK129">
        <v>134.80000000000001</v>
      </c>
      <c r="AL129">
        <v>135.18969999999999</v>
      </c>
      <c r="AO129">
        <v>42185</v>
      </c>
      <c r="AP129">
        <v>0.30719999999999997</v>
      </c>
      <c r="AR129">
        <v>42188</v>
      </c>
      <c r="AS129">
        <v>66</v>
      </c>
      <c r="AV129">
        <v>42180</v>
      </c>
      <c r="AW129" t="s">
        <v>1622</v>
      </c>
      <c r="AX129">
        <v>3523.3</v>
      </c>
      <c r="BA129">
        <v>42874</v>
      </c>
      <c r="BB129">
        <v>601.82600000000002</v>
      </c>
      <c r="BC129">
        <v>1898667</v>
      </c>
      <c r="BD129">
        <v>163</v>
      </c>
      <c r="BE129">
        <v>1.7810000000000001</v>
      </c>
    </row>
    <row r="130" spans="1:57" x14ac:dyDescent="0.25">
      <c r="A130">
        <v>42184</v>
      </c>
      <c r="B130">
        <v>210.054</v>
      </c>
      <c r="C130">
        <v>210.95</v>
      </c>
      <c r="F130">
        <v>42184</v>
      </c>
      <c r="G130">
        <v>210.95</v>
      </c>
      <c r="H130">
        <v>210.054</v>
      </c>
      <c r="K130">
        <v>42186</v>
      </c>
      <c r="L130">
        <v>0.13730000000000001</v>
      </c>
      <c r="N130">
        <v>42187</v>
      </c>
      <c r="O130">
        <v>8482</v>
      </c>
      <c r="R130">
        <v>42192</v>
      </c>
      <c r="S130" t="s">
        <v>1622</v>
      </c>
      <c r="T130">
        <v>2175.96</v>
      </c>
      <c r="W130">
        <v>42881</v>
      </c>
      <c r="X130">
        <v>1315.4831999999999</v>
      </c>
      <c r="Y130">
        <v>39353610</v>
      </c>
      <c r="Z130">
        <v>203.66</v>
      </c>
      <c r="AA130">
        <v>5.4160000000000004</v>
      </c>
      <c r="AE130">
        <v>42187</v>
      </c>
      <c r="AF130">
        <v>133.81120000000001</v>
      </c>
      <c r="AG130">
        <v>133.94999999999999</v>
      </c>
      <c r="AJ130">
        <v>42187</v>
      </c>
      <c r="AK130">
        <v>133.94999999999999</v>
      </c>
      <c r="AL130">
        <v>133.81120000000001</v>
      </c>
      <c r="AO130">
        <v>42186</v>
      </c>
      <c r="AP130">
        <v>0.29480000000000001</v>
      </c>
      <c r="AR130">
        <v>42191</v>
      </c>
      <c r="AS130">
        <v>909</v>
      </c>
      <c r="AV130">
        <v>42181</v>
      </c>
      <c r="AW130" t="s">
        <v>1622</v>
      </c>
      <c r="AX130">
        <v>3564.66</v>
      </c>
      <c r="BA130">
        <v>42881</v>
      </c>
      <c r="BB130">
        <v>434.02710000000002</v>
      </c>
      <c r="BC130">
        <v>125393300</v>
      </c>
      <c r="BD130">
        <v>165.82</v>
      </c>
      <c r="BE130">
        <v>0.74</v>
      </c>
    </row>
    <row r="131" spans="1:57" x14ac:dyDescent="0.25">
      <c r="A131">
        <v>42185</v>
      </c>
      <c r="B131">
        <v>210.76499999999999</v>
      </c>
      <c r="C131">
        <v>209.79</v>
      </c>
      <c r="F131">
        <v>42185</v>
      </c>
      <c r="G131">
        <v>209.79</v>
      </c>
      <c r="H131">
        <v>210.76499999999999</v>
      </c>
      <c r="K131">
        <v>42187</v>
      </c>
      <c r="L131">
        <v>0.11899999999999999</v>
      </c>
      <c r="N131">
        <v>42188</v>
      </c>
      <c r="O131">
        <v>4947</v>
      </c>
      <c r="R131">
        <v>42193</v>
      </c>
      <c r="S131" t="s">
        <v>1622</v>
      </c>
      <c r="T131">
        <v>2101.9299999999998</v>
      </c>
      <c r="W131">
        <v>42888</v>
      </c>
      <c r="X131">
        <v>1350.7119</v>
      </c>
      <c r="Y131">
        <v>4047122</v>
      </c>
      <c r="Z131">
        <v>208.12</v>
      </c>
      <c r="AA131">
        <v>5.4160000000000004</v>
      </c>
      <c r="AE131">
        <v>42188</v>
      </c>
      <c r="AF131">
        <v>134.44370000000001</v>
      </c>
      <c r="AG131">
        <v>134.44</v>
      </c>
      <c r="AJ131">
        <v>42188</v>
      </c>
      <c r="AK131">
        <v>134.44</v>
      </c>
      <c r="AL131">
        <v>134.44370000000001</v>
      </c>
      <c r="AO131">
        <v>42187</v>
      </c>
      <c r="AP131">
        <v>0.40839999999999999</v>
      </c>
      <c r="AR131">
        <v>42192</v>
      </c>
      <c r="AS131">
        <v>4942</v>
      </c>
      <c r="AV131">
        <v>42184</v>
      </c>
      <c r="AW131" t="s">
        <v>1622</v>
      </c>
      <c r="AX131">
        <v>3471.14</v>
      </c>
      <c r="BA131">
        <v>42888</v>
      </c>
      <c r="BB131">
        <v>443.6764</v>
      </c>
      <c r="BC131">
        <v>664371</v>
      </c>
      <c r="BD131">
        <v>169.41</v>
      </c>
      <c r="BE131">
        <v>0.74</v>
      </c>
    </row>
    <row r="132" spans="1:57" x14ac:dyDescent="0.25">
      <c r="A132">
        <v>42186</v>
      </c>
      <c r="B132">
        <v>211.52600000000001</v>
      </c>
      <c r="C132">
        <v>213.68</v>
      </c>
      <c r="F132">
        <v>42186</v>
      </c>
      <c r="G132">
        <v>213.68</v>
      </c>
      <c r="H132">
        <v>211.52600000000001</v>
      </c>
      <c r="K132">
        <v>42188</v>
      </c>
      <c r="L132">
        <v>0.109</v>
      </c>
      <c r="N132">
        <v>42191</v>
      </c>
      <c r="O132">
        <v>14594</v>
      </c>
      <c r="R132">
        <v>42194</v>
      </c>
      <c r="S132" t="s">
        <v>1622</v>
      </c>
      <c r="T132">
        <v>2098.39</v>
      </c>
      <c r="W132">
        <v>42895</v>
      </c>
      <c r="X132">
        <v>1318.9878000000001</v>
      </c>
      <c r="Y132">
        <v>2971996</v>
      </c>
      <c r="Z132">
        <v>207.13</v>
      </c>
      <c r="AA132">
        <v>5.2489999999999997</v>
      </c>
      <c r="AE132">
        <v>42191</v>
      </c>
      <c r="AF132">
        <v>132.42609999999999</v>
      </c>
      <c r="AG132">
        <v>132.32</v>
      </c>
      <c r="AJ132">
        <v>42191</v>
      </c>
      <c r="AK132">
        <v>132.32</v>
      </c>
      <c r="AL132">
        <v>132.42609999999999</v>
      </c>
      <c r="AO132">
        <v>42188</v>
      </c>
      <c r="AP132">
        <v>0.29220000000000002</v>
      </c>
      <c r="AR132">
        <v>42193</v>
      </c>
      <c r="AS132">
        <v>607</v>
      </c>
      <c r="AV132">
        <v>42185</v>
      </c>
      <c r="AW132" t="s">
        <v>1622</v>
      </c>
      <c r="AX132">
        <v>3446.1</v>
      </c>
      <c r="BA132">
        <v>42895</v>
      </c>
      <c r="BB132">
        <v>442.57830000000001</v>
      </c>
      <c r="BC132">
        <v>3882281</v>
      </c>
      <c r="BD132">
        <v>169.72</v>
      </c>
      <c r="BE132">
        <v>0.74</v>
      </c>
    </row>
    <row r="133" spans="1:57" x14ac:dyDescent="0.25">
      <c r="A133">
        <v>42187</v>
      </c>
      <c r="B133">
        <v>213.05</v>
      </c>
      <c r="C133">
        <v>212.75</v>
      </c>
      <c r="F133">
        <v>42187</v>
      </c>
      <c r="G133">
        <v>212.75</v>
      </c>
      <c r="H133">
        <v>213.05</v>
      </c>
      <c r="K133">
        <v>42191</v>
      </c>
      <c r="L133">
        <v>0.126</v>
      </c>
      <c r="N133">
        <v>42192</v>
      </c>
      <c r="O133">
        <v>26719</v>
      </c>
      <c r="R133">
        <v>42195</v>
      </c>
      <c r="S133" t="s">
        <v>1622</v>
      </c>
      <c r="T133">
        <v>2103.21</v>
      </c>
      <c r="W133">
        <v>42902</v>
      </c>
      <c r="X133">
        <v>1310.4251999999999</v>
      </c>
      <c r="Y133">
        <v>14287070</v>
      </c>
      <c r="Z133">
        <v>206.75</v>
      </c>
      <c r="AA133">
        <v>5.2489999999999997</v>
      </c>
      <c r="AE133">
        <v>42192</v>
      </c>
      <c r="AF133">
        <v>132.5171</v>
      </c>
      <c r="AG133">
        <v>132.37</v>
      </c>
      <c r="AJ133">
        <v>42192</v>
      </c>
      <c r="AK133">
        <v>132.37</v>
      </c>
      <c r="AL133">
        <v>132.5171</v>
      </c>
      <c r="AO133">
        <v>42191</v>
      </c>
      <c r="AP133">
        <v>0.46129999999999999</v>
      </c>
      <c r="AR133">
        <v>42194</v>
      </c>
      <c r="AS133">
        <v>373</v>
      </c>
      <c r="AV133">
        <v>42186</v>
      </c>
      <c r="AW133" t="s">
        <v>1622</v>
      </c>
      <c r="AX133">
        <v>3499.58</v>
      </c>
      <c r="BA133">
        <v>42902</v>
      </c>
      <c r="BB133">
        <v>456.66480000000001</v>
      </c>
      <c r="BC133">
        <v>15669730</v>
      </c>
      <c r="BD133">
        <v>170.66</v>
      </c>
      <c r="BE133">
        <v>0.82099999999999995</v>
      </c>
    </row>
    <row r="134" spans="1:57" x14ac:dyDescent="0.25">
      <c r="A134">
        <v>42188</v>
      </c>
      <c r="B134">
        <v>213.54599999999999</v>
      </c>
      <c r="C134">
        <v>212.46</v>
      </c>
      <c r="F134">
        <v>42188</v>
      </c>
      <c r="G134">
        <v>212.46</v>
      </c>
      <c r="H134">
        <v>213.54599999999999</v>
      </c>
      <c r="K134">
        <v>42192</v>
      </c>
      <c r="L134">
        <v>0.14130000000000001</v>
      </c>
      <c r="N134">
        <v>42193</v>
      </c>
      <c r="O134">
        <v>72001</v>
      </c>
      <c r="R134">
        <v>42198</v>
      </c>
      <c r="S134" t="s">
        <v>1622</v>
      </c>
      <c r="T134">
        <v>2143.11</v>
      </c>
      <c r="W134">
        <v>42909</v>
      </c>
      <c r="X134">
        <v>1321.5526</v>
      </c>
      <c r="Y134">
        <v>26096870</v>
      </c>
      <c r="Z134">
        <v>208.74</v>
      </c>
      <c r="AA134">
        <v>5.2510000000000003</v>
      </c>
      <c r="AE134">
        <v>42193</v>
      </c>
      <c r="AF134">
        <v>132.721</v>
      </c>
      <c r="AG134">
        <v>132.6</v>
      </c>
      <c r="AJ134">
        <v>42193</v>
      </c>
      <c r="AK134">
        <v>132.6</v>
      </c>
      <c r="AL134">
        <v>132.721</v>
      </c>
      <c r="AO134">
        <v>42192</v>
      </c>
      <c r="AP134">
        <v>0.29880000000000001</v>
      </c>
      <c r="AR134">
        <v>42195</v>
      </c>
      <c r="AS134">
        <v>100</v>
      </c>
      <c r="AV134">
        <v>42187</v>
      </c>
      <c r="AW134" t="s">
        <v>1622</v>
      </c>
      <c r="AX134">
        <v>3461.79</v>
      </c>
      <c r="BA134">
        <v>42909</v>
      </c>
      <c r="BB134">
        <v>459.26459999999997</v>
      </c>
      <c r="BC134">
        <v>25229910</v>
      </c>
      <c r="BD134">
        <v>169.29</v>
      </c>
      <c r="BE134">
        <v>0.86599999999999999</v>
      </c>
    </row>
    <row r="135" spans="1:57" x14ac:dyDescent="0.25">
      <c r="A135">
        <v>42191</v>
      </c>
      <c r="B135">
        <v>209.39500000000001</v>
      </c>
      <c r="C135">
        <v>210.9</v>
      </c>
      <c r="F135">
        <v>42191</v>
      </c>
      <c r="G135">
        <v>210.9</v>
      </c>
      <c r="H135">
        <v>209.39500000000001</v>
      </c>
      <c r="K135">
        <v>42193</v>
      </c>
      <c r="L135">
        <v>0.1244</v>
      </c>
      <c r="N135">
        <v>42194</v>
      </c>
      <c r="O135">
        <v>24494</v>
      </c>
      <c r="R135">
        <v>42199</v>
      </c>
      <c r="S135" t="s">
        <v>1622</v>
      </c>
      <c r="T135">
        <v>2176.7800000000002</v>
      </c>
      <c r="W135">
        <v>42916</v>
      </c>
      <c r="X135">
        <v>1375.5672999999999</v>
      </c>
      <c r="Y135">
        <v>8045339</v>
      </c>
      <c r="Z135">
        <v>209.05</v>
      </c>
      <c r="AA135">
        <v>5.5529999999999999</v>
      </c>
      <c r="AE135">
        <v>42194</v>
      </c>
      <c r="AF135">
        <v>135.471</v>
      </c>
      <c r="AG135">
        <v>135.31</v>
      </c>
      <c r="AJ135">
        <v>42194</v>
      </c>
      <c r="AK135">
        <v>135.31</v>
      </c>
      <c r="AL135">
        <v>135.471</v>
      </c>
      <c r="AO135">
        <v>42193</v>
      </c>
      <c r="AP135">
        <v>0.46100000000000002</v>
      </c>
      <c r="AR135">
        <v>42198</v>
      </c>
      <c r="AS135">
        <v>360</v>
      </c>
      <c r="AV135">
        <v>42188</v>
      </c>
      <c r="AW135" t="s">
        <v>1622</v>
      </c>
      <c r="AX135">
        <v>3478.58</v>
      </c>
      <c r="BA135">
        <v>42916</v>
      </c>
      <c r="BB135">
        <v>482.68900000000002</v>
      </c>
      <c r="BC135">
        <v>32211520</v>
      </c>
      <c r="BD135">
        <v>164.62</v>
      </c>
      <c r="BE135">
        <v>1.091</v>
      </c>
    </row>
    <row r="136" spans="1:57" x14ac:dyDescent="0.25">
      <c r="A136">
        <v>42192</v>
      </c>
      <c r="B136">
        <v>211.62200000000001</v>
      </c>
      <c r="C136">
        <v>208.43</v>
      </c>
      <c r="F136">
        <v>42192</v>
      </c>
      <c r="G136">
        <v>208.43</v>
      </c>
      <c r="H136">
        <v>211.62200000000001</v>
      </c>
      <c r="K136">
        <v>42194</v>
      </c>
      <c r="L136">
        <v>0.1444</v>
      </c>
      <c r="N136">
        <v>42195</v>
      </c>
      <c r="O136">
        <v>17894</v>
      </c>
      <c r="R136">
        <v>42200</v>
      </c>
      <c r="S136" t="s">
        <v>1622</v>
      </c>
      <c r="T136">
        <v>2187.0700000000002</v>
      </c>
      <c r="W136">
        <v>42923</v>
      </c>
      <c r="X136">
        <v>1389.9096</v>
      </c>
      <c r="Y136">
        <v>49414460</v>
      </c>
      <c r="Z136">
        <v>209.78</v>
      </c>
      <c r="AA136">
        <v>5.6210000000000004</v>
      </c>
      <c r="AE136">
        <v>42195</v>
      </c>
      <c r="AF136">
        <v>137.77070000000001</v>
      </c>
      <c r="AG136">
        <v>137.91</v>
      </c>
      <c r="AJ136">
        <v>42195</v>
      </c>
      <c r="AK136">
        <v>137.91</v>
      </c>
      <c r="AL136">
        <v>137.77070000000001</v>
      </c>
      <c r="AO136">
        <v>42194</v>
      </c>
      <c r="AP136">
        <v>0.2903</v>
      </c>
      <c r="AR136">
        <v>42199</v>
      </c>
      <c r="AS136">
        <v>292</v>
      </c>
      <c r="AV136">
        <v>42191</v>
      </c>
      <c r="AW136" t="s">
        <v>1622</v>
      </c>
      <c r="AX136">
        <v>3425.18</v>
      </c>
      <c r="BA136">
        <v>42923</v>
      </c>
      <c r="BB136">
        <v>476.22829999999999</v>
      </c>
      <c r="BC136">
        <v>6595472</v>
      </c>
      <c r="BD136">
        <v>162.6</v>
      </c>
      <c r="BE136">
        <v>1.1360000000000001</v>
      </c>
    </row>
    <row r="137" spans="1:57" x14ac:dyDescent="0.25">
      <c r="A137">
        <v>42193</v>
      </c>
      <c r="B137">
        <v>204.41499999999999</v>
      </c>
      <c r="C137">
        <v>201.15</v>
      </c>
      <c r="F137">
        <v>42193</v>
      </c>
      <c r="G137">
        <v>201.15</v>
      </c>
      <c r="H137">
        <v>204.41499999999999</v>
      </c>
      <c r="K137">
        <v>42195</v>
      </c>
      <c r="L137">
        <v>0.1258</v>
      </c>
      <c r="N137">
        <v>42198</v>
      </c>
      <c r="O137">
        <v>7041</v>
      </c>
      <c r="R137">
        <v>42201</v>
      </c>
      <c r="S137" t="s">
        <v>1622</v>
      </c>
      <c r="T137">
        <v>2206.39</v>
      </c>
      <c r="W137">
        <v>42930</v>
      </c>
      <c r="X137">
        <v>1404.7246</v>
      </c>
      <c r="Y137">
        <v>2999082</v>
      </c>
      <c r="Z137">
        <v>209.81</v>
      </c>
      <c r="AA137">
        <v>5.6609999999999996</v>
      </c>
      <c r="AE137">
        <v>42198</v>
      </c>
      <c r="AF137">
        <v>141.2175</v>
      </c>
      <c r="AG137">
        <v>141.05000000000001</v>
      </c>
      <c r="AJ137">
        <v>42198</v>
      </c>
      <c r="AK137">
        <v>141.05000000000001</v>
      </c>
      <c r="AL137">
        <v>141.2175</v>
      </c>
      <c r="AO137">
        <v>42195</v>
      </c>
      <c r="AP137">
        <v>0.27579999999999999</v>
      </c>
      <c r="AR137">
        <v>42200</v>
      </c>
      <c r="AS137">
        <v>1505</v>
      </c>
      <c r="AV137">
        <v>42192</v>
      </c>
      <c r="AW137" t="s">
        <v>1622</v>
      </c>
      <c r="AX137">
        <v>3427.64</v>
      </c>
      <c r="BA137">
        <v>42930</v>
      </c>
      <c r="BB137">
        <v>493.34930000000003</v>
      </c>
      <c r="BC137">
        <v>6367028</v>
      </c>
      <c r="BD137">
        <v>166.27</v>
      </c>
      <c r="BE137">
        <v>1.1739999999999999</v>
      </c>
    </row>
    <row r="138" spans="1:57" x14ac:dyDescent="0.25">
      <c r="A138">
        <v>42194</v>
      </c>
      <c r="B138">
        <v>204.06399999999999</v>
      </c>
      <c r="C138">
        <v>202.71</v>
      </c>
      <c r="F138">
        <v>42194</v>
      </c>
      <c r="G138">
        <v>202.71</v>
      </c>
      <c r="H138">
        <v>204.06399999999999</v>
      </c>
      <c r="K138">
        <v>42198</v>
      </c>
      <c r="L138">
        <v>0.17730000000000001</v>
      </c>
      <c r="N138">
        <v>42199</v>
      </c>
      <c r="O138">
        <v>13897</v>
      </c>
      <c r="R138">
        <v>42202</v>
      </c>
      <c r="S138" t="s">
        <v>1622</v>
      </c>
      <c r="T138">
        <v>2209.23</v>
      </c>
      <c r="W138">
        <v>42937</v>
      </c>
      <c r="X138">
        <v>1407.0932</v>
      </c>
      <c r="Y138">
        <v>3200701</v>
      </c>
      <c r="Z138">
        <v>209.97</v>
      </c>
      <c r="AA138">
        <v>5.6609999999999996</v>
      </c>
      <c r="AE138">
        <v>42199</v>
      </c>
      <c r="AF138">
        <v>141.19130000000001</v>
      </c>
      <c r="AG138">
        <v>141.06</v>
      </c>
      <c r="AJ138">
        <v>42199</v>
      </c>
      <c r="AK138">
        <v>141.06</v>
      </c>
      <c r="AL138">
        <v>141.19130000000001</v>
      </c>
      <c r="AO138">
        <v>42198</v>
      </c>
      <c r="AP138">
        <v>0.30180000000000001</v>
      </c>
      <c r="AR138">
        <v>42201</v>
      </c>
      <c r="AS138">
        <v>800</v>
      </c>
      <c r="AV138">
        <v>42193</v>
      </c>
      <c r="AW138" t="s">
        <v>1622</v>
      </c>
      <c r="AX138">
        <v>3433.09</v>
      </c>
      <c r="BA138">
        <v>42937</v>
      </c>
      <c r="BB138">
        <v>492.7681</v>
      </c>
      <c r="BC138">
        <v>1959271</v>
      </c>
      <c r="BD138">
        <v>165.7</v>
      </c>
      <c r="BE138">
        <v>1.1739999999999999</v>
      </c>
    </row>
    <row r="139" spans="1:57" x14ac:dyDescent="0.25">
      <c r="A139">
        <v>42195</v>
      </c>
      <c r="B139">
        <v>204.52600000000001</v>
      </c>
      <c r="C139">
        <v>207.51</v>
      </c>
      <c r="F139">
        <v>42195</v>
      </c>
      <c r="G139">
        <v>207.51</v>
      </c>
      <c r="H139">
        <v>204.52600000000001</v>
      </c>
      <c r="K139">
        <v>42199</v>
      </c>
      <c r="L139">
        <v>0.1381</v>
      </c>
      <c r="N139">
        <v>42200</v>
      </c>
      <c r="O139">
        <v>10561</v>
      </c>
      <c r="Q139">
        <v>6.6267432544369065E-3</v>
      </c>
      <c r="R139">
        <v>42206</v>
      </c>
      <c r="S139" t="s">
        <v>1622</v>
      </c>
      <c r="T139">
        <v>2223.87</v>
      </c>
      <c r="W139">
        <v>42944</v>
      </c>
      <c r="X139">
        <v>1375.2519</v>
      </c>
      <c r="Y139">
        <v>6166768</v>
      </c>
      <c r="Z139">
        <v>209.81</v>
      </c>
      <c r="AA139">
        <v>5.6440000000000001</v>
      </c>
      <c r="AE139">
        <v>42200</v>
      </c>
      <c r="AF139">
        <v>141.7757</v>
      </c>
      <c r="AG139">
        <v>141.72</v>
      </c>
      <c r="AJ139">
        <v>42200</v>
      </c>
      <c r="AK139">
        <v>141.72</v>
      </c>
      <c r="AL139">
        <v>141.7757</v>
      </c>
      <c r="AO139">
        <v>42199</v>
      </c>
      <c r="AP139">
        <v>0.2883</v>
      </c>
      <c r="AR139">
        <v>42202</v>
      </c>
      <c r="AS139">
        <v>467</v>
      </c>
      <c r="AU139">
        <v>2.1240340334800489E-2</v>
      </c>
      <c r="AV139">
        <v>42194</v>
      </c>
      <c r="AW139" t="s">
        <v>1622</v>
      </c>
      <c r="AX139">
        <v>3506.01</v>
      </c>
      <c r="BA139">
        <v>42944</v>
      </c>
      <c r="BB139">
        <v>494.8768</v>
      </c>
      <c r="BC139">
        <v>260474.5</v>
      </c>
      <c r="BD139">
        <v>165.36</v>
      </c>
      <c r="BE139">
        <v>1.1739999999999999</v>
      </c>
    </row>
    <row r="140" spans="1:57" x14ac:dyDescent="0.25">
      <c r="A140">
        <v>42198</v>
      </c>
      <c r="B140">
        <v>208.38399999999999</v>
      </c>
      <c r="C140">
        <v>211.77</v>
      </c>
      <c r="F140">
        <v>42198</v>
      </c>
      <c r="G140">
        <v>211.77</v>
      </c>
      <c r="H140">
        <v>208.38399999999999</v>
      </c>
      <c r="K140">
        <v>42200</v>
      </c>
      <c r="L140">
        <v>0.1966</v>
      </c>
      <c r="N140">
        <v>42201</v>
      </c>
      <c r="O140">
        <v>21499</v>
      </c>
      <c r="Q140">
        <v>-1.1165220988636926E-2</v>
      </c>
      <c r="R140">
        <v>42207</v>
      </c>
      <c r="S140" t="s">
        <v>1622</v>
      </c>
      <c r="T140">
        <v>2199.04</v>
      </c>
      <c r="W140">
        <v>42951</v>
      </c>
      <c r="X140">
        <v>1383.5532000000001</v>
      </c>
      <c r="Y140">
        <v>2398438</v>
      </c>
      <c r="Z140">
        <v>212.78</v>
      </c>
      <c r="AA140">
        <v>5.6440000000000001</v>
      </c>
      <c r="AE140">
        <v>42201</v>
      </c>
      <c r="AF140">
        <v>143.8536</v>
      </c>
      <c r="AG140">
        <v>143.72999999999999</v>
      </c>
      <c r="AJ140">
        <v>42201</v>
      </c>
      <c r="AK140">
        <v>143.72999999999999</v>
      </c>
      <c r="AL140">
        <v>143.8536</v>
      </c>
      <c r="AO140">
        <v>42200</v>
      </c>
      <c r="AP140">
        <v>0.33510000000000001</v>
      </c>
      <c r="AR140">
        <v>42205</v>
      </c>
      <c r="AS140">
        <v>440</v>
      </c>
      <c r="AU140">
        <v>1.7398695383070706E-2</v>
      </c>
      <c r="AV140">
        <v>42195</v>
      </c>
      <c r="AW140" t="s">
        <v>1622</v>
      </c>
      <c r="AX140">
        <v>3567.01</v>
      </c>
      <c r="BA140">
        <v>42951</v>
      </c>
      <c r="BB140">
        <v>573.7663</v>
      </c>
      <c r="BC140">
        <v>31616430</v>
      </c>
      <c r="BD140">
        <v>168.28</v>
      </c>
      <c r="BE140">
        <v>1.506</v>
      </c>
    </row>
    <row r="141" spans="1:57" x14ac:dyDescent="0.25">
      <c r="A141">
        <v>42199</v>
      </c>
      <c r="B141">
        <v>211.65</v>
      </c>
      <c r="C141">
        <v>212.79</v>
      </c>
      <c r="F141">
        <v>42199</v>
      </c>
      <c r="G141">
        <v>212.79</v>
      </c>
      <c r="H141">
        <v>211.65</v>
      </c>
      <c r="K141">
        <v>42201</v>
      </c>
      <c r="L141">
        <v>0.14599999999999999</v>
      </c>
      <c r="N141">
        <v>42202</v>
      </c>
      <c r="O141">
        <v>453271</v>
      </c>
      <c r="Q141">
        <v>5.7479627473806527E-3</v>
      </c>
      <c r="R141">
        <v>42208</v>
      </c>
      <c r="S141" t="s">
        <v>1622</v>
      </c>
      <c r="T141">
        <v>2211.6799999999998</v>
      </c>
      <c r="W141">
        <v>42958</v>
      </c>
      <c r="X141">
        <v>1378.1144999999999</v>
      </c>
      <c r="Y141">
        <v>18753160</v>
      </c>
      <c r="Z141">
        <v>205.15</v>
      </c>
      <c r="AA141">
        <v>5.6440000000000001</v>
      </c>
      <c r="AE141">
        <v>42202</v>
      </c>
      <c r="AF141">
        <v>144.42619999999999</v>
      </c>
      <c r="AG141">
        <v>144.5</v>
      </c>
      <c r="AJ141">
        <v>42202</v>
      </c>
      <c r="AK141">
        <v>144.5</v>
      </c>
      <c r="AL141">
        <v>144.42619999999999</v>
      </c>
      <c r="AO141">
        <v>42201</v>
      </c>
      <c r="AP141">
        <v>0.2918</v>
      </c>
      <c r="AR141">
        <v>42206</v>
      </c>
      <c r="AS141">
        <v>341</v>
      </c>
      <c r="AU141">
        <v>2.5346158267007812E-2</v>
      </c>
      <c r="AV141">
        <v>42198</v>
      </c>
      <c r="AW141" t="s">
        <v>1622</v>
      </c>
      <c r="AX141">
        <v>3657.42</v>
      </c>
      <c r="BA141">
        <v>42958</v>
      </c>
      <c r="BB141">
        <v>586.68600000000004</v>
      </c>
      <c r="BC141">
        <v>23535640</v>
      </c>
      <c r="BD141">
        <v>165.07</v>
      </c>
      <c r="BE141">
        <v>1.641</v>
      </c>
    </row>
    <row r="142" spans="1:57" x14ac:dyDescent="0.25">
      <c r="A142">
        <v>42200</v>
      </c>
      <c r="B142">
        <v>212.643</v>
      </c>
      <c r="C142">
        <v>215.18</v>
      </c>
      <c r="F142">
        <v>42200</v>
      </c>
      <c r="G142">
        <v>215.18</v>
      </c>
      <c r="H142">
        <v>212.643</v>
      </c>
      <c r="K142">
        <v>42202</v>
      </c>
      <c r="L142">
        <v>0.1444</v>
      </c>
      <c r="N142">
        <v>42205</v>
      </c>
      <c r="O142">
        <v>29159</v>
      </c>
      <c r="R142">
        <v>42209</v>
      </c>
      <c r="S142" t="s">
        <v>1622</v>
      </c>
      <c r="T142">
        <v>2199.6</v>
      </c>
      <c r="W142">
        <v>42965</v>
      </c>
      <c r="X142">
        <v>1202.4781</v>
      </c>
      <c r="Y142">
        <v>135212900</v>
      </c>
      <c r="Z142">
        <v>206.89</v>
      </c>
      <c r="AA142">
        <v>4.9530000000000003</v>
      </c>
      <c r="AE142">
        <v>42205</v>
      </c>
      <c r="AF142">
        <v>144.77189999999999</v>
      </c>
      <c r="AG142">
        <v>144.66</v>
      </c>
      <c r="AJ142">
        <v>42205</v>
      </c>
      <c r="AK142">
        <v>144.66</v>
      </c>
      <c r="AL142">
        <v>144.77189999999999</v>
      </c>
      <c r="AO142">
        <v>42202</v>
      </c>
      <c r="AP142">
        <v>0.29470000000000002</v>
      </c>
      <c r="AR142">
        <v>42207</v>
      </c>
      <c r="AS142">
        <v>715</v>
      </c>
      <c r="AV142">
        <v>42199</v>
      </c>
      <c r="AW142" t="s">
        <v>1622</v>
      </c>
      <c r="AX142">
        <v>3656.78</v>
      </c>
      <c r="BA142">
        <v>42965</v>
      </c>
      <c r="BB142">
        <v>592.19060000000002</v>
      </c>
      <c r="BC142">
        <v>186494.4</v>
      </c>
      <c r="BD142">
        <v>166.52</v>
      </c>
      <c r="BE142">
        <v>1.641</v>
      </c>
    </row>
    <row r="143" spans="1:57" x14ac:dyDescent="0.25">
      <c r="A143">
        <v>42201</v>
      </c>
      <c r="B143">
        <v>214.51499999999999</v>
      </c>
      <c r="C143">
        <v>215.35</v>
      </c>
      <c r="F143">
        <v>42201</v>
      </c>
      <c r="G143">
        <v>215.35</v>
      </c>
      <c r="H143">
        <v>214.51499999999999</v>
      </c>
      <c r="K143">
        <v>42205</v>
      </c>
      <c r="L143">
        <v>0.24579999999999999</v>
      </c>
      <c r="N143">
        <v>42206</v>
      </c>
      <c r="O143">
        <v>10255</v>
      </c>
      <c r="R143">
        <v>42212</v>
      </c>
      <c r="S143" t="s">
        <v>1622</v>
      </c>
      <c r="T143">
        <v>2175.77</v>
      </c>
      <c r="W143">
        <v>42972</v>
      </c>
      <c r="X143">
        <v>1203.9789000000001</v>
      </c>
      <c r="Y143">
        <v>5359929</v>
      </c>
      <c r="Z143">
        <v>206.73</v>
      </c>
      <c r="AA143">
        <v>4.9530000000000003</v>
      </c>
      <c r="AE143">
        <v>42206</v>
      </c>
      <c r="AF143">
        <v>143.60489999999999</v>
      </c>
      <c r="AG143">
        <v>143.41999999999999</v>
      </c>
      <c r="AJ143">
        <v>42206</v>
      </c>
      <c r="AK143">
        <v>143.41999999999999</v>
      </c>
      <c r="AL143">
        <v>143.60489999999999</v>
      </c>
      <c r="AO143">
        <v>42205</v>
      </c>
      <c r="AP143">
        <v>0.31809999999999999</v>
      </c>
      <c r="AR143">
        <v>42208</v>
      </c>
      <c r="AS143">
        <v>558</v>
      </c>
      <c r="AV143">
        <v>42200</v>
      </c>
      <c r="AW143" t="s">
        <v>1622</v>
      </c>
      <c r="AX143">
        <v>3672.32</v>
      </c>
      <c r="BA143">
        <v>42972</v>
      </c>
      <c r="BB143">
        <v>590.16849999999999</v>
      </c>
      <c r="BC143">
        <v>159276.79999999999</v>
      </c>
      <c r="BD143">
        <v>166.1</v>
      </c>
      <c r="BE143">
        <v>1.641</v>
      </c>
    </row>
    <row r="144" spans="1:57" x14ac:dyDescent="0.25">
      <c r="A144">
        <v>42202</v>
      </c>
      <c r="B144">
        <v>214.78299999999999</v>
      </c>
      <c r="C144">
        <v>215.73</v>
      </c>
      <c r="F144">
        <v>42202</v>
      </c>
      <c r="G144">
        <v>215.73</v>
      </c>
      <c r="H144">
        <v>214.78299999999999</v>
      </c>
      <c r="K144">
        <v>42206</v>
      </c>
      <c r="L144">
        <v>0.16539999999999999</v>
      </c>
      <c r="N144">
        <v>42207</v>
      </c>
      <c r="O144">
        <v>20014</v>
      </c>
      <c r="R144">
        <v>42213</v>
      </c>
      <c r="S144" t="s">
        <v>1622</v>
      </c>
      <c r="T144">
        <v>2164.5700000000002</v>
      </c>
      <c r="W144">
        <v>42979</v>
      </c>
      <c r="X144">
        <v>1176.2715000000001</v>
      </c>
      <c r="Y144">
        <v>6448271</v>
      </c>
      <c r="Z144">
        <v>209.44</v>
      </c>
      <c r="AA144">
        <v>4.7690000000000001</v>
      </c>
      <c r="AE144">
        <v>42207</v>
      </c>
      <c r="AF144">
        <v>142.5017</v>
      </c>
      <c r="AG144">
        <v>142.47</v>
      </c>
      <c r="AJ144">
        <v>42207</v>
      </c>
      <c r="AK144">
        <v>142.47</v>
      </c>
      <c r="AL144">
        <v>142.5017</v>
      </c>
      <c r="AO144">
        <v>42206</v>
      </c>
      <c r="AP144">
        <v>0.31430000000000002</v>
      </c>
      <c r="AR144">
        <v>42209</v>
      </c>
      <c r="AS144">
        <v>357</v>
      </c>
      <c r="AV144">
        <v>42201</v>
      </c>
      <c r="AW144" t="s">
        <v>1622</v>
      </c>
      <c r="AX144">
        <v>3727.44</v>
      </c>
      <c r="BA144">
        <v>42979</v>
      </c>
      <c r="BB144">
        <v>595.79079999999999</v>
      </c>
      <c r="BC144">
        <v>402209.1</v>
      </c>
      <c r="BD144">
        <v>167.66</v>
      </c>
      <c r="BE144">
        <v>1.641</v>
      </c>
    </row>
    <row r="145" spans="1:57" x14ac:dyDescent="0.25">
      <c r="A145">
        <v>42205</v>
      </c>
      <c r="B145">
        <v>214.76</v>
      </c>
      <c r="C145">
        <v>216.49</v>
      </c>
      <c r="F145">
        <v>42205</v>
      </c>
      <c r="G145">
        <v>216.49</v>
      </c>
      <c r="H145">
        <v>214.76</v>
      </c>
      <c r="K145">
        <v>42207</v>
      </c>
      <c r="L145">
        <v>0.14180000000000001</v>
      </c>
      <c r="N145">
        <v>42208</v>
      </c>
      <c r="O145">
        <v>20623</v>
      </c>
      <c r="R145">
        <v>42214</v>
      </c>
      <c r="S145" t="s">
        <v>1622</v>
      </c>
      <c r="T145">
        <v>2170.61</v>
      </c>
      <c r="W145">
        <v>42986</v>
      </c>
      <c r="X145">
        <v>1107.8857</v>
      </c>
      <c r="Y145">
        <v>56455150</v>
      </c>
      <c r="Z145">
        <v>206.42</v>
      </c>
      <c r="AA145">
        <v>4.524</v>
      </c>
      <c r="AE145">
        <v>42208</v>
      </c>
      <c r="AF145">
        <v>140.822</v>
      </c>
      <c r="AG145">
        <v>140.76</v>
      </c>
      <c r="AJ145">
        <v>42208</v>
      </c>
      <c r="AK145">
        <v>140.76</v>
      </c>
      <c r="AL145">
        <v>140.822</v>
      </c>
      <c r="AO145">
        <v>42207</v>
      </c>
      <c r="AP145">
        <v>0.30890000000000001</v>
      </c>
      <c r="AR145">
        <v>42212</v>
      </c>
      <c r="AS145">
        <v>1009</v>
      </c>
      <c r="AV145">
        <v>42202</v>
      </c>
      <c r="AW145" t="s">
        <v>1622</v>
      </c>
      <c r="AX145">
        <v>3742.67</v>
      </c>
      <c r="BA145">
        <v>42986</v>
      </c>
      <c r="BB145">
        <v>602.87249999999995</v>
      </c>
      <c r="BC145">
        <v>941739.7</v>
      </c>
      <c r="BD145">
        <v>168.89</v>
      </c>
      <c r="BE145">
        <v>1.641</v>
      </c>
    </row>
    <row r="146" spans="1:57" x14ac:dyDescent="0.25">
      <c r="A146">
        <v>42206</v>
      </c>
      <c r="B146">
        <v>216.17599999999999</v>
      </c>
      <c r="C146">
        <v>214.71</v>
      </c>
      <c r="F146">
        <v>42206</v>
      </c>
      <c r="G146">
        <v>214.71</v>
      </c>
      <c r="H146">
        <v>216.17599999999999</v>
      </c>
      <c r="K146">
        <v>42208</v>
      </c>
      <c r="L146">
        <v>0.13550000000000001</v>
      </c>
      <c r="N146">
        <v>42209</v>
      </c>
      <c r="O146">
        <v>6922</v>
      </c>
      <c r="R146">
        <v>42215</v>
      </c>
      <c r="S146" t="s">
        <v>1622</v>
      </c>
      <c r="T146">
        <v>2188.31</v>
      </c>
      <c r="W146">
        <v>42993</v>
      </c>
      <c r="X146">
        <v>1120.0677000000001</v>
      </c>
      <c r="Y146">
        <v>9047394</v>
      </c>
      <c r="Z146">
        <v>212.72</v>
      </c>
      <c r="AA146">
        <v>4.452</v>
      </c>
      <c r="AE146">
        <v>42209</v>
      </c>
      <c r="AF146">
        <v>141.57069999999999</v>
      </c>
      <c r="AG146">
        <v>141.44999999999999</v>
      </c>
      <c r="AJ146">
        <v>42209</v>
      </c>
      <c r="AK146">
        <v>141.44999999999999</v>
      </c>
      <c r="AL146">
        <v>141.57069999999999</v>
      </c>
      <c r="AO146">
        <v>42208</v>
      </c>
      <c r="AP146">
        <v>0.30590000000000001</v>
      </c>
      <c r="AR146">
        <v>42213</v>
      </c>
      <c r="AS146">
        <v>587</v>
      </c>
      <c r="AV146">
        <v>42205</v>
      </c>
      <c r="AW146" t="s">
        <v>1622</v>
      </c>
      <c r="AX146">
        <v>3752.22</v>
      </c>
      <c r="BA146">
        <v>42993</v>
      </c>
      <c r="BB146">
        <v>604.34640000000002</v>
      </c>
      <c r="BC146">
        <v>134768.9</v>
      </c>
      <c r="BD146">
        <v>169.01</v>
      </c>
      <c r="BE146">
        <v>1.641</v>
      </c>
    </row>
    <row r="147" spans="1:57" x14ac:dyDescent="0.25">
      <c r="A147">
        <v>42207</v>
      </c>
      <c r="B147">
        <v>213.755</v>
      </c>
      <c r="C147">
        <v>214.32</v>
      </c>
      <c r="F147">
        <v>42207</v>
      </c>
      <c r="G147">
        <v>214.32</v>
      </c>
      <c r="H147">
        <v>213.755</v>
      </c>
      <c r="K147">
        <v>42209</v>
      </c>
      <c r="L147">
        <v>0.1153</v>
      </c>
      <c r="N147">
        <v>42212</v>
      </c>
      <c r="O147">
        <v>6620</v>
      </c>
      <c r="R147">
        <v>42216</v>
      </c>
      <c r="S147" t="s">
        <v>1622</v>
      </c>
      <c r="T147">
        <v>2204.6</v>
      </c>
      <c r="W147">
        <v>43000</v>
      </c>
      <c r="X147">
        <v>1138.9319</v>
      </c>
      <c r="Y147">
        <v>9464670</v>
      </c>
      <c r="Z147">
        <v>215.41</v>
      </c>
      <c r="AA147">
        <v>4.452</v>
      </c>
      <c r="AE147">
        <v>42212</v>
      </c>
      <c r="AF147">
        <v>139.23609999999999</v>
      </c>
      <c r="AG147">
        <v>139.22</v>
      </c>
      <c r="AJ147">
        <v>42212</v>
      </c>
      <c r="AK147">
        <v>139.22</v>
      </c>
      <c r="AL147">
        <v>139.23609999999999</v>
      </c>
      <c r="AO147">
        <v>42209</v>
      </c>
      <c r="AP147">
        <v>0.2979</v>
      </c>
      <c r="AR147">
        <v>42214</v>
      </c>
      <c r="AS147">
        <v>1150</v>
      </c>
      <c r="AV147">
        <v>42206</v>
      </c>
      <c r="AW147" t="s">
        <v>1622</v>
      </c>
      <c r="AX147">
        <v>3721.43</v>
      </c>
      <c r="BA147">
        <v>43000</v>
      </c>
      <c r="BB147">
        <v>605.2758</v>
      </c>
      <c r="BC147">
        <v>349057.3</v>
      </c>
      <c r="BD147">
        <v>167.32</v>
      </c>
      <c r="BE147">
        <v>1.641</v>
      </c>
    </row>
    <row r="148" spans="1:57" x14ac:dyDescent="0.25">
      <c r="A148">
        <v>42208</v>
      </c>
      <c r="B148">
        <v>214.976</v>
      </c>
      <c r="C148">
        <v>214.35</v>
      </c>
      <c r="F148">
        <v>42208</v>
      </c>
      <c r="G148">
        <v>214.35</v>
      </c>
      <c r="H148">
        <v>214.976</v>
      </c>
      <c r="K148">
        <v>42212</v>
      </c>
      <c r="L148">
        <v>0.1148</v>
      </c>
      <c r="N148">
        <v>42213</v>
      </c>
      <c r="O148">
        <v>14195</v>
      </c>
      <c r="R148">
        <v>42219</v>
      </c>
      <c r="S148" t="s">
        <v>1622</v>
      </c>
      <c r="T148">
        <v>2204.7199999999998</v>
      </c>
      <c r="W148">
        <v>43007</v>
      </c>
      <c r="X148">
        <v>1241.9304</v>
      </c>
      <c r="Y148">
        <v>89861330</v>
      </c>
      <c r="Z148">
        <v>218.07</v>
      </c>
      <c r="AA148">
        <v>4.7759999999999998</v>
      </c>
      <c r="AE148">
        <v>42213</v>
      </c>
      <c r="AF148">
        <v>140.70820000000001</v>
      </c>
      <c r="AG148">
        <v>140.49</v>
      </c>
      <c r="AJ148">
        <v>42213</v>
      </c>
      <c r="AK148">
        <v>140.49</v>
      </c>
      <c r="AL148">
        <v>140.70820000000001</v>
      </c>
      <c r="AO148">
        <v>42212</v>
      </c>
      <c r="AP148">
        <v>0.26790000000000003</v>
      </c>
      <c r="AR148">
        <v>42215</v>
      </c>
      <c r="AS148">
        <v>254</v>
      </c>
      <c r="AV148">
        <v>42207</v>
      </c>
      <c r="AW148" t="s">
        <v>1622</v>
      </c>
      <c r="AX148">
        <v>3691.9</v>
      </c>
      <c r="BA148">
        <v>43007</v>
      </c>
      <c r="BB148">
        <v>613.30669999999998</v>
      </c>
      <c r="BC148">
        <v>557347.30000000005</v>
      </c>
      <c r="BD148">
        <v>169.02</v>
      </c>
      <c r="BE148">
        <v>1.635</v>
      </c>
    </row>
    <row r="149" spans="1:57" x14ac:dyDescent="0.25">
      <c r="A149">
        <v>42209</v>
      </c>
      <c r="B149">
        <v>213.79499999999999</v>
      </c>
      <c r="C149">
        <v>213.06</v>
      </c>
      <c r="F149">
        <v>42209</v>
      </c>
      <c r="G149">
        <v>213.06</v>
      </c>
      <c r="H149">
        <v>213.79499999999999</v>
      </c>
      <c r="K149">
        <v>42213</v>
      </c>
      <c r="L149">
        <v>0.1318</v>
      </c>
      <c r="N149">
        <v>42214</v>
      </c>
      <c r="O149">
        <v>8425</v>
      </c>
      <c r="R149">
        <v>42220</v>
      </c>
      <c r="S149" t="s">
        <v>1622</v>
      </c>
      <c r="T149">
        <v>2205.02</v>
      </c>
      <c r="W149">
        <v>43014</v>
      </c>
      <c r="X149">
        <v>1286.6380999999999</v>
      </c>
      <c r="Y149">
        <v>41497470</v>
      </c>
      <c r="Z149">
        <v>219.07</v>
      </c>
      <c r="AA149">
        <v>4.97</v>
      </c>
      <c r="AE149">
        <v>42214</v>
      </c>
      <c r="AF149">
        <v>141.3219</v>
      </c>
      <c r="AG149">
        <v>141.32</v>
      </c>
      <c r="AJ149">
        <v>42214</v>
      </c>
      <c r="AK149">
        <v>141.32</v>
      </c>
      <c r="AL149">
        <v>141.3219</v>
      </c>
      <c r="AO149">
        <v>42213</v>
      </c>
      <c r="AP149">
        <v>0.31</v>
      </c>
      <c r="AR149">
        <v>42216</v>
      </c>
      <c r="AS149">
        <v>782</v>
      </c>
      <c r="AV149">
        <v>42208</v>
      </c>
      <c r="AW149" t="s">
        <v>1622</v>
      </c>
      <c r="AX149">
        <v>3647.42</v>
      </c>
      <c r="BA149">
        <v>43014</v>
      </c>
      <c r="BB149">
        <v>606.63800000000003</v>
      </c>
      <c r="BC149">
        <v>154903.29999999999</v>
      </c>
      <c r="BD149">
        <v>167.01</v>
      </c>
      <c r="BE149">
        <v>1.635</v>
      </c>
    </row>
    <row r="150" spans="1:57" x14ac:dyDescent="0.25">
      <c r="A150">
        <v>42212</v>
      </c>
      <c r="B150">
        <v>211.46</v>
      </c>
      <c r="C150">
        <v>209.64</v>
      </c>
      <c r="F150">
        <v>42212</v>
      </c>
      <c r="G150">
        <v>209.64</v>
      </c>
      <c r="H150">
        <v>211.46</v>
      </c>
      <c r="K150">
        <v>42214</v>
      </c>
      <c r="L150">
        <v>0.1037</v>
      </c>
      <c r="N150">
        <v>42215</v>
      </c>
      <c r="O150">
        <v>5459</v>
      </c>
      <c r="R150">
        <v>42221</v>
      </c>
      <c r="S150" t="s">
        <v>1622</v>
      </c>
      <c r="T150">
        <v>2213.09</v>
      </c>
      <c r="W150">
        <v>43021</v>
      </c>
      <c r="X150">
        <v>1320.1190999999999</v>
      </c>
      <c r="Y150">
        <v>18036700</v>
      </c>
      <c r="Z150">
        <v>222.66</v>
      </c>
      <c r="AA150">
        <v>5.0490000000000004</v>
      </c>
      <c r="AE150">
        <v>42215</v>
      </c>
      <c r="AF150">
        <v>141.9581</v>
      </c>
      <c r="AG150">
        <v>141.66</v>
      </c>
      <c r="AJ150">
        <v>42215</v>
      </c>
      <c r="AK150">
        <v>141.66</v>
      </c>
      <c r="AL150">
        <v>141.9581</v>
      </c>
      <c r="AO150">
        <v>42214</v>
      </c>
      <c r="AP150">
        <v>0.30109999999999998</v>
      </c>
      <c r="AR150">
        <v>42219</v>
      </c>
      <c r="AS150">
        <v>774</v>
      </c>
      <c r="AV150">
        <v>42209</v>
      </c>
      <c r="AW150" t="s">
        <v>1622</v>
      </c>
      <c r="AX150">
        <v>3667.32</v>
      </c>
      <c r="BA150">
        <v>43021</v>
      </c>
      <c r="BB150">
        <v>612.72360000000003</v>
      </c>
      <c r="BC150">
        <v>2232221</v>
      </c>
      <c r="BD150">
        <v>169.32</v>
      </c>
      <c r="BE150">
        <v>1.627</v>
      </c>
    </row>
    <row r="151" spans="1:57" x14ac:dyDescent="0.25">
      <c r="A151">
        <v>42213</v>
      </c>
      <c r="B151">
        <v>210.36600000000001</v>
      </c>
      <c r="C151">
        <v>210.8</v>
      </c>
      <c r="F151">
        <v>42213</v>
      </c>
      <c r="G151">
        <v>210.8</v>
      </c>
      <c r="H151">
        <v>210.36600000000001</v>
      </c>
      <c r="K151">
        <v>42215</v>
      </c>
      <c r="L151">
        <v>0.1174</v>
      </c>
      <c r="N151">
        <v>42216</v>
      </c>
      <c r="O151">
        <v>19685</v>
      </c>
      <c r="R151">
        <v>42222</v>
      </c>
      <c r="S151" t="s">
        <v>1622</v>
      </c>
      <c r="T151">
        <v>2223.42</v>
      </c>
      <c r="W151">
        <v>43028</v>
      </c>
      <c r="X151">
        <v>1415.6052999999999</v>
      </c>
      <c r="Y151">
        <v>63470210</v>
      </c>
      <c r="Z151">
        <v>225.53</v>
      </c>
      <c r="AA151">
        <v>5.1840000000000002</v>
      </c>
      <c r="AE151">
        <v>42216</v>
      </c>
      <c r="AF151">
        <v>141.56389999999999</v>
      </c>
      <c r="AG151">
        <v>141.72</v>
      </c>
      <c r="AJ151">
        <v>42216</v>
      </c>
      <c r="AK151">
        <v>141.72</v>
      </c>
      <c r="AL151">
        <v>141.56389999999999</v>
      </c>
      <c r="AO151">
        <v>42215</v>
      </c>
      <c r="AP151">
        <v>0.28810000000000002</v>
      </c>
      <c r="AR151">
        <v>42220</v>
      </c>
      <c r="AS151">
        <v>353</v>
      </c>
      <c r="AV151">
        <v>42212</v>
      </c>
      <c r="AW151" t="s">
        <v>1622</v>
      </c>
      <c r="AX151">
        <v>3606.86</v>
      </c>
      <c r="BA151">
        <v>43028</v>
      </c>
      <c r="BB151">
        <v>648.39919999999995</v>
      </c>
      <c r="BC151">
        <v>53543690</v>
      </c>
      <c r="BD151">
        <v>168.3</v>
      </c>
      <c r="BE151">
        <v>1.8839999999999999</v>
      </c>
    </row>
    <row r="152" spans="1:57" x14ac:dyDescent="0.25">
      <c r="A152">
        <v>42214</v>
      </c>
      <c r="B152">
        <v>210.947</v>
      </c>
      <c r="C152">
        <v>212.22</v>
      </c>
      <c r="F152">
        <v>42214</v>
      </c>
      <c r="G152">
        <v>212.22</v>
      </c>
      <c r="H152">
        <v>210.947</v>
      </c>
      <c r="K152">
        <v>42216</v>
      </c>
      <c r="L152">
        <v>0.1502</v>
      </c>
      <c r="N152">
        <v>42219</v>
      </c>
      <c r="O152">
        <v>10411</v>
      </c>
      <c r="R152">
        <v>42223</v>
      </c>
      <c r="S152" t="s">
        <v>1622</v>
      </c>
      <c r="T152">
        <v>2230.86</v>
      </c>
      <c r="W152">
        <v>43035</v>
      </c>
      <c r="X152">
        <v>1510.8444999999999</v>
      </c>
      <c r="Y152">
        <v>55642020</v>
      </c>
      <c r="Z152">
        <v>230.38</v>
      </c>
      <c r="AA152">
        <v>5.5440000000000005</v>
      </c>
      <c r="AE152">
        <v>42219</v>
      </c>
      <c r="AF152">
        <v>143.60120000000001</v>
      </c>
      <c r="AG152">
        <v>143.41</v>
      </c>
      <c r="AJ152">
        <v>42219</v>
      </c>
      <c r="AK152">
        <v>143.41</v>
      </c>
      <c r="AL152">
        <v>143.60120000000001</v>
      </c>
      <c r="AO152">
        <v>42216</v>
      </c>
      <c r="AP152">
        <v>0.2863</v>
      </c>
      <c r="AR152">
        <v>42221</v>
      </c>
      <c r="AS152">
        <v>45</v>
      </c>
      <c r="AV152">
        <v>42213</v>
      </c>
      <c r="AW152" t="s">
        <v>1622</v>
      </c>
      <c r="AX152">
        <v>3645.14</v>
      </c>
      <c r="BA152">
        <v>43035</v>
      </c>
      <c r="BB152">
        <v>644.74199999999996</v>
      </c>
      <c r="BC152">
        <v>390488</v>
      </c>
      <c r="BD152">
        <v>168.8</v>
      </c>
      <c r="BE152">
        <v>1.9710000000000001</v>
      </c>
    </row>
    <row r="153" spans="1:57" x14ac:dyDescent="0.25">
      <c r="A153">
        <v>42215</v>
      </c>
      <c r="B153">
        <v>212.66</v>
      </c>
      <c r="C153">
        <v>213.61</v>
      </c>
      <c r="F153">
        <v>42215</v>
      </c>
      <c r="G153">
        <v>213.61</v>
      </c>
      <c r="H153">
        <v>212.66</v>
      </c>
      <c r="K153">
        <v>42219</v>
      </c>
      <c r="L153">
        <v>0.1573</v>
      </c>
      <c r="N153">
        <v>42220</v>
      </c>
      <c r="O153">
        <v>6294</v>
      </c>
      <c r="R153">
        <v>42226</v>
      </c>
      <c r="S153" t="s">
        <v>1622</v>
      </c>
      <c r="T153">
        <v>2246.9</v>
      </c>
      <c r="W153">
        <v>43042</v>
      </c>
      <c r="X153">
        <v>1519.7352000000001</v>
      </c>
      <c r="Y153">
        <v>8802375</v>
      </c>
      <c r="Z153">
        <v>234.08</v>
      </c>
      <c r="AA153">
        <v>5.5440000000000005</v>
      </c>
      <c r="AE153">
        <v>42220</v>
      </c>
      <c r="AF153">
        <v>144.7696</v>
      </c>
      <c r="AG153">
        <v>144.66</v>
      </c>
      <c r="AJ153">
        <v>42220</v>
      </c>
      <c r="AK153">
        <v>144.66</v>
      </c>
      <c r="AL153">
        <v>144.7696</v>
      </c>
      <c r="AO153">
        <v>42219</v>
      </c>
      <c r="AP153">
        <v>0.31430000000000002</v>
      </c>
      <c r="AR153">
        <v>42222</v>
      </c>
      <c r="AS153">
        <v>172</v>
      </c>
      <c r="AV153">
        <v>42214</v>
      </c>
      <c r="AW153" t="s">
        <v>1622</v>
      </c>
      <c r="AX153">
        <v>3661.13</v>
      </c>
      <c r="BA153">
        <v>43042</v>
      </c>
      <c r="BB153">
        <v>644.43679999999995</v>
      </c>
      <c r="BC153">
        <v>22565060</v>
      </c>
      <c r="BD153">
        <v>172.07</v>
      </c>
      <c r="BE153">
        <v>1.8959999999999999</v>
      </c>
    </row>
    <row r="154" spans="1:57" x14ac:dyDescent="0.25">
      <c r="A154">
        <v>42216</v>
      </c>
      <c r="B154">
        <v>214.23699999999999</v>
      </c>
      <c r="C154">
        <v>214.63</v>
      </c>
      <c r="F154">
        <v>42216</v>
      </c>
      <c r="G154">
        <v>214.63</v>
      </c>
      <c r="H154">
        <v>214.23699999999999</v>
      </c>
      <c r="K154">
        <v>42220</v>
      </c>
      <c r="L154">
        <v>0.1169</v>
      </c>
      <c r="N154">
        <v>42221</v>
      </c>
      <c r="O154">
        <v>20358</v>
      </c>
      <c r="R154">
        <v>42227</v>
      </c>
      <c r="S154" t="s">
        <v>1622</v>
      </c>
      <c r="T154">
        <v>2242.0700000000002</v>
      </c>
      <c r="W154">
        <v>43049</v>
      </c>
      <c r="X154">
        <v>1525.7031999999999</v>
      </c>
      <c r="Y154">
        <v>14896710</v>
      </c>
      <c r="Z154">
        <v>232</v>
      </c>
      <c r="AA154">
        <v>5.5440000000000005</v>
      </c>
      <c r="AE154">
        <v>42221</v>
      </c>
      <c r="AF154">
        <v>145.08250000000001</v>
      </c>
      <c r="AG154">
        <v>144.96</v>
      </c>
      <c r="AJ154">
        <v>42221</v>
      </c>
      <c r="AK154">
        <v>144.96</v>
      </c>
      <c r="AL154">
        <v>145.08250000000001</v>
      </c>
      <c r="AO154">
        <v>42220</v>
      </c>
      <c r="AP154">
        <v>0.29909999999999998</v>
      </c>
      <c r="AR154">
        <v>42223</v>
      </c>
      <c r="AS154">
        <v>165</v>
      </c>
      <c r="AV154">
        <v>42215</v>
      </c>
      <c r="AW154" t="s">
        <v>1622</v>
      </c>
      <c r="AX154">
        <v>3677.16</v>
      </c>
      <c r="BA154">
        <v>43049</v>
      </c>
      <c r="BB154">
        <v>624.08680000000004</v>
      </c>
      <c r="BC154">
        <v>16182490</v>
      </c>
      <c r="BD154">
        <v>171.97</v>
      </c>
      <c r="BE154">
        <v>1.78</v>
      </c>
    </row>
    <row r="155" spans="1:57" x14ac:dyDescent="0.25">
      <c r="A155">
        <v>42219</v>
      </c>
      <c r="B155">
        <v>214.23</v>
      </c>
      <c r="C155">
        <v>214.69</v>
      </c>
      <c r="F155">
        <v>42219</v>
      </c>
      <c r="G155">
        <v>214.69</v>
      </c>
      <c r="H155">
        <v>214.23</v>
      </c>
      <c r="K155">
        <v>42221</v>
      </c>
      <c r="L155">
        <v>0.15229999999999999</v>
      </c>
      <c r="N155">
        <v>42222</v>
      </c>
      <c r="O155">
        <v>9028</v>
      </c>
      <c r="R155">
        <v>42228</v>
      </c>
      <c r="S155" t="s">
        <v>1622</v>
      </c>
      <c r="T155">
        <v>2213.41</v>
      </c>
      <c r="W155">
        <v>43056</v>
      </c>
      <c r="X155">
        <v>1443.9204999999999</v>
      </c>
      <c r="Y155">
        <v>27221550</v>
      </c>
      <c r="Z155">
        <v>228</v>
      </c>
      <c r="AA155">
        <v>5.2930000000000001</v>
      </c>
      <c r="AE155">
        <v>42222</v>
      </c>
      <c r="AF155">
        <v>145.66569999999999</v>
      </c>
      <c r="AG155">
        <v>145.66999999999999</v>
      </c>
      <c r="AJ155">
        <v>42222</v>
      </c>
      <c r="AK155">
        <v>145.66999999999999</v>
      </c>
      <c r="AL155">
        <v>145.66569999999999</v>
      </c>
      <c r="AO155">
        <v>42221</v>
      </c>
      <c r="AP155">
        <v>0.3125</v>
      </c>
      <c r="AR155">
        <v>42226</v>
      </c>
      <c r="AS155">
        <v>1702</v>
      </c>
      <c r="AV155">
        <v>42216</v>
      </c>
      <c r="AW155" t="s">
        <v>1622</v>
      </c>
      <c r="AX155">
        <v>3666.98</v>
      </c>
      <c r="BA155">
        <v>43056</v>
      </c>
      <c r="BB155">
        <v>617.31650000000002</v>
      </c>
      <c r="BC155">
        <v>535949.1</v>
      </c>
      <c r="BD155">
        <v>173.3</v>
      </c>
      <c r="BE155">
        <v>1.78</v>
      </c>
    </row>
    <row r="156" spans="1:57" x14ac:dyDescent="0.25">
      <c r="A156">
        <v>42220</v>
      </c>
      <c r="B156">
        <v>214.25299999999999</v>
      </c>
      <c r="C156">
        <v>213.31</v>
      </c>
      <c r="F156">
        <v>42220</v>
      </c>
      <c r="G156">
        <v>213.31</v>
      </c>
      <c r="H156">
        <v>214.25299999999999</v>
      </c>
      <c r="K156">
        <v>42222</v>
      </c>
      <c r="L156">
        <v>0.1028</v>
      </c>
      <c r="N156">
        <v>42223</v>
      </c>
      <c r="O156">
        <v>10076</v>
      </c>
      <c r="R156">
        <v>42229</v>
      </c>
      <c r="S156" t="s">
        <v>1622</v>
      </c>
      <c r="T156">
        <v>2216.29</v>
      </c>
      <c r="W156">
        <v>43063</v>
      </c>
      <c r="X156">
        <v>1450.5658000000001</v>
      </c>
      <c r="Y156">
        <v>9337314</v>
      </c>
      <c r="Z156">
        <v>232.11</v>
      </c>
      <c r="AA156">
        <v>5.2859999999999996</v>
      </c>
      <c r="AE156">
        <v>42223</v>
      </c>
      <c r="AF156">
        <v>144.93790000000001</v>
      </c>
      <c r="AG156">
        <v>144.82</v>
      </c>
      <c r="AJ156">
        <v>42223</v>
      </c>
      <c r="AK156">
        <v>144.82</v>
      </c>
      <c r="AL156">
        <v>144.93790000000001</v>
      </c>
      <c r="AO156">
        <v>42222</v>
      </c>
      <c r="AP156">
        <v>0.3014</v>
      </c>
      <c r="AR156">
        <v>42227</v>
      </c>
      <c r="AS156">
        <v>149</v>
      </c>
      <c r="AV156">
        <v>42219</v>
      </c>
      <c r="AW156" t="s">
        <v>1622</v>
      </c>
      <c r="AX156">
        <v>3720.06</v>
      </c>
      <c r="BA156">
        <v>43063</v>
      </c>
      <c r="BB156">
        <v>617.88969999999995</v>
      </c>
      <c r="BC156">
        <v>149198.1</v>
      </c>
      <c r="BD156">
        <v>173.46</v>
      </c>
      <c r="BE156">
        <v>1.78</v>
      </c>
    </row>
    <row r="157" spans="1:57" x14ac:dyDescent="0.25">
      <c r="A157">
        <v>42221</v>
      </c>
      <c r="B157">
        <v>215.03</v>
      </c>
      <c r="C157">
        <v>217.67</v>
      </c>
      <c r="F157">
        <v>42221</v>
      </c>
      <c r="G157">
        <v>217.67</v>
      </c>
      <c r="H157">
        <v>215.03</v>
      </c>
      <c r="K157">
        <v>42223</v>
      </c>
      <c r="L157">
        <v>0.18110000000000001</v>
      </c>
      <c r="N157">
        <v>42226</v>
      </c>
      <c r="O157">
        <v>5502</v>
      </c>
      <c r="R157">
        <v>42230</v>
      </c>
      <c r="S157" t="s">
        <v>1622</v>
      </c>
      <c r="T157">
        <v>2211.6799999999998</v>
      </c>
      <c r="W157">
        <v>43070</v>
      </c>
      <c r="X157">
        <v>1455.1610000000001</v>
      </c>
      <c r="Y157">
        <v>16289680</v>
      </c>
      <c r="Z157">
        <v>229.91</v>
      </c>
      <c r="AA157">
        <v>5.2350000000000003</v>
      </c>
      <c r="AE157">
        <v>42226</v>
      </c>
      <c r="AF157">
        <v>145.99209999999999</v>
      </c>
      <c r="AG157">
        <v>145.94999999999999</v>
      </c>
      <c r="AJ157">
        <v>42226</v>
      </c>
      <c r="AK157">
        <v>145.94999999999999</v>
      </c>
      <c r="AL157">
        <v>145.99209999999999</v>
      </c>
      <c r="AO157">
        <v>42223</v>
      </c>
      <c r="AP157">
        <v>0.31280000000000002</v>
      </c>
      <c r="AR157">
        <v>42228</v>
      </c>
      <c r="AS157">
        <v>261</v>
      </c>
      <c r="AV157">
        <v>42220</v>
      </c>
      <c r="AW157" t="s">
        <v>1622</v>
      </c>
      <c r="AX157">
        <v>3750.47</v>
      </c>
      <c r="BA157">
        <v>43070</v>
      </c>
      <c r="BB157">
        <v>618.59659999999997</v>
      </c>
      <c r="BC157">
        <v>3270484</v>
      </c>
      <c r="BD157">
        <v>172.85</v>
      </c>
      <c r="BE157">
        <v>1.8069999999999999</v>
      </c>
    </row>
    <row r="158" spans="1:57" x14ac:dyDescent="0.25">
      <c r="A158">
        <v>42222</v>
      </c>
      <c r="B158">
        <v>216.02799999999999</v>
      </c>
      <c r="C158">
        <v>215.7</v>
      </c>
      <c r="F158">
        <v>42222</v>
      </c>
      <c r="G158">
        <v>215.7</v>
      </c>
      <c r="H158">
        <v>216.02799999999999</v>
      </c>
      <c r="K158">
        <v>42226</v>
      </c>
      <c r="L158">
        <v>0.1024</v>
      </c>
      <c r="N158">
        <v>42227</v>
      </c>
      <c r="O158">
        <v>49816</v>
      </c>
      <c r="R158">
        <v>42233</v>
      </c>
      <c r="S158" t="s">
        <v>1622</v>
      </c>
      <c r="T158">
        <v>2222.7399999999998</v>
      </c>
      <c r="W158">
        <v>43077</v>
      </c>
      <c r="X158">
        <v>1461.7327</v>
      </c>
      <c r="Y158">
        <v>7288865</v>
      </c>
      <c r="Z158">
        <v>234.1</v>
      </c>
      <c r="AA158">
        <v>5.2350000000000003</v>
      </c>
      <c r="AE158">
        <v>42227</v>
      </c>
      <c r="AF158">
        <v>144.59530000000001</v>
      </c>
      <c r="AG158">
        <v>144.69999999999999</v>
      </c>
      <c r="AJ158">
        <v>42227</v>
      </c>
      <c r="AK158">
        <v>144.69999999999999</v>
      </c>
      <c r="AL158">
        <v>144.59530000000001</v>
      </c>
      <c r="AO158">
        <v>42226</v>
      </c>
      <c r="AP158">
        <v>0.28160000000000002</v>
      </c>
      <c r="AR158">
        <v>42229</v>
      </c>
      <c r="AS158">
        <v>78</v>
      </c>
      <c r="AV158">
        <v>42221</v>
      </c>
      <c r="AW158" t="s">
        <v>1622</v>
      </c>
      <c r="AX158">
        <v>3758.64</v>
      </c>
      <c r="BA158">
        <v>43077</v>
      </c>
      <c r="BB158">
        <v>638.40899999999999</v>
      </c>
      <c r="BC158">
        <v>1749736</v>
      </c>
      <c r="BD158">
        <v>178.36</v>
      </c>
      <c r="BE158">
        <v>1.8120000000000001</v>
      </c>
    </row>
    <row r="159" spans="1:57" x14ac:dyDescent="0.25">
      <c r="A159">
        <v>42223</v>
      </c>
      <c r="B159">
        <v>216.744</v>
      </c>
      <c r="C159">
        <v>215.2</v>
      </c>
      <c r="F159">
        <v>42223</v>
      </c>
      <c r="G159">
        <v>215.2</v>
      </c>
      <c r="H159">
        <v>216.744</v>
      </c>
      <c r="K159">
        <v>42227</v>
      </c>
      <c r="L159">
        <v>8.2400000000000001E-2</v>
      </c>
      <c r="N159">
        <v>42228</v>
      </c>
      <c r="O159">
        <v>31221</v>
      </c>
      <c r="R159">
        <v>42234</v>
      </c>
      <c r="S159" t="s">
        <v>1622</v>
      </c>
      <c r="T159">
        <v>2221.9</v>
      </c>
      <c r="W159">
        <v>43084</v>
      </c>
      <c r="X159">
        <v>1488.2754</v>
      </c>
      <c r="Y159">
        <v>14789490</v>
      </c>
      <c r="Z159">
        <v>234.47</v>
      </c>
      <c r="AA159">
        <v>5.3049999999999997</v>
      </c>
      <c r="AE159">
        <v>42228</v>
      </c>
      <c r="AF159">
        <v>142.43889999999999</v>
      </c>
      <c r="AG159">
        <v>142.31</v>
      </c>
      <c r="AJ159">
        <v>42228</v>
      </c>
      <c r="AK159">
        <v>142.31</v>
      </c>
      <c r="AL159">
        <v>142.43889999999999</v>
      </c>
      <c r="AO159">
        <v>42227</v>
      </c>
      <c r="AP159">
        <v>0.2944</v>
      </c>
      <c r="AR159">
        <v>42230</v>
      </c>
      <c r="AS159">
        <v>206</v>
      </c>
      <c r="AV159">
        <v>42222</v>
      </c>
      <c r="AW159" t="s">
        <v>1622</v>
      </c>
      <c r="AX159">
        <v>3773.84</v>
      </c>
      <c r="BA159">
        <v>43084</v>
      </c>
      <c r="BB159">
        <v>633.66899999999998</v>
      </c>
      <c r="BC159">
        <v>274663.40000000002</v>
      </c>
      <c r="BD159">
        <v>177.28</v>
      </c>
      <c r="BE159">
        <v>1.8120000000000001</v>
      </c>
    </row>
    <row r="160" spans="1:57" x14ac:dyDescent="0.25">
      <c r="A160">
        <v>42226</v>
      </c>
      <c r="B160">
        <v>218.28299999999999</v>
      </c>
      <c r="C160">
        <v>219.34</v>
      </c>
      <c r="F160">
        <v>42226</v>
      </c>
      <c r="G160">
        <v>219.34</v>
      </c>
      <c r="H160">
        <v>218.28299999999999</v>
      </c>
      <c r="K160">
        <v>42228</v>
      </c>
      <c r="L160">
        <v>0.1191</v>
      </c>
      <c r="N160">
        <v>42229</v>
      </c>
      <c r="O160">
        <v>30669</v>
      </c>
      <c r="R160">
        <v>42235</v>
      </c>
      <c r="S160" t="s">
        <v>1622</v>
      </c>
      <c r="T160">
        <v>2190.48</v>
      </c>
      <c r="W160">
        <v>43091</v>
      </c>
      <c r="X160">
        <v>1579.3033</v>
      </c>
      <c r="Y160">
        <v>38406080</v>
      </c>
      <c r="Z160">
        <v>237.06</v>
      </c>
      <c r="AA160">
        <v>5.4820000000000002</v>
      </c>
      <c r="AE160">
        <v>42229</v>
      </c>
      <c r="AF160">
        <v>144.9939</v>
      </c>
      <c r="AG160">
        <v>144.91</v>
      </c>
      <c r="AJ160">
        <v>42229</v>
      </c>
      <c r="AK160">
        <v>144.91</v>
      </c>
      <c r="AL160">
        <v>144.9939</v>
      </c>
      <c r="AO160">
        <v>42228</v>
      </c>
      <c r="AP160">
        <v>0.32379999999999998</v>
      </c>
      <c r="AR160">
        <v>42233</v>
      </c>
      <c r="AS160">
        <v>452</v>
      </c>
      <c r="AV160">
        <v>42223</v>
      </c>
      <c r="AW160" t="s">
        <v>1622</v>
      </c>
      <c r="AX160">
        <v>3755</v>
      </c>
      <c r="BA160">
        <v>43091</v>
      </c>
      <c r="BB160">
        <v>671.79190000000006</v>
      </c>
      <c r="BC160">
        <v>4032423</v>
      </c>
      <c r="BD160">
        <v>178.17</v>
      </c>
      <c r="BE160">
        <v>1.923</v>
      </c>
    </row>
    <row r="161" spans="1:57" x14ac:dyDescent="0.25">
      <c r="A161">
        <v>42227</v>
      </c>
      <c r="B161">
        <v>217.80799999999999</v>
      </c>
      <c r="C161">
        <v>216.08</v>
      </c>
      <c r="F161">
        <v>42227</v>
      </c>
      <c r="G161">
        <v>216.08</v>
      </c>
      <c r="H161">
        <v>217.80799999999999</v>
      </c>
      <c r="K161">
        <v>42229</v>
      </c>
      <c r="L161">
        <v>0.10780000000000001</v>
      </c>
      <c r="N161">
        <v>42230</v>
      </c>
      <c r="O161">
        <v>2140</v>
      </c>
      <c r="R161">
        <v>42236</v>
      </c>
      <c r="S161" t="s">
        <v>1622</v>
      </c>
      <c r="T161">
        <v>2158.1999999999998</v>
      </c>
      <c r="W161">
        <v>43098</v>
      </c>
      <c r="X161">
        <v>1587.8230000000001</v>
      </c>
      <c r="Y161">
        <v>1164343</v>
      </c>
      <c r="Z161">
        <v>236.51</v>
      </c>
      <c r="AA161">
        <v>5.4989999999999997</v>
      </c>
      <c r="AE161">
        <v>42230</v>
      </c>
      <c r="AF161">
        <v>146.48779999999999</v>
      </c>
      <c r="AG161">
        <v>146.31</v>
      </c>
      <c r="AJ161">
        <v>42230</v>
      </c>
      <c r="AK161">
        <v>146.31</v>
      </c>
      <c r="AL161">
        <v>146.48779999999999</v>
      </c>
      <c r="AO161">
        <v>42229</v>
      </c>
      <c r="AP161">
        <v>0.28760000000000002</v>
      </c>
      <c r="AR161">
        <v>42234</v>
      </c>
      <c r="AS161">
        <v>222</v>
      </c>
      <c r="AV161">
        <v>42226</v>
      </c>
      <c r="AW161" t="s">
        <v>1622</v>
      </c>
      <c r="AX161">
        <v>3782.53</v>
      </c>
      <c r="BA161">
        <v>43098</v>
      </c>
      <c r="BB161">
        <v>677.36369999999999</v>
      </c>
      <c r="BC161">
        <v>29994.880000000001</v>
      </c>
      <c r="BD161">
        <v>179.44</v>
      </c>
      <c r="BE161">
        <v>1.923</v>
      </c>
    </row>
    <row r="162" spans="1:57" x14ac:dyDescent="0.25">
      <c r="A162">
        <v>42228</v>
      </c>
      <c r="B162">
        <v>215.017</v>
      </c>
      <c r="C162">
        <v>211.51</v>
      </c>
      <c r="F162">
        <v>42228</v>
      </c>
      <c r="G162">
        <v>211.51</v>
      </c>
      <c r="H162">
        <v>215.017</v>
      </c>
      <c r="K162">
        <v>42230</v>
      </c>
      <c r="L162">
        <v>0.1361</v>
      </c>
      <c r="N162">
        <v>42233</v>
      </c>
      <c r="O162">
        <v>134278</v>
      </c>
      <c r="R162">
        <v>42237</v>
      </c>
      <c r="S162" t="s">
        <v>1622</v>
      </c>
      <c r="T162">
        <v>2091.41</v>
      </c>
      <c r="W162">
        <v>43105</v>
      </c>
      <c r="X162">
        <v>1664.8332</v>
      </c>
      <c r="Y162">
        <v>16277920</v>
      </c>
      <c r="Z162">
        <v>244.47</v>
      </c>
      <c r="AA162">
        <v>5.4989999999999997</v>
      </c>
      <c r="AE162">
        <v>42233</v>
      </c>
      <c r="AF162">
        <v>146.9693</v>
      </c>
      <c r="AG162">
        <v>146.9</v>
      </c>
      <c r="AJ162">
        <v>42233</v>
      </c>
      <c r="AK162">
        <v>146.9</v>
      </c>
      <c r="AL162">
        <v>146.9693</v>
      </c>
      <c r="AO162">
        <v>42230</v>
      </c>
      <c r="AP162">
        <v>0.28760000000000002</v>
      </c>
      <c r="AR162">
        <v>42235</v>
      </c>
      <c r="AS162">
        <v>171</v>
      </c>
      <c r="AV162">
        <v>42227</v>
      </c>
      <c r="AW162" t="s">
        <v>1622</v>
      </c>
      <c r="AX162">
        <v>3746.31</v>
      </c>
      <c r="BA162">
        <v>43105</v>
      </c>
      <c r="BB162">
        <v>685.78189999999995</v>
      </c>
      <c r="BC162">
        <v>1070061</v>
      </c>
      <c r="BD162">
        <v>181.42</v>
      </c>
      <c r="BE162">
        <v>1.923</v>
      </c>
    </row>
    <row r="163" spans="1:57" x14ac:dyDescent="0.25">
      <c r="A163">
        <v>42229</v>
      </c>
      <c r="B163">
        <v>215.291</v>
      </c>
      <c r="C163">
        <v>215.33</v>
      </c>
      <c r="F163">
        <v>42229</v>
      </c>
      <c r="G163">
        <v>215.33</v>
      </c>
      <c r="H163">
        <v>215.291</v>
      </c>
      <c r="K163">
        <v>42233</v>
      </c>
      <c r="L163">
        <v>0.12130000000000001</v>
      </c>
      <c r="N163">
        <v>42234</v>
      </c>
      <c r="O163">
        <v>9096</v>
      </c>
      <c r="R163">
        <v>42240</v>
      </c>
      <c r="S163" t="s">
        <v>1622</v>
      </c>
      <c r="T163">
        <v>1969.46</v>
      </c>
      <c r="W163">
        <v>43112</v>
      </c>
      <c r="X163">
        <v>1697.6944000000001</v>
      </c>
      <c r="Y163">
        <v>8475846</v>
      </c>
      <c r="Z163">
        <v>245.66</v>
      </c>
      <c r="AA163">
        <v>5.5289999999999999</v>
      </c>
      <c r="AE163">
        <v>42234</v>
      </c>
      <c r="AF163">
        <v>148.0034</v>
      </c>
      <c r="AG163">
        <v>147.72</v>
      </c>
      <c r="AJ163">
        <v>42234</v>
      </c>
      <c r="AK163">
        <v>147.72</v>
      </c>
      <c r="AL163">
        <v>148.0034</v>
      </c>
      <c r="AO163">
        <v>42233</v>
      </c>
      <c r="AP163">
        <v>0.28170000000000001</v>
      </c>
      <c r="AR163">
        <v>42236</v>
      </c>
      <c r="AS163">
        <v>570</v>
      </c>
      <c r="AV163">
        <v>42228</v>
      </c>
      <c r="AW163" t="s">
        <v>1622</v>
      </c>
      <c r="AX163">
        <v>3690.37</v>
      </c>
      <c r="BA163">
        <v>43112</v>
      </c>
      <c r="BB163">
        <v>673.33820000000003</v>
      </c>
      <c r="BC163">
        <v>174745.4</v>
      </c>
      <c r="BD163">
        <v>177.92</v>
      </c>
      <c r="BE163">
        <v>1.923</v>
      </c>
    </row>
    <row r="164" spans="1:57" x14ac:dyDescent="0.25">
      <c r="A164">
        <v>42230</v>
      </c>
      <c r="B164">
        <v>214.83600000000001</v>
      </c>
      <c r="C164">
        <v>215.15</v>
      </c>
      <c r="F164">
        <v>42230</v>
      </c>
      <c r="G164">
        <v>215.15</v>
      </c>
      <c r="H164">
        <v>214.83600000000001</v>
      </c>
      <c r="K164">
        <v>42234</v>
      </c>
      <c r="L164">
        <v>0.15340000000000001</v>
      </c>
      <c r="N164">
        <v>42235</v>
      </c>
      <c r="O164">
        <v>10359</v>
      </c>
      <c r="R164">
        <v>42241</v>
      </c>
      <c r="S164" t="s">
        <v>1622</v>
      </c>
      <c r="T164">
        <v>1905.37</v>
      </c>
      <c r="W164">
        <v>43119</v>
      </c>
      <c r="X164">
        <v>1740.3843999999999</v>
      </c>
      <c r="Y164">
        <v>14295080</v>
      </c>
      <c r="Z164">
        <v>245.1</v>
      </c>
      <c r="AA164">
        <v>5.59</v>
      </c>
      <c r="AE164">
        <v>42235</v>
      </c>
      <c r="AF164">
        <v>146.62790000000001</v>
      </c>
      <c r="AG164">
        <v>146.52000000000001</v>
      </c>
      <c r="AJ164">
        <v>42235</v>
      </c>
      <c r="AK164">
        <v>146.52000000000001</v>
      </c>
      <c r="AL164">
        <v>146.62790000000001</v>
      </c>
      <c r="AO164">
        <v>42234</v>
      </c>
      <c r="AP164">
        <v>0.27629999999999999</v>
      </c>
      <c r="AR164">
        <v>42237</v>
      </c>
      <c r="AS164">
        <v>254</v>
      </c>
      <c r="AV164">
        <v>42229</v>
      </c>
      <c r="AW164" t="s">
        <v>1622</v>
      </c>
      <c r="AX164">
        <v>3756.81</v>
      </c>
      <c r="BA164">
        <v>43119</v>
      </c>
      <c r="BB164">
        <v>671.48649999999998</v>
      </c>
      <c r="BC164">
        <v>1538614</v>
      </c>
      <c r="BD164">
        <v>180.16</v>
      </c>
      <c r="BE164">
        <v>1.915</v>
      </c>
    </row>
    <row r="165" spans="1:57" x14ac:dyDescent="0.25">
      <c r="A165">
        <v>42233</v>
      </c>
      <c r="B165">
        <v>215.893</v>
      </c>
      <c r="C165">
        <v>216.2</v>
      </c>
      <c r="F165">
        <v>42233</v>
      </c>
      <c r="G165">
        <v>216.2</v>
      </c>
      <c r="H165">
        <v>215.893</v>
      </c>
      <c r="K165">
        <v>42235</v>
      </c>
      <c r="L165">
        <v>0.20910000000000001</v>
      </c>
      <c r="N165">
        <v>42236</v>
      </c>
      <c r="O165">
        <v>10567</v>
      </c>
      <c r="R165">
        <v>42242</v>
      </c>
      <c r="S165" t="s">
        <v>1622</v>
      </c>
      <c r="T165">
        <v>1967.34</v>
      </c>
      <c r="W165">
        <v>43126</v>
      </c>
      <c r="X165">
        <v>1759.8061</v>
      </c>
      <c r="Y165">
        <v>17883130</v>
      </c>
      <c r="Z165">
        <v>243.53</v>
      </c>
      <c r="AA165">
        <v>5.5120000000000005</v>
      </c>
      <c r="AE165">
        <v>42236</v>
      </c>
      <c r="AF165">
        <v>144.2818</v>
      </c>
      <c r="AG165">
        <v>144.16</v>
      </c>
      <c r="AJ165">
        <v>42236</v>
      </c>
      <c r="AK165">
        <v>144.16</v>
      </c>
      <c r="AL165">
        <v>144.2818</v>
      </c>
      <c r="AO165">
        <v>42235</v>
      </c>
      <c r="AP165">
        <v>0.28539999999999999</v>
      </c>
      <c r="AR165">
        <v>42240</v>
      </c>
      <c r="AS165">
        <v>600</v>
      </c>
      <c r="AV165">
        <v>42230</v>
      </c>
      <c r="AW165" t="s">
        <v>1622</v>
      </c>
      <c r="AX165">
        <v>3795.7</v>
      </c>
      <c r="BA165">
        <v>43126</v>
      </c>
      <c r="BB165">
        <v>669.72360000000003</v>
      </c>
      <c r="BC165">
        <v>2557120</v>
      </c>
      <c r="BD165">
        <v>179.38</v>
      </c>
      <c r="BE165">
        <v>1.915</v>
      </c>
    </row>
    <row r="166" spans="1:57" x14ac:dyDescent="0.25">
      <c r="A166">
        <v>42234</v>
      </c>
      <c r="B166">
        <v>215.804</v>
      </c>
      <c r="C166">
        <v>215.08</v>
      </c>
      <c r="F166">
        <v>42234</v>
      </c>
      <c r="G166">
        <v>215.08</v>
      </c>
      <c r="H166">
        <v>215.804</v>
      </c>
      <c r="K166">
        <v>42236</v>
      </c>
      <c r="L166">
        <v>0.12330000000000001</v>
      </c>
      <c r="N166">
        <v>42237</v>
      </c>
      <c r="O166">
        <v>60643</v>
      </c>
      <c r="R166">
        <v>42243</v>
      </c>
      <c r="S166" t="s">
        <v>1622</v>
      </c>
      <c r="T166">
        <v>1996.62</v>
      </c>
      <c r="W166">
        <v>43133</v>
      </c>
      <c r="X166">
        <v>1749.7682</v>
      </c>
      <c r="Y166">
        <v>19752810</v>
      </c>
      <c r="Z166">
        <v>241.35</v>
      </c>
      <c r="AA166">
        <v>5.28</v>
      </c>
      <c r="AE166">
        <v>42237</v>
      </c>
      <c r="AF166">
        <v>140.75749999999999</v>
      </c>
      <c r="AG166">
        <v>141.03</v>
      </c>
      <c r="AJ166">
        <v>42237</v>
      </c>
      <c r="AK166">
        <v>141.03</v>
      </c>
      <c r="AL166">
        <v>140.75749999999999</v>
      </c>
      <c r="AO166">
        <v>42236</v>
      </c>
      <c r="AP166">
        <v>0.29620000000000002</v>
      </c>
      <c r="AR166">
        <v>42241</v>
      </c>
      <c r="AS166">
        <v>148</v>
      </c>
      <c r="AV166">
        <v>42233</v>
      </c>
      <c r="AW166" t="s">
        <v>1622</v>
      </c>
      <c r="AX166">
        <v>3808.34</v>
      </c>
      <c r="BA166">
        <v>43133</v>
      </c>
      <c r="BB166">
        <v>660.50139999999999</v>
      </c>
      <c r="BC166">
        <v>1294713</v>
      </c>
      <c r="BD166">
        <v>174.54</v>
      </c>
      <c r="BE166">
        <v>1.905</v>
      </c>
    </row>
    <row r="167" spans="1:57" x14ac:dyDescent="0.25">
      <c r="A167">
        <v>42235</v>
      </c>
      <c r="B167">
        <v>212.74600000000001</v>
      </c>
      <c r="C167">
        <v>211.7</v>
      </c>
      <c r="F167">
        <v>42235</v>
      </c>
      <c r="G167">
        <v>211.7</v>
      </c>
      <c r="H167">
        <v>212.74600000000001</v>
      </c>
      <c r="K167">
        <v>42237</v>
      </c>
      <c r="L167">
        <v>0.14879999999999999</v>
      </c>
      <c r="N167">
        <v>42240</v>
      </c>
      <c r="O167">
        <v>63228</v>
      </c>
      <c r="R167">
        <v>42244</v>
      </c>
      <c r="S167" t="s">
        <v>1622</v>
      </c>
      <c r="T167">
        <v>2062.71</v>
      </c>
      <c r="W167">
        <v>43140</v>
      </c>
      <c r="X167">
        <v>1666.5684000000001</v>
      </c>
      <c r="Y167">
        <v>23821320</v>
      </c>
      <c r="Z167">
        <v>221.71</v>
      </c>
      <c r="AA167">
        <v>5.2089999999999996</v>
      </c>
      <c r="AE167">
        <v>42240</v>
      </c>
      <c r="AF167">
        <v>133.6104</v>
      </c>
      <c r="AG167">
        <v>133.56</v>
      </c>
      <c r="AJ167">
        <v>42240</v>
      </c>
      <c r="AK167">
        <v>133.56</v>
      </c>
      <c r="AL167">
        <v>133.6104</v>
      </c>
      <c r="AO167">
        <v>42237</v>
      </c>
      <c r="AP167">
        <v>0.31659999999999999</v>
      </c>
      <c r="AR167">
        <v>42242</v>
      </c>
      <c r="AS167">
        <v>179</v>
      </c>
      <c r="AV167">
        <v>42234</v>
      </c>
      <c r="AW167" t="s">
        <v>1622</v>
      </c>
      <c r="AX167">
        <v>3835.26</v>
      </c>
      <c r="BA167">
        <v>43140</v>
      </c>
      <c r="BB167">
        <v>667.95029999999997</v>
      </c>
      <c r="BC167">
        <v>2065277</v>
      </c>
      <c r="BD167">
        <v>166.7</v>
      </c>
      <c r="BE167">
        <v>2.129</v>
      </c>
    </row>
    <row r="168" spans="1:57" x14ac:dyDescent="0.25">
      <c r="A168">
        <v>42236</v>
      </c>
      <c r="B168">
        <v>209.60400000000001</v>
      </c>
      <c r="C168">
        <v>207.09</v>
      </c>
      <c r="F168">
        <v>42236</v>
      </c>
      <c r="G168">
        <v>207.09</v>
      </c>
      <c r="H168">
        <v>209.60400000000001</v>
      </c>
      <c r="K168">
        <v>42240</v>
      </c>
      <c r="L168">
        <v>1.1101000000000001</v>
      </c>
      <c r="N168">
        <v>42241</v>
      </c>
      <c r="O168">
        <v>32837</v>
      </c>
      <c r="R168">
        <v>42247</v>
      </c>
      <c r="S168" t="s">
        <v>1622</v>
      </c>
      <c r="T168">
        <v>2045.64</v>
      </c>
      <c r="W168">
        <v>43147</v>
      </c>
      <c r="X168">
        <v>1692.6578999999999</v>
      </c>
      <c r="Y168">
        <v>71134800</v>
      </c>
      <c r="Z168">
        <v>226.61</v>
      </c>
      <c r="AA168">
        <v>5.319</v>
      </c>
      <c r="AE168">
        <v>42241</v>
      </c>
      <c r="AF168">
        <v>138.09540000000001</v>
      </c>
      <c r="AG168">
        <v>136.87</v>
      </c>
      <c r="AJ168">
        <v>42241</v>
      </c>
      <c r="AK168">
        <v>136.87</v>
      </c>
      <c r="AL168">
        <v>138.09540000000001</v>
      </c>
      <c r="AO168">
        <v>42240</v>
      </c>
      <c r="AP168">
        <v>0.55840000000000001</v>
      </c>
      <c r="AR168">
        <v>42243</v>
      </c>
      <c r="AS168">
        <v>346</v>
      </c>
      <c r="AV168">
        <v>42235</v>
      </c>
      <c r="AW168" t="s">
        <v>1622</v>
      </c>
      <c r="AX168">
        <v>3799.58</v>
      </c>
      <c r="BA168">
        <v>43147</v>
      </c>
      <c r="BB168">
        <v>680.89139999999998</v>
      </c>
      <c r="BC168">
        <v>824814.7</v>
      </c>
      <c r="BD168">
        <v>167.96</v>
      </c>
      <c r="BE168">
        <v>2.129</v>
      </c>
    </row>
    <row r="169" spans="1:57" x14ac:dyDescent="0.25">
      <c r="A169">
        <v>42237</v>
      </c>
      <c r="B169">
        <v>203.11199999999999</v>
      </c>
      <c r="C169">
        <v>198.05</v>
      </c>
      <c r="F169">
        <v>42237</v>
      </c>
      <c r="G169">
        <v>198.05</v>
      </c>
      <c r="H169">
        <v>203.11199999999999</v>
      </c>
      <c r="K169">
        <v>42241</v>
      </c>
      <c r="L169">
        <v>0.27550000000000002</v>
      </c>
      <c r="N169">
        <v>42242</v>
      </c>
      <c r="O169">
        <v>25396</v>
      </c>
      <c r="R169">
        <v>42248</v>
      </c>
      <c r="S169" t="s">
        <v>1622</v>
      </c>
      <c r="T169">
        <v>1966.73</v>
      </c>
      <c r="W169">
        <v>43154</v>
      </c>
      <c r="X169">
        <v>1727.7899</v>
      </c>
      <c r="Y169">
        <v>14924410</v>
      </c>
      <c r="Z169">
        <v>228.16</v>
      </c>
      <c r="AA169">
        <v>5.2939999999999996</v>
      </c>
      <c r="AE169">
        <v>42242</v>
      </c>
      <c r="AF169">
        <v>136.04679999999999</v>
      </c>
      <c r="AG169">
        <v>136.07</v>
      </c>
      <c r="AJ169">
        <v>42242</v>
      </c>
      <c r="AK169">
        <v>136.07</v>
      </c>
      <c r="AL169">
        <v>136.04679999999999</v>
      </c>
      <c r="AO169">
        <v>42241</v>
      </c>
      <c r="AP169">
        <v>0.35289999999999999</v>
      </c>
      <c r="AR169">
        <v>42244</v>
      </c>
      <c r="AS169">
        <v>190</v>
      </c>
      <c r="AV169">
        <v>42236</v>
      </c>
      <c r="AW169" t="s">
        <v>1622</v>
      </c>
      <c r="AX169">
        <v>3738.7</v>
      </c>
      <c r="BA169">
        <v>43154</v>
      </c>
      <c r="BB169">
        <v>705.64710000000002</v>
      </c>
      <c r="BC169">
        <v>249003.1</v>
      </c>
      <c r="BD169">
        <v>172.12</v>
      </c>
      <c r="BE169">
        <v>2.2109999999999999</v>
      </c>
    </row>
    <row r="170" spans="1:57" x14ac:dyDescent="0.25">
      <c r="A170">
        <v>42240</v>
      </c>
      <c r="B170">
        <v>191.251</v>
      </c>
      <c r="C170">
        <v>181.05</v>
      </c>
      <c r="F170">
        <v>42240</v>
      </c>
      <c r="G170">
        <v>181.05</v>
      </c>
      <c r="H170">
        <v>191.251</v>
      </c>
      <c r="K170">
        <v>42242</v>
      </c>
      <c r="L170">
        <v>0.2059</v>
      </c>
      <c r="N170">
        <v>42243</v>
      </c>
      <c r="O170">
        <v>86383</v>
      </c>
      <c r="R170">
        <v>42249</v>
      </c>
      <c r="S170" t="s">
        <v>1622</v>
      </c>
      <c r="T170">
        <v>1950.48</v>
      </c>
      <c r="W170">
        <v>43161</v>
      </c>
      <c r="X170">
        <v>1681.2753</v>
      </c>
      <c r="Y170">
        <v>6778930</v>
      </c>
      <c r="Z170">
        <v>217.94</v>
      </c>
      <c r="AA170">
        <v>5.2939999999999996</v>
      </c>
      <c r="AE170">
        <v>42243</v>
      </c>
      <c r="AF170">
        <v>139.85400000000001</v>
      </c>
      <c r="AG170">
        <v>139.6</v>
      </c>
      <c r="AJ170">
        <v>42243</v>
      </c>
      <c r="AK170">
        <v>139.6</v>
      </c>
      <c r="AL170">
        <v>139.85400000000001</v>
      </c>
      <c r="AO170">
        <v>42242</v>
      </c>
      <c r="AP170">
        <v>0.26240000000000002</v>
      </c>
      <c r="AR170">
        <v>42247</v>
      </c>
      <c r="AS170">
        <v>325</v>
      </c>
      <c r="AV170">
        <v>42237</v>
      </c>
      <c r="AW170" t="s">
        <v>1622</v>
      </c>
      <c r="AX170">
        <v>3647.21</v>
      </c>
      <c r="BA170">
        <v>43161</v>
      </c>
      <c r="BB170">
        <v>693.13580000000002</v>
      </c>
      <c r="BC170">
        <v>123711.2</v>
      </c>
      <c r="BD170">
        <v>167.88</v>
      </c>
      <c r="BE170">
        <v>2.214</v>
      </c>
    </row>
    <row r="171" spans="1:57" x14ac:dyDescent="0.25">
      <c r="A171">
        <v>42241</v>
      </c>
      <c r="B171">
        <v>185.02199999999999</v>
      </c>
      <c r="C171">
        <v>191.5</v>
      </c>
      <c r="F171">
        <v>42241</v>
      </c>
      <c r="G171">
        <v>191.5</v>
      </c>
      <c r="H171">
        <v>185.02199999999999</v>
      </c>
      <c r="K171">
        <v>42243</v>
      </c>
      <c r="L171">
        <v>0.24060000000000001</v>
      </c>
      <c r="N171">
        <v>42244</v>
      </c>
      <c r="O171">
        <v>62863</v>
      </c>
      <c r="R171">
        <v>42250</v>
      </c>
      <c r="S171" t="s">
        <v>1622</v>
      </c>
      <c r="T171">
        <v>1962.66</v>
      </c>
      <c r="W171">
        <v>43168</v>
      </c>
      <c r="X171">
        <v>1655.2515000000001</v>
      </c>
      <c r="Y171">
        <v>22295430</v>
      </c>
      <c r="Z171">
        <v>225.21</v>
      </c>
      <c r="AA171">
        <v>5.3250000000000002</v>
      </c>
      <c r="AE171">
        <v>42244</v>
      </c>
      <c r="AF171">
        <v>138.9786</v>
      </c>
      <c r="AG171">
        <v>139.19999999999999</v>
      </c>
      <c r="AJ171">
        <v>42244</v>
      </c>
      <c r="AK171">
        <v>139.19999999999999</v>
      </c>
      <c r="AL171">
        <v>138.9786</v>
      </c>
      <c r="AO171">
        <v>42243</v>
      </c>
      <c r="AP171">
        <v>0.3261</v>
      </c>
      <c r="AR171">
        <v>42248</v>
      </c>
      <c r="AS171">
        <v>682</v>
      </c>
      <c r="AV171">
        <v>42240</v>
      </c>
      <c r="AW171" t="s">
        <v>1622</v>
      </c>
      <c r="AX171">
        <v>3461.69</v>
      </c>
      <c r="BA171">
        <v>43168</v>
      </c>
      <c r="BB171">
        <v>722.89189999999996</v>
      </c>
      <c r="BC171">
        <v>329891.8</v>
      </c>
      <c r="BD171">
        <v>172.64</v>
      </c>
      <c r="BE171">
        <v>2.2229999999999999</v>
      </c>
    </row>
    <row r="172" spans="1:57" x14ac:dyDescent="0.25">
      <c r="A172">
        <v>42242</v>
      </c>
      <c r="B172">
        <v>191.03399999999999</v>
      </c>
      <c r="C172">
        <v>189.83</v>
      </c>
      <c r="F172">
        <v>42242</v>
      </c>
      <c r="G172">
        <v>189.83</v>
      </c>
      <c r="H172">
        <v>191.03399999999999</v>
      </c>
      <c r="K172">
        <v>42244</v>
      </c>
      <c r="L172">
        <v>0.13539999999999999</v>
      </c>
      <c r="N172">
        <v>42247</v>
      </c>
      <c r="O172">
        <v>111504</v>
      </c>
      <c r="R172">
        <v>42251</v>
      </c>
      <c r="S172" t="s">
        <v>1622</v>
      </c>
      <c r="T172">
        <v>1921.04</v>
      </c>
      <c r="W172">
        <v>43175</v>
      </c>
      <c r="X172">
        <v>1661.3721</v>
      </c>
      <c r="Y172">
        <v>2625302</v>
      </c>
      <c r="Z172">
        <v>224.25</v>
      </c>
      <c r="AA172">
        <v>5.2949999999999999</v>
      </c>
      <c r="AE172">
        <v>42247</v>
      </c>
      <c r="AF172">
        <v>139.45760000000001</v>
      </c>
      <c r="AG172">
        <v>139.41</v>
      </c>
      <c r="AJ172">
        <v>42247</v>
      </c>
      <c r="AK172">
        <v>139.41</v>
      </c>
      <c r="AL172">
        <v>139.45760000000001</v>
      </c>
      <c r="AO172">
        <v>42244</v>
      </c>
      <c r="AP172">
        <v>0.30669999999999997</v>
      </c>
      <c r="AR172">
        <v>42249</v>
      </c>
      <c r="AS172">
        <v>293</v>
      </c>
      <c r="AV172">
        <v>42241</v>
      </c>
      <c r="AW172" t="s">
        <v>1622</v>
      </c>
      <c r="AX172">
        <v>3578.25</v>
      </c>
      <c r="BA172">
        <v>43175</v>
      </c>
      <c r="BB172">
        <v>720.02239999999995</v>
      </c>
      <c r="BC172">
        <v>1054394</v>
      </c>
      <c r="BD172">
        <v>172.28</v>
      </c>
      <c r="BE172">
        <v>2.2189999999999999</v>
      </c>
    </row>
    <row r="173" spans="1:57" x14ac:dyDescent="0.25">
      <c r="A173">
        <v>42243</v>
      </c>
      <c r="B173">
        <v>193.87200000000001</v>
      </c>
      <c r="C173">
        <v>199.16</v>
      </c>
      <c r="F173">
        <v>42243</v>
      </c>
      <c r="G173">
        <v>199.16</v>
      </c>
      <c r="H173">
        <v>193.87200000000001</v>
      </c>
      <c r="K173">
        <v>42247</v>
      </c>
      <c r="L173">
        <v>0.26350000000000001</v>
      </c>
      <c r="N173">
        <v>42248</v>
      </c>
      <c r="O173">
        <v>81547</v>
      </c>
      <c r="R173">
        <v>42254</v>
      </c>
      <c r="S173" t="s">
        <v>1622</v>
      </c>
      <c r="T173">
        <v>1922.66</v>
      </c>
      <c r="W173">
        <v>43182</v>
      </c>
      <c r="X173">
        <v>1575.1901</v>
      </c>
      <c r="Y173">
        <v>28546590</v>
      </c>
      <c r="Z173">
        <v>215.05</v>
      </c>
      <c r="AA173">
        <v>5.2119999999999997</v>
      </c>
      <c r="AE173">
        <v>42248</v>
      </c>
      <c r="AF173">
        <v>136.34710000000001</v>
      </c>
      <c r="AG173">
        <v>136.38</v>
      </c>
      <c r="AJ173">
        <v>42248</v>
      </c>
      <c r="AK173">
        <v>136.38</v>
      </c>
      <c r="AL173">
        <v>136.34710000000001</v>
      </c>
      <c r="AO173">
        <v>42247</v>
      </c>
      <c r="AP173">
        <v>0.53779999999999994</v>
      </c>
      <c r="AR173">
        <v>42250</v>
      </c>
      <c r="AS173">
        <v>120</v>
      </c>
      <c r="AV173">
        <v>42242</v>
      </c>
      <c r="AW173" t="s">
        <v>1622</v>
      </c>
      <c r="AX173">
        <v>3525.18</v>
      </c>
      <c r="BA173">
        <v>43182</v>
      </c>
      <c r="BB173">
        <v>719.95870000000002</v>
      </c>
      <c r="BC173">
        <v>137186.79999999999</v>
      </c>
      <c r="BD173">
        <v>171.18</v>
      </c>
      <c r="BE173">
        <v>2.2189999999999999</v>
      </c>
    </row>
    <row r="174" spans="1:57" x14ac:dyDescent="0.25">
      <c r="A174">
        <v>42244</v>
      </c>
      <c r="B174">
        <v>200.28299999999999</v>
      </c>
      <c r="C174">
        <v>200.9</v>
      </c>
      <c r="F174">
        <v>42244</v>
      </c>
      <c r="G174">
        <v>200.9</v>
      </c>
      <c r="H174">
        <v>200.28299999999999</v>
      </c>
      <c r="K174">
        <v>42248</v>
      </c>
      <c r="L174">
        <v>0.2001</v>
      </c>
      <c r="N174">
        <v>42249</v>
      </c>
      <c r="O174">
        <v>66320</v>
      </c>
      <c r="R174">
        <v>42255</v>
      </c>
      <c r="S174" t="s">
        <v>1622</v>
      </c>
      <c r="T174">
        <v>1883.61</v>
      </c>
      <c r="W174">
        <v>43189</v>
      </c>
      <c r="X174">
        <v>1617.4753000000001</v>
      </c>
      <c r="Y174">
        <v>20545860</v>
      </c>
      <c r="Z174">
        <v>224.28</v>
      </c>
      <c r="AA174">
        <v>5.2119999999999997</v>
      </c>
      <c r="AE174">
        <v>42249</v>
      </c>
      <c r="AF174">
        <v>137.63929999999999</v>
      </c>
      <c r="AG174">
        <v>137.72999999999999</v>
      </c>
      <c r="AJ174">
        <v>42249</v>
      </c>
      <c r="AK174">
        <v>137.72999999999999</v>
      </c>
      <c r="AL174">
        <v>137.63929999999999</v>
      </c>
      <c r="AO174">
        <v>42248</v>
      </c>
      <c r="AP174">
        <v>0.31540000000000001</v>
      </c>
      <c r="AR174">
        <v>42251</v>
      </c>
      <c r="AS174">
        <v>576</v>
      </c>
      <c r="AV174">
        <v>42243</v>
      </c>
      <c r="AW174" t="s">
        <v>1622</v>
      </c>
      <c r="AX174">
        <v>3624.27</v>
      </c>
      <c r="BA174">
        <v>43189</v>
      </c>
      <c r="BB174">
        <v>737.50160000000005</v>
      </c>
      <c r="BC174">
        <v>109308.9</v>
      </c>
      <c r="BD174">
        <v>174.9</v>
      </c>
      <c r="BE174">
        <v>2.2240000000000002</v>
      </c>
    </row>
    <row r="175" spans="1:57" x14ac:dyDescent="0.25">
      <c r="A175">
        <v>42247</v>
      </c>
      <c r="B175">
        <v>198.608</v>
      </c>
      <c r="C175">
        <v>198.82</v>
      </c>
      <c r="F175">
        <v>42247</v>
      </c>
      <c r="G175">
        <v>198.82</v>
      </c>
      <c r="H175">
        <v>198.608</v>
      </c>
      <c r="K175">
        <v>42249</v>
      </c>
      <c r="L175">
        <v>0.15260000000000001</v>
      </c>
      <c r="N175">
        <v>42250</v>
      </c>
      <c r="O175">
        <v>14983</v>
      </c>
      <c r="R175">
        <v>42256</v>
      </c>
      <c r="S175" t="s">
        <v>1622</v>
      </c>
      <c r="T175">
        <v>2004.94</v>
      </c>
      <c r="W175">
        <v>43196</v>
      </c>
      <c r="X175">
        <v>1568.7574999999999</v>
      </c>
      <c r="Y175">
        <v>5754058</v>
      </c>
      <c r="Z175">
        <v>223.85</v>
      </c>
      <c r="AA175">
        <v>5.0419999999999998</v>
      </c>
      <c r="AE175">
        <v>42250</v>
      </c>
      <c r="AF175">
        <v>140.3629</v>
      </c>
      <c r="AG175">
        <v>140.35</v>
      </c>
      <c r="AJ175">
        <v>42250</v>
      </c>
      <c r="AK175">
        <v>140.35</v>
      </c>
      <c r="AL175">
        <v>140.3629</v>
      </c>
      <c r="AO175">
        <v>42249</v>
      </c>
      <c r="AP175">
        <v>0.29980000000000001</v>
      </c>
      <c r="AR175">
        <v>42254</v>
      </c>
      <c r="AS175">
        <v>635</v>
      </c>
      <c r="AV175">
        <v>42244</v>
      </c>
      <c r="AW175" t="s">
        <v>1622</v>
      </c>
      <c r="AX175">
        <v>3601.57</v>
      </c>
      <c r="BA175">
        <v>43196</v>
      </c>
      <c r="BB175">
        <v>743.9855</v>
      </c>
      <c r="BC175">
        <v>453629.6</v>
      </c>
      <c r="BD175">
        <v>176.14</v>
      </c>
      <c r="BE175">
        <v>2.2240000000000002</v>
      </c>
    </row>
    <row r="176" spans="1:57" x14ac:dyDescent="0.25">
      <c r="A176">
        <v>42248</v>
      </c>
      <c r="B176">
        <v>190.941</v>
      </c>
      <c r="C176">
        <v>188.32</v>
      </c>
      <c r="F176">
        <v>42248</v>
      </c>
      <c r="G176">
        <v>188.32</v>
      </c>
      <c r="H176">
        <v>190.941</v>
      </c>
      <c r="K176">
        <v>42250</v>
      </c>
      <c r="L176">
        <v>0.1731</v>
      </c>
      <c r="N176">
        <v>42251</v>
      </c>
      <c r="O176">
        <v>22401</v>
      </c>
      <c r="R176">
        <v>42257</v>
      </c>
      <c r="S176" t="s">
        <v>1622</v>
      </c>
      <c r="T176">
        <v>1967.82</v>
      </c>
      <c r="W176">
        <v>43203</v>
      </c>
      <c r="X176">
        <v>1587.7277999999999</v>
      </c>
      <c r="Y176">
        <v>20921120</v>
      </c>
      <c r="Z176">
        <v>225.87</v>
      </c>
      <c r="AA176">
        <v>5.0019999999999998</v>
      </c>
      <c r="AE176">
        <v>42251</v>
      </c>
      <c r="AF176">
        <v>137.5718</v>
      </c>
      <c r="AG176">
        <v>137.79</v>
      </c>
      <c r="AJ176">
        <v>42251</v>
      </c>
      <c r="AK176">
        <v>137.79</v>
      </c>
      <c r="AL176">
        <v>137.5718</v>
      </c>
      <c r="AO176">
        <v>42250</v>
      </c>
      <c r="AP176">
        <v>0.55879999999999996</v>
      </c>
      <c r="AR176">
        <v>42255</v>
      </c>
      <c r="AS176">
        <v>1624</v>
      </c>
      <c r="AV176">
        <v>42247</v>
      </c>
      <c r="AW176" t="s">
        <v>1622</v>
      </c>
      <c r="AX176">
        <v>3614.16</v>
      </c>
      <c r="BA176">
        <v>43203</v>
      </c>
      <c r="BB176">
        <v>744.22760000000005</v>
      </c>
      <c r="BC176">
        <v>1019032</v>
      </c>
      <c r="BD176">
        <v>176.88</v>
      </c>
      <c r="BE176">
        <v>2.2240000000000002</v>
      </c>
    </row>
    <row r="177" spans="1:57" x14ac:dyDescent="0.25">
      <c r="A177">
        <v>42249</v>
      </c>
      <c r="B177">
        <v>189.358</v>
      </c>
      <c r="C177">
        <v>188.67</v>
      </c>
      <c r="F177">
        <v>42249</v>
      </c>
      <c r="G177">
        <v>188.67</v>
      </c>
      <c r="H177">
        <v>189.358</v>
      </c>
      <c r="K177">
        <v>42251</v>
      </c>
      <c r="L177">
        <v>0.17660000000000001</v>
      </c>
      <c r="N177">
        <v>42254</v>
      </c>
      <c r="O177">
        <v>16380</v>
      </c>
      <c r="R177">
        <v>42258</v>
      </c>
      <c r="S177" t="s">
        <v>1622</v>
      </c>
      <c r="T177">
        <v>1968.76</v>
      </c>
      <c r="W177">
        <v>43210</v>
      </c>
      <c r="X177">
        <v>1565.8263999999999</v>
      </c>
      <c r="Y177">
        <v>6714952</v>
      </c>
      <c r="Z177">
        <v>227.90440000000001</v>
      </c>
      <c r="AA177">
        <v>4.952</v>
      </c>
      <c r="AE177">
        <v>42254</v>
      </c>
      <c r="AF177">
        <v>137.57400000000001</v>
      </c>
      <c r="AG177">
        <v>137.52000000000001</v>
      </c>
      <c r="AJ177">
        <v>42254</v>
      </c>
      <c r="AK177">
        <v>137.52000000000001</v>
      </c>
      <c r="AL177">
        <v>137.57400000000001</v>
      </c>
      <c r="AO177">
        <v>42251</v>
      </c>
      <c r="AP177">
        <v>0.29389999999999999</v>
      </c>
      <c r="AR177">
        <v>42256</v>
      </c>
      <c r="AS177">
        <v>1131</v>
      </c>
      <c r="AV177">
        <v>42248</v>
      </c>
      <c r="AW177" t="s">
        <v>1622</v>
      </c>
      <c r="AX177">
        <v>3533.39</v>
      </c>
      <c r="BA177">
        <v>43210</v>
      </c>
      <c r="BB177">
        <v>726.16639999999995</v>
      </c>
      <c r="BC177">
        <v>149959.4</v>
      </c>
      <c r="BD177">
        <v>177.48</v>
      </c>
      <c r="BE177">
        <v>2.2240000000000002</v>
      </c>
    </row>
    <row r="178" spans="1:57" x14ac:dyDescent="0.25">
      <c r="A178">
        <v>42250</v>
      </c>
      <c r="B178">
        <v>190.535</v>
      </c>
      <c r="C178">
        <v>192.32</v>
      </c>
      <c r="F178">
        <v>42250</v>
      </c>
      <c r="G178">
        <v>192.32</v>
      </c>
      <c r="H178">
        <v>190.535</v>
      </c>
      <c r="K178">
        <v>42254</v>
      </c>
      <c r="L178">
        <v>0.16059999999999999</v>
      </c>
      <c r="N178">
        <v>42255</v>
      </c>
      <c r="O178">
        <v>34607</v>
      </c>
      <c r="R178">
        <v>42261</v>
      </c>
      <c r="S178" t="s">
        <v>1622</v>
      </c>
      <c r="T178">
        <v>1944.99</v>
      </c>
      <c r="W178">
        <v>43217</v>
      </c>
      <c r="X178">
        <v>1563.3290999999999</v>
      </c>
      <c r="Y178">
        <v>26615720</v>
      </c>
      <c r="Z178">
        <v>231.34209999999999</v>
      </c>
      <c r="AA178">
        <v>4.8819999999999997</v>
      </c>
      <c r="AE178">
        <v>42255</v>
      </c>
      <c r="AF178">
        <v>139.0668</v>
      </c>
      <c r="AG178">
        <v>139.19999999999999</v>
      </c>
      <c r="AJ178">
        <v>42255</v>
      </c>
      <c r="AK178">
        <v>139.19999999999999</v>
      </c>
      <c r="AL178">
        <v>139.0668</v>
      </c>
      <c r="AO178">
        <v>42254</v>
      </c>
      <c r="AP178">
        <v>0.28649999999999998</v>
      </c>
      <c r="AR178">
        <v>42257</v>
      </c>
      <c r="AS178">
        <v>3753</v>
      </c>
      <c r="AV178">
        <v>42249</v>
      </c>
      <c r="AW178" t="s">
        <v>1622</v>
      </c>
      <c r="AX178">
        <v>3567.02</v>
      </c>
      <c r="BA178">
        <v>43217</v>
      </c>
      <c r="BB178">
        <v>728.99059999999997</v>
      </c>
      <c r="BC178">
        <v>1202188</v>
      </c>
      <c r="BD178">
        <v>180.46</v>
      </c>
      <c r="BE178">
        <v>2.2189999999999999</v>
      </c>
    </row>
    <row r="179" spans="1:57" x14ac:dyDescent="0.25">
      <c r="A179">
        <v>42251</v>
      </c>
      <c r="B179">
        <v>186.489</v>
      </c>
      <c r="C179">
        <v>184.55</v>
      </c>
      <c r="F179">
        <v>42251</v>
      </c>
      <c r="G179">
        <v>184.55</v>
      </c>
      <c r="H179">
        <v>186.489</v>
      </c>
      <c r="K179">
        <v>42255</v>
      </c>
      <c r="L179">
        <v>0.156</v>
      </c>
      <c r="N179">
        <v>42256</v>
      </c>
      <c r="O179">
        <v>19527</v>
      </c>
      <c r="R179">
        <v>42262</v>
      </c>
      <c r="S179" t="s">
        <v>1622</v>
      </c>
      <c r="T179">
        <v>1944.81</v>
      </c>
      <c r="W179">
        <v>43224</v>
      </c>
      <c r="X179">
        <v>1563.8483000000001</v>
      </c>
      <c r="Y179">
        <v>4138655</v>
      </c>
      <c r="Z179">
        <v>230.91220000000001</v>
      </c>
      <c r="AA179">
        <v>4.8819999999999997</v>
      </c>
      <c r="AE179">
        <v>42256</v>
      </c>
      <c r="AF179">
        <v>139.94560000000001</v>
      </c>
      <c r="AG179">
        <v>139.84</v>
      </c>
      <c r="AJ179">
        <v>42256</v>
      </c>
      <c r="AK179">
        <v>139.84</v>
      </c>
      <c r="AL179">
        <v>139.94560000000001</v>
      </c>
      <c r="AO179">
        <v>42255</v>
      </c>
      <c r="AP179">
        <v>0.29160000000000003</v>
      </c>
      <c r="AR179">
        <v>42258</v>
      </c>
      <c r="AS179">
        <v>5929</v>
      </c>
      <c r="AV179">
        <v>42250</v>
      </c>
      <c r="AW179" t="s">
        <v>1622</v>
      </c>
      <c r="AX179">
        <v>3637.82</v>
      </c>
      <c r="BA179">
        <v>43224</v>
      </c>
      <c r="BB179">
        <v>736.95249999999999</v>
      </c>
      <c r="BC179">
        <v>167187</v>
      </c>
      <c r="BD179">
        <v>182.6</v>
      </c>
      <c r="BE179">
        <v>2.2189999999999999</v>
      </c>
    </row>
    <row r="180" spans="1:57" x14ac:dyDescent="0.25">
      <c r="A180">
        <v>42254</v>
      </c>
      <c r="B180">
        <v>186.63</v>
      </c>
      <c r="C180">
        <v>185.61</v>
      </c>
      <c r="F180">
        <v>42254</v>
      </c>
      <c r="G180">
        <v>185.61</v>
      </c>
      <c r="H180">
        <v>186.63</v>
      </c>
      <c r="K180">
        <v>42256</v>
      </c>
      <c r="L180">
        <v>0.15690000000000001</v>
      </c>
      <c r="N180">
        <v>42257</v>
      </c>
      <c r="O180">
        <v>11822</v>
      </c>
      <c r="R180">
        <v>42263</v>
      </c>
      <c r="S180" t="s">
        <v>1622</v>
      </c>
      <c r="T180">
        <v>1958.51</v>
      </c>
      <c r="W180">
        <v>43231</v>
      </c>
      <c r="X180">
        <v>1515.0965000000001</v>
      </c>
      <c r="Y180">
        <v>49486850</v>
      </c>
      <c r="Z180">
        <v>233.52250000000001</v>
      </c>
      <c r="AA180">
        <v>4.7119999999999997</v>
      </c>
      <c r="AE180">
        <v>42257</v>
      </c>
      <c r="AF180">
        <v>139.3014</v>
      </c>
      <c r="AG180">
        <v>139.26</v>
      </c>
      <c r="AJ180">
        <v>42257</v>
      </c>
      <c r="AK180">
        <v>139.26</v>
      </c>
      <c r="AL180">
        <v>139.3014</v>
      </c>
      <c r="AO180">
        <v>42256</v>
      </c>
      <c r="AP180">
        <v>0.31059999999999999</v>
      </c>
      <c r="AR180">
        <v>42261</v>
      </c>
      <c r="AS180">
        <v>512</v>
      </c>
      <c r="AV180">
        <v>42251</v>
      </c>
      <c r="AW180" t="s">
        <v>1622</v>
      </c>
      <c r="AX180">
        <v>3565.36</v>
      </c>
      <c r="BA180">
        <v>43231</v>
      </c>
      <c r="BB180">
        <v>749.62459999999999</v>
      </c>
      <c r="BC180">
        <v>1711049</v>
      </c>
      <c r="BD180">
        <v>184.16</v>
      </c>
      <c r="BE180">
        <v>2.226</v>
      </c>
    </row>
    <row r="181" spans="1:57" x14ac:dyDescent="0.25">
      <c r="A181">
        <v>42255</v>
      </c>
      <c r="B181">
        <v>182.834</v>
      </c>
      <c r="C181">
        <v>188.06</v>
      </c>
      <c r="F181">
        <v>42255</v>
      </c>
      <c r="G181">
        <v>188.06</v>
      </c>
      <c r="H181">
        <v>182.834</v>
      </c>
      <c r="K181">
        <v>42257</v>
      </c>
      <c r="L181">
        <v>0.18579999999999999</v>
      </c>
      <c r="N181">
        <v>42258</v>
      </c>
      <c r="O181">
        <v>8119</v>
      </c>
      <c r="R181">
        <v>42264</v>
      </c>
      <c r="S181" t="s">
        <v>1622</v>
      </c>
      <c r="T181">
        <v>1983.9</v>
      </c>
      <c r="W181">
        <v>43238</v>
      </c>
      <c r="X181">
        <v>1492.7448999999999</v>
      </c>
      <c r="Y181">
        <v>12343340</v>
      </c>
      <c r="Z181">
        <v>235.6857</v>
      </c>
      <c r="AA181">
        <v>4.6189999999999998</v>
      </c>
      <c r="AE181">
        <v>42258</v>
      </c>
      <c r="AF181">
        <v>137.44749999999999</v>
      </c>
      <c r="AG181">
        <v>137.4</v>
      </c>
      <c r="AJ181">
        <v>42258</v>
      </c>
      <c r="AK181">
        <v>137.4</v>
      </c>
      <c r="AL181">
        <v>137.44749999999999</v>
      </c>
      <c r="AO181">
        <v>42257</v>
      </c>
      <c r="AP181">
        <v>0.33160000000000001</v>
      </c>
      <c r="AR181">
        <v>42262</v>
      </c>
      <c r="AS181">
        <v>114</v>
      </c>
      <c r="AV181">
        <v>42254</v>
      </c>
      <c r="AW181" t="s">
        <v>1622</v>
      </c>
      <c r="AX181">
        <v>3565.57</v>
      </c>
      <c r="BA181">
        <v>43238</v>
      </c>
      <c r="BB181">
        <v>744.94659999999999</v>
      </c>
      <c r="BC181">
        <v>2460083</v>
      </c>
      <c r="BD181">
        <v>182.52</v>
      </c>
      <c r="BE181">
        <v>2.238</v>
      </c>
    </row>
    <row r="182" spans="1:57" x14ac:dyDescent="0.25">
      <c r="A182">
        <v>42256</v>
      </c>
      <c r="B182">
        <v>194.60499999999999</v>
      </c>
      <c r="C182">
        <v>192.39</v>
      </c>
      <c r="F182">
        <v>42256</v>
      </c>
      <c r="G182">
        <v>192.39</v>
      </c>
      <c r="H182">
        <v>194.60499999999999</v>
      </c>
      <c r="K182">
        <v>42258</v>
      </c>
      <c r="L182">
        <v>0.16900000000000001</v>
      </c>
      <c r="N182">
        <v>42261</v>
      </c>
      <c r="O182">
        <v>102683</v>
      </c>
      <c r="R182">
        <v>42265</v>
      </c>
      <c r="S182" t="s">
        <v>1622</v>
      </c>
      <c r="T182">
        <v>1944.41</v>
      </c>
      <c r="W182">
        <v>43245</v>
      </c>
      <c r="X182">
        <v>1414.3335</v>
      </c>
      <c r="Y182">
        <v>37851150</v>
      </c>
      <c r="Z182">
        <v>229.29400000000001</v>
      </c>
      <c r="AA182">
        <v>4.41</v>
      </c>
      <c r="AE182">
        <v>42261</v>
      </c>
      <c r="AF182">
        <v>136.61879999999999</v>
      </c>
      <c r="AG182">
        <v>136.58000000000001</v>
      </c>
      <c r="AJ182">
        <v>42261</v>
      </c>
      <c r="AK182">
        <v>136.58000000000001</v>
      </c>
      <c r="AL182">
        <v>136.61879999999999</v>
      </c>
      <c r="AO182">
        <v>42258</v>
      </c>
      <c r="AP182">
        <v>0.31469999999999998</v>
      </c>
      <c r="AR182">
        <v>42263</v>
      </c>
      <c r="AS182">
        <v>492</v>
      </c>
      <c r="AV182">
        <v>42255</v>
      </c>
      <c r="AW182" t="s">
        <v>1622</v>
      </c>
      <c r="AX182">
        <v>3604.4</v>
      </c>
      <c r="BA182">
        <v>43245</v>
      </c>
      <c r="BB182">
        <v>743.8723</v>
      </c>
      <c r="BC182">
        <v>614170.19999999995</v>
      </c>
      <c r="BD182">
        <v>182.82</v>
      </c>
      <c r="BE182">
        <v>2.238</v>
      </c>
    </row>
    <row r="183" spans="1:57" x14ac:dyDescent="0.25">
      <c r="A183">
        <v>42257</v>
      </c>
      <c r="B183">
        <v>190.99600000000001</v>
      </c>
      <c r="C183">
        <v>189.28</v>
      </c>
      <c r="F183">
        <v>42257</v>
      </c>
      <c r="G183">
        <v>189.28</v>
      </c>
      <c r="H183">
        <v>190.99600000000001</v>
      </c>
      <c r="K183">
        <v>42261</v>
      </c>
      <c r="L183">
        <v>9.7500000000000003E-2</v>
      </c>
      <c r="N183">
        <v>42262</v>
      </c>
      <c r="O183">
        <v>7657</v>
      </c>
      <c r="R183">
        <v>42271</v>
      </c>
      <c r="S183" t="s">
        <v>1622</v>
      </c>
      <c r="T183">
        <v>1897.47</v>
      </c>
      <c r="W183">
        <v>43252</v>
      </c>
      <c r="X183">
        <v>1371.3885</v>
      </c>
      <c r="Y183">
        <v>33509320</v>
      </c>
      <c r="Z183">
        <v>228.85599999999999</v>
      </c>
      <c r="AA183">
        <v>4.2750000000000004</v>
      </c>
      <c r="AE183">
        <v>42262</v>
      </c>
      <c r="AF183">
        <v>136.3432</v>
      </c>
      <c r="AG183">
        <v>136.35</v>
      </c>
      <c r="AJ183">
        <v>42262</v>
      </c>
      <c r="AK183">
        <v>136.35</v>
      </c>
      <c r="AL183">
        <v>136.3432</v>
      </c>
      <c r="AO183">
        <v>42261</v>
      </c>
      <c r="AP183">
        <v>0.28699999999999998</v>
      </c>
      <c r="AR183">
        <v>42264</v>
      </c>
      <c r="AS183">
        <v>128</v>
      </c>
      <c r="AV183">
        <v>42256</v>
      </c>
      <c r="AW183" t="s">
        <v>1622</v>
      </c>
      <c r="AX183">
        <v>3627.28</v>
      </c>
      <c r="BA183">
        <v>43252</v>
      </c>
      <c r="BB183">
        <v>727.06110000000001</v>
      </c>
      <c r="BC183">
        <v>395709.2</v>
      </c>
      <c r="BD183">
        <v>182.84</v>
      </c>
      <c r="BE183">
        <v>2.238</v>
      </c>
    </row>
    <row r="184" spans="1:57" x14ac:dyDescent="0.25">
      <c r="A184">
        <v>42258</v>
      </c>
      <c r="B184">
        <v>191.08199999999999</v>
      </c>
      <c r="C184">
        <v>188.92</v>
      </c>
      <c r="F184">
        <v>42258</v>
      </c>
      <c r="G184">
        <v>188.92</v>
      </c>
      <c r="H184">
        <v>191.08199999999999</v>
      </c>
      <c r="K184">
        <v>42262</v>
      </c>
      <c r="L184">
        <v>9.4399999999999998E-2</v>
      </c>
      <c r="N184">
        <v>42263</v>
      </c>
      <c r="O184">
        <v>13093</v>
      </c>
      <c r="R184">
        <v>42272</v>
      </c>
      <c r="S184" t="s">
        <v>1622</v>
      </c>
      <c r="T184">
        <v>1933.47</v>
      </c>
      <c r="W184">
        <v>43259</v>
      </c>
      <c r="X184">
        <v>1381.0405000000001</v>
      </c>
      <c r="Y184">
        <v>11229910</v>
      </c>
      <c r="Z184">
        <v>230.88</v>
      </c>
      <c r="AA184">
        <v>4.218</v>
      </c>
      <c r="AE184">
        <v>42263</v>
      </c>
      <c r="AF184">
        <v>137.08709999999999</v>
      </c>
      <c r="AG184">
        <v>137.12</v>
      </c>
      <c r="AJ184">
        <v>42263</v>
      </c>
      <c r="AK184">
        <v>137.12</v>
      </c>
      <c r="AL184">
        <v>137.08709999999999</v>
      </c>
      <c r="AO184">
        <v>42262</v>
      </c>
      <c r="AP184">
        <v>0.39529999999999998</v>
      </c>
      <c r="AR184">
        <v>42265</v>
      </c>
      <c r="AS184">
        <v>267</v>
      </c>
      <c r="AV184">
        <v>42257</v>
      </c>
      <c r="AW184" t="s">
        <v>1622</v>
      </c>
      <c r="AX184">
        <v>3610.58</v>
      </c>
      <c r="BA184">
        <v>43259</v>
      </c>
      <c r="BB184">
        <v>752.87180000000001</v>
      </c>
      <c r="BC184">
        <v>137027.20000000001</v>
      </c>
      <c r="BD184">
        <v>184.68</v>
      </c>
      <c r="BE184">
        <v>2.3029999999999999</v>
      </c>
    </row>
    <row r="185" spans="1:57" x14ac:dyDescent="0.25">
      <c r="A185">
        <v>42261</v>
      </c>
      <c r="B185">
        <v>188.75800000000001</v>
      </c>
      <c r="C185">
        <v>188.42</v>
      </c>
      <c r="F185">
        <v>42261</v>
      </c>
      <c r="G185">
        <v>188.42</v>
      </c>
      <c r="H185">
        <v>188.75800000000001</v>
      </c>
      <c r="K185">
        <v>42263</v>
      </c>
      <c r="L185">
        <v>0.1356</v>
      </c>
      <c r="N185">
        <v>42264</v>
      </c>
      <c r="O185">
        <v>3359</v>
      </c>
      <c r="R185">
        <v>42275</v>
      </c>
      <c r="S185" t="s">
        <v>1622</v>
      </c>
      <c r="T185">
        <v>1927.34</v>
      </c>
      <c r="W185">
        <v>43266</v>
      </c>
      <c r="X185">
        <v>1289.7819999999999</v>
      </c>
      <c r="Y185">
        <v>83088060</v>
      </c>
      <c r="Z185">
        <v>230.71539999999999</v>
      </c>
      <c r="AA185">
        <v>3.6989999999999998</v>
      </c>
      <c r="AE185">
        <v>42264</v>
      </c>
      <c r="AF185">
        <v>137.4024</v>
      </c>
      <c r="AG185">
        <v>137.38999999999999</v>
      </c>
      <c r="AJ185">
        <v>42264</v>
      </c>
      <c r="AK185">
        <v>137.38999999999999</v>
      </c>
      <c r="AL185">
        <v>137.4024</v>
      </c>
      <c r="AO185">
        <v>42263</v>
      </c>
      <c r="AP185">
        <v>0.28970000000000001</v>
      </c>
      <c r="AR185">
        <v>42268</v>
      </c>
      <c r="AS185">
        <v>241</v>
      </c>
      <c r="AV185">
        <v>42258</v>
      </c>
      <c r="AW185" t="s">
        <v>1622</v>
      </c>
      <c r="AX185">
        <v>3562.43</v>
      </c>
      <c r="BA185">
        <v>43266</v>
      </c>
      <c r="BB185">
        <v>762.42460000000005</v>
      </c>
      <c r="BC185">
        <v>95356.58</v>
      </c>
      <c r="BD185">
        <v>186.94</v>
      </c>
      <c r="BE185">
        <v>2.3029999999999999</v>
      </c>
    </row>
    <row r="186" spans="1:57" x14ac:dyDescent="0.25">
      <c r="A186">
        <v>42262</v>
      </c>
      <c r="B186">
        <v>188.73500000000001</v>
      </c>
      <c r="C186">
        <v>189.36</v>
      </c>
      <c r="F186">
        <v>42262</v>
      </c>
      <c r="G186">
        <v>189.36</v>
      </c>
      <c r="H186">
        <v>188.73500000000001</v>
      </c>
      <c r="K186">
        <v>42264</v>
      </c>
      <c r="L186">
        <v>0.20269999999999999</v>
      </c>
      <c r="N186">
        <v>42265</v>
      </c>
      <c r="O186">
        <v>25463</v>
      </c>
      <c r="R186">
        <v>42276</v>
      </c>
      <c r="S186" t="s">
        <v>1622</v>
      </c>
      <c r="T186">
        <v>1841.92</v>
      </c>
      <c r="W186">
        <v>43273</v>
      </c>
      <c r="X186">
        <v>1263.7279000000001</v>
      </c>
      <c r="Y186">
        <v>4240270</v>
      </c>
      <c r="Z186">
        <v>227.16</v>
      </c>
      <c r="AA186">
        <v>3.7189999999999999</v>
      </c>
      <c r="AE186">
        <v>42265</v>
      </c>
      <c r="AF186">
        <v>138.04650000000001</v>
      </c>
      <c r="AG186">
        <v>138.06</v>
      </c>
      <c r="AJ186">
        <v>42265</v>
      </c>
      <c r="AK186">
        <v>138.06</v>
      </c>
      <c r="AL186">
        <v>138.04650000000001</v>
      </c>
      <c r="AO186">
        <v>42264</v>
      </c>
      <c r="AP186">
        <v>0.33850000000000002</v>
      </c>
      <c r="AR186">
        <v>42269</v>
      </c>
      <c r="AS186">
        <v>410</v>
      </c>
      <c r="AV186">
        <v>42261</v>
      </c>
      <c r="AW186" t="s">
        <v>1622</v>
      </c>
      <c r="AX186">
        <v>3539.24</v>
      </c>
      <c r="BA186">
        <v>43273</v>
      </c>
      <c r="BB186">
        <v>763.10580000000004</v>
      </c>
      <c r="BC186">
        <v>901781.8</v>
      </c>
      <c r="BD186">
        <v>186.2</v>
      </c>
      <c r="BE186">
        <v>2.2839999999999998</v>
      </c>
    </row>
    <row r="187" spans="1:57" x14ac:dyDescent="0.25">
      <c r="A187">
        <v>42263</v>
      </c>
      <c r="B187">
        <v>190.059</v>
      </c>
      <c r="C187">
        <v>192.5</v>
      </c>
      <c r="F187">
        <v>42263</v>
      </c>
      <c r="G187">
        <v>192.5</v>
      </c>
      <c r="H187">
        <v>190.059</v>
      </c>
      <c r="K187">
        <v>42265</v>
      </c>
      <c r="L187">
        <v>0.1091</v>
      </c>
      <c r="N187">
        <v>42268</v>
      </c>
      <c r="O187">
        <v>16794</v>
      </c>
      <c r="R187">
        <v>42277</v>
      </c>
      <c r="S187" t="s">
        <v>1622</v>
      </c>
      <c r="T187">
        <v>1890.45</v>
      </c>
      <c r="W187">
        <v>43280</v>
      </c>
      <c r="X187">
        <v>1228.2683999999999</v>
      </c>
      <c r="Y187">
        <v>8992100</v>
      </c>
      <c r="Z187">
        <v>224.87</v>
      </c>
      <c r="AA187">
        <v>3.6429999999999998</v>
      </c>
      <c r="AE187">
        <v>42268</v>
      </c>
      <c r="AF187">
        <v>139.41210000000001</v>
      </c>
      <c r="AG187">
        <v>139.41999999999999</v>
      </c>
      <c r="AJ187">
        <v>42268</v>
      </c>
      <c r="AK187">
        <v>139.41999999999999</v>
      </c>
      <c r="AL187">
        <v>139.41210000000001</v>
      </c>
      <c r="AO187">
        <v>42265</v>
      </c>
      <c r="AP187">
        <v>0.30890000000000001</v>
      </c>
      <c r="AR187">
        <v>42270</v>
      </c>
      <c r="AS187">
        <v>1278</v>
      </c>
      <c r="AV187">
        <v>42262</v>
      </c>
      <c r="AW187" t="s">
        <v>1622</v>
      </c>
      <c r="AX187">
        <v>3532.12</v>
      </c>
      <c r="BA187">
        <v>43280</v>
      </c>
      <c r="BB187">
        <v>758.35699999999997</v>
      </c>
      <c r="BC187">
        <v>141845.4</v>
      </c>
      <c r="BD187">
        <v>184.2</v>
      </c>
      <c r="BE187">
        <v>2.2839999999999998</v>
      </c>
    </row>
    <row r="188" spans="1:57" x14ac:dyDescent="0.25">
      <c r="A188">
        <v>42264</v>
      </c>
      <c r="B188">
        <v>192.517</v>
      </c>
      <c r="C188">
        <v>192.34</v>
      </c>
      <c r="F188">
        <v>42264</v>
      </c>
      <c r="G188">
        <v>192.34</v>
      </c>
      <c r="H188">
        <v>192.517</v>
      </c>
      <c r="K188">
        <v>42268</v>
      </c>
      <c r="L188">
        <v>0.24979999999999999</v>
      </c>
      <c r="N188">
        <v>42269</v>
      </c>
      <c r="O188">
        <v>8491</v>
      </c>
      <c r="R188">
        <v>42278</v>
      </c>
      <c r="S188" t="s">
        <v>1622</v>
      </c>
      <c r="T188">
        <v>1932.59</v>
      </c>
      <c r="AE188">
        <v>42269</v>
      </c>
      <c r="AF188">
        <v>137.37639999999999</v>
      </c>
      <c r="AG188">
        <v>137.32</v>
      </c>
      <c r="AJ188">
        <v>42269</v>
      </c>
      <c r="AK188">
        <v>137.32</v>
      </c>
      <c r="AL188">
        <v>137.37639999999999</v>
      </c>
      <c r="AO188">
        <v>42268</v>
      </c>
      <c r="AP188">
        <v>0.32119999999999999</v>
      </c>
      <c r="AR188">
        <v>42271</v>
      </c>
      <c r="AS188">
        <v>858</v>
      </c>
      <c r="AV188">
        <v>42263</v>
      </c>
      <c r="AW188" t="s">
        <v>1622</v>
      </c>
      <c r="AX188">
        <v>3551.51</v>
      </c>
    </row>
    <row r="189" spans="1:57" x14ac:dyDescent="0.25">
      <c r="A189">
        <v>42265</v>
      </c>
      <c r="B189">
        <v>188.68</v>
      </c>
      <c r="C189">
        <v>186.74</v>
      </c>
      <c r="F189">
        <v>42265</v>
      </c>
      <c r="G189">
        <v>186.74</v>
      </c>
      <c r="H189">
        <v>188.68</v>
      </c>
      <c r="K189">
        <v>42269</v>
      </c>
      <c r="L189">
        <v>0.2346</v>
      </c>
      <c r="N189">
        <v>42270</v>
      </c>
      <c r="O189">
        <v>11897</v>
      </c>
      <c r="R189">
        <v>42279</v>
      </c>
      <c r="S189" t="s">
        <v>1622</v>
      </c>
      <c r="T189">
        <v>1935.41</v>
      </c>
      <c r="AE189">
        <v>42270</v>
      </c>
      <c r="AF189">
        <v>138.5609</v>
      </c>
      <c r="AG189">
        <v>138.61000000000001</v>
      </c>
      <c r="AJ189">
        <v>42270</v>
      </c>
      <c r="AK189">
        <v>138.61000000000001</v>
      </c>
      <c r="AL189">
        <v>138.5609</v>
      </c>
      <c r="AO189">
        <v>42269</v>
      </c>
      <c r="AP189">
        <v>0.34210000000000002</v>
      </c>
      <c r="AR189">
        <v>42272</v>
      </c>
      <c r="AS189">
        <v>1064</v>
      </c>
      <c r="AV189">
        <v>42264</v>
      </c>
      <c r="AW189" t="s">
        <v>1622</v>
      </c>
      <c r="AX189">
        <v>3559.76</v>
      </c>
    </row>
    <row r="190" spans="1:57" x14ac:dyDescent="0.25">
      <c r="A190">
        <v>42268</v>
      </c>
      <c r="B190">
        <v>188.66300000000001</v>
      </c>
      <c r="C190">
        <v>187.51</v>
      </c>
      <c r="F190">
        <v>42268</v>
      </c>
      <c r="G190">
        <v>187.51</v>
      </c>
      <c r="H190">
        <v>188.66300000000001</v>
      </c>
      <c r="K190">
        <v>42270</v>
      </c>
      <c r="L190">
        <v>0.1663</v>
      </c>
      <c r="N190">
        <v>42271</v>
      </c>
      <c r="O190">
        <v>20807</v>
      </c>
      <c r="R190">
        <v>42282</v>
      </c>
      <c r="S190" t="s">
        <v>1622</v>
      </c>
      <c r="T190">
        <v>1960.63</v>
      </c>
      <c r="AE190">
        <v>42271</v>
      </c>
      <c r="AF190">
        <v>137.79509999999999</v>
      </c>
      <c r="AG190">
        <v>137.82</v>
      </c>
      <c r="AJ190">
        <v>42271</v>
      </c>
      <c r="AK190">
        <v>137.82</v>
      </c>
      <c r="AL190">
        <v>137.79509999999999</v>
      </c>
      <c r="AO190">
        <v>42270</v>
      </c>
      <c r="AP190">
        <v>0.31659999999999999</v>
      </c>
      <c r="AR190">
        <v>42275</v>
      </c>
      <c r="AS190">
        <v>314</v>
      </c>
      <c r="AV190">
        <v>42265</v>
      </c>
      <c r="AW190" t="s">
        <v>1622</v>
      </c>
      <c r="AX190">
        <v>3576.56</v>
      </c>
    </row>
    <row r="191" spans="1:57" x14ac:dyDescent="0.25">
      <c r="A191">
        <v>42269</v>
      </c>
      <c r="B191">
        <v>188.65799999999999</v>
      </c>
      <c r="C191">
        <v>183.22</v>
      </c>
      <c r="F191">
        <v>42269</v>
      </c>
      <c r="G191">
        <v>183.22</v>
      </c>
      <c r="H191">
        <v>188.65799999999999</v>
      </c>
      <c r="K191">
        <v>42271</v>
      </c>
      <c r="L191">
        <v>9.2299999999999993E-2</v>
      </c>
      <c r="N191">
        <v>42272</v>
      </c>
      <c r="O191">
        <v>55816</v>
      </c>
      <c r="R191">
        <v>42283</v>
      </c>
      <c r="S191" t="s">
        <v>1622</v>
      </c>
      <c r="T191">
        <v>1976.4</v>
      </c>
      <c r="AE191">
        <v>42272</v>
      </c>
      <c r="AF191">
        <v>141.0522</v>
      </c>
      <c r="AG191">
        <v>141.11000000000001</v>
      </c>
      <c r="AJ191">
        <v>42272</v>
      </c>
      <c r="AK191">
        <v>141.11000000000001</v>
      </c>
      <c r="AL191">
        <v>141.0522</v>
      </c>
      <c r="AO191">
        <v>42271</v>
      </c>
      <c r="AP191">
        <v>0.28539999999999999</v>
      </c>
      <c r="AR191">
        <v>42276</v>
      </c>
      <c r="AS191">
        <v>645</v>
      </c>
      <c r="AV191">
        <v>42268</v>
      </c>
      <c r="AW191" t="s">
        <v>1622</v>
      </c>
      <c r="AX191">
        <v>3612.55</v>
      </c>
    </row>
    <row r="192" spans="1:57" x14ac:dyDescent="0.25">
      <c r="A192">
        <v>42270</v>
      </c>
      <c r="B192">
        <v>188.65100000000001</v>
      </c>
      <c r="C192">
        <v>183.36</v>
      </c>
      <c r="F192">
        <v>42270</v>
      </c>
      <c r="G192">
        <v>183.36</v>
      </c>
      <c r="H192">
        <v>188.65100000000001</v>
      </c>
      <c r="K192">
        <v>42272</v>
      </c>
      <c r="L192">
        <v>0.112</v>
      </c>
      <c r="N192">
        <v>42275</v>
      </c>
      <c r="O192">
        <v>146722</v>
      </c>
      <c r="R192">
        <v>42284</v>
      </c>
      <c r="S192" t="s">
        <v>1622</v>
      </c>
      <c r="T192">
        <v>1999.55</v>
      </c>
      <c r="AE192">
        <v>42275</v>
      </c>
      <c r="AF192">
        <v>139.1233</v>
      </c>
      <c r="AG192">
        <v>139.24</v>
      </c>
      <c r="AJ192">
        <v>42275</v>
      </c>
      <c r="AK192">
        <v>139.24</v>
      </c>
      <c r="AL192">
        <v>139.1233</v>
      </c>
      <c r="AO192">
        <v>42272</v>
      </c>
      <c r="AP192">
        <v>0.41149999999999998</v>
      </c>
      <c r="AR192">
        <v>42277</v>
      </c>
      <c r="AS192">
        <v>1184</v>
      </c>
      <c r="AV192">
        <v>42269</v>
      </c>
      <c r="AW192" t="s">
        <v>1622</v>
      </c>
      <c r="AX192">
        <v>3559.69</v>
      </c>
    </row>
    <row r="193" spans="1:50" x14ac:dyDescent="0.25">
      <c r="A193">
        <v>42271</v>
      </c>
      <c r="B193">
        <v>184.09100000000001</v>
      </c>
      <c r="C193">
        <v>180.07</v>
      </c>
      <c r="F193">
        <v>42271</v>
      </c>
      <c r="G193">
        <v>180.07</v>
      </c>
      <c r="H193">
        <v>184.09100000000001</v>
      </c>
      <c r="K193">
        <v>42275</v>
      </c>
      <c r="L193">
        <v>0.26390000000000002</v>
      </c>
      <c r="N193">
        <v>42276</v>
      </c>
      <c r="O193">
        <v>14032</v>
      </c>
      <c r="R193">
        <v>42285</v>
      </c>
      <c r="S193" t="s">
        <v>1622</v>
      </c>
      <c r="T193">
        <v>1983.93</v>
      </c>
      <c r="AE193">
        <v>42276</v>
      </c>
      <c r="AF193">
        <v>138.92310000000001</v>
      </c>
      <c r="AG193">
        <v>139.04</v>
      </c>
      <c r="AJ193">
        <v>42276</v>
      </c>
      <c r="AK193">
        <v>139.04</v>
      </c>
      <c r="AL193">
        <v>138.92310000000001</v>
      </c>
      <c r="AO193">
        <v>42275</v>
      </c>
      <c r="AP193">
        <v>0.4874</v>
      </c>
      <c r="AR193">
        <v>42278</v>
      </c>
      <c r="AS193">
        <v>938</v>
      </c>
      <c r="AV193">
        <v>42270</v>
      </c>
      <c r="AW193" t="s">
        <v>1622</v>
      </c>
      <c r="AX193">
        <v>3590.53</v>
      </c>
    </row>
    <row r="194" spans="1:50" x14ac:dyDescent="0.25">
      <c r="A194">
        <v>42272</v>
      </c>
      <c r="B194">
        <v>187.57900000000001</v>
      </c>
      <c r="C194">
        <v>189.27</v>
      </c>
      <c r="F194">
        <v>42272</v>
      </c>
      <c r="G194">
        <v>189.27</v>
      </c>
      <c r="H194">
        <v>187.57900000000001</v>
      </c>
      <c r="K194">
        <v>42276</v>
      </c>
      <c r="L194">
        <v>0.2389</v>
      </c>
      <c r="N194">
        <v>42277</v>
      </c>
      <c r="O194">
        <v>24749</v>
      </c>
      <c r="R194">
        <v>42286</v>
      </c>
      <c r="S194" t="s">
        <v>1622</v>
      </c>
      <c r="T194">
        <v>2028.1</v>
      </c>
      <c r="AE194">
        <v>42277</v>
      </c>
      <c r="AF194">
        <v>140.25559999999999</v>
      </c>
      <c r="AG194">
        <v>140.47</v>
      </c>
      <c r="AJ194">
        <v>42277</v>
      </c>
      <c r="AK194">
        <v>140.47</v>
      </c>
      <c r="AL194">
        <v>140.25559999999999</v>
      </c>
      <c r="AO194">
        <v>42276</v>
      </c>
      <c r="AP194">
        <v>0.31730000000000003</v>
      </c>
      <c r="AR194">
        <v>42279</v>
      </c>
      <c r="AS194">
        <v>178</v>
      </c>
      <c r="AV194">
        <v>42271</v>
      </c>
      <c r="AW194" t="s">
        <v>1622</v>
      </c>
      <c r="AX194">
        <v>3570.67</v>
      </c>
    </row>
    <row r="195" spans="1:50" x14ac:dyDescent="0.25">
      <c r="A195">
        <v>42275</v>
      </c>
      <c r="B195">
        <v>186.96799999999999</v>
      </c>
      <c r="C195">
        <v>183.59</v>
      </c>
      <c r="F195">
        <v>42275</v>
      </c>
      <c r="G195">
        <v>183.59</v>
      </c>
      <c r="H195">
        <v>186.96799999999999</v>
      </c>
      <c r="K195">
        <v>42277</v>
      </c>
      <c r="L195">
        <v>0.12590000000000001</v>
      </c>
      <c r="N195">
        <v>42278</v>
      </c>
      <c r="O195">
        <v>78319</v>
      </c>
      <c r="R195">
        <v>42290</v>
      </c>
      <c r="S195" t="s">
        <v>1622</v>
      </c>
      <c r="T195">
        <v>2012.39</v>
      </c>
      <c r="AE195">
        <v>42278</v>
      </c>
      <c r="AF195">
        <v>138.494</v>
      </c>
      <c r="AG195">
        <v>138.6</v>
      </c>
      <c r="AJ195">
        <v>42278</v>
      </c>
      <c r="AK195">
        <v>138.6</v>
      </c>
      <c r="AL195">
        <v>138.494</v>
      </c>
      <c r="AO195">
        <v>42277</v>
      </c>
      <c r="AP195">
        <v>0.29799999999999999</v>
      </c>
      <c r="AR195">
        <v>42282</v>
      </c>
      <c r="AS195">
        <v>215</v>
      </c>
      <c r="AV195">
        <v>42272</v>
      </c>
      <c r="AW195" t="s">
        <v>1622</v>
      </c>
      <c r="AX195">
        <v>3655.4</v>
      </c>
    </row>
    <row r="196" spans="1:50" x14ac:dyDescent="0.25">
      <c r="A196">
        <v>42276</v>
      </c>
      <c r="B196">
        <v>178.67599999999999</v>
      </c>
      <c r="C196">
        <v>180.44</v>
      </c>
      <c r="F196">
        <v>42276</v>
      </c>
      <c r="G196">
        <v>180.44</v>
      </c>
      <c r="H196">
        <v>178.67599999999999</v>
      </c>
      <c r="K196">
        <v>42278</v>
      </c>
      <c r="L196">
        <v>0.1477</v>
      </c>
      <c r="N196">
        <v>42279</v>
      </c>
      <c r="O196">
        <v>2036</v>
      </c>
      <c r="R196">
        <v>42291</v>
      </c>
      <c r="S196" t="s">
        <v>1622</v>
      </c>
      <c r="T196">
        <v>1969.95</v>
      </c>
      <c r="AE196">
        <v>42279</v>
      </c>
      <c r="AF196">
        <v>139.4992</v>
      </c>
      <c r="AG196">
        <v>139.58000000000001</v>
      </c>
      <c r="AJ196">
        <v>42279</v>
      </c>
      <c r="AK196">
        <v>139.58000000000001</v>
      </c>
      <c r="AL196">
        <v>139.4992</v>
      </c>
      <c r="AO196">
        <v>42278</v>
      </c>
      <c r="AP196">
        <v>0.37880000000000003</v>
      </c>
      <c r="AR196">
        <v>42283</v>
      </c>
      <c r="AS196">
        <v>621</v>
      </c>
      <c r="AV196">
        <v>42275</v>
      </c>
      <c r="AW196" t="s">
        <v>1622</v>
      </c>
      <c r="AX196">
        <v>3605.41</v>
      </c>
    </row>
    <row r="197" spans="1:50" x14ac:dyDescent="0.25">
      <c r="A197">
        <v>42277</v>
      </c>
      <c r="B197">
        <v>183.37799999999999</v>
      </c>
      <c r="C197">
        <v>184.25</v>
      </c>
      <c r="F197">
        <v>42277</v>
      </c>
      <c r="G197">
        <v>184.25</v>
      </c>
      <c r="H197">
        <v>183.37799999999999</v>
      </c>
      <c r="K197">
        <v>42279</v>
      </c>
      <c r="L197">
        <v>0.18659999999999999</v>
      </c>
      <c r="N197">
        <v>42282</v>
      </c>
      <c r="O197">
        <v>39880</v>
      </c>
      <c r="R197">
        <v>42292</v>
      </c>
      <c r="S197" t="s">
        <v>1622</v>
      </c>
      <c r="T197">
        <v>1996.31</v>
      </c>
      <c r="AE197">
        <v>42282</v>
      </c>
      <c r="AF197">
        <v>143.16159999999999</v>
      </c>
      <c r="AG197">
        <v>142.99</v>
      </c>
      <c r="AJ197">
        <v>42282</v>
      </c>
      <c r="AK197">
        <v>142.99</v>
      </c>
      <c r="AL197">
        <v>143.16159999999999</v>
      </c>
      <c r="AO197">
        <v>42279</v>
      </c>
      <c r="AP197">
        <v>0.32279999999999998</v>
      </c>
      <c r="AR197">
        <v>42284</v>
      </c>
      <c r="AS197">
        <v>327</v>
      </c>
      <c r="AV197">
        <v>42276</v>
      </c>
      <c r="AW197" t="s">
        <v>1622</v>
      </c>
      <c r="AX197">
        <v>3600.25</v>
      </c>
    </row>
    <row r="198" spans="1:50" x14ac:dyDescent="0.25">
      <c r="A198">
        <v>42278</v>
      </c>
      <c r="B198">
        <v>187.46100000000001</v>
      </c>
      <c r="C198">
        <v>184.97</v>
      </c>
      <c r="F198">
        <v>42278</v>
      </c>
      <c r="G198">
        <v>184.97</v>
      </c>
      <c r="H198">
        <v>187.46100000000001</v>
      </c>
      <c r="K198">
        <v>42282</v>
      </c>
      <c r="L198">
        <v>0.10589999999999999</v>
      </c>
      <c r="N198">
        <v>42283</v>
      </c>
      <c r="O198">
        <v>4760</v>
      </c>
      <c r="R198">
        <v>42293</v>
      </c>
      <c r="S198" t="s">
        <v>1622</v>
      </c>
      <c r="T198">
        <v>2016.26</v>
      </c>
      <c r="AE198">
        <v>42283</v>
      </c>
      <c r="AF198">
        <v>143.46610000000001</v>
      </c>
      <c r="AG198">
        <v>143.55000000000001</v>
      </c>
      <c r="AJ198">
        <v>42283</v>
      </c>
      <c r="AK198">
        <v>143.55000000000001</v>
      </c>
      <c r="AL198">
        <v>143.46610000000001</v>
      </c>
      <c r="AO198">
        <v>42282</v>
      </c>
      <c r="AP198">
        <v>0.30359999999999998</v>
      </c>
      <c r="AR198">
        <v>42285</v>
      </c>
      <c r="AS198">
        <v>265</v>
      </c>
      <c r="AV198">
        <v>42277</v>
      </c>
      <c r="AW198" t="s">
        <v>1622</v>
      </c>
      <c r="AX198">
        <v>3634.95</v>
      </c>
    </row>
    <row r="199" spans="1:50" x14ac:dyDescent="0.25">
      <c r="A199">
        <v>42279</v>
      </c>
      <c r="B199">
        <v>187.72900000000001</v>
      </c>
      <c r="C199">
        <v>185.19</v>
      </c>
      <c r="F199">
        <v>42279</v>
      </c>
      <c r="G199">
        <v>185.19</v>
      </c>
      <c r="H199">
        <v>187.72900000000001</v>
      </c>
      <c r="K199">
        <v>42283</v>
      </c>
      <c r="L199">
        <v>0.1666</v>
      </c>
      <c r="N199">
        <v>42284</v>
      </c>
      <c r="O199">
        <v>25191</v>
      </c>
      <c r="R199">
        <v>42296</v>
      </c>
      <c r="S199" t="s">
        <v>1622</v>
      </c>
      <c r="T199">
        <v>2001.55</v>
      </c>
      <c r="AE199">
        <v>42284</v>
      </c>
      <c r="AF199">
        <v>142.26249999999999</v>
      </c>
      <c r="AG199">
        <v>142.32</v>
      </c>
      <c r="AJ199">
        <v>42284</v>
      </c>
      <c r="AK199">
        <v>142.32</v>
      </c>
      <c r="AL199">
        <v>142.26249999999999</v>
      </c>
      <c r="AO199">
        <v>42283</v>
      </c>
      <c r="AP199">
        <v>0.26050000000000001</v>
      </c>
      <c r="AR199">
        <v>42286</v>
      </c>
      <c r="AS199">
        <v>1201</v>
      </c>
      <c r="AV199">
        <v>42278</v>
      </c>
      <c r="AW199" t="s">
        <v>1622</v>
      </c>
      <c r="AX199">
        <v>3589.2</v>
      </c>
    </row>
    <row r="200" spans="1:50" x14ac:dyDescent="0.25">
      <c r="A200">
        <v>42282</v>
      </c>
      <c r="B200">
        <v>190.15799999999999</v>
      </c>
      <c r="C200">
        <v>193.56</v>
      </c>
      <c r="F200">
        <v>42282</v>
      </c>
      <c r="G200">
        <v>193.56</v>
      </c>
      <c r="H200">
        <v>190.15799999999999</v>
      </c>
      <c r="K200">
        <v>42284</v>
      </c>
      <c r="L200">
        <v>0.1303</v>
      </c>
      <c r="N200">
        <v>42285</v>
      </c>
      <c r="O200">
        <v>23715</v>
      </c>
      <c r="R200">
        <v>42297</v>
      </c>
      <c r="S200" t="s">
        <v>1622</v>
      </c>
      <c r="T200">
        <v>2007.51</v>
      </c>
      <c r="AE200">
        <v>42285</v>
      </c>
      <c r="AF200">
        <v>142.57</v>
      </c>
      <c r="AG200">
        <v>142.57</v>
      </c>
      <c r="AJ200">
        <v>42285</v>
      </c>
      <c r="AK200">
        <v>142.57</v>
      </c>
      <c r="AL200">
        <v>142.57</v>
      </c>
      <c r="AO200">
        <v>42284</v>
      </c>
      <c r="AP200">
        <v>0.29330000000000001</v>
      </c>
      <c r="AR200">
        <v>42289</v>
      </c>
      <c r="AS200">
        <v>185</v>
      </c>
      <c r="AV200">
        <v>42279</v>
      </c>
      <c r="AW200" t="s">
        <v>1622</v>
      </c>
      <c r="AX200">
        <v>3615.39</v>
      </c>
    </row>
    <row r="201" spans="1:50" x14ac:dyDescent="0.25">
      <c r="A201">
        <v>42283</v>
      </c>
      <c r="B201">
        <v>191.68199999999999</v>
      </c>
      <c r="C201">
        <v>192.49</v>
      </c>
      <c r="F201">
        <v>42283</v>
      </c>
      <c r="G201">
        <v>192.49</v>
      </c>
      <c r="H201">
        <v>191.68199999999999</v>
      </c>
      <c r="K201">
        <v>42285</v>
      </c>
      <c r="L201">
        <v>0.15570000000000001</v>
      </c>
      <c r="N201">
        <v>42286</v>
      </c>
      <c r="O201">
        <v>161345</v>
      </c>
      <c r="R201">
        <v>42298</v>
      </c>
      <c r="S201" t="s">
        <v>1622</v>
      </c>
      <c r="T201">
        <v>2043.69</v>
      </c>
      <c r="AE201">
        <v>42286</v>
      </c>
      <c r="AF201">
        <v>143.36879999999999</v>
      </c>
      <c r="AG201">
        <v>143.49</v>
      </c>
      <c r="AJ201">
        <v>42286</v>
      </c>
      <c r="AK201">
        <v>143.49</v>
      </c>
      <c r="AL201">
        <v>143.36879999999999</v>
      </c>
      <c r="AO201">
        <v>42285</v>
      </c>
      <c r="AP201">
        <v>0.37859999999999999</v>
      </c>
      <c r="AR201">
        <v>42290</v>
      </c>
      <c r="AS201">
        <v>406</v>
      </c>
      <c r="AV201">
        <v>42282</v>
      </c>
      <c r="AW201" t="s">
        <v>1622</v>
      </c>
      <c r="AX201">
        <v>3710.76</v>
      </c>
    </row>
    <row r="202" spans="1:50" x14ac:dyDescent="0.25">
      <c r="A202">
        <v>42284</v>
      </c>
      <c r="B202">
        <v>193.92099999999999</v>
      </c>
      <c r="C202">
        <v>193.64</v>
      </c>
      <c r="F202">
        <v>42284</v>
      </c>
      <c r="G202">
        <v>193.64</v>
      </c>
      <c r="H202">
        <v>193.92099999999999</v>
      </c>
      <c r="K202">
        <v>42286</v>
      </c>
      <c r="L202">
        <v>0.1149</v>
      </c>
      <c r="N202">
        <v>42289</v>
      </c>
      <c r="O202">
        <v>82136</v>
      </c>
      <c r="R202">
        <v>42299</v>
      </c>
      <c r="S202" t="s">
        <v>1622</v>
      </c>
      <c r="T202">
        <v>2032.25</v>
      </c>
      <c r="AE202">
        <v>42289</v>
      </c>
      <c r="AF202">
        <v>143.7115</v>
      </c>
      <c r="AG202">
        <v>143.72999999999999</v>
      </c>
      <c r="AJ202">
        <v>42289</v>
      </c>
      <c r="AK202">
        <v>143.72999999999999</v>
      </c>
      <c r="AL202">
        <v>143.7115</v>
      </c>
      <c r="AO202">
        <v>42286</v>
      </c>
      <c r="AP202">
        <v>0.2641</v>
      </c>
      <c r="AR202">
        <v>42291</v>
      </c>
      <c r="AS202">
        <v>767</v>
      </c>
      <c r="AV202">
        <v>42283</v>
      </c>
      <c r="AW202" t="s">
        <v>1622</v>
      </c>
      <c r="AX202">
        <v>3718.72</v>
      </c>
    </row>
    <row r="203" spans="1:50" x14ac:dyDescent="0.25">
      <c r="A203">
        <v>42285</v>
      </c>
      <c r="B203">
        <v>192.40100000000001</v>
      </c>
      <c r="C203">
        <v>194.22</v>
      </c>
      <c r="F203">
        <v>42285</v>
      </c>
      <c r="G203">
        <v>194.22</v>
      </c>
      <c r="H203">
        <v>192.40100000000001</v>
      </c>
      <c r="K203">
        <v>42289</v>
      </c>
      <c r="L203">
        <v>0.17710000000000001</v>
      </c>
      <c r="N203">
        <v>42290</v>
      </c>
      <c r="O203">
        <v>28207</v>
      </c>
      <c r="R203">
        <v>42300</v>
      </c>
      <c r="S203" t="s">
        <v>1622</v>
      </c>
      <c r="T203">
        <v>2071.9299999999998</v>
      </c>
      <c r="AE203">
        <v>42290</v>
      </c>
      <c r="AF203">
        <v>143.45230000000001</v>
      </c>
      <c r="AG203">
        <v>143.21</v>
      </c>
      <c r="AJ203">
        <v>42290</v>
      </c>
      <c r="AK203">
        <v>143.21</v>
      </c>
      <c r="AL203">
        <v>143.45230000000001</v>
      </c>
      <c r="AO203">
        <v>42289</v>
      </c>
      <c r="AP203">
        <v>0.30030000000000001</v>
      </c>
      <c r="AR203">
        <v>42292</v>
      </c>
      <c r="AS203">
        <v>481</v>
      </c>
      <c r="AV203">
        <v>42284</v>
      </c>
      <c r="AW203" t="s">
        <v>1622</v>
      </c>
      <c r="AX203">
        <v>3687.49</v>
      </c>
    </row>
    <row r="204" spans="1:50" x14ac:dyDescent="0.25">
      <c r="A204">
        <v>42286</v>
      </c>
      <c r="B204">
        <v>196.679</v>
      </c>
      <c r="C204">
        <v>196</v>
      </c>
      <c r="F204">
        <v>42286</v>
      </c>
      <c r="G204">
        <v>196</v>
      </c>
      <c r="H204">
        <v>196.679</v>
      </c>
      <c r="K204">
        <v>42290</v>
      </c>
      <c r="L204">
        <v>0.10199999999999999</v>
      </c>
      <c r="N204">
        <v>42291</v>
      </c>
      <c r="O204">
        <v>20047</v>
      </c>
      <c r="R204">
        <v>42303</v>
      </c>
      <c r="S204" t="s">
        <v>1622</v>
      </c>
      <c r="T204">
        <v>2086.85</v>
      </c>
      <c r="AE204">
        <v>42291</v>
      </c>
      <c r="AF204">
        <v>142.95439999999999</v>
      </c>
      <c r="AG204">
        <v>142.93</v>
      </c>
      <c r="AJ204">
        <v>42291</v>
      </c>
      <c r="AK204">
        <v>142.93</v>
      </c>
      <c r="AL204">
        <v>142.95439999999999</v>
      </c>
      <c r="AO204">
        <v>42290</v>
      </c>
      <c r="AP204">
        <v>0.2969</v>
      </c>
      <c r="AR204">
        <v>42293</v>
      </c>
      <c r="AS204">
        <v>323</v>
      </c>
      <c r="AV204">
        <v>42285</v>
      </c>
      <c r="AW204" t="s">
        <v>1622</v>
      </c>
      <c r="AX204">
        <v>3695.53</v>
      </c>
    </row>
    <row r="205" spans="1:50" x14ac:dyDescent="0.25">
      <c r="A205">
        <v>42289</v>
      </c>
      <c r="B205">
        <v>196.661</v>
      </c>
      <c r="C205">
        <v>195.65</v>
      </c>
      <c r="F205">
        <v>42289</v>
      </c>
      <c r="G205">
        <v>195.65</v>
      </c>
      <c r="H205">
        <v>196.661</v>
      </c>
      <c r="K205">
        <v>42291</v>
      </c>
      <c r="L205">
        <v>0.13739999999999999</v>
      </c>
      <c r="N205">
        <v>42292</v>
      </c>
      <c r="O205">
        <v>32055</v>
      </c>
      <c r="R205">
        <v>42304</v>
      </c>
      <c r="S205" t="s">
        <v>1622</v>
      </c>
      <c r="T205">
        <v>2065.46</v>
      </c>
      <c r="AE205">
        <v>42292</v>
      </c>
      <c r="AF205">
        <v>143.48599999999999</v>
      </c>
      <c r="AG205">
        <v>143.43</v>
      </c>
      <c r="AJ205">
        <v>42292</v>
      </c>
      <c r="AK205">
        <v>143.43</v>
      </c>
      <c r="AL205">
        <v>143.48599999999999</v>
      </c>
      <c r="AO205">
        <v>42291</v>
      </c>
      <c r="AP205">
        <v>0.37630000000000002</v>
      </c>
      <c r="AR205">
        <v>42296</v>
      </c>
      <c r="AS205">
        <v>378</v>
      </c>
      <c r="AV205">
        <v>42286</v>
      </c>
      <c r="AW205" t="s">
        <v>1622</v>
      </c>
      <c r="AX205">
        <v>3716.35</v>
      </c>
    </row>
    <row r="206" spans="1:50" x14ac:dyDescent="0.25">
      <c r="A206">
        <v>42290</v>
      </c>
      <c r="B206">
        <v>195.13300000000001</v>
      </c>
      <c r="C206">
        <v>194.04</v>
      </c>
      <c r="F206">
        <v>42290</v>
      </c>
      <c r="G206">
        <v>194.04</v>
      </c>
      <c r="H206">
        <v>195.13300000000001</v>
      </c>
      <c r="K206">
        <v>42292</v>
      </c>
      <c r="L206">
        <v>0.1084</v>
      </c>
      <c r="N206">
        <v>42293</v>
      </c>
      <c r="O206">
        <v>2373</v>
      </c>
      <c r="R206">
        <v>42305</v>
      </c>
      <c r="S206" t="s">
        <v>1622</v>
      </c>
      <c r="T206">
        <v>2070.98</v>
      </c>
      <c r="AE206">
        <v>42293</v>
      </c>
      <c r="AF206">
        <v>143.50030000000001</v>
      </c>
      <c r="AG206">
        <v>143.38999999999999</v>
      </c>
      <c r="AJ206">
        <v>42293</v>
      </c>
      <c r="AK206">
        <v>143.38999999999999</v>
      </c>
      <c r="AL206">
        <v>143.50030000000001</v>
      </c>
      <c r="AO206">
        <v>42292</v>
      </c>
      <c r="AP206">
        <v>0.31140000000000001</v>
      </c>
      <c r="AR206">
        <v>42297</v>
      </c>
      <c r="AS206">
        <v>533</v>
      </c>
      <c r="AV206">
        <v>42289</v>
      </c>
      <c r="AW206" t="s">
        <v>1622</v>
      </c>
      <c r="AX206">
        <v>3725.42</v>
      </c>
    </row>
    <row r="207" spans="1:50" x14ac:dyDescent="0.25">
      <c r="A207">
        <v>42291</v>
      </c>
      <c r="B207">
        <v>191.011</v>
      </c>
      <c r="C207">
        <v>190.45</v>
      </c>
      <c r="F207">
        <v>42291</v>
      </c>
      <c r="G207">
        <v>190.45</v>
      </c>
      <c r="H207">
        <v>191.011</v>
      </c>
      <c r="K207">
        <v>42293</v>
      </c>
      <c r="L207">
        <v>0.29089999999999999</v>
      </c>
      <c r="N207">
        <v>42296</v>
      </c>
      <c r="O207">
        <v>4651</v>
      </c>
      <c r="R207">
        <v>42306</v>
      </c>
      <c r="S207" t="s">
        <v>1622</v>
      </c>
      <c r="T207">
        <v>2070.86</v>
      </c>
      <c r="AE207">
        <v>42296</v>
      </c>
      <c r="AF207">
        <v>144.6917</v>
      </c>
      <c r="AG207">
        <v>144.62</v>
      </c>
      <c r="AJ207">
        <v>42296</v>
      </c>
      <c r="AK207">
        <v>144.62</v>
      </c>
      <c r="AL207">
        <v>144.6917</v>
      </c>
      <c r="AO207">
        <v>42293</v>
      </c>
      <c r="AP207">
        <v>0.34789999999999999</v>
      </c>
      <c r="AR207">
        <v>42298</v>
      </c>
      <c r="AS207">
        <v>1113</v>
      </c>
      <c r="AV207">
        <v>42290</v>
      </c>
      <c r="AW207" t="s">
        <v>1622</v>
      </c>
      <c r="AX207">
        <v>3718.73</v>
      </c>
    </row>
    <row r="208" spans="1:50" x14ac:dyDescent="0.25">
      <c r="A208">
        <v>42292</v>
      </c>
      <c r="B208">
        <v>193.56100000000001</v>
      </c>
      <c r="C208">
        <v>193.24</v>
      </c>
      <c r="F208">
        <v>42292</v>
      </c>
      <c r="G208">
        <v>193.24</v>
      </c>
      <c r="H208">
        <v>193.56100000000001</v>
      </c>
      <c r="K208">
        <v>42296</v>
      </c>
      <c r="L208">
        <v>9.6600000000000005E-2</v>
      </c>
      <c r="N208">
        <v>42297</v>
      </c>
      <c r="O208">
        <v>5828</v>
      </c>
      <c r="R208">
        <v>42307</v>
      </c>
      <c r="S208" t="s">
        <v>1622</v>
      </c>
      <c r="T208">
        <v>2085.7600000000002</v>
      </c>
      <c r="AE208">
        <v>42297</v>
      </c>
      <c r="AF208">
        <v>144.5067</v>
      </c>
      <c r="AG208">
        <v>144.47</v>
      </c>
      <c r="AJ208">
        <v>42297</v>
      </c>
      <c r="AK208">
        <v>144.47</v>
      </c>
      <c r="AL208">
        <v>144.5067</v>
      </c>
      <c r="AO208">
        <v>42296</v>
      </c>
      <c r="AP208">
        <v>0.29139999999999999</v>
      </c>
      <c r="AR208">
        <v>42299</v>
      </c>
      <c r="AS208">
        <v>283</v>
      </c>
      <c r="AV208">
        <v>42291</v>
      </c>
      <c r="AW208" t="s">
        <v>1622</v>
      </c>
      <c r="AX208">
        <v>3705.27</v>
      </c>
    </row>
    <row r="209" spans="1:50" x14ac:dyDescent="0.25">
      <c r="A209">
        <v>42293</v>
      </c>
      <c r="B209">
        <v>195.49100000000001</v>
      </c>
      <c r="C209">
        <v>195.58</v>
      </c>
      <c r="F209">
        <v>42293</v>
      </c>
      <c r="G209">
        <v>195.58</v>
      </c>
      <c r="H209">
        <v>195.49100000000001</v>
      </c>
      <c r="K209">
        <v>42297</v>
      </c>
      <c r="L209">
        <v>8.6599999999999996E-2</v>
      </c>
      <c r="N209">
        <v>42298</v>
      </c>
      <c r="O209">
        <v>16938</v>
      </c>
      <c r="R209">
        <v>42310</v>
      </c>
      <c r="S209" t="s">
        <v>1622</v>
      </c>
      <c r="T209">
        <v>2043.87</v>
      </c>
      <c r="AE209">
        <v>42298</v>
      </c>
      <c r="AF209">
        <v>144.92269999999999</v>
      </c>
      <c r="AG209">
        <v>144.94</v>
      </c>
      <c r="AJ209">
        <v>42298</v>
      </c>
      <c r="AK209">
        <v>144.94</v>
      </c>
      <c r="AL209">
        <v>144.92269999999999</v>
      </c>
      <c r="AO209">
        <v>42297</v>
      </c>
      <c r="AP209">
        <v>0.3372</v>
      </c>
      <c r="AR209">
        <v>42300</v>
      </c>
      <c r="AS209">
        <v>507</v>
      </c>
      <c r="AV209">
        <v>42292</v>
      </c>
      <c r="AW209" t="s">
        <v>1622</v>
      </c>
      <c r="AX209">
        <v>3718.31</v>
      </c>
    </row>
    <row r="210" spans="1:50" x14ac:dyDescent="0.25">
      <c r="A210">
        <v>42296</v>
      </c>
      <c r="B210">
        <v>194.05</v>
      </c>
      <c r="C210">
        <v>195.24</v>
      </c>
      <c r="F210">
        <v>42296</v>
      </c>
      <c r="G210">
        <v>195.24</v>
      </c>
      <c r="H210">
        <v>194.05</v>
      </c>
      <c r="K210">
        <v>42298</v>
      </c>
      <c r="L210">
        <v>9.2999999999999999E-2</v>
      </c>
      <c r="N210">
        <v>42299</v>
      </c>
      <c r="O210">
        <v>17409</v>
      </c>
      <c r="R210">
        <v>42312</v>
      </c>
      <c r="S210" t="s">
        <v>1622</v>
      </c>
      <c r="T210">
        <v>2062.12</v>
      </c>
      <c r="AE210">
        <v>42299</v>
      </c>
      <c r="AF210">
        <v>148.4118</v>
      </c>
      <c r="AG210">
        <v>148.72999999999999</v>
      </c>
      <c r="AJ210">
        <v>42299</v>
      </c>
      <c r="AK210">
        <v>148.72999999999999</v>
      </c>
      <c r="AL210">
        <v>148.4118</v>
      </c>
      <c r="AO210">
        <v>42298</v>
      </c>
      <c r="AP210">
        <v>0.28199999999999997</v>
      </c>
      <c r="AR210">
        <v>42303</v>
      </c>
      <c r="AS210">
        <v>368</v>
      </c>
      <c r="AV210">
        <v>42293</v>
      </c>
      <c r="AW210" t="s">
        <v>1622</v>
      </c>
      <c r="AX210">
        <v>3719.59</v>
      </c>
    </row>
    <row r="211" spans="1:50" x14ac:dyDescent="0.25">
      <c r="A211">
        <v>42297</v>
      </c>
      <c r="B211">
        <v>194.62299999999999</v>
      </c>
      <c r="C211">
        <v>194.93</v>
      </c>
      <c r="F211">
        <v>42297</v>
      </c>
      <c r="G211">
        <v>194.93</v>
      </c>
      <c r="H211">
        <v>194.62299999999999</v>
      </c>
      <c r="K211">
        <v>42299</v>
      </c>
      <c r="L211">
        <v>0.10390000000000001</v>
      </c>
      <c r="N211">
        <v>42300</v>
      </c>
      <c r="O211">
        <v>49669</v>
      </c>
      <c r="R211">
        <v>42313</v>
      </c>
      <c r="S211" t="s">
        <v>1622</v>
      </c>
      <c r="T211">
        <v>2081.9299999999998</v>
      </c>
      <c r="AE211">
        <v>42300</v>
      </c>
      <c r="AF211">
        <v>149.92570000000001</v>
      </c>
      <c r="AG211">
        <v>149.74</v>
      </c>
      <c r="AJ211">
        <v>42300</v>
      </c>
      <c r="AK211">
        <v>149.74</v>
      </c>
      <c r="AL211">
        <v>149.92570000000001</v>
      </c>
      <c r="AO211">
        <v>42299</v>
      </c>
      <c r="AP211">
        <v>0.3866</v>
      </c>
      <c r="AR211">
        <v>42304</v>
      </c>
      <c r="AS211">
        <v>58</v>
      </c>
      <c r="AV211">
        <v>42296</v>
      </c>
      <c r="AW211" t="s">
        <v>1622</v>
      </c>
      <c r="AX211">
        <v>3750.74</v>
      </c>
    </row>
    <row r="212" spans="1:50" x14ac:dyDescent="0.25">
      <c r="A212">
        <v>42298</v>
      </c>
      <c r="B212">
        <v>198.125</v>
      </c>
      <c r="C212">
        <v>198.38</v>
      </c>
      <c r="F212">
        <v>42298</v>
      </c>
      <c r="G212">
        <v>198.38</v>
      </c>
      <c r="H212">
        <v>198.125</v>
      </c>
      <c r="K212">
        <v>42300</v>
      </c>
      <c r="L212">
        <v>0.11600000000000001</v>
      </c>
      <c r="N212">
        <v>42303</v>
      </c>
      <c r="O212">
        <v>18620</v>
      </c>
      <c r="R212">
        <v>42314</v>
      </c>
      <c r="S212" t="s">
        <v>1622</v>
      </c>
      <c r="T212">
        <v>2093.35</v>
      </c>
      <c r="AE212">
        <v>42303</v>
      </c>
      <c r="AF212">
        <v>150.10740000000001</v>
      </c>
      <c r="AG212">
        <v>150.09</v>
      </c>
      <c r="AJ212">
        <v>42303</v>
      </c>
      <c r="AK212">
        <v>150.09</v>
      </c>
      <c r="AL212">
        <v>150.10740000000001</v>
      </c>
      <c r="AO212">
        <v>42300</v>
      </c>
      <c r="AP212">
        <v>0.5514</v>
      </c>
      <c r="AR212">
        <v>42305</v>
      </c>
      <c r="AS212">
        <v>383</v>
      </c>
      <c r="AV212">
        <v>42297</v>
      </c>
      <c r="AW212" t="s">
        <v>1622</v>
      </c>
      <c r="AX212">
        <v>3745.98</v>
      </c>
    </row>
    <row r="213" spans="1:50" x14ac:dyDescent="0.25">
      <c r="A213">
        <v>42299</v>
      </c>
      <c r="B213">
        <v>197.011</v>
      </c>
      <c r="C213">
        <v>201.3</v>
      </c>
      <c r="F213">
        <v>42299</v>
      </c>
      <c r="G213">
        <v>201.3</v>
      </c>
      <c r="H213">
        <v>197.011</v>
      </c>
      <c r="K213">
        <v>42303</v>
      </c>
      <c r="L213">
        <v>0.1099</v>
      </c>
      <c r="N213">
        <v>42304</v>
      </c>
      <c r="O213">
        <v>8252</v>
      </c>
      <c r="R213">
        <v>42317</v>
      </c>
      <c r="S213" t="s">
        <v>1622</v>
      </c>
      <c r="T213">
        <v>2130.2199999999998</v>
      </c>
      <c r="AE213">
        <v>42304</v>
      </c>
      <c r="AF213">
        <v>149.79820000000001</v>
      </c>
      <c r="AG213">
        <v>149.66</v>
      </c>
      <c r="AJ213">
        <v>42304</v>
      </c>
      <c r="AK213">
        <v>149.66</v>
      </c>
      <c r="AL213">
        <v>149.79820000000001</v>
      </c>
      <c r="AO213">
        <v>42303</v>
      </c>
      <c r="AP213">
        <v>0.45829999999999999</v>
      </c>
      <c r="AR213">
        <v>42306</v>
      </c>
      <c r="AS213">
        <v>607</v>
      </c>
      <c r="AV213">
        <v>42298</v>
      </c>
      <c r="AW213" t="s">
        <v>1622</v>
      </c>
      <c r="AX213">
        <v>3756.86</v>
      </c>
    </row>
    <row r="214" spans="1:50" x14ac:dyDescent="0.25">
      <c r="A214">
        <v>42300</v>
      </c>
      <c r="B214">
        <v>200.852</v>
      </c>
      <c r="C214">
        <v>203.5</v>
      </c>
      <c r="F214">
        <v>42300</v>
      </c>
      <c r="G214">
        <v>203.5</v>
      </c>
      <c r="H214">
        <v>200.852</v>
      </c>
      <c r="K214">
        <v>42304</v>
      </c>
      <c r="L214">
        <v>0.14360000000000001</v>
      </c>
      <c r="N214">
        <v>42305</v>
      </c>
      <c r="O214">
        <v>22482</v>
      </c>
      <c r="R214">
        <v>42318</v>
      </c>
      <c r="S214" t="s">
        <v>1622</v>
      </c>
      <c r="T214">
        <v>2128.2199999999998</v>
      </c>
      <c r="AE214">
        <v>42305</v>
      </c>
      <c r="AF214">
        <v>151.32159999999999</v>
      </c>
      <c r="AG214">
        <v>151.16</v>
      </c>
      <c r="AJ214">
        <v>42305</v>
      </c>
      <c r="AK214">
        <v>151.16</v>
      </c>
      <c r="AL214">
        <v>151.32159999999999</v>
      </c>
      <c r="AO214">
        <v>42304</v>
      </c>
      <c r="AP214">
        <v>0.2828</v>
      </c>
      <c r="AR214">
        <v>42307</v>
      </c>
      <c r="AS214">
        <v>3124</v>
      </c>
      <c r="AV214">
        <v>42299</v>
      </c>
      <c r="AW214" t="s">
        <v>1622</v>
      </c>
      <c r="AX214">
        <v>3847.69</v>
      </c>
    </row>
    <row r="215" spans="1:50" x14ac:dyDescent="0.25">
      <c r="A215">
        <v>42303</v>
      </c>
      <c r="B215">
        <v>202.28200000000001</v>
      </c>
      <c r="C215">
        <v>203.12</v>
      </c>
      <c r="F215">
        <v>42303</v>
      </c>
      <c r="G215">
        <v>203.12</v>
      </c>
      <c r="H215">
        <v>202.28200000000001</v>
      </c>
      <c r="K215">
        <v>42305</v>
      </c>
      <c r="L215">
        <v>0.1173</v>
      </c>
      <c r="N215">
        <v>42306</v>
      </c>
      <c r="O215">
        <v>11797</v>
      </c>
      <c r="R215">
        <v>42319</v>
      </c>
      <c r="S215" t="s">
        <v>1622</v>
      </c>
      <c r="T215">
        <v>2136.15</v>
      </c>
      <c r="AE215">
        <v>42306</v>
      </c>
      <c r="AF215">
        <v>151.4255</v>
      </c>
      <c r="AG215">
        <v>151.41999999999999</v>
      </c>
      <c r="AJ215">
        <v>42306</v>
      </c>
      <c r="AK215">
        <v>151.41999999999999</v>
      </c>
      <c r="AL215">
        <v>151.4255</v>
      </c>
      <c r="AO215">
        <v>42305</v>
      </c>
      <c r="AP215">
        <v>0.28620000000000001</v>
      </c>
      <c r="AR215">
        <v>42310</v>
      </c>
      <c r="AS215">
        <v>3715</v>
      </c>
      <c r="AV215">
        <v>42300</v>
      </c>
      <c r="AW215" t="s">
        <v>1622</v>
      </c>
      <c r="AX215">
        <v>3887.03</v>
      </c>
    </row>
    <row r="216" spans="1:50" x14ac:dyDescent="0.25">
      <c r="A216">
        <v>42304</v>
      </c>
      <c r="B216">
        <v>200.20400000000001</v>
      </c>
      <c r="C216">
        <v>200</v>
      </c>
      <c r="F216">
        <v>42304</v>
      </c>
      <c r="G216">
        <v>200</v>
      </c>
      <c r="H216">
        <v>200.20400000000001</v>
      </c>
      <c r="K216">
        <v>42306</v>
      </c>
      <c r="L216">
        <v>0.13980000000000001</v>
      </c>
      <c r="N216">
        <v>42307</v>
      </c>
      <c r="O216">
        <v>5104</v>
      </c>
      <c r="R216">
        <v>42320</v>
      </c>
      <c r="S216" t="s">
        <v>1622</v>
      </c>
      <c r="T216">
        <v>2133.7199999999998</v>
      </c>
      <c r="AE216">
        <v>42307</v>
      </c>
      <c r="AF216">
        <v>151.2268</v>
      </c>
      <c r="AG216">
        <v>151.01</v>
      </c>
      <c r="AJ216">
        <v>42307</v>
      </c>
      <c r="AK216">
        <v>151.01</v>
      </c>
      <c r="AL216">
        <v>151.2268</v>
      </c>
      <c r="AO216">
        <v>42306</v>
      </c>
      <c r="AP216">
        <v>0.60980000000000001</v>
      </c>
      <c r="AR216">
        <v>42311</v>
      </c>
      <c r="AS216">
        <v>1567</v>
      </c>
      <c r="AV216">
        <v>42303</v>
      </c>
      <c r="AW216" t="s">
        <v>1622</v>
      </c>
      <c r="AX216">
        <v>3891.91</v>
      </c>
    </row>
    <row r="217" spans="1:50" x14ac:dyDescent="0.25">
      <c r="A217">
        <v>42305</v>
      </c>
      <c r="B217">
        <v>200.73400000000001</v>
      </c>
      <c r="C217">
        <v>202.13</v>
      </c>
      <c r="F217">
        <v>42305</v>
      </c>
      <c r="G217">
        <v>202.13</v>
      </c>
      <c r="H217">
        <v>200.73400000000001</v>
      </c>
      <c r="K217">
        <v>42307</v>
      </c>
      <c r="L217">
        <v>0.15909999999999999</v>
      </c>
      <c r="N217">
        <v>42310</v>
      </c>
      <c r="O217">
        <v>1226</v>
      </c>
      <c r="R217">
        <v>42321</v>
      </c>
      <c r="S217" t="s">
        <v>1622</v>
      </c>
      <c r="T217">
        <v>2123.2199999999998</v>
      </c>
      <c r="AE217">
        <v>42310</v>
      </c>
      <c r="AF217">
        <v>151.50890000000001</v>
      </c>
      <c r="AG217">
        <v>151.22999999999999</v>
      </c>
      <c r="AJ217">
        <v>42310</v>
      </c>
      <c r="AK217">
        <v>151.22999999999999</v>
      </c>
      <c r="AL217">
        <v>151.50890000000001</v>
      </c>
      <c r="AO217">
        <v>42307</v>
      </c>
      <c r="AP217">
        <v>0.34129999999999999</v>
      </c>
      <c r="AR217">
        <v>42312</v>
      </c>
      <c r="AS217">
        <v>284</v>
      </c>
      <c r="AV217">
        <v>42304</v>
      </c>
      <c r="AW217" t="s">
        <v>1622</v>
      </c>
      <c r="AX217">
        <v>3883.93</v>
      </c>
    </row>
    <row r="218" spans="1:50" x14ac:dyDescent="0.25">
      <c r="A218">
        <v>42306</v>
      </c>
      <c r="B218">
        <v>200.71700000000001</v>
      </c>
      <c r="C218">
        <v>201.3</v>
      </c>
      <c r="F218">
        <v>42306</v>
      </c>
      <c r="G218">
        <v>201.3</v>
      </c>
      <c r="H218">
        <v>200.71700000000001</v>
      </c>
      <c r="K218">
        <v>42310</v>
      </c>
      <c r="L218">
        <v>0.10879999999999999</v>
      </c>
      <c r="N218">
        <v>42311</v>
      </c>
      <c r="O218">
        <v>20816</v>
      </c>
      <c r="R218">
        <v>42324</v>
      </c>
      <c r="S218" t="s">
        <v>1622</v>
      </c>
      <c r="T218">
        <v>2103.86</v>
      </c>
      <c r="AE218">
        <v>42311</v>
      </c>
      <c r="AF218">
        <v>149.51050000000001</v>
      </c>
      <c r="AG218">
        <v>149.24</v>
      </c>
      <c r="AJ218">
        <v>42311</v>
      </c>
      <c r="AK218">
        <v>149.24</v>
      </c>
      <c r="AL218">
        <v>149.51050000000001</v>
      </c>
      <c r="AO218">
        <v>42310</v>
      </c>
      <c r="AP218">
        <v>0.34920000000000001</v>
      </c>
      <c r="AR218">
        <v>42313</v>
      </c>
      <c r="AS218">
        <v>393</v>
      </c>
      <c r="AV218">
        <v>42305</v>
      </c>
      <c r="AW218" t="s">
        <v>1622</v>
      </c>
      <c r="AX218">
        <v>3923.52</v>
      </c>
    </row>
    <row r="219" spans="1:50" x14ac:dyDescent="0.25">
      <c r="A219">
        <v>42307</v>
      </c>
      <c r="B219">
        <v>202.15600000000001</v>
      </c>
      <c r="C219">
        <v>201.18</v>
      </c>
      <c r="F219">
        <v>42307</v>
      </c>
      <c r="G219">
        <v>201.18</v>
      </c>
      <c r="H219">
        <v>202.15600000000001</v>
      </c>
      <c r="K219">
        <v>42311</v>
      </c>
      <c r="L219">
        <v>0.26740000000000003</v>
      </c>
      <c r="N219">
        <v>42312</v>
      </c>
      <c r="O219">
        <v>2362</v>
      </c>
      <c r="R219">
        <v>42325</v>
      </c>
      <c r="S219" t="s">
        <v>1622</v>
      </c>
      <c r="T219">
        <v>2123.63</v>
      </c>
      <c r="AE219">
        <v>42312</v>
      </c>
      <c r="AF219">
        <v>149.1003</v>
      </c>
      <c r="AG219">
        <v>149.01</v>
      </c>
      <c r="AJ219">
        <v>42312</v>
      </c>
      <c r="AK219">
        <v>149.01</v>
      </c>
      <c r="AL219">
        <v>149.1003</v>
      </c>
      <c r="AO219">
        <v>42311</v>
      </c>
      <c r="AP219">
        <v>0.29239999999999999</v>
      </c>
      <c r="AR219">
        <v>42314</v>
      </c>
      <c r="AS219">
        <v>210</v>
      </c>
      <c r="AV219">
        <v>42306</v>
      </c>
      <c r="AW219" t="s">
        <v>1622</v>
      </c>
      <c r="AX219">
        <v>3926.27</v>
      </c>
    </row>
    <row r="220" spans="1:50" x14ac:dyDescent="0.25">
      <c r="A220">
        <v>42310</v>
      </c>
      <c r="B220">
        <v>198.07900000000001</v>
      </c>
      <c r="C220">
        <v>200.48</v>
      </c>
      <c r="F220">
        <v>42310</v>
      </c>
      <c r="G220">
        <v>200.48</v>
      </c>
      <c r="H220">
        <v>198.07900000000001</v>
      </c>
      <c r="K220">
        <v>42312</v>
      </c>
      <c r="L220">
        <v>0.16919999999999999</v>
      </c>
      <c r="N220">
        <v>42313</v>
      </c>
      <c r="O220">
        <v>4114</v>
      </c>
      <c r="R220">
        <v>42326</v>
      </c>
      <c r="S220" t="s">
        <v>1622</v>
      </c>
      <c r="T220">
        <v>2124.23</v>
      </c>
      <c r="AE220">
        <v>42313</v>
      </c>
      <c r="AF220">
        <v>148.983</v>
      </c>
      <c r="AG220">
        <v>148.99</v>
      </c>
      <c r="AJ220">
        <v>42313</v>
      </c>
      <c r="AK220">
        <v>148.99</v>
      </c>
      <c r="AL220">
        <v>148.983</v>
      </c>
      <c r="AO220">
        <v>42312</v>
      </c>
      <c r="AP220">
        <v>0.37659999999999999</v>
      </c>
      <c r="AR220">
        <v>42317</v>
      </c>
      <c r="AS220">
        <v>410</v>
      </c>
      <c r="AV220">
        <v>42307</v>
      </c>
      <c r="AW220" t="s">
        <v>1622</v>
      </c>
      <c r="AX220">
        <v>3921.17</v>
      </c>
    </row>
    <row r="221" spans="1:50" x14ac:dyDescent="0.25">
      <c r="A221">
        <v>42311</v>
      </c>
      <c r="B221">
        <v>198.07400000000001</v>
      </c>
      <c r="C221">
        <v>201.84</v>
      </c>
      <c r="F221">
        <v>42311</v>
      </c>
      <c r="G221">
        <v>201.84</v>
      </c>
      <c r="H221">
        <v>198.07400000000001</v>
      </c>
      <c r="K221">
        <v>42313</v>
      </c>
      <c r="L221">
        <v>0.13389999999999999</v>
      </c>
      <c r="N221">
        <v>42314</v>
      </c>
      <c r="O221">
        <v>3089</v>
      </c>
      <c r="R221">
        <v>42327</v>
      </c>
      <c r="S221" t="s">
        <v>1622</v>
      </c>
      <c r="T221">
        <v>2142.96</v>
      </c>
      <c r="AE221">
        <v>42314</v>
      </c>
      <c r="AF221">
        <v>148.15450000000001</v>
      </c>
      <c r="AG221">
        <v>148.09</v>
      </c>
      <c r="AJ221">
        <v>42314</v>
      </c>
      <c r="AK221">
        <v>148.09</v>
      </c>
      <c r="AL221">
        <v>148.15450000000001</v>
      </c>
      <c r="AO221">
        <v>42313</v>
      </c>
      <c r="AP221">
        <v>0.60540000000000005</v>
      </c>
      <c r="AR221">
        <v>42318</v>
      </c>
      <c r="AS221">
        <v>558</v>
      </c>
      <c r="AV221">
        <v>42310</v>
      </c>
      <c r="AW221" t="s">
        <v>1622</v>
      </c>
      <c r="AX221">
        <v>3928.66</v>
      </c>
    </row>
    <row r="222" spans="1:50" x14ac:dyDescent="0.25">
      <c r="A222">
        <v>42312</v>
      </c>
      <c r="B222">
        <v>199.83799999999999</v>
      </c>
      <c r="C222">
        <v>201.41</v>
      </c>
      <c r="F222">
        <v>42312</v>
      </c>
      <c r="G222">
        <v>201.41</v>
      </c>
      <c r="H222">
        <v>199.83799999999999</v>
      </c>
      <c r="K222">
        <v>42314</v>
      </c>
      <c r="L222">
        <v>0.1411</v>
      </c>
      <c r="N222">
        <v>42317</v>
      </c>
      <c r="O222">
        <v>8292</v>
      </c>
      <c r="R222">
        <v>42328</v>
      </c>
      <c r="S222" t="s">
        <v>1622</v>
      </c>
      <c r="T222">
        <v>2146.7199999999998</v>
      </c>
      <c r="AE222">
        <v>42317</v>
      </c>
      <c r="AF222">
        <v>145.00729999999999</v>
      </c>
      <c r="AG222">
        <v>144.91</v>
      </c>
      <c r="AJ222">
        <v>42317</v>
      </c>
      <c r="AK222">
        <v>144.91</v>
      </c>
      <c r="AL222">
        <v>145.00729999999999</v>
      </c>
      <c r="AO222">
        <v>42314</v>
      </c>
      <c r="AP222">
        <v>0.52790000000000004</v>
      </c>
      <c r="AR222">
        <v>42319</v>
      </c>
      <c r="AS222">
        <v>228</v>
      </c>
      <c r="AV222">
        <v>42311</v>
      </c>
      <c r="AW222" t="s">
        <v>1622</v>
      </c>
      <c r="AX222">
        <v>3876.82</v>
      </c>
    </row>
    <row r="223" spans="1:50" x14ac:dyDescent="0.25">
      <c r="A223">
        <v>42313</v>
      </c>
      <c r="B223">
        <v>201.75299999999999</v>
      </c>
      <c r="C223">
        <v>202.8</v>
      </c>
      <c r="F223">
        <v>42313</v>
      </c>
      <c r="G223">
        <v>202.8</v>
      </c>
      <c r="H223">
        <v>201.75299999999999</v>
      </c>
      <c r="K223">
        <v>42317</v>
      </c>
      <c r="L223">
        <v>0.1169</v>
      </c>
      <c r="N223">
        <v>42318</v>
      </c>
      <c r="O223">
        <v>4780</v>
      </c>
      <c r="R223">
        <v>42332</v>
      </c>
      <c r="S223" t="s">
        <v>1622</v>
      </c>
      <c r="T223">
        <v>2150.4899999999998</v>
      </c>
      <c r="AE223">
        <v>42318</v>
      </c>
      <c r="AF223">
        <v>144.79730000000001</v>
      </c>
      <c r="AG223">
        <v>145.06</v>
      </c>
      <c r="AJ223">
        <v>42318</v>
      </c>
      <c r="AK223">
        <v>145.06</v>
      </c>
      <c r="AL223">
        <v>144.79730000000001</v>
      </c>
      <c r="AO223">
        <v>42317</v>
      </c>
      <c r="AP223">
        <v>0.30059999999999998</v>
      </c>
      <c r="AR223">
        <v>42320</v>
      </c>
      <c r="AS223">
        <v>1460</v>
      </c>
      <c r="AV223">
        <v>42312</v>
      </c>
      <c r="AW223" t="s">
        <v>1622</v>
      </c>
      <c r="AX223">
        <v>3866.11</v>
      </c>
    </row>
    <row r="224" spans="1:50" x14ac:dyDescent="0.25">
      <c r="A224">
        <v>42314</v>
      </c>
      <c r="B224">
        <v>202.85400000000001</v>
      </c>
      <c r="C224">
        <v>204.71</v>
      </c>
      <c r="F224">
        <v>42314</v>
      </c>
      <c r="G224">
        <v>204.71</v>
      </c>
      <c r="H224">
        <v>202.85400000000001</v>
      </c>
      <c r="K224">
        <v>42318</v>
      </c>
      <c r="L224">
        <v>0.1166</v>
      </c>
      <c r="N224">
        <v>42319</v>
      </c>
      <c r="O224">
        <v>3021</v>
      </c>
      <c r="R224">
        <v>42333</v>
      </c>
      <c r="S224" t="s">
        <v>1622</v>
      </c>
      <c r="T224">
        <v>2135.0300000000002</v>
      </c>
      <c r="AE224">
        <v>42319</v>
      </c>
      <c r="AF224">
        <v>146.09739999999999</v>
      </c>
      <c r="AG224">
        <v>146.22999999999999</v>
      </c>
      <c r="AJ224">
        <v>42319</v>
      </c>
      <c r="AK224">
        <v>146.22999999999999</v>
      </c>
      <c r="AL224">
        <v>146.09739999999999</v>
      </c>
      <c r="AO224">
        <v>42318</v>
      </c>
      <c r="AP224">
        <v>0.4012</v>
      </c>
      <c r="AR224">
        <v>42321</v>
      </c>
      <c r="AS224">
        <v>232</v>
      </c>
      <c r="AV224">
        <v>42313</v>
      </c>
      <c r="AW224" t="s">
        <v>1622</v>
      </c>
      <c r="AX224">
        <v>3863.12</v>
      </c>
    </row>
    <row r="225" spans="1:50" x14ac:dyDescent="0.25">
      <c r="A225">
        <v>42317</v>
      </c>
      <c r="B225">
        <v>206.411</v>
      </c>
      <c r="C225">
        <v>204.16</v>
      </c>
      <c r="F225">
        <v>42317</v>
      </c>
      <c r="G225">
        <v>204.16</v>
      </c>
      <c r="H225">
        <v>206.411</v>
      </c>
      <c r="K225">
        <v>42319</v>
      </c>
      <c r="L225">
        <v>0.1171</v>
      </c>
      <c r="N225">
        <v>42320</v>
      </c>
      <c r="O225">
        <v>723</v>
      </c>
      <c r="R225">
        <v>42334</v>
      </c>
      <c r="S225" t="s">
        <v>1622</v>
      </c>
      <c r="T225">
        <v>2145.58</v>
      </c>
      <c r="AE225">
        <v>42320</v>
      </c>
      <c r="AF225">
        <v>144.5421</v>
      </c>
      <c r="AG225">
        <v>144.69</v>
      </c>
      <c r="AJ225">
        <v>42320</v>
      </c>
      <c r="AK225">
        <v>144.69</v>
      </c>
      <c r="AL225">
        <v>144.5421</v>
      </c>
      <c r="AO225">
        <v>42319</v>
      </c>
      <c r="AP225">
        <v>0.43340000000000001</v>
      </c>
      <c r="AR225">
        <v>42324</v>
      </c>
      <c r="AS225">
        <v>4644</v>
      </c>
      <c r="AV225">
        <v>42314</v>
      </c>
      <c r="AW225" t="s">
        <v>1622</v>
      </c>
      <c r="AX225">
        <v>3841.63</v>
      </c>
    </row>
    <row r="226" spans="1:50" x14ac:dyDescent="0.25">
      <c r="A226">
        <v>42318</v>
      </c>
      <c r="B226">
        <v>206.21299999999999</v>
      </c>
      <c r="C226">
        <v>206.11</v>
      </c>
      <c r="F226">
        <v>42318</v>
      </c>
      <c r="G226">
        <v>206.11</v>
      </c>
      <c r="H226">
        <v>206.21299999999999</v>
      </c>
      <c r="K226">
        <v>42320</v>
      </c>
      <c r="L226">
        <v>0.1241</v>
      </c>
      <c r="N226">
        <v>42321</v>
      </c>
      <c r="O226">
        <v>12168</v>
      </c>
      <c r="R226">
        <v>42335</v>
      </c>
      <c r="S226" t="s">
        <v>1622</v>
      </c>
      <c r="T226">
        <v>2134.69</v>
      </c>
      <c r="AE226">
        <v>42321</v>
      </c>
      <c r="AF226">
        <v>143.5515</v>
      </c>
      <c r="AG226">
        <v>143.63</v>
      </c>
      <c r="AJ226">
        <v>42321</v>
      </c>
      <c r="AK226">
        <v>143.63</v>
      </c>
      <c r="AL226">
        <v>143.5515</v>
      </c>
      <c r="AO226">
        <v>42320</v>
      </c>
      <c r="AP226">
        <v>0.46279999999999999</v>
      </c>
      <c r="AR226">
        <v>42325</v>
      </c>
      <c r="AS226">
        <v>1727</v>
      </c>
      <c r="AV226">
        <v>42317</v>
      </c>
      <c r="AW226" t="s">
        <v>1622</v>
      </c>
      <c r="AX226">
        <v>3759.97</v>
      </c>
    </row>
    <row r="227" spans="1:50" x14ac:dyDescent="0.25">
      <c r="A227">
        <v>42319</v>
      </c>
      <c r="B227">
        <v>206.977</v>
      </c>
      <c r="C227">
        <v>207.67</v>
      </c>
      <c r="F227">
        <v>42319</v>
      </c>
      <c r="G227">
        <v>207.67</v>
      </c>
      <c r="H227">
        <v>206.977</v>
      </c>
      <c r="K227">
        <v>42321</v>
      </c>
      <c r="L227">
        <v>0.13009999999999999</v>
      </c>
      <c r="N227">
        <v>42324</v>
      </c>
      <c r="O227">
        <v>4364</v>
      </c>
      <c r="R227">
        <v>42338</v>
      </c>
      <c r="S227" t="s">
        <v>1622</v>
      </c>
      <c r="T227">
        <v>2115.25</v>
      </c>
      <c r="AE227">
        <v>42324</v>
      </c>
      <c r="AF227">
        <v>144.21430000000001</v>
      </c>
      <c r="AG227">
        <v>144.30000000000001</v>
      </c>
      <c r="AJ227">
        <v>42324</v>
      </c>
      <c r="AK227">
        <v>144.30000000000001</v>
      </c>
      <c r="AL227">
        <v>144.21430000000001</v>
      </c>
      <c r="AO227">
        <v>42321</v>
      </c>
      <c r="AP227">
        <v>0.47989999999999999</v>
      </c>
      <c r="AR227">
        <v>42326</v>
      </c>
      <c r="AS227">
        <v>98</v>
      </c>
      <c r="AV227">
        <v>42318</v>
      </c>
      <c r="AW227" t="s">
        <v>1622</v>
      </c>
      <c r="AX227">
        <v>3754.56</v>
      </c>
    </row>
    <row r="228" spans="1:50" x14ac:dyDescent="0.25">
      <c r="A228">
        <v>42320</v>
      </c>
      <c r="B228">
        <v>206.738</v>
      </c>
      <c r="C228">
        <v>205.33</v>
      </c>
      <c r="F228">
        <v>42320</v>
      </c>
      <c r="G228">
        <v>205.33</v>
      </c>
      <c r="H228">
        <v>206.738</v>
      </c>
      <c r="K228">
        <v>42324</v>
      </c>
      <c r="L228">
        <v>0.13439999999999999</v>
      </c>
      <c r="N228">
        <v>42325</v>
      </c>
      <c r="O228">
        <v>73891</v>
      </c>
      <c r="R228">
        <v>42339</v>
      </c>
      <c r="S228" t="s">
        <v>1622</v>
      </c>
      <c r="T228">
        <v>2144.0100000000002</v>
      </c>
      <c r="AE228">
        <v>42325</v>
      </c>
      <c r="AF228">
        <v>147.19370000000001</v>
      </c>
      <c r="AG228">
        <v>147.1</v>
      </c>
      <c r="AJ228">
        <v>42325</v>
      </c>
      <c r="AK228">
        <v>147.1</v>
      </c>
      <c r="AL228">
        <v>147.19370000000001</v>
      </c>
      <c r="AO228">
        <v>42324</v>
      </c>
      <c r="AP228">
        <v>0.37930000000000003</v>
      </c>
      <c r="AR228">
        <v>42327</v>
      </c>
      <c r="AS228">
        <v>443</v>
      </c>
      <c r="AV228">
        <v>42319</v>
      </c>
      <c r="AW228" t="s">
        <v>1622</v>
      </c>
      <c r="AX228">
        <v>3788.5</v>
      </c>
    </row>
    <row r="229" spans="1:50" x14ac:dyDescent="0.25">
      <c r="A229">
        <v>42321</v>
      </c>
      <c r="B229">
        <v>205.714</v>
      </c>
      <c r="C229">
        <v>203.94</v>
      </c>
      <c r="F229">
        <v>42321</v>
      </c>
      <c r="G229">
        <v>203.94</v>
      </c>
      <c r="H229">
        <v>205.714</v>
      </c>
      <c r="K229">
        <v>42325</v>
      </c>
      <c r="L229">
        <v>0.1231</v>
      </c>
      <c r="N229">
        <v>42326</v>
      </c>
      <c r="O229">
        <v>23765</v>
      </c>
      <c r="R229">
        <v>42340</v>
      </c>
      <c r="S229" t="s">
        <v>1622</v>
      </c>
      <c r="T229">
        <v>2144.5700000000002</v>
      </c>
      <c r="AE229">
        <v>42326</v>
      </c>
      <c r="AF229">
        <v>147.1628</v>
      </c>
      <c r="AG229">
        <v>147.07</v>
      </c>
      <c r="AJ229">
        <v>42326</v>
      </c>
      <c r="AK229">
        <v>147.07</v>
      </c>
      <c r="AL229">
        <v>147.1628</v>
      </c>
      <c r="AO229">
        <v>42325</v>
      </c>
      <c r="AP229">
        <v>0.35170000000000001</v>
      </c>
      <c r="AR229">
        <v>42328</v>
      </c>
      <c r="AS229">
        <v>11</v>
      </c>
      <c r="AV229">
        <v>42320</v>
      </c>
      <c r="AW229" t="s">
        <v>1622</v>
      </c>
      <c r="AX229">
        <v>3748.12</v>
      </c>
    </row>
    <row r="230" spans="1:50" x14ac:dyDescent="0.25">
      <c r="A230">
        <v>42324</v>
      </c>
      <c r="B230">
        <v>203.82400000000001</v>
      </c>
      <c r="C230">
        <v>205.27</v>
      </c>
      <c r="F230">
        <v>42324</v>
      </c>
      <c r="G230">
        <v>205.27</v>
      </c>
      <c r="H230">
        <v>203.82400000000001</v>
      </c>
      <c r="K230">
        <v>42326</v>
      </c>
      <c r="L230">
        <v>0.10970000000000001</v>
      </c>
      <c r="N230">
        <v>42327</v>
      </c>
      <c r="O230">
        <v>45142</v>
      </c>
      <c r="R230">
        <v>42341</v>
      </c>
      <c r="S230" t="s">
        <v>1622</v>
      </c>
      <c r="T230">
        <v>2145.75</v>
      </c>
      <c r="AE230">
        <v>42327</v>
      </c>
      <c r="AF230">
        <v>148.69909999999999</v>
      </c>
      <c r="AG230">
        <v>148.5</v>
      </c>
      <c r="AJ230">
        <v>42327</v>
      </c>
      <c r="AK230">
        <v>148.5</v>
      </c>
      <c r="AL230">
        <v>148.69909999999999</v>
      </c>
      <c r="AO230">
        <v>42326</v>
      </c>
      <c r="AP230">
        <v>0.38090000000000002</v>
      </c>
      <c r="AR230">
        <v>42331</v>
      </c>
      <c r="AS230">
        <v>104</v>
      </c>
      <c r="AV230">
        <v>42321</v>
      </c>
      <c r="AW230" t="s">
        <v>1622</v>
      </c>
      <c r="AX230">
        <v>3722.41</v>
      </c>
    </row>
    <row r="231" spans="1:50" x14ac:dyDescent="0.25">
      <c r="A231">
        <v>42325</v>
      </c>
      <c r="B231">
        <v>205.73400000000001</v>
      </c>
      <c r="C231">
        <v>208.05</v>
      </c>
      <c r="F231">
        <v>42325</v>
      </c>
      <c r="G231">
        <v>208.05</v>
      </c>
      <c r="H231">
        <v>205.73400000000001</v>
      </c>
      <c r="K231">
        <v>42327</v>
      </c>
      <c r="L231">
        <v>0.1313</v>
      </c>
      <c r="N231">
        <v>42328</v>
      </c>
      <c r="O231">
        <v>24418</v>
      </c>
      <c r="R231">
        <v>42342</v>
      </c>
      <c r="S231" t="s">
        <v>1622</v>
      </c>
      <c r="T231">
        <v>2108.0500000000002</v>
      </c>
      <c r="AE231">
        <v>42328</v>
      </c>
      <c r="AF231">
        <v>149.81379999999999</v>
      </c>
      <c r="AG231">
        <v>149.55000000000001</v>
      </c>
      <c r="AJ231">
        <v>42328</v>
      </c>
      <c r="AK231">
        <v>149.55000000000001</v>
      </c>
      <c r="AL231">
        <v>149.81379999999999</v>
      </c>
      <c r="AO231">
        <v>42327</v>
      </c>
      <c r="AP231">
        <v>0.45279999999999998</v>
      </c>
      <c r="AR231">
        <v>42332</v>
      </c>
      <c r="AS231">
        <v>205</v>
      </c>
      <c r="AV231">
        <v>42324</v>
      </c>
      <c r="AW231" t="s">
        <v>1622</v>
      </c>
      <c r="AX231">
        <v>3739.81</v>
      </c>
    </row>
    <row r="232" spans="1:50" x14ac:dyDescent="0.25">
      <c r="A232">
        <v>42326</v>
      </c>
      <c r="B232">
        <v>205.78800000000001</v>
      </c>
      <c r="C232">
        <v>207.92</v>
      </c>
      <c r="F232">
        <v>42326</v>
      </c>
      <c r="G232">
        <v>207.92</v>
      </c>
      <c r="H232">
        <v>205.78800000000001</v>
      </c>
      <c r="K232">
        <v>42328</v>
      </c>
      <c r="L232">
        <v>0.1019</v>
      </c>
      <c r="N232">
        <v>42331</v>
      </c>
      <c r="O232">
        <v>4675</v>
      </c>
      <c r="R232">
        <v>42345</v>
      </c>
      <c r="S232" t="s">
        <v>1622</v>
      </c>
      <c r="T232">
        <v>2123.5700000000002</v>
      </c>
      <c r="AE232">
        <v>42331</v>
      </c>
      <c r="AF232">
        <v>147.9187</v>
      </c>
      <c r="AG232">
        <v>148.06</v>
      </c>
      <c r="AJ232">
        <v>42331</v>
      </c>
      <c r="AK232">
        <v>148.06</v>
      </c>
      <c r="AL232">
        <v>147.9187</v>
      </c>
      <c r="AO232">
        <v>42328</v>
      </c>
      <c r="AP232">
        <v>0.3523</v>
      </c>
      <c r="AR232">
        <v>42333</v>
      </c>
      <c r="AS232">
        <v>72</v>
      </c>
      <c r="AV232">
        <v>42325</v>
      </c>
      <c r="AW232" t="s">
        <v>1622</v>
      </c>
      <c r="AX232">
        <v>3817.34</v>
      </c>
    </row>
    <row r="233" spans="1:50" x14ac:dyDescent="0.25">
      <c r="A233">
        <v>42327</v>
      </c>
      <c r="B233">
        <v>207.59700000000001</v>
      </c>
      <c r="C233">
        <v>207.58</v>
      </c>
      <c r="F233">
        <v>42327</v>
      </c>
      <c r="G233">
        <v>207.58</v>
      </c>
      <c r="H233">
        <v>207.59700000000001</v>
      </c>
      <c r="K233">
        <v>42331</v>
      </c>
      <c r="L233">
        <v>0.2571</v>
      </c>
      <c r="N233">
        <v>42332</v>
      </c>
      <c r="O233">
        <v>4123</v>
      </c>
      <c r="R233">
        <v>42346</v>
      </c>
      <c r="S233" t="s">
        <v>1622</v>
      </c>
      <c r="T233">
        <v>2102.09</v>
      </c>
      <c r="AE233">
        <v>42332</v>
      </c>
      <c r="AF233">
        <v>145.32149999999999</v>
      </c>
      <c r="AG233">
        <v>145.29</v>
      </c>
      <c r="AJ233">
        <v>42332</v>
      </c>
      <c r="AK233">
        <v>145.29</v>
      </c>
      <c r="AL233">
        <v>145.32149999999999</v>
      </c>
      <c r="AO233">
        <v>42331</v>
      </c>
      <c r="AP233">
        <v>0.28660000000000002</v>
      </c>
      <c r="AR233">
        <v>42334</v>
      </c>
      <c r="AS233">
        <v>643</v>
      </c>
      <c r="AV233">
        <v>42326</v>
      </c>
      <c r="AW233" t="s">
        <v>1622</v>
      </c>
      <c r="AX233">
        <v>3816.59</v>
      </c>
    </row>
    <row r="234" spans="1:50" x14ac:dyDescent="0.25">
      <c r="A234">
        <v>42328</v>
      </c>
      <c r="B234">
        <v>207.95699999999999</v>
      </c>
      <c r="C234">
        <v>208.84</v>
      </c>
      <c r="F234">
        <v>42328</v>
      </c>
      <c r="G234">
        <v>208.84</v>
      </c>
      <c r="H234">
        <v>207.95699999999999</v>
      </c>
      <c r="K234">
        <v>42332</v>
      </c>
      <c r="L234">
        <v>0.1114</v>
      </c>
      <c r="N234">
        <v>42333</v>
      </c>
      <c r="O234">
        <v>8485</v>
      </c>
      <c r="R234">
        <v>42347</v>
      </c>
      <c r="S234" t="s">
        <v>1622</v>
      </c>
      <c r="T234">
        <v>2084.91</v>
      </c>
      <c r="AE234">
        <v>42333</v>
      </c>
      <c r="AF234">
        <v>148.1319</v>
      </c>
      <c r="AG234">
        <v>147.81</v>
      </c>
      <c r="AJ234">
        <v>42333</v>
      </c>
      <c r="AK234">
        <v>147.81</v>
      </c>
      <c r="AL234">
        <v>148.1319</v>
      </c>
      <c r="AO234">
        <v>42332</v>
      </c>
      <c r="AP234">
        <v>0.51290000000000002</v>
      </c>
      <c r="AR234">
        <v>42335</v>
      </c>
      <c r="AS234">
        <v>352</v>
      </c>
      <c r="AV234">
        <v>42327</v>
      </c>
      <c r="AW234" t="s">
        <v>1622</v>
      </c>
      <c r="AX234">
        <v>3856.6</v>
      </c>
    </row>
    <row r="235" spans="1:50" x14ac:dyDescent="0.25">
      <c r="A235">
        <v>42331</v>
      </c>
      <c r="B235">
        <v>207.94200000000001</v>
      </c>
      <c r="C235">
        <v>208.04</v>
      </c>
      <c r="F235">
        <v>42331</v>
      </c>
      <c r="G235">
        <v>208.04</v>
      </c>
      <c r="H235">
        <v>207.94200000000001</v>
      </c>
      <c r="K235">
        <v>42333</v>
      </c>
      <c r="L235">
        <v>0.12590000000000001</v>
      </c>
      <c r="N235">
        <v>42334</v>
      </c>
      <c r="O235">
        <v>218210</v>
      </c>
      <c r="R235">
        <v>42348</v>
      </c>
      <c r="S235" t="s">
        <v>1622</v>
      </c>
      <c r="T235">
        <v>2064.94</v>
      </c>
      <c r="AE235">
        <v>42334</v>
      </c>
      <c r="AF235">
        <v>148.75239999999999</v>
      </c>
      <c r="AG235">
        <v>148.69</v>
      </c>
      <c r="AJ235">
        <v>42334</v>
      </c>
      <c r="AK235">
        <v>148.69</v>
      </c>
      <c r="AL235">
        <v>148.75239999999999</v>
      </c>
      <c r="AO235">
        <v>42333</v>
      </c>
      <c r="AP235">
        <v>0.53110000000000002</v>
      </c>
      <c r="AR235">
        <v>42338</v>
      </c>
      <c r="AS235">
        <v>129</v>
      </c>
      <c r="AV235">
        <v>42328</v>
      </c>
      <c r="AW235" t="s">
        <v>1622</v>
      </c>
      <c r="AX235">
        <v>3885.64</v>
      </c>
    </row>
    <row r="236" spans="1:50" x14ac:dyDescent="0.25">
      <c r="A236">
        <v>42332</v>
      </c>
      <c r="B236">
        <v>208.30199999999999</v>
      </c>
      <c r="C236">
        <v>207.5</v>
      </c>
      <c r="F236">
        <v>42332</v>
      </c>
      <c r="G236">
        <v>207.5</v>
      </c>
      <c r="H236">
        <v>208.30199999999999</v>
      </c>
      <c r="K236">
        <v>42334</v>
      </c>
      <c r="L236">
        <v>0.1103</v>
      </c>
      <c r="N236">
        <v>42335</v>
      </c>
      <c r="O236">
        <v>1256</v>
      </c>
      <c r="R236">
        <v>42349</v>
      </c>
      <c r="S236" t="s">
        <v>1622</v>
      </c>
      <c r="T236">
        <v>2076.86</v>
      </c>
      <c r="AE236">
        <v>42335</v>
      </c>
      <c r="AF236">
        <v>149.46809999999999</v>
      </c>
      <c r="AG236">
        <v>149.25</v>
      </c>
      <c r="AJ236">
        <v>42335</v>
      </c>
      <c r="AK236">
        <v>149.25</v>
      </c>
      <c r="AL236">
        <v>149.46809999999999</v>
      </c>
      <c r="AO236">
        <v>42334</v>
      </c>
      <c r="AP236">
        <v>0.52259999999999995</v>
      </c>
      <c r="AR236">
        <v>42340</v>
      </c>
      <c r="AS236">
        <v>1423</v>
      </c>
      <c r="AV236">
        <v>42331</v>
      </c>
      <c r="AW236" t="s">
        <v>1622</v>
      </c>
      <c r="AX236">
        <v>3836.52</v>
      </c>
    </row>
    <row r="237" spans="1:50" x14ac:dyDescent="0.25">
      <c r="A237">
        <v>42333</v>
      </c>
      <c r="B237">
        <v>206.8</v>
      </c>
      <c r="C237">
        <v>207.43</v>
      </c>
      <c r="F237">
        <v>42333</v>
      </c>
      <c r="G237">
        <v>207.43</v>
      </c>
      <c r="H237">
        <v>206.8</v>
      </c>
      <c r="K237">
        <v>42335</v>
      </c>
      <c r="L237">
        <v>0.1077</v>
      </c>
      <c r="N237">
        <v>42338</v>
      </c>
      <c r="O237">
        <v>4668</v>
      </c>
      <c r="R237">
        <v>42352</v>
      </c>
      <c r="S237" t="s">
        <v>1622</v>
      </c>
      <c r="T237">
        <v>2048.52</v>
      </c>
      <c r="AE237">
        <v>42338</v>
      </c>
      <c r="AF237">
        <v>149.25030000000001</v>
      </c>
      <c r="AG237">
        <v>149.13</v>
      </c>
      <c r="AJ237">
        <v>42338</v>
      </c>
      <c r="AK237">
        <v>149.13</v>
      </c>
      <c r="AL237">
        <v>149.25030000000001</v>
      </c>
      <c r="AO237">
        <v>42335</v>
      </c>
      <c r="AP237">
        <v>0.58289999999999997</v>
      </c>
      <c r="AR237">
        <v>42341</v>
      </c>
      <c r="AS237">
        <v>447</v>
      </c>
      <c r="AV237">
        <v>42332</v>
      </c>
      <c r="AW237" t="s">
        <v>1622</v>
      </c>
      <c r="AX237">
        <v>3769.03</v>
      </c>
    </row>
    <row r="238" spans="1:50" x14ac:dyDescent="0.25">
      <c r="A238">
        <v>42334</v>
      </c>
      <c r="B238">
        <v>207.81700000000001</v>
      </c>
      <c r="C238">
        <v>208.67</v>
      </c>
      <c r="F238">
        <v>42334</v>
      </c>
      <c r="G238">
        <v>208.67</v>
      </c>
      <c r="H238">
        <v>207.81700000000001</v>
      </c>
      <c r="K238">
        <v>42338</v>
      </c>
      <c r="L238">
        <v>0.1116</v>
      </c>
      <c r="N238">
        <v>42339</v>
      </c>
      <c r="O238">
        <v>3204</v>
      </c>
      <c r="R238">
        <v>42353</v>
      </c>
      <c r="S238" t="s">
        <v>1622</v>
      </c>
      <c r="T238">
        <v>2015.43</v>
      </c>
      <c r="AE238">
        <v>42339</v>
      </c>
      <c r="AF238">
        <v>150.64840000000001</v>
      </c>
      <c r="AG238">
        <v>150.71</v>
      </c>
      <c r="AJ238">
        <v>42339</v>
      </c>
      <c r="AK238">
        <v>150.71</v>
      </c>
      <c r="AL238">
        <v>150.64840000000001</v>
      </c>
      <c r="AO238">
        <v>42338</v>
      </c>
      <c r="AP238">
        <v>0.52110000000000001</v>
      </c>
      <c r="AR238">
        <v>42342</v>
      </c>
      <c r="AS238">
        <v>2996</v>
      </c>
      <c r="AV238">
        <v>42333</v>
      </c>
      <c r="AW238" t="s">
        <v>1622</v>
      </c>
      <c r="AX238">
        <v>3842.17</v>
      </c>
    </row>
    <row r="239" spans="1:50" x14ac:dyDescent="0.25">
      <c r="A239">
        <v>42335</v>
      </c>
      <c r="B239">
        <v>206.75700000000001</v>
      </c>
      <c r="C239">
        <v>206.63</v>
      </c>
      <c r="F239">
        <v>42335</v>
      </c>
      <c r="G239">
        <v>206.63</v>
      </c>
      <c r="H239">
        <v>206.75700000000001</v>
      </c>
      <c r="K239">
        <v>42339</v>
      </c>
      <c r="L239">
        <v>0.1101</v>
      </c>
      <c r="N239">
        <v>42340</v>
      </c>
      <c r="O239">
        <v>13865</v>
      </c>
      <c r="R239">
        <v>42354</v>
      </c>
      <c r="S239" t="s">
        <v>1622</v>
      </c>
      <c r="T239">
        <v>2065.34</v>
      </c>
      <c r="AE239">
        <v>42340</v>
      </c>
      <c r="AF239">
        <v>149.6953</v>
      </c>
      <c r="AG239">
        <v>149.16</v>
      </c>
      <c r="AJ239">
        <v>42340</v>
      </c>
      <c r="AK239">
        <v>149.16</v>
      </c>
      <c r="AL239">
        <v>149.6953</v>
      </c>
      <c r="AO239">
        <v>42339</v>
      </c>
      <c r="AP239">
        <v>0.50829999999999997</v>
      </c>
      <c r="AR239">
        <v>42345</v>
      </c>
      <c r="AS239">
        <v>1138</v>
      </c>
      <c r="AV239">
        <v>42334</v>
      </c>
      <c r="AW239" t="s">
        <v>1622</v>
      </c>
      <c r="AX239">
        <v>3858.37</v>
      </c>
    </row>
    <row r="240" spans="1:50" x14ac:dyDescent="0.25">
      <c r="A240">
        <v>42338</v>
      </c>
      <c r="B240">
        <v>204.85900000000001</v>
      </c>
      <c r="C240">
        <v>205.57</v>
      </c>
      <c r="F240">
        <v>42338</v>
      </c>
      <c r="G240">
        <v>205.57</v>
      </c>
      <c r="H240">
        <v>204.85900000000001</v>
      </c>
      <c r="K240">
        <v>42340</v>
      </c>
      <c r="L240">
        <v>9.5100000000000004E-2</v>
      </c>
      <c r="N240">
        <v>42341</v>
      </c>
      <c r="O240">
        <v>4382</v>
      </c>
      <c r="R240">
        <v>42355</v>
      </c>
      <c r="S240" t="s">
        <v>1622</v>
      </c>
      <c r="T240">
        <v>2096.94</v>
      </c>
      <c r="AE240">
        <v>42341</v>
      </c>
      <c r="AF240">
        <v>146.0975</v>
      </c>
      <c r="AG240">
        <v>146.19</v>
      </c>
      <c r="AJ240">
        <v>42341</v>
      </c>
      <c r="AK240">
        <v>146.19</v>
      </c>
      <c r="AL240">
        <v>146.0975</v>
      </c>
      <c r="AO240">
        <v>42340</v>
      </c>
      <c r="AP240">
        <v>0.32529999999999998</v>
      </c>
      <c r="AR240">
        <v>42346</v>
      </c>
      <c r="AS240">
        <v>764</v>
      </c>
      <c r="AV240">
        <v>42335</v>
      </c>
      <c r="AW240" t="s">
        <v>1622</v>
      </c>
      <c r="AX240">
        <v>3877.05</v>
      </c>
    </row>
    <row r="241" spans="1:50" x14ac:dyDescent="0.25">
      <c r="A241">
        <v>42339</v>
      </c>
      <c r="B241">
        <v>207.64</v>
      </c>
      <c r="C241">
        <v>207.36</v>
      </c>
      <c r="F241">
        <v>42339</v>
      </c>
      <c r="G241">
        <v>207.36</v>
      </c>
      <c r="H241">
        <v>207.64</v>
      </c>
      <c r="K241">
        <v>42341</v>
      </c>
      <c r="L241">
        <v>0.18060000000000001</v>
      </c>
      <c r="N241">
        <v>42342</v>
      </c>
      <c r="O241">
        <v>25936</v>
      </c>
      <c r="R241">
        <v>42356</v>
      </c>
      <c r="S241" t="s">
        <v>1622</v>
      </c>
      <c r="T241">
        <v>2060.4699999999998</v>
      </c>
      <c r="AE241">
        <v>42342</v>
      </c>
      <c r="AF241">
        <v>145.3878</v>
      </c>
      <c r="AG241">
        <v>145.51</v>
      </c>
      <c r="AJ241">
        <v>42342</v>
      </c>
      <c r="AK241">
        <v>145.51</v>
      </c>
      <c r="AL241">
        <v>145.3878</v>
      </c>
      <c r="AO241">
        <v>42341</v>
      </c>
      <c r="AP241">
        <v>0.40799999999999997</v>
      </c>
      <c r="AR241">
        <v>42347</v>
      </c>
      <c r="AS241">
        <v>4000</v>
      </c>
      <c r="AV241">
        <v>42338</v>
      </c>
      <c r="AW241" t="s">
        <v>1622</v>
      </c>
      <c r="AX241">
        <v>3871.55</v>
      </c>
    </row>
    <row r="242" spans="1:50" x14ac:dyDescent="0.25">
      <c r="A242">
        <v>42340</v>
      </c>
      <c r="B242">
        <v>207.68899999999999</v>
      </c>
      <c r="C242">
        <v>208.31</v>
      </c>
      <c r="F242">
        <v>42340</v>
      </c>
      <c r="G242">
        <v>208.31</v>
      </c>
      <c r="H242">
        <v>207.68899999999999</v>
      </c>
      <c r="K242">
        <v>42342</v>
      </c>
      <c r="L242">
        <v>0.11260000000000001</v>
      </c>
      <c r="N242">
        <v>42345</v>
      </c>
      <c r="O242">
        <v>18678</v>
      </c>
      <c r="R242">
        <v>42359</v>
      </c>
      <c r="S242" t="s">
        <v>1622</v>
      </c>
      <c r="T242">
        <v>2052.88</v>
      </c>
      <c r="AE242">
        <v>42345</v>
      </c>
      <c r="AF242">
        <v>147.61580000000001</v>
      </c>
      <c r="AG242">
        <v>147.68</v>
      </c>
      <c r="AJ242">
        <v>42345</v>
      </c>
      <c r="AK242">
        <v>147.68</v>
      </c>
      <c r="AL242">
        <v>147.61580000000001</v>
      </c>
      <c r="AO242">
        <v>42342</v>
      </c>
      <c r="AP242">
        <v>0.3281</v>
      </c>
      <c r="AR242">
        <v>42348</v>
      </c>
      <c r="AS242">
        <v>252</v>
      </c>
      <c r="AV242">
        <v>42339</v>
      </c>
      <c r="AW242" t="s">
        <v>1622</v>
      </c>
      <c r="AX242">
        <v>3907.98</v>
      </c>
    </row>
    <row r="243" spans="1:50" x14ac:dyDescent="0.25">
      <c r="A243">
        <v>42341</v>
      </c>
      <c r="B243">
        <v>207.798</v>
      </c>
      <c r="C243">
        <v>205.12</v>
      </c>
      <c r="F243">
        <v>42341</v>
      </c>
      <c r="G243">
        <v>205.12</v>
      </c>
      <c r="H243">
        <v>207.798</v>
      </c>
      <c r="K243">
        <v>42345</v>
      </c>
      <c r="L243">
        <v>9.7299999999999998E-2</v>
      </c>
      <c r="N243">
        <v>42346</v>
      </c>
      <c r="O243">
        <v>77298</v>
      </c>
      <c r="R243">
        <v>42360</v>
      </c>
      <c r="S243" t="s">
        <v>1622</v>
      </c>
      <c r="T243">
        <v>2055.96</v>
      </c>
      <c r="AE243">
        <v>42346</v>
      </c>
      <c r="AF243">
        <v>146.47540000000001</v>
      </c>
      <c r="AG243">
        <v>146.59</v>
      </c>
      <c r="AJ243">
        <v>42346</v>
      </c>
      <c r="AK243">
        <v>146.59</v>
      </c>
      <c r="AL243">
        <v>146.47540000000001</v>
      </c>
      <c r="AO243">
        <v>42345</v>
      </c>
      <c r="AP243">
        <v>0.28489999999999999</v>
      </c>
      <c r="AR243">
        <v>42349</v>
      </c>
      <c r="AS243">
        <v>75</v>
      </c>
      <c r="AV243">
        <v>42340</v>
      </c>
      <c r="AW243" t="s">
        <v>1622</v>
      </c>
      <c r="AX243">
        <v>3883.23</v>
      </c>
    </row>
    <row r="244" spans="1:50" x14ac:dyDescent="0.25">
      <c r="A244">
        <v>42342</v>
      </c>
      <c r="B244">
        <v>204.143</v>
      </c>
      <c r="C244">
        <v>204.38</v>
      </c>
      <c r="F244">
        <v>42342</v>
      </c>
      <c r="G244">
        <v>204.38</v>
      </c>
      <c r="H244">
        <v>204.143</v>
      </c>
      <c r="K244">
        <v>42346</v>
      </c>
      <c r="L244">
        <v>9.64E-2</v>
      </c>
      <c r="N244">
        <v>42347</v>
      </c>
      <c r="O244">
        <v>214824</v>
      </c>
      <c r="R244">
        <v>42362</v>
      </c>
      <c r="S244" t="s">
        <v>1622</v>
      </c>
      <c r="T244">
        <v>2042.72</v>
      </c>
      <c r="AE244">
        <v>42347</v>
      </c>
      <c r="AF244">
        <v>145.18340000000001</v>
      </c>
      <c r="AG244">
        <v>144.77000000000001</v>
      </c>
      <c r="AJ244">
        <v>42347</v>
      </c>
      <c r="AK244">
        <v>144.77000000000001</v>
      </c>
      <c r="AL244">
        <v>145.18340000000001</v>
      </c>
      <c r="AO244">
        <v>42346</v>
      </c>
      <c r="AP244">
        <v>0.20130000000000001</v>
      </c>
      <c r="AR244">
        <v>42352</v>
      </c>
      <c r="AS244">
        <v>548</v>
      </c>
      <c r="AV244">
        <v>42341</v>
      </c>
      <c r="AW244" t="s">
        <v>1622</v>
      </c>
      <c r="AX244">
        <v>3789.67</v>
      </c>
    </row>
    <row r="245" spans="1:50" x14ac:dyDescent="0.25">
      <c r="A245">
        <v>42345</v>
      </c>
      <c r="B245">
        <v>205.631</v>
      </c>
      <c r="C245">
        <v>205.56</v>
      </c>
      <c r="F245">
        <v>42345</v>
      </c>
      <c r="G245">
        <v>205.56</v>
      </c>
      <c r="H245">
        <v>205.631</v>
      </c>
      <c r="K245">
        <v>42347</v>
      </c>
      <c r="L245">
        <v>9.9400000000000002E-2</v>
      </c>
      <c r="N245">
        <v>42348</v>
      </c>
      <c r="O245">
        <v>7049</v>
      </c>
      <c r="R245">
        <v>42363</v>
      </c>
      <c r="S245" t="s">
        <v>1622</v>
      </c>
      <c r="T245">
        <v>2032.87</v>
      </c>
      <c r="AE245">
        <v>42348</v>
      </c>
      <c r="AF245">
        <v>144.8073</v>
      </c>
      <c r="AG245">
        <v>144.96</v>
      </c>
      <c r="AJ245">
        <v>42348</v>
      </c>
      <c r="AK245">
        <v>144.96</v>
      </c>
      <c r="AL245">
        <v>144.8073</v>
      </c>
      <c r="AO245">
        <v>42347</v>
      </c>
      <c r="AP245">
        <v>0.2586</v>
      </c>
      <c r="AR245">
        <v>42353</v>
      </c>
      <c r="AS245">
        <v>494</v>
      </c>
      <c r="AV245">
        <v>42342</v>
      </c>
      <c r="AW245" t="s">
        <v>1622</v>
      </c>
      <c r="AX245">
        <v>3771.25</v>
      </c>
    </row>
    <row r="246" spans="1:50" x14ac:dyDescent="0.25">
      <c r="A246">
        <v>42346</v>
      </c>
      <c r="B246">
        <v>203.54599999999999</v>
      </c>
      <c r="C246">
        <v>202.12</v>
      </c>
      <c r="F246">
        <v>42346</v>
      </c>
      <c r="G246">
        <v>202.12</v>
      </c>
      <c r="H246">
        <v>203.54599999999999</v>
      </c>
      <c r="K246">
        <v>42348</v>
      </c>
      <c r="L246">
        <v>0.13059999999999999</v>
      </c>
      <c r="N246">
        <v>42349</v>
      </c>
      <c r="O246">
        <v>36163</v>
      </c>
      <c r="R246">
        <v>42366</v>
      </c>
      <c r="S246" t="s">
        <v>1622</v>
      </c>
      <c r="T246">
        <v>2052.5</v>
      </c>
      <c r="AE246">
        <v>42349</v>
      </c>
      <c r="AF246">
        <v>142.96180000000001</v>
      </c>
      <c r="AG246">
        <v>142.91999999999999</v>
      </c>
      <c r="AJ246">
        <v>42349</v>
      </c>
      <c r="AK246">
        <v>142.91999999999999</v>
      </c>
      <c r="AL246">
        <v>142.96180000000001</v>
      </c>
      <c r="AO246">
        <v>42348</v>
      </c>
      <c r="AP246">
        <v>0.32490000000000002</v>
      </c>
      <c r="AR246">
        <v>42354</v>
      </c>
      <c r="AS246">
        <v>345</v>
      </c>
      <c r="AV246">
        <v>42345</v>
      </c>
      <c r="AW246" t="s">
        <v>1622</v>
      </c>
      <c r="AX246">
        <v>3829.38</v>
      </c>
    </row>
    <row r="247" spans="1:50" x14ac:dyDescent="0.25">
      <c r="A247">
        <v>42347</v>
      </c>
      <c r="B247">
        <v>201.87799999999999</v>
      </c>
      <c r="C247">
        <v>200.62</v>
      </c>
      <c r="F247">
        <v>42347</v>
      </c>
      <c r="G247">
        <v>200.62</v>
      </c>
      <c r="H247">
        <v>201.87799999999999</v>
      </c>
      <c r="K247">
        <v>42349</v>
      </c>
      <c r="L247">
        <v>0.156</v>
      </c>
      <c r="N247">
        <v>42352</v>
      </c>
      <c r="O247">
        <v>12833</v>
      </c>
      <c r="R247">
        <v>42367</v>
      </c>
      <c r="S247" t="s">
        <v>1622</v>
      </c>
      <c r="T247">
        <v>2071.3200000000002</v>
      </c>
      <c r="AE247">
        <v>42352</v>
      </c>
      <c r="AF247">
        <v>141.2996</v>
      </c>
      <c r="AG247">
        <v>141.74</v>
      </c>
      <c r="AJ247">
        <v>42352</v>
      </c>
      <c r="AK247">
        <v>141.74</v>
      </c>
      <c r="AL247">
        <v>141.2996</v>
      </c>
      <c r="AO247">
        <v>42349</v>
      </c>
      <c r="AP247">
        <v>0.21909999999999999</v>
      </c>
      <c r="AR247">
        <v>42355</v>
      </c>
      <c r="AS247">
        <v>888</v>
      </c>
      <c r="AV247">
        <v>42346</v>
      </c>
      <c r="AW247" t="s">
        <v>1622</v>
      </c>
      <c r="AX247">
        <v>3799.76</v>
      </c>
    </row>
    <row r="248" spans="1:50" x14ac:dyDescent="0.25">
      <c r="A248">
        <v>42348</v>
      </c>
      <c r="B248">
        <v>199.93899999999999</v>
      </c>
      <c r="C248">
        <v>200.19</v>
      </c>
      <c r="F248">
        <v>42348</v>
      </c>
      <c r="G248">
        <v>200.19</v>
      </c>
      <c r="H248">
        <v>199.93899999999999</v>
      </c>
      <c r="K248">
        <v>42352</v>
      </c>
      <c r="L248">
        <v>0.15310000000000001</v>
      </c>
      <c r="N248">
        <v>42353</v>
      </c>
      <c r="O248">
        <v>10659</v>
      </c>
      <c r="R248">
        <v>42368</v>
      </c>
      <c r="S248" t="s">
        <v>1622</v>
      </c>
      <c r="T248">
        <v>2076.4899999999998</v>
      </c>
      <c r="AE248">
        <v>42353</v>
      </c>
      <c r="AF248">
        <v>144.1078</v>
      </c>
      <c r="AG248">
        <v>144.16999999999999</v>
      </c>
      <c r="AJ248">
        <v>42353</v>
      </c>
      <c r="AK248">
        <v>144.16999999999999</v>
      </c>
      <c r="AL248">
        <v>144.1078</v>
      </c>
      <c r="AO248">
        <v>42352</v>
      </c>
      <c r="AP248">
        <v>0.21249999999999999</v>
      </c>
      <c r="AR248">
        <v>42356</v>
      </c>
      <c r="AS248">
        <v>2064</v>
      </c>
      <c r="AV248">
        <v>42347</v>
      </c>
      <c r="AW248" t="s">
        <v>1622</v>
      </c>
      <c r="AX248">
        <v>3766.2</v>
      </c>
    </row>
    <row r="249" spans="1:50" x14ac:dyDescent="0.25">
      <c r="A249">
        <v>42349</v>
      </c>
      <c r="B249">
        <v>201.089</v>
      </c>
      <c r="C249">
        <v>196.03</v>
      </c>
      <c r="F249">
        <v>42349</v>
      </c>
      <c r="G249">
        <v>196.03</v>
      </c>
      <c r="H249">
        <v>201.089</v>
      </c>
      <c r="K249">
        <v>42353</v>
      </c>
      <c r="L249">
        <v>0.1464</v>
      </c>
      <c r="N249">
        <v>42354</v>
      </c>
      <c r="O249">
        <v>18669</v>
      </c>
      <c r="R249">
        <v>42373</v>
      </c>
      <c r="S249" t="s">
        <v>1622</v>
      </c>
      <c r="T249">
        <v>2025.01</v>
      </c>
      <c r="AE249">
        <v>42354</v>
      </c>
      <c r="AF249">
        <v>144.99430000000001</v>
      </c>
      <c r="AG249">
        <v>145.22999999999999</v>
      </c>
      <c r="AJ249">
        <v>42354</v>
      </c>
      <c r="AK249">
        <v>145.22999999999999</v>
      </c>
      <c r="AL249">
        <v>144.99430000000001</v>
      </c>
      <c r="AO249">
        <v>42353</v>
      </c>
      <c r="AP249">
        <v>0.21490000000000001</v>
      </c>
      <c r="AR249">
        <v>42359</v>
      </c>
      <c r="AS249">
        <v>1778</v>
      </c>
      <c r="AV249">
        <v>42348</v>
      </c>
      <c r="AW249" t="s">
        <v>1622</v>
      </c>
      <c r="AX249">
        <v>3756.47</v>
      </c>
    </row>
    <row r="250" spans="1:50" x14ac:dyDescent="0.25">
      <c r="A250">
        <v>42352</v>
      </c>
      <c r="B250">
        <v>198.33099999999999</v>
      </c>
      <c r="C250">
        <v>194.8</v>
      </c>
      <c r="F250">
        <v>42352</v>
      </c>
      <c r="G250">
        <v>194.8</v>
      </c>
      <c r="H250">
        <v>198.33099999999999</v>
      </c>
      <c r="K250">
        <v>42354</v>
      </c>
      <c r="L250">
        <v>0.14829999999999999</v>
      </c>
      <c r="N250">
        <v>42355</v>
      </c>
      <c r="O250">
        <v>20794</v>
      </c>
      <c r="R250">
        <v>42374</v>
      </c>
      <c r="S250" t="s">
        <v>1622</v>
      </c>
      <c r="T250">
        <v>2018.27</v>
      </c>
      <c r="AE250">
        <v>42355</v>
      </c>
      <c r="AF250">
        <v>146.5513</v>
      </c>
      <c r="AG250">
        <v>146.54</v>
      </c>
      <c r="AJ250">
        <v>42355</v>
      </c>
      <c r="AK250">
        <v>146.54</v>
      </c>
      <c r="AL250">
        <v>146.5513</v>
      </c>
      <c r="AO250">
        <v>42354</v>
      </c>
      <c r="AP250">
        <v>0.193</v>
      </c>
      <c r="AR250">
        <v>42360</v>
      </c>
      <c r="AS250">
        <v>9412</v>
      </c>
      <c r="AV250">
        <v>42349</v>
      </c>
      <c r="AW250" t="s">
        <v>1622</v>
      </c>
      <c r="AX250">
        <v>3708.5</v>
      </c>
    </row>
    <row r="251" spans="1:50" x14ac:dyDescent="0.25">
      <c r="A251">
        <v>42353</v>
      </c>
      <c r="B251">
        <v>195.12200000000001</v>
      </c>
      <c r="C251">
        <v>197.97</v>
      </c>
      <c r="F251">
        <v>42353</v>
      </c>
      <c r="G251">
        <v>197.97</v>
      </c>
      <c r="H251">
        <v>195.12200000000001</v>
      </c>
      <c r="K251">
        <v>42355</v>
      </c>
      <c r="L251">
        <v>0.13489999999999999</v>
      </c>
      <c r="N251">
        <v>42356</v>
      </c>
      <c r="O251">
        <v>17492</v>
      </c>
      <c r="R251">
        <v>42375</v>
      </c>
      <c r="S251" t="s">
        <v>1622</v>
      </c>
      <c r="T251">
        <v>1996.23</v>
      </c>
      <c r="AE251">
        <v>42356</v>
      </c>
      <c r="AF251">
        <v>146.2792</v>
      </c>
      <c r="AG251">
        <v>146.68</v>
      </c>
      <c r="AJ251">
        <v>42356</v>
      </c>
      <c r="AK251">
        <v>146.68</v>
      </c>
      <c r="AL251">
        <v>146.2792</v>
      </c>
      <c r="AO251">
        <v>42355</v>
      </c>
      <c r="AP251">
        <v>0.18920000000000001</v>
      </c>
      <c r="AR251">
        <v>42361</v>
      </c>
      <c r="AS251">
        <v>3501</v>
      </c>
      <c r="AV251">
        <v>42352</v>
      </c>
      <c r="AW251" t="s">
        <v>1622</v>
      </c>
      <c r="AX251">
        <v>3665.4</v>
      </c>
    </row>
    <row r="252" spans="1:50" x14ac:dyDescent="0.25">
      <c r="A252">
        <v>42354</v>
      </c>
      <c r="B252">
        <v>199.95</v>
      </c>
      <c r="C252">
        <v>200.88</v>
      </c>
      <c r="F252">
        <v>42354</v>
      </c>
      <c r="G252">
        <v>200.88</v>
      </c>
      <c r="H252">
        <v>199.95</v>
      </c>
      <c r="K252">
        <v>42356</v>
      </c>
      <c r="L252">
        <v>0.1263</v>
      </c>
      <c r="N252">
        <v>42359</v>
      </c>
      <c r="O252">
        <v>9691</v>
      </c>
      <c r="R252">
        <v>42376</v>
      </c>
      <c r="S252" t="s">
        <v>1622</v>
      </c>
      <c r="T252">
        <v>1953.56</v>
      </c>
      <c r="AE252">
        <v>42359</v>
      </c>
      <c r="AF252">
        <v>144.1431</v>
      </c>
      <c r="AG252">
        <v>144.19</v>
      </c>
      <c r="AJ252">
        <v>42359</v>
      </c>
      <c r="AK252">
        <v>144.19</v>
      </c>
      <c r="AL252">
        <v>144.1431</v>
      </c>
      <c r="AO252">
        <v>42356</v>
      </c>
      <c r="AP252">
        <v>0.2311</v>
      </c>
      <c r="AR252">
        <v>42366</v>
      </c>
      <c r="AS252">
        <v>3448</v>
      </c>
      <c r="AV252">
        <v>42353</v>
      </c>
      <c r="AW252" t="s">
        <v>1622</v>
      </c>
      <c r="AX252">
        <v>3738.53</v>
      </c>
    </row>
    <row r="253" spans="1:50" x14ac:dyDescent="0.25">
      <c r="A253">
        <v>42355</v>
      </c>
      <c r="B253">
        <v>203.00399999999999</v>
      </c>
      <c r="C253">
        <v>203.35</v>
      </c>
      <c r="F253">
        <v>42355</v>
      </c>
      <c r="G253">
        <v>203.35</v>
      </c>
      <c r="H253">
        <v>203.00399999999999</v>
      </c>
      <c r="K253">
        <v>42359</v>
      </c>
      <c r="L253">
        <v>0.1331</v>
      </c>
      <c r="N253">
        <v>42360</v>
      </c>
      <c r="O253">
        <v>19715</v>
      </c>
      <c r="R253">
        <v>42377</v>
      </c>
      <c r="S253" t="s">
        <v>1622</v>
      </c>
      <c r="T253">
        <v>1938.83</v>
      </c>
      <c r="AE253">
        <v>42360</v>
      </c>
      <c r="AF253">
        <v>144.40260000000001</v>
      </c>
      <c r="AG253">
        <v>144.68</v>
      </c>
      <c r="AJ253">
        <v>42360</v>
      </c>
      <c r="AK253">
        <v>144.68</v>
      </c>
      <c r="AL253">
        <v>144.40260000000001</v>
      </c>
      <c r="AO253">
        <v>42359</v>
      </c>
      <c r="AP253">
        <v>0.23830000000000001</v>
      </c>
      <c r="AR253">
        <v>42367</v>
      </c>
      <c r="AS253">
        <v>143</v>
      </c>
      <c r="AV253">
        <v>42354</v>
      </c>
      <c r="AW253" t="s">
        <v>1622</v>
      </c>
      <c r="AX253">
        <v>3761.53</v>
      </c>
    </row>
    <row r="254" spans="1:50" x14ac:dyDescent="0.25">
      <c r="A254">
        <v>42356</v>
      </c>
      <c r="B254">
        <v>199.46899999999999</v>
      </c>
      <c r="C254">
        <v>198.4</v>
      </c>
      <c r="F254">
        <v>42356</v>
      </c>
      <c r="G254">
        <v>198.4</v>
      </c>
      <c r="H254">
        <v>199.46899999999999</v>
      </c>
      <c r="K254">
        <v>42360</v>
      </c>
      <c r="L254">
        <v>0.1154</v>
      </c>
      <c r="N254">
        <v>42361</v>
      </c>
      <c r="O254">
        <v>51640</v>
      </c>
      <c r="R254">
        <v>42381</v>
      </c>
      <c r="S254" t="s">
        <v>1622</v>
      </c>
      <c r="T254">
        <v>1876.11</v>
      </c>
      <c r="AE254">
        <v>42361</v>
      </c>
      <c r="AF254">
        <v>146.2928</v>
      </c>
      <c r="AG254">
        <v>146.19999999999999</v>
      </c>
      <c r="AJ254">
        <v>42361</v>
      </c>
      <c r="AK254">
        <v>146.19999999999999</v>
      </c>
      <c r="AL254">
        <v>146.2928</v>
      </c>
      <c r="AO254">
        <v>42360</v>
      </c>
      <c r="AP254">
        <v>0.33289999999999997</v>
      </c>
      <c r="AR254">
        <v>42368</v>
      </c>
      <c r="AS254">
        <v>444</v>
      </c>
      <c r="AV254">
        <v>42355</v>
      </c>
      <c r="AW254" t="s">
        <v>1622</v>
      </c>
      <c r="AX254">
        <v>3802.22</v>
      </c>
    </row>
    <row r="255" spans="1:50" x14ac:dyDescent="0.25">
      <c r="A255">
        <v>42359</v>
      </c>
      <c r="B255">
        <v>198.72</v>
      </c>
      <c r="C255">
        <v>196.96</v>
      </c>
      <c r="F255">
        <v>42359</v>
      </c>
      <c r="G255">
        <v>196.96</v>
      </c>
      <c r="H255">
        <v>198.72</v>
      </c>
      <c r="K255">
        <v>42361</v>
      </c>
      <c r="L255">
        <v>0.29070000000000001</v>
      </c>
      <c r="N255">
        <v>42366</v>
      </c>
      <c r="O255">
        <v>6631</v>
      </c>
      <c r="R255">
        <v>42382</v>
      </c>
      <c r="S255" t="s">
        <v>1622</v>
      </c>
      <c r="T255">
        <v>1931.35</v>
      </c>
      <c r="AE255">
        <v>42366</v>
      </c>
      <c r="AF255">
        <v>145.8845</v>
      </c>
      <c r="AG255">
        <v>145.65</v>
      </c>
      <c r="AJ255">
        <v>42366</v>
      </c>
      <c r="AK255">
        <v>145.65</v>
      </c>
      <c r="AL255">
        <v>145.8845</v>
      </c>
      <c r="AO255">
        <v>42361</v>
      </c>
      <c r="AP255">
        <v>0.311</v>
      </c>
      <c r="AR255">
        <v>42373</v>
      </c>
      <c r="AS255">
        <v>160</v>
      </c>
      <c r="AV255">
        <v>42356</v>
      </c>
      <c r="AW255" t="s">
        <v>1622</v>
      </c>
      <c r="AX255">
        <v>3795.2</v>
      </c>
    </row>
    <row r="256" spans="1:50" x14ac:dyDescent="0.25">
      <c r="A256">
        <v>42360</v>
      </c>
      <c r="B256">
        <v>199.01300000000001</v>
      </c>
      <c r="C256">
        <v>197.81</v>
      </c>
      <c r="F256">
        <v>42360</v>
      </c>
      <c r="G256">
        <v>197.81</v>
      </c>
      <c r="H256">
        <v>199.01300000000001</v>
      </c>
      <c r="K256">
        <v>42362</v>
      </c>
      <c r="L256">
        <v>0.80289999999999995</v>
      </c>
      <c r="N256">
        <v>42367</v>
      </c>
      <c r="O256">
        <v>4514</v>
      </c>
      <c r="R256">
        <v>42383</v>
      </c>
      <c r="S256" t="s">
        <v>1622</v>
      </c>
      <c r="T256">
        <v>1882.33</v>
      </c>
      <c r="AE256">
        <v>42367</v>
      </c>
      <c r="AF256">
        <v>148.19460000000001</v>
      </c>
      <c r="AG256">
        <v>147.9</v>
      </c>
      <c r="AJ256">
        <v>42367</v>
      </c>
      <c r="AK256">
        <v>147.9</v>
      </c>
      <c r="AL256">
        <v>148.19460000000001</v>
      </c>
      <c r="AO256">
        <v>42362</v>
      </c>
      <c r="AP256">
        <v>2.1913999999999998</v>
      </c>
      <c r="AR256">
        <v>42374</v>
      </c>
      <c r="AS256">
        <v>1817</v>
      </c>
      <c r="AV256">
        <v>42359</v>
      </c>
      <c r="AW256" t="s">
        <v>1622</v>
      </c>
      <c r="AX256">
        <v>3739.45</v>
      </c>
    </row>
    <row r="257" spans="1:50" x14ac:dyDescent="0.25">
      <c r="A257">
        <v>42361</v>
      </c>
      <c r="B257">
        <v>199.00800000000001</v>
      </c>
      <c r="C257">
        <v>201.14</v>
      </c>
      <c r="F257">
        <v>42361</v>
      </c>
      <c r="G257">
        <v>201.14</v>
      </c>
      <c r="H257">
        <v>199.00800000000001</v>
      </c>
      <c r="K257">
        <v>42366</v>
      </c>
      <c r="L257">
        <v>0.35289999999999999</v>
      </c>
      <c r="N257">
        <v>42368</v>
      </c>
      <c r="O257">
        <v>6769</v>
      </c>
      <c r="R257">
        <v>42384</v>
      </c>
      <c r="S257" t="s">
        <v>1622</v>
      </c>
      <c r="T257">
        <v>1876.65</v>
      </c>
      <c r="AE257">
        <v>42368</v>
      </c>
      <c r="AF257" t="s">
        <v>1622</v>
      </c>
      <c r="AG257">
        <v>147.69</v>
      </c>
      <c r="AJ257">
        <v>42368</v>
      </c>
      <c r="AK257">
        <v>147.69</v>
      </c>
      <c r="AL257" t="s">
        <v>1622</v>
      </c>
      <c r="AO257">
        <v>42366</v>
      </c>
      <c r="AP257">
        <v>0.59230000000000005</v>
      </c>
      <c r="AR257">
        <v>42375</v>
      </c>
      <c r="AS257">
        <v>4047</v>
      </c>
      <c r="AV257">
        <v>42360</v>
      </c>
      <c r="AW257" t="s">
        <v>1622</v>
      </c>
      <c r="AX257">
        <v>3746.26</v>
      </c>
    </row>
    <row r="258" spans="1:50" x14ac:dyDescent="0.25">
      <c r="A258">
        <v>42362</v>
      </c>
      <c r="B258">
        <v>197.72200000000001</v>
      </c>
      <c r="C258" t="s">
        <v>1622</v>
      </c>
      <c r="F258">
        <v>42362</v>
      </c>
      <c r="G258" t="s">
        <v>1622</v>
      </c>
      <c r="H258">
        <v>197.72200000000001</v>
      </c>
      <c r="K258">
        <v>42367</v>
      </c>
      <c r="L258">
        <v>0.28470000000000001</v>
      </c>
      <c r="N258">
        <v>42373</v>
      </c>
      <c r="O258">
        <v>27263</v>
      </c>
      <c r="R258">
        <v>42387</v>
      </c>
      <c r="S258" t="s">
        <v>1622</v>
      </c>
      <c r="T258">
        <v>1856.56</v>
      </c>
      <c r="AE258">
        <v>42373</v>
      </c>
      <c r="AF258">
        <v>145.0753</v>
      </c>
      <c r="AG258">
        <v>145</v>
      </c>
      <c r="AJ258">
        <v>42373</v>
      </c>
      <c r="AK258">
        <v>145</v>
      </c>
      <c r="AL258">
        <v>145.0753</v>
      </c>
      <c r="AO258">
        <v>42367</v>
      </c>
      <c r="AP258">
        <v>0.32319999999999999</v>
      </c>
      <c r="AR258">
        <v>42376</v>
      </c>
      <c r="AS258">
        <v>383</v>
      </c>
      <c r="AV258">
        <v>42361</v>
      </c>
      <c r="AW258" t="s">
        <v>1622</v>
      </c>
      <c r="AX258">
        <v>3795.53</v>
      </c>
    </row>
    <row r="259" spans="1:50" x14ac:dyDescent="0.25">
      <c r="A259">
        <v>42366</v>
      </c>
      <c r="B259">
        <v>198.65</v>
      </c>
      <c r="C259">
        <v>198.26</v>
      </c>
      <c r="F259">
        <v>42366</v>
      </c>
      <c r="G259">
        <v>198.26</v>
      </c>
      <c r="H259">
        <v>198.65</v>
      </c>
      <c r="K259">
        <v>42368</v>
      </c>
      <c r="L259">
        <v>0.16109999999999999</v>
      </c>
      <c r="N259">
        <v>42374</v>
      </c>
      <c r="O259">
        <v>5801</v>
      </c>
      <c r="R259">
        <v>42388</v>
      </c>
      <c r="S259" t="s">
        <v>1622</v>
      </c>
      <c r="T259">
        <v>1859.95</v>
      </c>
      <c r="AE259">
        <v>42374</v>
      </c>
      <c r="AF259">
        <v>146.02610000000001</v>
      </c>
      <c r="AG259">
        <v>145.96</v>
      </c>
      <c r="AJ259">
        <v>42374</v>
      </c>
      <c r="AK259">
        <v>145.96</v>
      </c>
      <c r="AL259">
        <v>146.02610000000001</v>
      </c>
      <c r="AO259">
        <v>42368</v>
      </c>
      <c r="AP259">
        <v>0.2868</v>
      </c>
      <c r="AR259">
        <v>42377</v>
      </c>
      <c r="AS259">
        <v>112</v>
      </c>
      <c r="AV259">
        <v>42362</v>
      </c>
      <c r="AW259" t="s">
        <v>1622</v>
      </c>
      <c r="AX259">
        <v>3799.78</v>
      </c>
    </row>
    <row r="260" spans="1:50" x14ac:dyDescent="0.25">
      <c r="A260">
        <v>42367</v>
      </c>
      <c r="B260">
        <v>200.46700000000001</v>
      </c>
      <c r="C260">
        <v>201.81</v>
      </c>
      <c r="F260">
        <v>42367</v>
      </c>
      <c r="G260">
        <v>201.81</v>
      </c>
      <c r="H260">
        <v>200.46700000000001</v>
      </c>
      <c r="K260">
        <v>42373</v>
      </c>
      <c r="L260">
        <v>0.18129999999999999</v>
      </c>
      <c r="N260">
        <v>42375</v>
      </c>
      <c r="O260">
        <v>4549</v>
      </c>
      <c r="R260">
        <v>42389</v>
      </c>
      <c r="S260" t="s">
        <v>1622</v>
      </c>
      <c r="T260">
        <v>1788.2</v>
      </c>
      <c r="AE260">
        <v>42375</v>
      </c>
      <c r="AF260">
        <v>144.74449999999999</v>
      </c>
      <c r="AG260">
        <v>144.08000000000001</v>
      </c>
      <c r="AJ260">
        <v>42375</v>
      </c>
      <c r="AK260">
        <v>144.08000000000001</v>
      </c>
      <c r="AL260">
        <v>144.74449999999999</v>
      </c>
      <c r="AO260">
        <v>42369</v>
      </c>
      <c r="AP260">
        <v>1.6444000000000001</v>
      </c>
      <c r="AR260">
        <v>42380</v>
      </c>
      <c r="AS260">
        <v>80</v>
      </c>
      <c r="AV260">
        <v>42363</v>
      </c>
      <c r="AW260" t="s">
        <v>1622</v>
      </c>
      <c r="AX260">
        <v>3799.78</v>
      </c>
    </row>
    <row r="261" spans="1:50" x14ac:dyDescent="0.25">
      <c r="A261">
        <v>42368</v>
      </c>
      <c r="B261">
        <v>200.96199999999999</v>
      </c>
      <c r="C261">
        <v>200.67</v>
      </c>
      <c r="F261">
        <v>42368</v>
      </c>
      <c r="G261">
        <v>200.67</v>
      </c>
      <c r="H261">
        <v>200.96199999999999</v>
      </c>
      <c r="K261">
        <v>42374</v>
      </c>
      <c r="L261">
        <v>0.2833</v>
      </c>
      <c r="N261">
        <v>42376</v>
      </c>
      <c r="O261">
        <v>13986</v>
      </c>
      <c r="R261">
        <v>42390</v>
      </c>
      <c r="S261" t="s">
        <v>1622</v>
      </c>
      <c r="T261">
        <v>1736.07</v>
      </c>
      <c r="AE261">
        <v>42376</v>
      </c>
      <c r="AF261">
        <v>141.20679999999999</v>
      </c>
      <c r="AG261">
        <v>141.94</v>
      </c>
      <c r="AJ261">
        <v>42376</v>
      </c>
      <c r="AK261">
        <v>141.94</v>
      </c>
      <c r="AL261">
        <v>141.20679999999999</v>
      </c>
      <c r="AO261">
        <v>42373</v>
      </c>
      <c r="AP261">
        <v>0.59209999999999996</v>
      </c>
      <c r="AR261">
        <v>42381</v>
      </c>
      <c r="AS261">
        <v>1095</v>
      </c>
      <c r="AV261">
        <v>42366</v>
      </c>
      <c r="AW261" t="s">
        <v>1622</v>
      </c>
      <c r="AX261">
        <v>3785.15</v>
      </c>
    </row>
    <row r="262" spans="1:50" x14ac:dyDescent="0.25">
      <c r="A262">
        <v>42369</v>
      </c>
      <c r="B262">
        <v>200.95699999999999</v>
      </c>
      <c r="C262" t="s">
        <v>1622</v>
      </c>
      <c r="F262">
        <v>42369</v>
      </c>
      <c r="G262" t="s">
        <v>1622</v>
      </c>
      <c r="H262">
        <v>200.95699999999999</v>
      </c>
      <c r="K262">
        <v>42375</v>
      </c>
      <c r="L262">
        <v>0.1366</v>
      </c>
      <c r="N262">
        <v>42377</v>
      </c>
      <c r="O262">
        <v>6119</v>
      </c>
      <c r="R262">
        <v>42391</v>
      </c>
      <c r="S262" t="s">
        <v>1622</v>
      </c>
      <c r="T262">
        <v>1836.13</v>
      </c>
      <c r="AE262">
        <v>42377</v>
      </c>
      <c r="AF262">
        <v>140.4265</v>
      </c>
      <c r="AG262">
        <v>140.46</v>
      </c>
      <c r="AJ262">
        <v>42377</v>
      </c>
      <c r="AK262">
        <v>140.46</v>
      </c>
      <c r="AL262">
        <v>140.4265</v>
      </c>
      <c r="AO262">
        <v>42374</v>
      </c>
      <c r="AP262">
        <v>0.32450000000000001</v>
      </c>
      <c r="AR262">
        <v>42382</v>
      </c>
      <c r="AS262">
        <v>812</v>
      </c>
      <c r="AV262">
        <v>42367</v>
      </c>
      <c r="AW262" t="s">
        <v>1622</v>
      </c>
      <c r="AX262">
        <v>3845.35</v>
      </c>
    </row>
    <row r="263" spans="1:50" x14ac:dyDescent="0.25">
      <c r="A263">
        <v>42373</v>
      </c>
      <c r="B263">
        <v>195.95699999999999</v>
      </c>
      <c r="C263">
        <v>192.79</v>
      </c>
      <c r="F263">
        <v>42373</v>
      </c>
      <c r="G263">
        <v>192.79</v>
      </c>
      <c r="H263">
        <v>195.95699999999999</v>
      </c>
      <c r="K263">
        <v>42376</v>
      </c>
      <c r="L263">
        <v>0.1709</v>
      </c>
      <c r="N263">
        <v>42380</v>
      </c>
      <c r="O263">
        <v>128</v>
      </c>
      <c r="R263">
        <v>42394</v>
      </c>
      <c r="S263" t="s">
        <v>1622</v>
      </c>
      <c r="T263">
        <v>1861.43</v>
      </c>
      <c r="AE263">
        <v>42380</v>
      </c>
      <c r="AF263">
        <v>139.65770000000001</v>
      </c>
      <c r="AG263">
        <v>139.84</v>
      </c>
      <c r="AJ263">
        <v>42380</v>
      </c>
      <c r="AK263">
        <v>139.84</v>
      </c>
      <c r="AL263">
        <v>139.65770000000001</v>
      </c>
      <c r="AO263">
        <v>42375</v>
      </c>
      <c r="AP263">
        <v>0.31619999999999998</v>
      </c>
      <c r="AR263">
        <v>42383</v>
      </c>
      <c r="AS263">
        <v>60</v>
      </c>
      <c r="AV263">
        <v>42368</v>
      </c>
      <c r="AW263" t="s">
        <v>1622</v>
      </c>
      <c r="AX263">
        <v>3833.73</v>
      </c>
    </row>
    <row r="264" spans="1:50" x14ac:dyDescent="0.25">
      <c r="A264">
        <v>42374</v>
      </c>
      <c r="B264">
        <v>195.3</v>
      </c>
      <c r="C264">
        <v>195.97</v>
      </c>
      <c r="F264">
        <v>42374</v>
      </c>
      <c r="G264">
        <v>195.97</v>
      </c>
      <c r="H264">
        <v>195.3</v>
      </c>
      <c r="K264">
        <v>42377</v>
      </c>
      <c r="L264">
        <v>0.153</v>
      </c>
      <c r="N264">
        <v>42381</v>
      </c>
      <c r="O264">
        <v>3283</v>
      </c>
      <c r="R264">
        <v>42395</v>
      </c>
      <c r="S264" t="s">
        <v>1622</v>
      </c>
      <c r="T264">
        <v>1816.88</v>
      </c>
      <c r="AE264">
        <v>42381</v>
      </c>
      <c r="AF264">
        <v>141.19919999999999</v>
      </c>
      <c r="AG264">
        <v>141.47999999999999</v>
      </c>
      <c r="AJ264">
        <v>42381</v>
      </c>
      <c r="AK264">
        <v>141.47999999999999</v>
      </c>
      <c r="AL264">
        <v>141.19919999999999</v>
      </c>
      <c r="AO264">
        <v>42376</v>
      </c>
      <c r="AP264">
        <v>0.31950000000000001</v>
      </c>
      <c r="AR264">
        <v>42384</v>
      </c>
      <c r="AS264">
        <v>457</v>
      </c>
      <c r="AV264">
        <v>42369</v>
      </c>
      <c r="AW264" t="s">
        <v>1622</v>
      </c>
      <c r="AX264">
        <v>3823.36</v>
      </c>
    </row>
    <row r="265" spans="1:50" x14ac:dyDescent="0.25">
      <c r="A265">
        <v>42375</v>
      </c>
      <c r="B265">
        <v>193.16200000000001</v>
      </c>
      <c r="C265">
        <v>191.66</v>
      </c>
      <c r="F265">
        <v>42375</v>
      </c>
      <c r="G265">
        <v>191.66</v>
      </c>
      <c r="H265">
        <v>193.16200000000001</v>
      </c>
      <c r="K265">
        <v>42380</v>
      </c>
      <c r="L265">
        <v>0.2011</v>
      </c>
      <c r="N265">
        <v>42382</v>
      </c>
      <c r="O265">
        <v>25466</v>
      </c>
      <c r="R265">
        <v>42396</v>
      </c>
      <c r="S265" t="s">
        <v>1622</v>
      </c>
      <c r="T265">
        <v>1872.36</v>
      </c>
      <c r="AE265">
        <v>42382</v>
      </c>
      <c r="AF265">
        <v>141.369</v>
      </c>
      <c r="AG265">
        <v>141.27000000000001</v>
      </c>
      <c r="AJ265">
        <v>42382</v>
      </c>
      <c r="AK265">
        <v>141.27000000000001</v>
      </c>
      <c r="AL265">
        <v>141.369</v>
      </c>
      <c r="AO265">
        <v>42377</v>
      </c>
      <c r="AP265">
        <v>0.24979999999999999</v>
      </c>
      <c r="AR265">
        <v>42387</v>
      </c>
      <c r="AS265">
        <v>1299</v>
      </c>
      <c r="AV265">
        <v>42373</v>
      </c>
      <c r="AW265" t="s">
        <v>1622</v>
      </c>
      <c r="AX265">
        <v>3764.46</v>
      </c>
    </row>
    <row r="266" spans="1:50" x14ac:dyDescent="0.25">
      <c r="A266">
        <v>42376</v>
      </c>
      <c r="B266">
        <v>189.029</v>
      </c>
      <c r="C266">
        <v>188.35</v>
      </c>
      <c r="F266">
        <v>42376</v>
      </c>
      <c r="G266">
        <v>188.35</v>
      </c>
      <c r="H266">
        <v>189.029</v>
      </c>
      <c r="K266">
        <v>42381</v>
      </c>
      <c r="L266">
        <v>0.1154</v>
      </c>
      <c r="N266">
        <v>42383</v>
      </c>
      <c r="O266">
        <v>46816</v>
      </c>
      <c r="R266">
        <v>42397</v>
      </c>
      <c r="S266" t="s">
        <v>1622</v>
      </c>
      <c r="T266">
        <v>1860.64</v>
      </c>
      <c r="AE266">
        <v>42383</v>
      </c>
      <c r="AF266">
        <v>139.10489999999999</v>
      </c>
      <c r="AG266">
        <v>139.30000000000001</v>
      </c>
      <c r="AJ266">
        <v>42383</v>
      </c>
      <c r="AK266">
        <v>139.30000000000001</v>
      </c>
      <c r="AL266">
        <v>139.10489999999999</v>
      </c>
      <c r="AO266">
        <v>42380</v>
      </c>
      <c r="AP266">
        <v>0.23710000000000001</v>
      </c>
      <c r="AR266">
        <v>42388</v>
      </c>
      <c r="AS266">
        <v>214</v>
      </c>
      <c r="AV266">
        <v>42374</v>
      </c>
      <c r="AW266" t="s">
        <v>1622</v>
      </c>
      <c r="AX266">
        <v>3789.26</v>
      </c>
    </row>
    <row r="267" spans="1:50" x14ac:dyDescent="0.25">
      <c r="A267">
        <v>42377</v>
      </c>
      <c r="B267">
        <v>187.59899999999999</v>
      </c>
      <c r="C267">
        <v>183.65</v>
      </c>
      <c r="F267">
        <v>42377</v>
      </c>
      <c r="G267">
        <v>183.65</v>
      </c>
      <c r="H267">
        <v>187.59899999999999</v>
      </c>
      <c r="K267">
        <v>42382</v>
      </c>
      <c r="L267">
        <v>0.12570000000000001</v>
      </c>
      <c r="N267">
        <v>42384</v>
      </c>
      <c r="O267">
        <v>6899</v>
      </c>
      <c r="R267">
        <v>42398</v>
      </c>
      <c r="S267" t="s">
        <v>1622</v>
      </c>
      <c r="T267">
        <v>1914.52</v>
      </c>
      <c r="AE267">
        <v>42384</v>
      </c>
      <c r="AF267">
        <v>136.83070000000001</v>
      </c>
      <c r="AG267">
        <v>136.85</v>
      </c>
      <c r="AJ267">
        <v>42384</v>
      </c>
      <c r="AK267">
        <v>136.85</v>
      </c>
      <c r="AL267">
        <v>136.83070000000001</v>
      </c>
      <c r="AO267">
        <v>42381</v>
      </c>
      <c r="AP267">
        <v>0.22409999999999999</v>
      </c>
      <c r="AR267">
        <v>42389</v>
      </c>
      <c r="AS267">
        <v>165</v>
      </c>
      <c r="AV267">
        <v>42375</v>
      </c>
      <c r="AW267" t="s">
        <v>1622</v>
      </c>
      <c r="AX267">
        <v>3755.95</v>
      </c>
    </row>
    <row r="268" spans="1:50" x14ac:dyDescent="0.25">
      <c r="A268">
        <v>42380</v>
      </c>
      <c r="B268">
        <v>187.58600000000001</v>
      </c>
      <c r="C268">
        <v>182.76</v>
      </c>
      <c r="F268">
        <v>42380</v>
      </c>
      <c r="G268">
        <v>182.76</v>
      </c>
      <c r="H268">
        <v>187.58600000000001</v>
      </c>
      <c r="K268">
        <v>42383</v>
      </c>
      <c r="L268">
        <v>0.1719</v>
      </c>
      <c r="N268">
        <v>42387</v>
      </c>
      <c r="O268">
        <v>6286</v>
      </c>
      <c r="R268">
        <v>42401</v>
      </c>
      <c r="S268" t="s">
        <v>1622</v>
      </c>
      <c r="T268">
        <v>1955.09</v>
      </c>
      <c r="AE268">
        <v>42387</v>
      </c>
      <c r="AF268">
        <v>135.21680000000001</v>
      </c>
      <c r="AG268">
        <v>135.32</v>
      </c>
      <c r="AJ268">
        <v>42387</v>
      </c>
      <c r="AK268">
        <v>135.32</v>
      </c>
      <c r="AL268">
        <v>135.21680000000001</v>
      </c>
      <c r="AO268">
        <v>42382</v>
      </c>
      <c r="AP268">
        <v>0.22900000000000001</v>
      </c>
      <c r="AR268">
        <v>42390</v>
      </c>
      <c r="AS268">
        <v>177</v>
      </c>
      <c r="AV268">
        <v>42376</v>
      </c>
      <c r="AW268" t="s">
        <v>1622</v>
      </c>
      <c r="AX268">
        <v>3663.89</v>
      </c>
    </row>
    <row r="269" spans="1:50" x14ac:dyDescent="0.25">
      <c r="A269">
        <v>42381</v>
      </c>
      <c r="B269">
        <v>181.51300000000001</v>
      </c>
      <c r="C269">
        <v>182.37</v>
      </c>
      <c r="F269">
        <v>42381</v>
      </c>
      <c r="G269">
        <v>182.37</v>
      </c>
      <c r="H269">
        <v>181.51300000000001</v>
      </c>
      <c r="K269">
        <v>42384</v>
      </c>
      <c r="L269">
        <v>0.15140000000000001</v>
      </c>
      <c r="N269">
        <v>42388</v>
      </c>
      <c r="O269">
        <v>11173</v>
      </c>
      <c r="R269">
        <v>42402</v>
      </c>
      <c r="S269" t="s">
        <v>1622</v>
      </c>
      <c r="T269">
        <v>1940.93</v>
      </c>
      <c r="AE269">
        <v>42388</v>
      </c>
      <c r="AF269">
        <v>136.49170000000001</v>
      </c>
      <c r="AG269">
        <v>136.75</v>
      </c>
      <c r="AJ269">
        <v>42388</v>
      </c>
      <c r="AK269">
        <v>136.75</v>
      </c>
      <c r="AL269">
        <v>136.49170000000001</v>
      </c>
      <c r="AO269">
        <v>42383</v>
      </c>
      <c r="AP269">
        <v>0.2404</v>
      </c>
      <c r="AR269">
        <v>42391</v>
      </c>
      <c r="AS269">
        <v>344</v>
      </c>
      <c r="AV269">
        <v>42377</v>
      </c>
      <c r="AW269" t="s">
        <v>1622</v>
      </c>
      <c r="AX269">
        <v>3643.62</v>
      </c>
    </row>
    <row r="270" spans="1:50" x14ac:dyDescent="0.25">
      <c r="A270">
        <v>42382</v>
      </c>
      <c r="B270">
        <v>186.85300000000001</v>
      </c>
      <c r="C270">
        <v>185.28</v>
      </c>
      <c r="F270">
        <v>42382</v>
      </c>
      <c r="G270">
        <v>185.28</v>
      </c>
      <c r="H270">
        <v>186.85300000000001</v>
      </c>
      <c r="K270">
        <v>42387</v>
      </c>
      <c r="L270">
        <v>0.1638</v>
      </c>
      <c r="N270">
        <v>42389</v>
      </c>
      <c r="O270">
        <v>50144</v>
      </c>
      <c r="R270">
        <v>42403</v>
      </c>
      <c r="S270" t="s">
        <v>1622</v>
      </c>
      <c r="T270">
        <v>1879.41</v>
      </c>
      <c r="AE270">
        <v>42389</v>
      </c>
      <c r="AF270">
        <v>132.32130000000001</v>
      </c>
      <c r="AG270">
        <v>132.58000000000001</v>
      </c>
      <c r="AJ270">
        <v>42389</v>
      </c>
      <c r="AK270">
        <v>132.58000000000001</v>
      </c>
      <c r="AL270">
        <v>132.32130000000001</v>
      </c>
      <c r="AO270">
        <v>42384</v>
      </c>
      <c r="AP270">
        <v>0.2445</v>
      </c>
      <c r="AR270">
        <v>42394</v>
      </c>
      <c r="AS270">
        <v>316</v>
      </c>
      <c r="AV270">
        <v>42380</v>
      </c>
      <c r="AW270" t="s">
        <v>1622</v>
      </c>
      <c r="AX270">
        <v>3623.75</v>
      </c>
    </row>
    <row r="271" spans="1:50" x14ac:dyDescent="0.25">
      <c r="A271">
        <v>42383</v>
      </c>
      <c r="B271">
        <v>182.10599999999999</v>
      </c>
      <c r="C271">
        <v>182.65</v>
      </c>
      <c r="F271">
        <v>42383</v>
      </c>
      <c r="G271">
        <v>182.65</v>
      </c>
      <c r="H271">
        <v>182.10599999999999</v>
      </c>
      <c r="K271">
        <v>42388</v>
      </c>
      <c r="L271">
        <v>0.1157</v>
      </c>
      <c r="N271">
        <v>42390</v>
      </c>
      <c r="O271">
        <v>37022</v>
      </c>
      <c r="R271">
        <v>42404</v>
      </c>
      <c r="S271" t="s">
        <v>1622</v>
      </c>
      <c r="T271">
        <v>1855.92</v>
      </c>
      <c r="AE271">
        <v>42390</v>
      </c>
      <c r="AF271">
        <v>133.80080000000001</v>
      </c>
      <c r="AG271">
        <v>133.86000000000001</v>
      </c>
      <c r="AJ271">
        <v>42390</v>
      </c>
      <c r="AK271">
        <v>133.86000000000001</v>
      </c>
      <c r="AL271">
        <v>133.80080000000001</v>
      </c>
      <c r="AO271">
        <v>42387</v>
      </c>
      <c r="AP271">
        <v>0.25969999999999999</v>
      </c>
      <c r="AR271">
        <v>42395</v>
      </c>
      <c r="AS271">
        <v>40</v>
      </c>
      <c r="AV271">
        <v>42381</v>
      </c>
      <c r="AW271" t="s">
        <v>1622</v>
      </c>
      <c r="AX271">
        <v>3663.95</v>
      </c>
    </row>
    <row r="272" spans="1:50" x14ac:dyDescent="0.25">
      <c r="A272">
        <v>42384</v>
      </c>
      <c r="B272">
        <v>181.55199999999999</v>
      </c>
      <c r="C272">
        <v>177.54</v>
      </c>
      <c r="F272">
        <v>42384</v>
      </c>
      <c r="G272">
        <v>177.54</v>
      </c>
      <c r="H272">
        <v>181.55199999999999</v>
      </c>
      <c r="K272">
        <v>42389</v>
      </c>
      <c r="L272">
        <v>0.14899999999999999</v>
      </c>
      <c r="N272">
        <v>42391</v>
      </c>
      <c r="O272">
        <v>38467</v>
      </c>
      <c r="R272">
        <v>42405</v>
      </c>
      <c r="S272" t="s">
        <v>1622</v>
      </c>
      <c r="T272">
        <v>1829.06</v>
      </c>
      <c r="AE272">
        <v>42391</v>
      </c>
      <c r="AF272">
        <v>139.369</v>
      </c>
      <c r="AG272">
        <v>139.47999999999999</v>
      </c>
      <c r="AJ272">
        <v>42391</v>
      </c>
      <c r="AK272">
        <v>139.47999999999999</v>
      </c>
      <c r="AL272">
        <v>139.369</v>
      </c>
      <c r="AO272">
        <v>42388</v>
      </c>
      <c r="AP272">
        <v>0.26860000000000001</v>
      </c>
      <c r="AR272">
        <v>42396</v>
      </c>
      <c r="AS272">
        <v>25048</v>
      </c>
      <c r="AV272">
        <v>42382</v>
      </c>
      <c r="AW272" t="s">
        <v>1622</v>
      </c>
      <c r="AX272">
        <v>3668.42</v>
      </c>
    </row>
    <row r="273" spans="1:50" x14ac:dyDescent="0.25">
      <c r="A273">
        <v>42387</v>
      </c>
      <c r="B273">
        <v>179.596</v>
      </c>
      <c r="C273">
        <v>177.68</v>
      </c>
      <c r="F273">
        <v>42387</v>
      </c>
      <c r="G273">
        <v>177.68</v>
      </c>
      <c r="H273">
        <v>179.596</v>
      </c>
      <c r="K273">
        <v>42390</v>
      </c>
      <c r="L273">
        <v>0.22889999999999999</v>
      </c>
      <c r="N273">
        <v>42394</v>
      </c>
      <c r="O273">
        <v>38377</v>
      </c>
      <c r="R273">
        <v>42408</v>
      </c>
      <c r="S273" t="s">
        <v>1622</v>
      </c>
      <c r="T273">
        <v>1844.59</v>
      </c>
      <c r="AE273">
        <v>42394</v>
      </c>
      <c r="AF273">
        <v>140.31280000000001</v>
      </c>
      <c r="AG273">
        <v>140.35</v>
      </c>
      <c r="AJ273">
        <v>42394</v>
      </c>
      <c r="AK273">
        <v>140.35</v>
      </c>
      <c r="AL273">
        <v>140.31280000000001</v>
      </c>
      <c r="AO273">
        <v>42389</v>
      </c>
      <c r="AP273">
        <v>0.25800000000000001</v>
      </c>
      <c r="AR273">
        <v>42397</v>
      </c>
      <c r="AS273">
        <v>5663</v>
      </c>
      <c r="AV273">
        <v>42383</v>
      </c>
      <c r="AW273" t="s">
        <v>1622</v>
      </c>
      <c r="AX273">
        <v>3609.51</v>
      </c>
    </row>
    <row r="274" spans="1:50" x14ac:dyDescent="0.25">
      <c r="A274">
        <v>42388</v>
      </c>
      <c r="B274">
        <v>179.92</v>
      </c>
      <c r="C274">
        <v>180.32</v>
      </c>
      <c r="F274">
        <v>42388</v>
      </c>
      <c r="G274">
        <v>180.32</v>
      </c>
      <c r="H274">
        <v>179.92</v>
      </c>
      <c r="K274">
        <v>42391</v>
      </c>
      <c r="L274">
        <v>0.1389</v>
      </c>
      <c r="N274">
        <v>42395</v>
      </c>
      <c r="O274">
        <v>9068</v>
      </c>
      <c r="R274">
        <v>42409</v>
      </c>
      <c r="S274" t="s">
        <v>1622</v>
      </c>
      <c r="T274">
        <v>1741.94</v>
      </c>
      <c r="AE274">
        <v>42395</v>
      </c>
      <c r="AF274">
        <v>140.7561</v>
      </c>
      <c r="AG274">
        <v>140.9</v>
      </c>
      <c r="AJ274">
        <v>42395</v>
      </c>
      <c r="AK274">
        <v>140.9</v>
      </c>
      <c r="AL274">
        <v>140.7561</v>
      </c>
      <c r="AO274">
        <v>42390</v>
      </c>
      <c r="AP274">
        <v>0.38790000000000002</v>
      </c>
      <c r="AR274">
        <v>42398</v>
      </c>
      <c r="AS274">
        <v>201</v>
      </c>
      <c r="AV274">
        <v>42384</v>
      </c>
      <c r="AW274" t="s">
        <v>1622</v>
      </c>
      <c r="AX274">
        <v>3550.33</v>
      </c>
    </row>
    <row r="275" spans="1:50" x14ac:dyDescent="0.25">
      <c r="A275">
        <v>42389</v>
      </c>
      <c r="B275">
        <v>172.97499999999999</v>
      </c>
      <c r="C275">
        <v>169.3</v>
      </c>
      <c r="F275">
        <v>42389</v>
      </c>
      <c r="G275">
        <v>169.3</v>
      </c>
      <c r="H275">
        <v>172.97499999999999</v>
      </c>
      <c r="K275">
        <v>42394</v>
      </c>
      <c r="L275">
        <v>0.1492</v>
      </c>
      <c r="N275">
        <v>42396</v>
      </c>
      <c r="O275">
        <v>1558</v>
      </c>
      <c r="R275">
        <v>42410</v>
      </c>
      <c r="S275" t="s">
        <v>1622</v>
      </c>
      <c r="T275">
        <v>1688.31</v>
      </c>
      <c r="AE275">
        <v>42396</v>
      </c>
      <c r="AF275">
        <v>138.45849999999999</v>
      </c>
      <c r="AG275">
        <v>138.08000000000001</v>
      </c>
      <c r="AJ275">
        <v>42396</v>
      </c>
      <c r="AK275">
        <v>138.08000000000001</v>
      </c>
      <c r="AL275">
        <v>138.45849999999999</v>
      </c>
      <c r="AO275">
        <v>42391</v>
      </c>
      <c r="AP275">
        <v>0.24729999999999999</v>
      </c>
      <c r="AR275">
        <v>42401</v>
      </c>
      <c r="AS275">
        <v>610</v>
      </c>
      <c r="AV275">
        <v>42387</v>
      </c>
      <c r="AW275" t="s">
        <v>1622</v>
      </c>
      <c r="AX275">
        <v>3508.44</v>
      </c>
    </row>
    <row r="276" spans="1:50" x14ac:dyDescent="0.25">
      <c r="A276">
        <v>42390</v>
      </c>
      <c r="B276">
        <v>167.928</v>
      </c>
      <c r="C276">
        <v>173.6</v>
      </c>
      <c r="F276">
        <v>42390</v>
      </c>
      <c r="G276">
        <v>173.6</v>
      </c>
      <c r="H276">
        <v>167.928</v>
      </c>
      <c r="K276">
        <v>42395</v>
      </c>
      <c r="L276">
        <v>0.13389999999999999</v>
      </c>
      <c r="N276">
        <v>42397</v>
      </c>
      <c r="O276">
        <v>12271</v>
      </c>
      <c r="R276">
        <v>42412</v>
      </c>
      <c r="S276" t="s">
        <v>1622</v>
      </c>
      <c r="T276">
        <v>1593.37</v>
      </c>
      <c r="AE276">
        <v>42397</v>
      </c>
      <c r="AF276">
        <v>138.34690000000001</v>
      </c>
      <c r="AG276">
        <v>138.27000000000001</v>
      </c>
      <c r="AJ276">
        <v>42397</v>
      </c>
      <c r="AK276">
        <v>138.27000000000001</v>
      </c>
      <c r="AL276">
        <v>138.34690000000001</v>
      </c>
      <c r="AO276">
        <v>42394</v>
      </c>
      <c r="AP276">
        <v>0.2477</v>
      </c>
      <c r="AR276">
        <v>42402</v>
      </c>
      <c r="AS276">
        <v>3118</v>
      </c>
      <c r="AV276">
        <v>42388</v>
      </c>
      <c r="AW276" t="s">
        <v>1622</v>
      </c>
      <c r="AX276">
        <v>3541.69</v>
      </c>
    </row>
    <row r="277" spans="1:50" x14ac:dyDescent="0.25">
      <c r="A277">
        <v>42391</v>
      </c>
      <c r="B277">
        <v>177.60300000000001</v>
      </c>
      <c r="C277">
        <v>179.72</v>
      </c>
      <c r="F277">
        <v>42391</v>
      </c>
      <c r="G277">
        <v>179.72</v>
      </c>
      <c r="H277">
        <v>177.60300000000001</v>
      </c>
      <c r="K277">
        <v>42396</v>
      </c>
      <c r="L277">
        <v>0.13039999999999999</v>
      </c>
      <c r="N277">
        <v>42398</v>
      </c>
      <c r="O277">
        <v>4835</v>
      </c>
      <c r="R277">
        <v>42415</v>
      </c>
      <c r="S277" t="s">
        <v>1622</v>
      </c>
      <c r="T277">
        <v>1725.04</v>
      </c>
      <c r="AE277">
        <v>42398</v>
      </c>
      <c r="AF277">
        <v>142.49459999999999</v>
      </c>
      <c r="AG277">
        <v>142.4</v>
      </c>
      <c r="AJ277">
        <v>42398</v>
      </c>
      <c r="AK277">
        <v>142.4</v>
      </c>
      <c r="AL277">
        <v>142.49459999999999</v>
      </c>
      <c r="AO277">
        <v>42395</v>
      </c>
      <c r="AP277">
        <v>0.2888</v>
      </c>
      <c r="AR277">
        <v>42403</v>
      </c>
      <c r="AS277">
        <v>236</v>
      </c>
      <c r="AV277">
        <v>42389</v>
      </c>
      <c r="AW277" t="s">
        <v>1622</v>
      </c>
      <c r="AX277">
        <v>3433.11</v>
      </c>
    </row>
    <row r="278" spans="1:50" x14ac:dyDescent="0.25">
      <c r="A278">
        <v>42394</v>
      </c>
      <c r="B278">
        <v>180.03700000000001</v>
      </c>
      <c r="C278">
        <v>179.41</v>
      </c>
      <c r="F278">
        <v>42394</v>
      </c>
      <c r="G278">
        <v>179.41</v>
      </c>
      <c r="H278">
        <v>180.03700000000001</v>
      </c>
      <c r="K278">
        <v>42397</v>
      </c>
      <c r="L278">
        <v>0.12479999999999999</v>
      </c>
      <c r="N278">
        <v>42401</v>
      </c>
      <c r="O278">
        <v>15794</v>
      </c>
      <c r="R278">
        <v>42416</v>
      </c>
      <c r="S278" t="s">
        <v>1622</v>
      </c>
      <c r="T278">
        <v>1731.64</v>
      </c>
      <c r="AE278">
        <v>42401</v>
      </c>
      <c r="AF278">
        <v>142.5025</v>
      </c>
      <c r="AG278">
        <v>142.32</v>
      </c>
      <c r="AJ278">
        <v>42401</v>
      </c>
      <c r="AK278">
        <v>142.32</v>
      </c>
      <c r="AL278">
        <v>142.5025</v>
      </c>
      <c r="AO278">
        <v>42396</v>
      </c>
      <c r="AP278">
        <v>0.2341</v>
      </c>
      <c r="AR278">
        <v>42404</v>
      </c>
      <c r="AS278">
        <v>647</v>
      </c>
      <c r="AV278">
        <v>42390</v>
      </c>
      <c r="AW278" t="s">
        <v>1622</v>
      </c>
      <c r="AX278">
        <v>3471.59</v>
      </c>
    </row>
    <row r="279" spans="1:50" x14ac:dyDescent="0.25">
      <c r="A279">
        <v>42395</v>
      </c>
      <c r="B279">
        <v>175.72399999999999</v>
      </c>
      <c r="C279">
        <v>178.82</v>
      </c>
      <c r="F279">
        <v>42395</v>
      </c>
      <c r="G279">
        <v>178.82</v>
      </c>
      <c r="H279">
        <v>175.72399999999999</v>
      </c>
      <c r="K279">
        <v>42398</v>
      </c>
      <c r="L279">
        <v>0.13150000000000001</v>
      </c>
      <c r="N279">
        <v>42402</v>
      </c>
      <c r="O279">
        <v>8145</v>
      </c>
      <c r="R279">
        <v>42417</v>
      </c>
      <c r="S279" t="s">
        <v>1622</v>
      </c>
      <c r="T279">
        <v>1711.6</v>
      </c>
      <c r="AE279">
        <v>42402</v>
      </c>
      <c r="AF279">
        <v>140.82669999999999</v>
      </c>
      <c r="AG279">
        <v>141.11000000000001</v>
      </c>
      <c r="AJ279">
        <v>42402</v>
      </c>
      <c r="AK279">
        <v>141.11000000000001</v>
      </c>
      <c r="AL279">
        <v>140.82669999999999</v>
      </c>
      <c r="AO279">
        <v>42397</v>
      </c>
      <c r="AP279">
        <v>0.28029999999999999</v>
      </c>
      <c r="AR279">
        <v>42405</v>
      </c>
      <c r="AS279">
        <v>1166</v>
      </c>
      <c r="AV279">
        <v>42391</v>
      </c>
      <c r="AW279" t="s">
        <v>1622</v>
      </c>
      <c r="AX279">
        <v>3616.24</v>
      </c>
    </row>
    <row r="280" spans="1:50" x14ac:dyDescent="0.25">
      <c r="A280">
        <v>42396</v>
      </c>
      <c r="B280">
        <v>181.08600000000001</v>
      </c>
      <c r="C280">
        <v>182.43</v>
      </c>
      <c r="F280">
        <v>42396</v>
      </c>
      <c r="G280">
        <v>182.43</v>
      </c>
      <c r="H280">
        <v>181.08600000000001</v>
      </c>
      <c r="K280">
        <v>42401</v>
      </c>
      <c r="L280">
        <v>9.7900000000000001E-2</v>
      </c>
      <c r="N280">
        <v>42403</v>
      </c>
      <c r="O280">
        <v>6677</v>
      </c>
      <c r="R280">
        <v>42418</v>
      </c>
      <c r="S280" t="s">
        <v>1622</v>
      </c>
      <c r="T280">
        <v>1751.6</v>
      </c>
      <c r="AE280">
        <v>42403</v>
      </c>
      <c r="AF280">
        <v>141.4588</v>
      </c>
      <c r="AG280">
        <v>141.46</v>
      </c>
      <c r="AJ280">
        <v>42403</v>
      </c>
      <c r="AK280">
        <v>141.46</v>
      </c>
      <c r="AL280">
        <v>141.4588</v>
      </c>
      <c r="AO280">
        <v>42398</v>
      </c>
      <c r="AP280">
        <v>0.31909999999999999</v>
      </c>
      <c r="AR280">
        <v>42408</v>
      </c>
      <c r="AS280">
        <v>692</v>
      </c>
      <c r="AV280">
        <v>42394</v>
      </c>
      <c r="AW280" t="s">
        <v>1622</v>
      </c>
      <c r="AX280">
        <v>3640.91</v>
      </c>
    </row>
    <row r="281" spans="1:50" x14ac:dyDescent="0.25">
      <c r="A281">
        <v>42397</v>
      </c>
      <c r="B281">
        <v>179.94900000000001</v>
      </c>
      <c r="C281">
        <v>179.95</v>
      </c>
      <c r="F281">
        <v>42397</v>
      </c>
      <c r="G281">
        <v>179.95</v>
      </c>
      <c r="H281">
        <v>179.94900000000001</v>
      </c>
      <c r="K281">
        <v>42402</v>
      </c>
      <c r="L281">
        <v>0.12839999999999999</v>
      </c>
      <c r="N281">
        <v>42404</v>
      </c>
      <c r="O281">
        <v>10549</v>
      </c>
      <c r="R281">
        <v>42419</v>
      </c>
      <c r="S281" t="s">
        <v>1622</v>
      </c>
      <c r="T281">
        <v>1724.45</v>
      </c>
      <c r="AE281">
        <v>42404</v>
      </c>
      <c r="AF281">
        <v>140.27449999999999</v>
      </c>
      <c r="AG281">
        <v>140.41</v>
      </c>
      <c r="AJ281">
        <v>42404</v>
      </c>
      <c r="AK281">
        <v>140.41</v>
      </c>
      <c r="AL281">
        <v>140.27449999999999</v>
      </c>
      <c r="AO281">
        <v>42401</v>
      </c>
      <c r="AP281">
        <v>0.19040000000000001</v>
      </c>
      <c r="AR281">
        <v>42409</v>
      </c>
      <c r="AS281">
        <v>43</v>
      </c>
      <c r="AV281">
        <v>42395</v>
      </c>
      <c r="AW281" t="s">
        <v>1622</v>
      </c>
      <c r="AX281">
        <v>3652.47</v>
      </c>
    </row>
    <row r="282" spans="1:50" x14ac:dyDescent="0.25">
      <c r="A282">
        <v>42398</v>
      </c>
      <c r="B282">
        <v>185.155</v>
      </c>
      <c r="C282">
        <v>187.83</v>
      </c>
      <c r="F282">
        <v>42398</v>
      </c>
      <c r="G282">
        <v>187.83</v>
      </c>
      <c r="H282">
        <v>185.155</v>
      </c>
      <c r="K282">
        <v>42403</v>
      </c>
      <c r="L282">
        <v>0.2082</v>
      </c>
      <c r="N282">
        <v>42405</v>
      </c>
      <c r="O282">
        <v>5603</v>
      </c>
      <c r="R282">
        <v>42422</v>
      </c>
      <c r="S282" t="s">
        <v>1622</v>
      </c>
      <c r="T282">
        <v>1735.95</v>
      </c>
      <c r="AE282">
        <v>42405</v>
      </c>
      <c r="AF282">
        <v>137.8965</v>
      </c>
      <c r="AG282">
        <v>137.94</v>
      </c>
      <c r="AJ282">
        <v>42405</v>
      </c>
      <c r="AK282">
        <v>137.94</v>
      </c>
      <c r="AL282">
        <v>137.8965</v>
      </c>
      <c r="AO282">
        <v>42402</v>
      </c>
      <c r="AP282">
        <v>0.20039999999999999</v>
      </c>
      <c r="AR282">
        <v>42410</v>
      </c>
      <c r="AS282">
        <v>99</v>
      </c>
      <c r="AV282">
        <v>42396</v>
      </c>
      <c r="AW282" t="s">
        <v>1622</v>
      </c>
      <c r="AX282">
        <v>3592.84</v>
      </c>
    </row>
    <row r="283" spans="1:50" x14ac:dyDescent="0.25">
      <c r="A283">
        <v>42401</v>
      </c>
      <c r="B283">
        <v>189.065</v>
      </c>
      <c r="C283">
        <v>187.82</v>
      </c>
      <c r="F283">
        <v>42401</v>
      </c>
      <c r="G283">
        <v>187.82</v>
      </c>
      <c r="H283">
        <v>189.065</v>
      </c>
      <c r="K283">
        <v>42404</v>
      </c>
      <c r="L283">
        <v>0.14410000000000001</v>
      </c>
      <c r="N283">
        <v>42408</v>
      </c>
      <c r="O283">
        <v>4392</v>
      </c>
      <c r="R283">
        <v>42423</v>
      </c>
      <c r="S283" t="s">
        <v>1622</v>
      </c>
      <c r="T283">
        <v>1723.5</v>
      </c>
      <c r="AE283">
        <v>42408</v>
      </c>
      <c r="AF283">
        <v>132.87799999999999</v>
      </c>
      <c r="AG283">
        <v>132.83000000000001</v>
      </c>
      <c r="AJ283">
        <v>42408</v>
      </c>
      <c r="AK283">
        <v>132.83000000000001</v>
      </c>
      <c r="AL283">
        <v>132.87799999999999</v>
      </c>
      <c r="AO283">
        <v>42403</v>
      </c>
      <c r="AP283">
        <v>0.20730000000000001</v>
      </c>
      <c r="AR283">
        <v>42411</v>
      </c>
      <c r="AS283">
        <v>7812</v>
      </c>
      <c r="AV283">
        <v>42397</v>
      </c>
      <c r="AW283" t="s">
        <v>1622</v>
      </c>
      <c r="AX283">
        <v>3589.99</v>
      </c>
    </row>
    <row r="284" spans="1:50" x14ac:dyDescent="0.25">
      <c r="A284">
        <v>42402</v>
      </c>
      <c r="B284">
        <v>187.68600000000001</v>
      </c>
      <c r="C284">
        <v>185.4</v>
      </c>
      <c r="F284">
        <v>42402</v>
      </c>
      <c r="G284">
        <v>185.4</v>
      </c>
      <c r="H284">
        <v>187.68600000000001</v>
      </c>
      <c r="K284">
        <v>42405</v>
      </c>
      <c r="L284">
        <v>0.17180000000000001</v>
      </c>
      <c r="N284">
        <v>42409</v>
      </c>
      <c r="O284">
        <v>6972</v>
      </c>
      <c r="R284">
        <v>42424</v>
      </c>
      <c r="S284" t="s">
        <v>1622</v>
      </c>
      <c r="T284">
        <v>1713.96</v>
      </c>
      <c r="AE284">
        <v>42409</v>
      </c>
      <c r="AF284">
        <v>130.62379999999999</v>
      </c>
      <c r="AG284">
        <v>130.83000000000001</v>
      </c>
      <c r="AJ284">
        <v>42409</v>
      </c>
      <c r="AK284">
        <v>130.83000000000001</v>
      </c>
      <c r="AL284">
        <v>130.62379999999999</v>
      </c>
      <c r="AO284">
        <v>42404</v>
      </c>
      <c r="AP284">
        <v>0.21440000000000001</v>
      </c>
      <c r="AR284">
        <v>42412</v>
      </c>
      <c r="AS284">
        <v>109</v>
      </c>
      <c r="AV284">
        <v>42398</v>
      </c>
      <c r="AW284" t="s">
        <v>1622</v>
      </c>
      <c r="AX284">
        <v>3697.78</v>
      </c>
    </row>
    <row r="285" spans="1:50" x14ac:dyDescent="0.25">
      <c r="A285">
        <v>42403</v>
      </c>
      <c r="B285">
        <v>181.73099999999999</v>
      </c>
      <c r="C285">
        <v>177.48</v>
      </c>
      <c r="F285">
        <v>42403</v>
      </c>
      <c r="G285">
        <v>177.48</v>
      </c>
      <c r="H285">
        <v>181.73099999999999</v>
      </c>
      <c r="K285">
        <v>42408</v>
      </c>
      <c r="L285">
        <v>0.18579999999999999</v>
      </c>
      <c r="N285">
        <v>42410</v>
      </c>
      <c r="O285">
        <v>20140</v>
      </c>
      <c r="R285">
        <v>42425</v>
      </c>
      <c r="S285" t="s">
        <v>1622</v>
      </c>
      <c r="T285">
        <v>1746.95</v>
      </c>
      <c r="AE285">
        <v>42410</v>
      </c>
      <c r="AF285">
        <v>134.00129999999999</v>
      </c>
      <c r="AG285">
        <v>133.94</v>
      </c>
      <c r="AJ285">
        <v>42410</v>
      </c>
      <c r="AK285">
        <v>133.94</v>
      </c>
      <c r="AL285">
        <v>134.00129999999999</v>
      </c>
      <c r="AO285">
        <v>42405</v>
      </c>
      <c r="AP285">
        <v>0.20660000000000001</v>
      </c>
      <c r="AR285">
        <v>42415</v>
      </c>
      <c r="AS285">
        <v>225</v>
      </c>
      <c r="AV285">
        <v>42401</v>
      </c>
      <c r="AW285" t="s">
        <v>1622</v>
      </c>
      <c r="AX285">
        <v>3698.16</v>
      </c>
    </row>
    <row r="286" spans="1:50" x14ac:dyDescent="0.25">
      <c r="A286">
        <v>42404</v>
      </c>
      <c r="B286">
        <v>179.45400000000001</v>
      </c>
      <c r="C286">
        <v>176.49</v>
      </c>
      <c r="F286">
        <v>42404</v>
      </c>
      <c r="G286">
        <v>176.49</v>
      </c>
      <c r="H286">
        <v>179.45400000000001</v>
      </c>
      <c r="K286">
        <v>42409</v>
      </c>
      <c r="L286">
        <v>0.15409999999999999</v>
      </c>
      <c r="N286">
        <v>42411</v>
      </c>
      <c r="O286">
        <v>41058</v>
      </c>
      <c r="R286">
        <v>42426</v>
      </c>
      <c r="S286" t="s">
        <v>1622</v>
      </c>
      <c r="T286">
        <v>1752.13</v>
      </c>
      <c r="AE286">
        <v>42411</v>
      </c>
      <c r="AF286">
        <v>130.67580000000001</v>
      </c>
      <c r="AG286">
        <v>130.94</v>
      </c>
      <c r="AJ286">
        <v>42411</v>
      </c>
      <c r="AK286">
        <v>130.94</v>
      </c>
      <c r="AL286">
        <v>130.67580000000001</v>
      </c>
      <c r="AO286">
        <v>42408</v>
      </c>
      <c r="AP286">
        <v>0.19159999999999999</v>
      </c>
      <c r="AR286">
        <v>42416</v>
      </c>
      <c r="AS286">
        <v>88</v>
      </c>
      <c r="AV286">
        <v>42402</v>
      </c>
      <c r="AW286" t="s">
        <v>1622</v>
      </c>
      <c r="AX286">
        <v>3654.67</v>
      </c>
    </row>
    <row r="287" spans="1:50" x14ac:dyDescent="0.25">
      <c r="A287">
        <v>42405</v>
      </c>
      <c r="B287">
        <v>176.852</v>
      </c>
      <c r="C287">
        <v>174.14</v>
      </c>
      <c r="F287">
        <v>42405</v>
      </c>
      <c r="G287">
        <v>174.14</v>
      </c>
      <c r="H287">
        <v>176.852</v>
      </c>
      <c r="K287">
        <v>42410</v>
      </c>
      <c r="L287">
        <v>0.185</v>
      </c>
      <c r="N287">
        <v>42412</v>
      </c>
      <c r="O287">
        <v>23032</v>
      </c>
      <c r="R287">
        <v>42429</v>
      </c>
      <c r="S287" t="s">
        <v>1622</v>
      </c>
      <c r="T287">
        <v>1733</v>
      </c>
      <c r="AE287">
        <v>42412</v>
      </c>
      <c r="AF287">
        <v>131.99449999999999</v>
      </c>
      <c r="AG287">
        <v>131.93</v>
      </c>
      <c r="AJ287">
        <v>42412</v>
      </c>
      <c r="AK287">
        <v>131.93</v>
      </c>
      <c r="AL287">
        <v>131.99449999999999</v>
      </c>
      <c r="AO287">
        <v>42409</v>
      </c>
      <c r="AP287">
        <v>0.2364</v>
      </c>
      <c r="AR287">
        <v>42417</v>
      </c>
      <c r="AS287">
        <v>124</v>
      </c>
      <c r="AV287">
        <v>42403</v>
      </c>
      <c r="AW287" t="s">
        <v>1622</v>
      </c>
      <c r="AX287">
        <v>3671.14</v>
      </c>
    </row>
    <row r="288" spans="1:50" x14ac:dyDescent="0.25">
      <c r="A288">
        <v>42408</v>
      </c>
      <c r="B288">
        <v>178.33699999999999</v>
      </c>
      <c r="C288">
        <v>170.24</v>
      </c>
      <c r="F288">
        <v>42408</v>
      </c>
      <c r="G288">
        <v>170.24</v>
      </c>
      <c r="H288">
        <v>178.33699999999999</v>
      </c>
      <c r="K288">
        <v>42411</v>
      </c>
      <c r="L288">
        <v>0.58320000000000005</v>
      </c>
      <c r="N288">
        <v>42415</v>
      </c>
      <c r="O288">
        <v>12253</v>
      </c>
      <c r="R288">
        <v>42430</v>
      </c>
      <c r="S288" t="s">
        <v>1622</v>
      </c>
      <c r="T288">
        <v>1736.99</v>
      </c>
      <c r="AE288">
        <v>42415</v>
      </c>
      <c r="AF288">
        <v>135.1317</v>
      </c>
      <c r="AG288">
        <v>135.18</v>
      </c>
      <c r="AJ288">
        <v>42415</v>
      </c>
      <c r="AK288">
        <v>135.18</v>
      </c>
      <c r="AL288">
        <v>135.1317</v>
      </c>
      <c r="AO288">
        <v>42410</v>
      </c>
      <c r="AP288">
        <v>0.25059999999999999</v>
      </c>
      <c r="AR288">
        <v>42418</v>
      </c>
      <c r="AS288">
        <v>96</v>
      </c>
      <c r="AV288">
        <v>42404</v>
      </c>
      <c r="AW288" t="s">
        <v>1622</v>
      </c>
      <c r="AX288">
        <v>3640.43</v>
      </c>
    </row>
    <row r="289" spans="1:50" x14ac:dyDescent="0.25">
      <c r="A289">
        <v>42409</v>
      </c>
      <c r="B289">
        <v>168.40700000000001</v>
      </c>
      <c r="C289">
        <v>167.75</v>
      </c>
      <c r="F289">
        <v>42409</v>
      </c>
      <c r="G289">
        <v>167.75</v>
      </c>
      <c r="H289">
        <v>168.40700000000001</v>
      </c>
      <c r="K289">
        <v>42412</v>
      </c>
      <c r="L289">
        <v>0.20979999999999999</v>
      </c>
      <c r="N289">
        <v>42416</v>
      </c>
      <c r="O289">
        <v>10931</v>
      </c>
      <c r="R289">
        <v>42431</v>
      </c>
      <c r="S289" t="s">
        <v>1622</v>
      </c>
      <c r="T289">
        <v>1801.77</v>
      </c>
      <c r="AE289">
        <v>42416</v>
      </c>
      <c r="AF289">
        <v>135.0087</v>
      </c>
      <c r="AG289">
        <v>135.32</v>
      </c>
      <c r="AJ289">
        <v>42416</v>
      </c>
      <c r="AK289">
        <v>135.32</v>
      </c>
      <c r="AL289">
        <v>135.0087</v>
      </c>
      <c r="AO289">
        <v>42411</v>
      </c>
      <c r="AP289">
        <v>0.21640000000000001</v>
      </c>
      <c r="AR289">
        <v>42419</v>
      </c>
      <c r="AS289">
        <v>610</v>
      </c>
      <c r="AV289">
        <v>42405</v>
      </c>
      <c r="AW289" t="s">
        <v>1622</v>
      </c>
      <c r="AX289">
        <v>3578.69</v>
      </c>
    </row>
    <row r="290" spans="1:50" x14ac:dyDescent="0.25">
      <c r="A290">
        <v>42410</v>
      </c>
      <c r="B290">
        <v>163.21799999999999</v>
      </c>
      <c r="C290">
        <v>164.07</v>
      </c>
      <c r="F290">
        <v>42410</v>
      </c>
      <c r="G290">
        <v>164.07</v>
      </c>
      <c r="H290">
        <v>163.21799999999999</v>
      </c>
      <c r="K290">
        <v>42415</v>
      </c>
      <c r="L290">
        <v>0.1303</v>
      </c>
      <c r="N290">
        <v>42417</v>
      </c>
      <c r="O290">
        <v>13828</v>
      </c>
      <c r="R290">
        <v>42432</v>
      </c>
      <c r="S290" t="s">
        <v>1622</v>
      </c>
      <c r="T290">
        <v>1827.4</v>
      </c>
      <c r="AE290">
        <v>42417</v>
      </c>
      <c r="AF290">
        <v>137.68629999999999</v>
      </c>
      <c r="AG290">
        <v>137.76</v>
      </c>
      <c r="AJ290">
        <v>42417</v>
      </c>
      <c r="AK290">
        <v>137.76</v>
      </c>
      <c r="AL290">
        <v>137.68629999999999</v>
      </c>
      <c r="AO290">
        <v>42412</v>
      </c>
      <c r="AP290">
        <v>0.2442</v>
      </c>
      <c r="AR290">
        <v>42422</v>
      </c>
      <c r="AS290">
        <v>16</v>
      </c>
      <c r="AV290">
        <v>42408</v>
      </c>
      <c r="AW290" t="s">
        <v>1622</v>
      </c>
      <c r="AX290">
        <v>3448.45</v>
      </c>
    </row>
    <row r="291" spans="1:50" x14ac:dyDescent="0.25">
      <c r="A291">
        <v>42411</v>
      </c>
      <c r="B291">
        <v>163.21299999999999</v>
      </c>
      <c r="C291">
        <v>156.4</v>
      </c>
      <c r="F291">
        <v>42411</v>
      </c>
      <c r="G291">
        <v>156.4</v>
      </c>
      <c r="H291">
        <v>163.21299999999999</v>
      </c>
      <c r="K291">
        <v>42416</v>
      </c>
      <c r="L291">
        <v>0.1734</v>
      </c>
      <c r="N291">
        <v>42418</v>
      </c>
      <c r="O291">
        <v>4826</v>
      </c>
      <c r="R291">
        <v>42433</v>
      </c>
      <c r="S291" t="s">
        <v>1622</v>
      </c>
      <c r="T291">
        <v>1835.68</v>
      </c>
      <c r="AE291">
        <v>42418</v>
      </c>
      <c r="AF291">
        <v>138.4948</v>
      </c>
      <c r="AG291">
        <v>138.49</v>
      </c>
      <c r="AJ291">
        <v>42418</v>
      </c>
      <c r="AK291">
        <v>138.49</v>
      </c>
      <c r="AL291">
        <v>138.4948</v>
      </c>
      <c r="AO291">
        <v>42415</v>
      </c>
      <c r="AP291">
        <v>0.19259999999999999</v>
      </c>
      <c r="AR291">
        <v>42423</v>
      </c>
      <c r="AS291">
        <v>433</v>
      </c>
      <c r="AV291">
        <v>42409</v>
      </c>
      <c r="AW291" t="s">
        <v>1622</v>
      </c>
      <c r="AX291">
        <v>3389.91</v>
      </c>
    </row>
    <row r="292" spans="1:50" x14ac:dyDescent="0.25">
      <c r="A292">
        <v>42412</v>
      </c>
      <c r="B292">
        <v>154.03</v>
      </c>
      <c r="C292">
        <v>157.22</v>
      </c>
      <c r="F292">
        <v>42412</v>
      </c>
      <c r="G292">
        <v>157.22</v>
      </c>
      <c r="H292">
        <v>154.03</v>
      </c>
      <c r="K292">
        <v>42417</v>
      </c>
      <c r="L292">
        <v>0.1663</v>
      </c>
      <c r="N292">
        <v>42419</v>
      </c>
      <c r="O292">
        <v>6161</v>
      </c>
      <c r="R292">
        <v>42436</v>
      </c>
      <c r="S292" t="s">
        <v>1622</v>
      </c>
      <c r="T292">
        <v>1818.13</v>
      </c>
      <c r="AE292">
        <v>42419</v>
      </c>
      <c r="AF292">
        <v>139.5498</v>
      </c>
      <c r="AG292">
        <v>139.80000000000001</v>
      </c>
      <c r="AJ292">
        <v>42419</v>
      </c>
      <c r="AK292">
        <v>139.80000000000001</v>
      </c>
      <c r="AL292">
        <v>139.5498</v>
      </c>
      <c r="AO292">
        <v>42416</v>
      </c>
      <c r="AP292">
        <v>0.2243</v>
      </c>
      <c r="AR292">
        <v>42424</v>
      </c>
      <c r="AS292">
        <v>597</v>
      </c>
      <c r="AV292">
        <v>42410</v>
      </c>
      <c r="AW292" t="s">
        <v>1622</v>
      </c>
      <c r="AX292">
        <v>3477.81</v>
      </c>
    </row>
    <row r="293" spans="1:50" x14ac:dyDescent="0.25">
      <c r="A293">
        <v>42415</v>
      </c>
      <c r="B293">
        <v>166.74299999999999</v>
      </c>
      <c r="C293">
        <v>165.54</v>
      </c>
      <c r="F293">
        <v>42415</v>
      </c>
      <c r="G293">
        <v>165.54</v>
      </c>
      <c r="H293">
        <v>166.74299999999999</v>
      </c>
      <c r="K293">
        <v>42418</v>
      </c>
      <c r="L293">
        <v>0.12839999999999999</v>
      </c>
      <c r="N293">
        <v>42422</v>
      </c>
      <c r="O293">
        <v>7705</v>
      </c>
      <c r="R293">
        <v>42437</v>
      </c>
      <c r="S293" t="s">
        <v>1622</v>
      </c>
      <c r="T293">
        <v>1799.46</v>
      </c>
      <c r="AE293">
        <v>42422</v>
      </c>
      <c r="AF293">
        <v>141.339</v>
      </c>
      <c r="AG293">
        <v>141.49</v>
      </c>
      <c r="AJ293">
        <v>42422</v>
      </c>
      <c r="AK293">
        <v>141.49</v>
      </c>
      <c r="AL293">
        <v>141.339</v>
      </c>
      <c r="AO293">
        <v>42417</v>
      </c>
      <c r="AP293">
        <v>0.18179999999999999</v>
      </c>
      <c r="AR293">
        <v>42425</v>
      </c>
      <c r="AS293">
        <v>285</v>
      </c>
      <c r="AV293">
        <v>42411</v>
      </c>
      <c r="AW293" t="s">
        <v>1622</v>
      </c>
      <c r="AX293">
        <v>3391.38</v>
      </c>
    </row>
    <row r="294" spans="1:50" x14ac:dyDescent="0.25">
      <c r="A294">
        <v>42416</v>
      </c>
      <c r="B294">
        <v>167.376</v>
      </c>
      <c r="C294">
        <v>164.85</v>
      </c>
      <c r="F294">
        <v>42416</v>
      </c>
      <c r="G294">
        <v>164.85</v>
      </c>
      <c r="H294">
        <v>167.376</v>
      </c>
      <c r="K294">
        <v>42419</v>
      </c>
      <c r="L294">
        <v>0.12590000000000001</v>
      </c>
      <c r="N294">
        <v>42423</v>
      </c>
      <c r="O294">
        <v>3218</v>
      </c>
      <c r="R294">
        <v>42438</v>
      </c>
      <c r="S294" t="s">
        <v>1622</v>
      </c>
      <c r="T294">
        <v>1779.25</v>
      </c>
      <c r="AE294">
        <v>42423</v>
      </c>
      <c r="AF294">
        <v>139.852</v>
      </c>
      <c r="AG294">
        <v>139.77000000000001</v>
      </c>
      <c r="AJ294">
        <v>42423</v>
      </c>
      <c r="AK294">
        <v>139.77000000000001</v>
      </c>
      <c r="AL294">
        <v>139.852</v>
      </c>
      <c r="AO294">
        <v>42418</v>
      </c>
      <c r="AP294">
        <v>0.2107</v>
      </c>
      <c r="AR294">
        <v>42429</v>
      </c>
      <c r="AS294">
        <v>358</v>
      </c>
      <c r="AV294">
        <v>42412</v>
      </c>
      <c r="AW294" t="s">
        <v>1622</v>
      </c>
      <c r="AX294">
        <v>3425.73</v>
      </c>
    </row>
    <row r="295" spans="1:50" x14ac:dyDescent="0.25">
      <c r="A295">
        <v>42417</v>
      </c>
      <c r="B295">
        <v>165.43299999999999</v>
      </c>
      <c r="C295">
        <v>169.29</v>
      </c>
      <c r="F295">
        <v>42417</v>
      </c>
      <c r="G295">
        <v>169.29</v>
      </c>
      <c r="H295">
        <v>165.43299999999999</v>
      </c>
      <c r="K295">
        <v>42422</v>
      </c>
      <c r="L295">
        <v>0.13700000000000001</v>
      </c>
      <c r="N295">
        <v>42424</v>
      </c>
      <c r="O295">
        <v>16754</v>
      </c>
      <c r="R295">
        <v>42439</v>
      </c>
      <c r="S295" t="s">
        <v>1622</v>
      </c>
      <c r="T295">
        <v>1805</v>
      </c>
      <c r="AE295">
        <v>42424</v>
      </c>
      <c r="AF295">
        <v>137.53919999999999</v>
      </c>
      <c r="AG295">
        <v>137.49</v>
      </c>
      <c r="AJ295">
        <v>42424</v>
      </c>
      <c r="AK295">
        <v>137.49</v>
      </c>
      <c r="AL295">
        <v>137.53919999999999</v>
      </c>
      <c r="AO295">
        <v>42419</v>
      </c>
      <c r="AP295">
        <v>0.2089</v>
      </c>
      <c r="AR295">
        <v>42430</v>
      </c>
      <c r="AS295">
        <v>28</v>
      </c>
      <c r="AV295">
        <v>42415</v>
      </c>
      <c r="AW295" t="s">
        <v>1622</v>
      </c>
      <c r="AX295">
        <v>3507.44</v>
      </c>
    </row>
    <row r="296" spans="1:50" x14ac:dyDescent="0.25">
      <c r="A296">
        <v>42418</v>
      </c>
      <c r="B296">
        <v>169.29499999999999</v>
      </c>
      <c r="C296">
        <v>168.14</v>
      </c>
      <c r="F296">
        <v>42418</v>
      </c>
      <c r="G296">
        <v>168.14</v>
      </c>
      <c r="H296">
        <v>169.29499999999999</v>
      </c>
      <c r="K296">
        <v>42423</v>
      </c>
      <c r="L296">
        <v>0.21249999999999999</v>
      </c>
      <c r="N296">
        <v>42425</v>
      </c>
      <c r="O296">
        <v>2401</v>
      </c>
      <c r="R296">
        <v>42440</v>
      </c>
      <c r="S296" t="s">
        <v>1622</v>
      </c>
      <c r="T296">
        <v>1814.14</v>
      </c>
      <c r="AE296">
        <v>42425</v>
      </c>
      <c r="AF296">
        <v>139.54040000000001</v>
      </c>
      <c r="AG296">
        <v>139.82</v>
      </c>
      <c r="AJ296">
        <v>42425</v>
      </c>
      <c r="AK296">
        <v>139.82</v>
      </c>
      <c r="AL296">
        <v>139.54040000000001</v>
      </c>
      <c r="AO296">
        <v>42422</v>
      </c>
      <c r="AP296">
        <v>0.20630000000000001</v>
      </c>
      <c r="AR296">
        <v>42431</v>
      </c>
      <c r="AS296">
        <v>393</v>
      </c>
      <c r="AV296">
        <v>42416</v>
      </c>
      <c r="AW296" t="s">
        <v>1622</v>
      </c>
      <c r="AX296">
        <v>3504.3</v>
      </c>
    </row>
    <row r="297" spans="1:50" x14ac:dyDescent="0.25">
      <c r="A297">
        <v>42419</v>
      </c>
      <c r="B297">
        <v>166.666</v>
      </c>
      <c r="C297">
        <v>165.1</v>
      </c>
      <c r="F297">
        <v>42419</v>
      </c>
      <c r="G297">
        <v>165.1</v>
      </c>
      <c r="H297">
        <v>166.666</v>
      </c>
      <c r="K297">
        <v>42424</v>
      </c>
      <c r="L297">
        <v>0.13550000000000001</v>
      </c>
      <c r="N297">
        <v>42426</v>
      </c>
      <c r="O297">
        <v>17904</v>
      </c>
      <c r="R297">
        <v>42443</v>
      </c>
      <c r="S297" t="s">
        <v>1622</v>
      </c>
      <c r="T297">
        <v>1840.96</v>
      </c>
      <c r="AE297">
        <v>42426</v>
      </c>
      <c r="AF297">
        <v>139.90289999999999</v>
      </c>
      <c r="AG297">
        <v>140.27000000000001</v>
      </c>
      <c r="AJ297">
        <v>42426</v>
      </c>
      <c r="AK297">
        <v>140.27000000000001</v>
      </c>
      <c r="AL297">
        <v>139.90289999999999</v>
      </c>
      <c r="AO297">
        <v>42423</v>
      </c>
      <c r="AP297">
        <v>0.19389999999999999</v>
      </c>
      <c r="AR297">
        <v>42432</v>
      </c>
      <c r="AS297">
        <v>70</v>
      </c>
      <c r="AV297">
        <v>42417</v>
      </c>
      <c r="AW297" t="s">
        <v>1622</v>
      </c>
      <c r="AX297">
        <v>3573.97</v>
      </c>
    </row>
    <row r="298" spans="1:50" x14ac:dyDescent="0.25">
      <c r="A298">
        <v>42422</v>
      </c>
      <c r="B298">
        <v>167.762</v>
      </c>
      <c r="C298">
        <v>169.29</v>
      </c>
      <c r="F298">
        <v>42422</v>
      </c>
      <c r="G298">
        <v>169.29</v>
      </c>
      <c r="H298">
        <v>167.762</v>
      </c>
      <c r="K298">
        <v>42425</v>
      </c>
      <c r="L298">
        <v>0.15970000000000001</v>
      </c>
      <c r="N298">
        <v>42429</v>
      </c>
      <c r="O298">
        <v>12939</v>
      </c>
      <c r="R298">
        <v>42444</v>
      </c>
      <c r="S298" t="s">
        <v>1622</v>
      </c>
      <c r="T298">
        <v>1830.68</v>
      </c>
      <c r="AE298">
        <v>42429</v>
      </c>
      <c r="AF298">
        <v>140.67099999999999</v>
      </c>
      <c r="AG298">
        <v>141.04</v>
      </c>
      <c r="AJ298">
        <v>42429</v>
      </c>
      <c r="AK298">
        <v>141.04</v>
      </c>
      <c r="AL298">
        <v>140.67099999999999</v>
      </c>
      <c r="AO298">
        <v>42424</v>
      </c>
      <c r="AP298">
        <v>0.1459</v>
      </c>
      <c r="AR298">
        <v>42433</v>
      </c>
      <c r="AS298">
        <v>159</v>
      </c>
      <c r="AV298">
        <v>42418</v>
      </c>
      <c r="AW298" t="s">
        <v>1622</v>
      </c>
      <c r="AX298">
        <v>3595.04</v>
      </c>
    </row>
    <row r="299" spans="1:50" x14ac:dyDescent="0.25">
      <c r="A299">
        <v>42423</v>
      </c>
      <c r="B299">
        <v>166.553</v>
      </c>
      <c r="C299">
        <v>164.4</v>
      </c>
      <c r="F299">
        <v>42423</v>
      </c>
      <c r="G299">
        <v>164.4</v>
      </c>
      <c r="H299">
        <v>166.553</v>
      </c>
      <c r="K299">
        <v>42426</v>
      </c>
      <c r="L299">
        <v>0.1318</v>
      </c>
      <c r="N299">
        <v>42430</v>
      </c>
      <c r="O299">
        <v>10654</v>
      </c>
      <c r="R299">
        <v>42445</v>
      </c>
      <c r="S299" t="s">
        <v>1622</v>
      </c>
      <c r="T299">
        <v>1815.7</v>
      </c>
      <c r="AE299">
        <v>42430</v>
      </c>
      <c r="AF299">
        <v>142.31780000000001</v>
      </c>
      <c r="AG299">
        <v>142.36000000000001</v>
      </c>
      <c r="AJ299">
        <v>42430</v>
      </c>
      <c r="AK299">
        <v>142.36000000000001</v>
      </c>
      <c r="AL299">
        <v>142.31780000000001</v>
      </c>
      <c r="AO299">
        <v>42425</v>
      </c>
      <c r="AP299">
        <v>0.17630000000000001</v>
      </c>
      <c r="AR299">
        <v>42436</v>
      </c>
      <c r="AS299">
        <v>114</v>
      </c>
      <c r="AV299">
        <v>42419</v>
      </c>
      <c r="AW299" t="s">
        <v>1622</v>
      </c>
      <c r="AX299">
        <v>3622.53</v>
      </c>
    </row>
    <row r="300" spans="1:50" x14ac:dyDescent="0.25">
      <c r="A300">
        <v>42424</v>
      </c>
      <c r="B300">
        <v>165.626</v>
      </c>
      <c r="C300">
        <v>161.49</v>
      </c>
      <c r="F300">
        <v>42424</v>
      </c>
      <c r="G300">
        <v>161.49</v>
      </c>
      <c r="H300">
        <v>165.626</v>
      </c>
      <c r="K300">
        <v>42429</v>
      </c>
      <c r="L300">
        <v>0.16650000000000001</v>
      </c>
      <c r="N300">
        <v>42431</v>
      </c>
      <c r="O300">
        <v>11925</v>
      </c>
      <c r="R300">
        <v>42446</v>
      </c>
      <c r="S300" t="s">
        <v>1622</v>
      </c>
      <c r="T300">
        <v>1813.71</v>
      </c>
      <c r="AE300">
        <v>42431</v>
      </c>
      <c r="AF300">
        <v>142.4358</v>
      </c>
      <c r="AG300">
        <v>142.47</v>
      </c>
      <c r="AJ300">
        <v>42431</v>
      </c>
      <c r="AK300">
        <v>142.47</v>
      </c>
      <c r="AL300">
        <v>142.4358</v>
      </c>
      <c r="AO300">
        <v>42426</v>
      </c>
      <c r="AP300">
        <v>0.17710000000000001</v>
      </c>
      <c r="AR300">
        <v>42438</v>
      </c>
      <c r="AS300">
        <v>318</v>
      </c>
      <c r="AV300">
        <v>42422</v>
      </c>
      <c r="AW300" t="s">
        <v>1622</v>
      </c>
      <c r="AX300">
        <v>3669.2</v>
      </c>
    </row>
    <row r="301" spans="1:50" x14ac:dyDescent="0.25">
      <c r="A301">
        <v>42425</v>
      </c>
      <c r="B301">
        <v>168.809</v>
      </c>
      <c r="C301">
        <v>167.82</v>
      </c>
      <c r="F301">
        <v>42425</v>
      </c>
      <c r="G301">
        <v>167.82</v>
      </c>
      <c r="H301">
        <v>168.809</v>
      </c>
      <c r="K301">
        <v>42430</v>
      </c>
      <c r="L301">
        <v>0.1183</v>
      </c>
      <c r="N301">
        <v>42432</v>
      </c>
      <c r="O301">
        <v>22235</v>
      </c>
      <c r="R301">
        <v>42447</v>
      </c>
      <c r="S301" t="s">
        <v>1622</v>
      </c>
      <c r="T301">
        <v>1795.48</v>
      </c>
      <c r="AE301">
        <v>42432</v>
      </c>
      <c r="AF301">
        <v>142.50649999999999</v>
      </c>
      <c r="AG301">
        <v>142.63999999999999</v>
      </c>
      <c r="AJ301">
        <v>42432</v>
      </c>
      <c r="AK301">
        <v>142.63999999999999</v>
      </c>
      <c r="AL301">
        <v>142.50649999999999</v>
      </c>
      <c r="AO301">
        <v>42429</v>
      </c>
      <c r="AP301">
        <v>0.14979999999999999</v>
      </c>
      <c r="AR301">
        <v>42439</v>
      </c>
      <c r="AS301">
        <v>32</v>
      </c>
      <c r="AV301">
        <v>42423</v>
      </c>
      <c r="AW301" t="s">
        <v>1622</v>
      </c>
      <c r="AX301">
        <v>3630.58</v>
      </c>
    </row>
    <row r="302" spans="1:50" x14ac:dyDescent="0.25">
      <c r="A302">
        <v>42426</v>
      </c>
      <c r="B302">
        <v>169.30600000000001</v>
      </c>
      <c r="C302">
        <v>171.97</v>
      </c>
      <c r="F302">
        <v>42426</v>
      </c>
      <c r="G302">
        <v>171.97</v>
      </c>
      <c r="H302">
        <v>169.30600000000001</v>
      </c>
      <c r="K302">
        <v>42431</v>
      </c>
      <c r="L302">
        <v>0.17760000000000001</v>
      </c>
      <c r="N302">
        <v>42433</v>
      </c>
      <c r="O302">
        <v>47445</v>
      </c>
      <c r="R302">
        <v>42451</v>
      </c>
      <c r="S302" t="s">
        <v>1622</v>
      </c>
      <c r="T302">
        <v>1828.02</v>
      </c>
      <c r="AE302">
        <v>42433</v>
      </c>
      <c r="AF302">
        <v>143.0437</v>
      </c>
      <c r="AG302">
        <v>142.96</v>
      </c>
      <c r="AJ302">
        <v>42433</v>
      </c>
      <c r="AK302">
        <v>142.96</v>
      </c>
      <c r="AL302">
        <v>143.0437</v>
      </c>
      <c r="AO302">
        <v>42430</v>
      </c>
      <c r="AP302">
        <v>0.1537</v>
      </c>
      <c r="AR302">
        <v>42440</v>
      </c>
      <c r="AS302">
        <v>308</v>
      </c>
      <c r="AV302">
        <v>42424</v>
      </c>
      <c r="AW302" t="s">
        <v>1622</v>
      </c>
      <c r="AX302">
        <v>3570.45</v>
      </c>
    </row>
    <row r="303" spans="1:50" x14ac:dyDescent="0.25">
      <c r="A303">
        <v>42429</v>
      </c>
      <c r="B303">
        <v>167.441</v>
      </c>
      <c r="C303">
        <v>168.44</v>
      </c>
      <c r="F303">
        <v>42429</v>
      </c>
      <c r="G303">
        <v>168.44</v>
      </c>
      <c r="H303">
        <v>167.441</v>
      </c>
      <c r="K303">
        <v>42432</v>
      </c>
      <c r="L303">
        <v>0.1333</v>
      </c>
      <c r="N303">
        <v>42436</v>
      </c>
      <c r="O303">
        <v>8822</v>
      </c>
      <c r="R303">
        <v>42452</v>
      </c>
      <c r="S303" t="s">
        <v>1622</v>
      </c>
      <c r="T303">
        <v>1820.6</v>
      </c>
      <c r="AE303">
        <v>42436</v>
      </c>
      <c r="AF303">
        <v>142.2843</v>
      </c>
      <c r="AG303">
        <v>142.33000000000001</v>
      </c>
      <c r="AJ303">
        <v>42436</v>
      </c>
      <c r="AK303">
        <v>142.33000000000001</v>
      </c>
      <c r="AL303">
        <v>142.2843</v>
      </c>
      <c r="AO303">
        <v>42431</v>
      </c>
      <c r="AP303">
        <v>0.19489999999999999</v>
      </c>
      <c r="AR303">
        <v>42443</v>
      </c>
      <c r="AS303">
        <v>307</v>
      </c>
      <c r="AV303">
        <v>42425</v>
      </c>
      <c r="AW303" t="s">
        <v>1622</v>
      </c>
      <c r="AX303">
        <v>3622.55</v>
      </c>
    </row>
    <row r="304" spans="1:50" x14ac:dyDescent="0.25">
      <c r="A304">
        <v>42430</v>
      </c>
      <c r="B304">
        <v>167.821</v>
      </c>
      <c r="C304">
        <v>171.37</v>
      </c>
      <c r="F304">
        <v>42430</v>
      </c>
      <c r="G304">
        <v>171.37</v>
      </c>
      <c r="H304">
        <v>167.821</v>
      </c>
      <c r="K304">
        <v>42433</v>
      </c>
      <c r="L304">
        <v>0.15229999999999999</v>
      </c>
      <c r="N304">
        <v>42437</v>
      </c>
      <c r="O304">
        <v>9895</v>
      </c>
      <c r="R304">
        <v>42453</v>
      </c>
      <c r="S304" t="s">
        <v>1622</v>
      </c>
      <c r="T304">
        <v>1808.11</v>
      </c>
      <c r="AE304">
        <v>42437</v>
      </c>
      <c r="AF304">
        <v>140.7028</v>
      </c>
      <c r="AG304">
        <v>140.66999999999999</v>
      </c>
      <c r="AJ304">
        <v>42437</v>
      </c>
      <c r="AK304">
        <v>140.66999999999999</v>
      </c>
      <c r="AL304">
        <v>140.7028</v>
      </c>
      <c r="AO304">
        <v>42432</v>
      </c>
      <c r="AP304">
        <v>0.2046</v>
      </c>
      <c r="AR304">
        <v>42444</v>
      </c>
      <c r="AS304">
        <v>337</v>
      </c>
      <c r="AV304">
        <v>42426</v>
      </c>
      <c r="AW304" t="s">
        <v>1622</v>
      </c>
      <c r="AX304">
        <v>3632.03</v>
      </c>
    </row>
    <row r="305" spans="1:50" x14ac:dyDescent="0.25">
      <c r="A305">
        <v>42431</v>
      </c>
      <c r="B305">
        <v>174.0745</v>
      </c>
      <c r="C305">
        <v>174.33</v>
      </c>
      <c r="F305">
        <v>42431</v>
      </c>
      <c r="G305">
        <v>174.33</v>
      </c>
      <c r="H305">
        <v>174.0745</v>
      </c>
      <c r="K305">
        <v>42436</v>
      </c>
      <c r="L305">
        <v>0.1459</v>
      </c>
      <c r="N305">
        <v>42438</v>
      </c>
      <c r="O305">
        <v>17522</v>
      </c>
      <c r="R305">
        <v>42454</v>
      </c>
      <c r="S305" t="s">
        <v>1622</v>
      </c>
      <c r="T305">
        <v>1823.02</v>
      </c>
      <c r="AE305">
        <v>42438</v>
      </c>
      <c r="AF305">
        <v>140.65450000000001</v>
      </c>
      <c r="AG305">
        <v>140.5</v>
      </c>
      <c r="AJ305">
        <v>42438</v>
      </c>
      <c r="AK305">
        <v>140.5</v>
      </c>
      <c r="AL305">
        <v>140.65450000000001</v>
      </c>
      <c r="AO305">
        <v>42433</v>
      </c>
      <c r="AP305">
        <v>0.1603</v>
      </c>
      <c r="AR305">
        <v>42445</v>
      </c>
      <c r="AS305">
        <v>436</v>
      </c>
      <c r="AV305">
        <v>42429</v>
      </c>
      <c r="AW305" t="s">
        <v>1622</v>
      </c>
      <c r="AX305">
        <v>3652.16</v>
      </c>
    </row>
    <row r="306" spans="1:50" x14ac:dyDescent="0.25">
      <c r="A306">
        <v>42432</v>
      </c>
      <c r="B306">
        <v>176.5453</v>
      </c>
      <c r="C306">
        <v>174.66</v>
      </c>
      <c r="F306">
        <v>42432</v>
      </c>
      <c r="G306">
        <v>174.66</v>
      </c>
      <c r="H306">
        <v>176.5453</v>
      </c>
      <c r="K306">
        <v>42437</v>
      </c>
      <c r="L306">
        <v>9.5799999999999996E-2</v>
      </c>
      <c r="N306">
        <v>42439</v>
      </c>
      <c r="O306">
        <v>19881</v>
      </c>
      <c r="R306">
        <v>42457</v>
      </c>
      <c r="S306" t="s">
        <v>1622</v>
      </c>
      <c r="T306">
        <v>1843.42</v>
      </c>
      <c r="AE306">
        <v>42439</v>
      </c>
      <c r="AF306">
        <v>141.66390000000001</v>
      </c>
      <c r="AG306">
        <v>141.6</v>
      </c>
      <c r="AJ306">
        <v>42439</v>
      </c>
      <c r="AK306">
        <v>141.6</v>
      </c>
      <c r="AL306">
        <v>141.66390000000001</v>
      </c>
      <c r="AO306">
        <v>42436</v>
      </c>
      <c r="AP306">
        <v>0.1439</v>
      </c>
      <c r="AR306">
        <v>42446</v>
      </c>
      <c r="AS306">
        <v>321</v>
      </c>
      <c r="AV306">
        <v>42430</v>
      </c>
      <c r="AW306" t="s">
        <v>1622</v>
      </c>
      <c r="AX306">
        <v>3695.03</v>
      </c>
    </row>
    <row r="307" spans="1:50" x14ac:dyDescent="0.25">
      <c r="A307">
        <v>42433</v>
      </c>
      <c r="B307">
        <v>177.3398</v>
      </c>
      <c r="C307">
        <v>178.24</v>
      </c>
      <c r="F307">
        <v>42433</v>
      </c>
      <c r="G307">
        <v>178.24</v>
      </c>
      <c r="H307">
        <v>177.3398</v>
      </c>
      <c r="K307">
        <v>42438</v>
      </c>
      <c r="L307">
        <v>0.111</v>
      </c>
      <c r="N307">
        <v>42440</v>
      </c>
      <c r="O307">
        <v>107626</v>
      </c>
      <c r="R307">
        <v>42458</v>
      </c>
      <c r="S307" t="s">
        <v>1622</v>
      </c>
      <c r="T307">
        <v>1855.34</v>
      </c>
      <c r="AE307">
        <v>42440</v>
      </c>
      <c r="AF307">
        <v>145.5872</v>
      </c>
      <c r="AG307">
        <v>145.68</v>
      </c>
      <c r="AJ307">
        <v>42440</v>
      </c>
      <c r="AK307">
        <v>145.68</v>
      </c>
      <c r="AL307">
        <v>145.5872</v>
      </c>
      <c r="AO307">
        <v>42437</v>
      </c>
      <c r="AP307">
        <v>0.14660000000000001</v>
      </c>
      <c r="AR307">
        <v>42447</v>
      </c>
      <c r="AS307">
        <v>1425</v>
      </c>
      <c r="AV307">
        <v>42431</v>
      </c>
      <c r="AW307" t="s">
        <v>1622</v>
      </c>
      <c r="AX307">
        <v>3698.14</v>
      </c>
    </row>
    <row r="308" spans="1:50" x14ac:dyDescent="0.25">
      <c r="A308">
        <v>42436</v>
      </c>
      <c r="B308">
        <v>175.62819999999999</v>
      </c>
      <c r="C308">
        <v>175.18</v>
      </c>
      <c r="F308">
        <v>42436</v>
      </c>
      <c r="G308">
        <v>175.18</v>
      </c>
      <c r="H308">
        <v>175.62819999999999</v>
      </c>
      <c r="K308">
        <v>42439</v>
      </c>
      <c r="L308">
        <v>0.1701</v>
      </c>
      <c r="N308">
        <v>42443</v>
      </c>
      <c r="O308">
        <v>171889</v>
      </c>
      <c r="R308">
        <v>42459</v>
      </c>
      <c r="S308" t="s">
        <v>1622</v>
      </c>
      <c r="T308">
        <v>1827.76</v>
      </c>
      <c r="AE308">
        <v>42443</v>
      </c>
      <c r="AF308">
        <v>148.36279999999999</v>
      </c>
      <c r="AG308">
        <v>148.1</v>
      </c>
      <c r="AJ308">
        <v>42443</v>
      </c>
      <c r="AK308">
        <v>148.1</v>
      </c>
      <c r="AL308">
        <v>148.36279999999999</v>
      </c>
      <c r="AO308">
        <v>42438</v>
      </c>
      <c r="AP308">
        <v>0.16389999999999999</v>
      </c>
      <c r="AR308">
        <v>42450</v>
      </c>
      <c r="AS308">
        <v>265</v>
      </c>
      <c r="AV308">
        <v>42432</v>
      </c>
      <c r="AW308" t="s">
        <v>1622</v>
      </c>
      <c r="AX308">
        <v>3700.04</v>
      </c>
    </row>
    <row r="309" spans="1:50" x14ac:dyDescent="0.25">
      <c r="A309">
        <v>42437</v>
      </c>
      <c r="B309">
        <v>173.8194</v>
      </c>
      <c r="C309">
        <v>172.59</v>
      </c>
      <c r="F309">
        <v>42437</v>
      </c>
      <c r="G309">
        <v>172.59</v>
      </c>
      <c r="H309">
        <v>173.8194</v>
      </c>
      <c r="K309">
        <v>42440</v>
      </c>
      <c r="L309">
        <v>9.8900000000000002E-2</v>
      </c>
      <c r="N309">
        <v>42444</v>
      </c>
      <c r="O309">
        <v>3852</v>
      </c>
      <c r="R309">
        <v>42460</v>
      </c>
      <c r="S309" t="s">
        <v>1622</v>
      </c>
      <c r="T309">
        <v>1816.03</v>
      </c>
      <c r="AE309">
        <v>42444</v>
      </c>
      <c r="AF309">
        <v>148.38499999999999</v>
      </c>
      <c r="AG309">
        <v>148.1</v>
      </c>
      <c r="AJ309">
        <v>42444</v>
      </c>
      <c r="AK309">
        <v>148.1</v>
      </c>
      <c r="AL309">
        <v>148.38499999999999</v>
      </c>
      <c r="AO309">
        <v>42439</v>
      </c>
      <c r="AP309">
        <v>0.23280000000000001</v>
      </c>
      <c r="AR309">
        <v>42451</v>
      </c>
      <c r="AS309">
        <v>159</v>
      </c>
      <c r="AV309">
        <v>42433</v>
      </c>
      <c r="AW309" t="s">
        <v>1622</v>
      </c>
      <c r="AX309">
        <v>3714.05</v>
      </c>
    </row>
    <row r="310" spans="1:50" x14ac:dyDescent="0.25">
      <c r="A310">
        <v>42438</v>
      </c>
      <c r="B310">
        <v>171.86199999999999</v>
      </c>
      <c r="C310">
        <v>172.65</v>
      </c>
      <c r="F310">
        <v>42438</v>
      </c>
      <c r="G310">
        <v>172.65</v>
      </c>
      <c r="H310">
        <v>171.86199999999999</v>
      </c>
      <c r="K310">
        <v>42443</v>
      </c>
      <c r="L310">
        <v>9.3299999999999994E-2</v>
      </c>
      <c r="N310">
        <v>42445</v>
      </c>
      <c r="O310">
        <v>5143</v>
      </c>
      <c r="R310">
        <v>42461</v>
      </c>
      <c r="S310" t="s">
        <v>1622</v>
      </c>
      <c r="T310">
        <v>1754.04</v>
      </c>
      <c r="AE310">
        <v>42445</v>
      </c>
      <c r="AF310">
        <v>149.77379999999999</v>
      </c>
      <c r="AG310">
        <v>149.69999999999999</v>
      </c>
      <c r="AJ310">
        <v>42445</v>
      </c>
      <c r="AK310">
        <v>149.69999999999999</v>
      </c>
      <c r="AL310">
        <v>149.77379999999999</v>
      </c>
      <c r="AO310">
        <v>42440</v>
      </c>
      <c r="AP310">
        <v>0.19159999999999999</v>
      </c>
      <c r="AR310">
        <v>42452</v>
      </c>
      <c r="AS310">
        <v>330</v>
      </c>
      <c r="AV310">
        <v>42436</v>
      </c>
      <c r="AW310" t="s">
        <v>1622</v>
      </c>
      <c r="AX310">
        <v>3693.91</v>
      </c>
    </row>
    <row r="311" spans="1:50" x14ac:dyDescent="0.25">
      <c r="A311">
        <v>42439</v>
      </c>
      <c r="B311">
        <v>174.34289999999999</v>
      </c>
      <c r="C311">
        <v>171.88</v>
      </c>
      <c r="F311">
        <v>42439</v>
      </c>
      <c r="G311">
        <v>171.88</v>
      </c>
      <c r="H311">
        <v>174.34289999999999</v>
      </c>
      <c r="K311">
        <v>42444</v>
      </c>
      <c r="L311">
        <v>9.5600000000000004E-2</v>
      </c>
      <c r="N311">
        <v>42446</v>
      </c>
      <c r="O311">
        <v>3513</v>
      </c>
      <c r="R311">
        <v>42464</v>
      </c>
      <c r="S311" t="s">
        <v>1622</v>
      </c>
      <c r="T311">
        <v>1756.04</v>
      </c>
      <c r="AE311">
        <v>42446</v>
      </c>
      <c r="AF311">
        <v>151.0917</v>
      </c>
      <c r="AG311">
        <v>150.9</v>
      </c>
      <c r="AJ311">
        <v>42446</v>
      </c>
      <c r="AK311">
        <v>150.9</v>
      </c>
      <c r="AL311">
        <v>151.0917</v>
      </c>
      <c r="AO311">
        <v>42443</v>
      </c>
      <c r="AP311">
        <v>0.21360000000000001</v>
      </c>
      <c r="AR311">
        <v>42453</v>
      </c>
      <c r="AS311">
        <v>75</v>
      </c>
      <c r="AV311">
        <v>42437</v>
      </c>
      <c r="AW311" t="s">
        <v>1622</v>
      </c>
      <c r="AX311">
        <v>3652.81</v>
      </c>
    </row>
    <row r="312" spans="1:50" x14ac:dyDescent="0.25">
      <c r="A312">
        <v>42440</v>
      </c>
      <c r="B312">
        <v>175.22229999999999</v>
      </c>
      <c r="C312">
        <v>177.37</v>
      </c>
      <c r="F312">
        <v>42440</v>
      </c>
      <c r="G312">
        <v>177.37</v>
      </c>
      <c r="H312">
        <v>175.22229999999999</v>
      </c>
      <c r="K312">
        <v>42445</v>
      </c>
      <c r="L312">
        <v>0.1191</v>
      </c>
      <c r="N312">
        <v>42447</v>
      </c>
      <c r="O312">
        <v>22645</v>
      </c>
      <c r="R312">
        <v>42465</v>
      </c>
      <c r="S312" t="s">
        <v>1622</v>
      </c>
      <c r="T312">
        <v>1708.88</v>
      </c>
      <c r="AE312">
        <v>42447</v>
      </c>
      <c r="AF312">
        <v>150.64789999999999</v>
      </c>
      <c r="AG312">
        <v>150.24</v>
      </c>
      <c r="AJ312">
        <v>42447</v>
      </c>
      <c r="AK312">
        <v>150.24</v>
      </c>
      <c r="AL312">
        <v>150.64789999999999</v>
      </c>
      <c r="AO312">
        <v>42444</v>
      </c>
      <c r="AP312">
        <v>0.20180000000000001</v>
      </c>
      <c r="AR312">
        <v>42458</v>
      </c>
      <c r="AS312">
        <v>173</v>
      </c>
      <c r="AV312">
        <v>42438</v>
      </c>
      <c r="AW312" t="s">
        <v>1622</v>
      </c>
      <c r="AX312">
        <v>3651.61</v>
      </c>
    </row>
    <row r="313" spans="1:50" x14ac:dyDescent="0.25">
      <c r="A313">
        <v>42443</v>
      </c>
      <c r="B313">
        <v>177.7954</v>
      </c>
      <c r="C313">
        <v>177.93</v>
      </c>
      <c r="F313">
        <v>42443</v>
      </c>
      <c r="G313">
        <v>177.93</v>
      </c>
      <c r="H313">
        <v>177.7954</v>
      </c>
      <c r="K313">
        <v>42446</v>
      </c>
      <c r="L313">
        <v>0.1479</v>
      </c>
      <c r="N313">
        <v>42450</v>
      </c>
      <c r="O313">
        <v>2213</v>
      </c>
      <c r="R313">
        <v>42466</v>
      </c>
      <c r="S313" t="s">
        <v>1622</v>
      </c>
      <c r="T313">
        <v>1707.89</v>
      </c>
      <c r="AE313">
        <v>42450</v>
      </c>
      <c r="AF313">
        <v>150.59559999999999</v>
      </c>
      <c r="AG313">
        <v>150.52000000000001</v>
      </c>
      <c r="AJ313">
        <v>42450</v>
      </c>
      <c r="AK313">
        <v>150.52000000000001</v>
      </c>
      <c r="AL313">
        <v>150.59559999999999</v>
      </c>
      <c r="AO313">
        <v>42445</v>
      </c>
      <c r="AP313">
        <v>0.21709999999999999</v>
      </c>
      <c r="AR313">
        <v>42459</v>
      </c>
      <c r="AS313">
        <v>53</v>
      </c>
      <c r="AV313">
        <v>42439</v>
      </c>
      <c r="AW313" t="s">
        <v>1622</v>
      </c>
      <c r="AX313">
        <v>3677.92</v>
      </c>
    </row>
    <row r="314" spans="1:50" x14ac:dyDescent="0.25">
      <c r="A314">
        <v>42444</v>
      </c>
      <c r="B314">
        <v>176.7972</v>
      </c>
      <c r="C314">
        <v>174.63</v>
      </c>
      <c r="F314">
        <v>42444</v>
      </c>
      <c r="G314">
        <v>174.63</v>
      </c>
      <c r="H314">
        <v>176.7972</v>
      </c>
      <c r="K314">
        <v>42447</v>
      </c>
      <c r="L314">
        <v>9.8599999999999993E-2</v>
      </c>
      <c r="N314">
        <v>42451</v>
      </c>
      <c r="O314">
        <v>8295</v>
      </c>
      <c r="R314">
        <v>42467</v>
      </c>
      <c r="S314" t="s">
        <v>1622</v>
      </c>
      <c r="T314">
        <v>1714.76</v>
      </c>
      <c r="AE314">
        <v>42451</v>
      </c>
      <c r="AF314">
        <v>149.87700000000001</v>
      </c>
      <c r="AG314">
        <v>149.66</v>
      </c>
      <c r="AJ314">
        <v>42451</v>
      </c>
      <c r="AK314">
        <v>149.66</v>
      </c>
      <c r="AL314">
        <v>149.87700000000001</v>
      </c>
      <c r="AO314">
        <v>42446</v>
      </c>
      <c r="AP314">
        <v>0.20369999999999999</v>
      </c>
      <c r="AR314">
        <v>42460</v>
      </c>
      <c r="AS314">
        <v>141</v>
      </c>
      <c r="AV314">
        <v>42440</v>
      </c>
      <c r="AW314" t="s">
        <v>1622</v>
      </c>
      <c r="AX314">
        <v>3780.06</v>
      </c>
    </row>
    <row r="315" spans="1:50" x14ac:dyDescent="0.25">
      <c r="A315">
        <v>42445</v>
      </c>
      <c r="B315">
        <v>175.34520000000001</v>
      </c>
      <c r="C315">
        <v>175.41</v>
      </c>
      <c r="F315">
        <v>42445</v>
      </c>
      <c r="G315">
        <v>175.41</v>
      </c>
      <c r="H315">
        <v>175.34520000000001</v>
      </c>
      <c r="K315">
        <v>42450</v>
      </c>
      <c r="L315">
        <v>0.24360000000000001</v>
      </c>
      <c r="N315">
        <v>42452</v>
      </c>
      <c r="O315">
        <v>15450</v>
      </c>
      <c r="R315">
        <v>42468</v>
      </c>
      <c r="S315" t="s">
        <v>1622</v>
      </c>
      <c r="T315">
        <v>1735.76</v>
      </c>
      <c r="AE315">
        <v>42452</v>
      </c>
      <c r="AF315">
        <v>150.16589999999999</v>
      </c>
      <c r="AG315">
        <v>150.1</v>
      </c>
      <c r="AJ315">
        <v>42452</v>
      </c>
      <c r="AK315">
        <v>150.1</v>
      </c>
      <c r="AL315">
        <v>150.16589999999999</v>
      </c>
      <c r="AO315">
        <v>42447</v>
      </c>
      <c r="AP315">
        <v>0.1852</v>
      </c>
      <c r="AR315">
        <v>42461</v>
      </c>
      <c r="AS315">
        <v>97</v>
      </c>
      <c r="AV315">
        <v>42443</v>
      </c>
      <c r="AW315" t="s">
        <v>1622</v>
      </c>
      <c r="AX315">
        <v>3852.43</v>
      </c>
    </row>
    <row r="316" spans="1:50" x14ac:dyDescent="0.25">
      <c r="A316">
        <v>42446</v>
      </c>
      <c r="B316">
        <v>175.14769999999999</v>
      </c>
      <c r="C316">
        <v>173.54</v>
      </c>
      <c r="F316">
        <v>42446</v>
      </c>
      <c r="G316">
        <v>173.54</v>
      </c>
      <c r="H316">
        <v>175.14769999999999</v>
      </c>
      <c r="K316">
        <v>42451</v>
      </c>
      <c r="L316">
        <v>0.14230000000000001</v>
      </c>
      <c r="N316">
        <v>42453</v>
      </c>
      <c r="O316">
        <v>14831</v>
      </c>
      <c r="R316">
        <v>42471</v>
      </c>
      <c r="S316" t="s">
        <v>1622</v>
      </c>
      <c r="T316">
        <v>1724.74</v>
      </c>
      <c r="AE316">
        <v>42453</v>
      </c>
      <c r="AF316">
        <v>148.3117</v>
      </c>
      <c r="AG316">
        <v>148.49</v>
      </c>
      <c r="AJ316">
        <v>42453</v>
      </c>
      <c r="AK316">
        <v>148.49</v>
      </c>
      <c r="AL316">
        <v>148.3117</v>
      </c>
      <c r="AO316">
        <v>42450</v>
      </c>
      <c r="AP316">
        <v>0.24859999999999999</v>
      </c>
      <c r="AR316">
        <v>42464</v>
      </c>
      <c r="AS316">
        <v>160</v>
      </c>
      <c r="AV316">
        <v>42444</v>
      </c>
      <c r="AW316" t="s">
        <v>1622</v>
      </c>
      <c r="AX316">
        <v>3853.07</v>
      </c>
    </row>
    <row r="317" spans="1:50" x14ac:dyDescent="0.25">
      <c r="A317">
        <v>42447</v>
      </c>
      <c r="B317">
        <v>173.3819</v>
      </c>
      <c r="C317">
        <v>173.58</v>
      </c>
      <c r="F317">
        <v>42447</v>
      </c>
      <c r="G317">
        <v>173.58</v>
      </c>
      <c r="H317">
        <v>173.3819</v>
      </c>
      <c r="K317">
        <v>42452</v>
      </c>
      <c r="L317">
        <v>0.1084</v>
      </c>
      <c r="N317">
        <v>42458</v>
      </c>
      <c r="O317">
        <v>5164</v>
      </c>
      <c r="R317">
        <v>42472</v>
      </c>
      <c r="S317" t="s">
        <v>1622</v>
      </c>
      <c r="T317">
        <v>1752.13</v>
      </c>
      <c r="AE317">
        <v>42458</v>
      </c>
      <c r="AF317">
        <v>150.84729999999999</v>
      </c>
      <c r="AG317">
        <v>150.53</v>
      </c>
      <c r="AJ317">
        <v>42458</v>
      </c>
      <c r="AK317">
        <v>150.53</v>
      </c>
      <c r="AL317">
        <v>150.84729999999999</v>
      </c>
      <c r="AO317">
        <v>42451</v>
      </c>
      <c r="AP317">
        <v>0.19420000000000001</v>
      </c>
      <c r="AR317">
        <v>42465</v>
      </c>
      <c r="AS317">
        <v>271</v>
      </c>
      <c r="AV317">
        <v>42445</v>
      </c>
      <c r="AW317" t="s">
        <v>1622</v>
      </c>
      <c r="AX317">
        <v>3889.27</v>
      </c>
    </row>
    <row r="318" spans="1:50" x14ac:dyDescent="0.25">
      <c r="A318">
        <v>42450</v>
      </c>
      <c r="B318">
        <v>173.36600000000001</v>
      </c>
      <c r="C318">
        <v>173.84</v>
      </c>
      <c r="F318">
        <v>42450</v>
      </c>
      <c r="G318">
        <v>173.84</v>
      </c>
      <c r="H318">
        <v>173.36600000000001</v>
      </c>
      <c r="K318">
        <v>42453</v>
      </c>
      <c r="L318">
        <v>0.1191</v>
      </c>
      <c r="N318">
        <v>42459</v>
      </c>
      <c r="O318">
        <v>5633</v>
      </c>
      <c r="R318">
        <v>42473</v>
      </c>
      <c r="S318" t="s">
        <v>1622</v>
      </c>
      <c r="T318">
        <v>1798.46</v>
      </c>
      <c r="AE318">
        <v>42459</v>
      </c>
      <c r="AF318">
        <v>152.31290000000001</v>
      </c>
      <c r="AG318">
        <v>152.12</v>
      </c>
      <c r="AJ318">
        <v>42459</v>
      </c>
      <c r="AK318">
        <v>152.12</v>
      </c>
      <c r="AL318">
        <v>152.31290000000001</v>
      </c>
      <c r="AO318">
        <v>42452</v>
      </c>
      <c r="AP318">
        <v>0.17829999999999999</v>
      </c>
      <c r="AR318">
        <v>42466</v>
      </c>
      <c r="AS318">
        <v>19</v>
      </c>
      <c r="AV318">
        <v>42446</v>
      </c>
      <c r="AW318" t="s">
        <v>1622</v>
      </c>
      <c r="AX318">
        <v>3923.59</v>
      </c>
    </row>
    <row r="319" spans="1:50" x14ac:dyDescent="0.25">
      <c r="A319">
        <v>42451</v>
      </c>
      <c r="B319">
        <v>176.50290000000001</v>
      </c>
      <c r="C319">
        <v>175.77</v>
      </c>
      <c r="F319">
        <v>42451</v>
      </c>
      <c r="G319">
        <v>175.77</v>
      </c>
      <c r="H319">
        <v>176.50290000000001</v>
      </c>
      <c r="K319">
        <v>42458</v>
      </c>
      <c r="L319">
        <v>0.20230000000000001</v>
      </c>
      <c r="N319">
        <v>42460</v>
      </c>
      <c r="O319">
        <v>12512</v>
      </c>
      <c r="R319">
        <v>42474</v>
      </c>
      <c r="S319" t="s">
        <v>1622</v>
      </c>
      <c r="T319">
        <v>1853.12</v>
      </c>
      <c r="AE319">
        <v>42460</v>
      </c>
      <c r="AF319">
        <v>151.54259999999999</v>
      </c>
      <c r="AG319">
        <v>151.46</v>
      </c>
      <c r="AJ319">
        <v>42460</v>
      </c>
      <c r="AK319">
        <v>151.46</v>
      </c>
      <c r="AL319">
        <v>151.54259999999999</v>
      </c>
      <c r="AO319">
        <v>42453</v>
      </c>
      <c r="AP319">
        <v>0.22320000000000001</v>
      </c>
      <c r="AR319">
        <v>42467</v>
      </c>
      <c r="AS319">
        <v>214</v>
      </c>
      <c r="AV319">
        <v>42447</v>
      </c>
      <c r="AW319" t="s">
        <v>1622</v>
      </c>
      <c r="AX319">
        <v>3912.1</v>
      </c>
    </row>
    <row r="320" spans="1:50" x14ac:dyDescent="0.25">
      <c r="A320">
        <v>42452</v>
      </c>
      <c r="B320">
        <v>175.7807</v>
      </c>
      <c r="C320">
        <v>175.62</v>
      </c>
      <c r="F320">
        <v>42452</v>
      </c>
      <c r="G320">
        <v>175.62</v>
      </c>
      <c r="H320">
        <v>175.7807</v>
      </c>
      <c r="K320">
        <v>42459</v>
      </c>
      <c r="L320">
        <v>0.13789999999999999</v>
      </c>
      <c r="N320">
        <v>42461</v>
      </c>
      <c r="O320">
        <v>9315</v>
      </c>
      <c r="R320">
        <v>42475</v>
      </c>
      <c r="S320" t="s">
        <v>1622</v>
      </c>
      <c r="T320">
        <v>1839.11</v>
      </c>
      <c r="AE320">
        <v>42461</v>
      </c>
      <c r="AF320">
        <v>150.40289999999999</v>
      </c>
      <c r="AG320">
        <v>150.22</v>
      </c>
      <c r="AJ320">
        <v>42461</v>
      </c>
      <c r="AK320">
        <v>150.22</v>
      </c>
      <c r="AL320">
        <v>150.40289999999999</v>
      </c>
      <c r="AO320">
        <v>42458</v>
      </c>
      <c r="AP320">
        <v>0.20030000000000001</v>
      </c>
      <c r="AR320">
        <v>42468</v>
      </c>
      <c r="AS320">
        <v>190</v>
      </c>
      <c r="AV320">
        <v>42450</v>
      </c>
      <c r="AW320" t="s">
        <v>1622</v>
      </c>
      <c r="AX320">
        <v>3911.64</v>
      </c>
    </row>
    <row r="321" spans="1:50" x14ac:dyDescent="0.25">
      <c r="A321">
        <v>42453</v>
      </c>
      <c r="B321">
        <v>174.56950000000001</v>
      </c>
      <c r="C321">
        <v>172.91</v>
      </c>
      <c r="F321">
        <v>42453</v>
      </c>
      <c r="G321">
        <v>172.91</v>
      </c>
      <c r="H321">
        <v>174.56950000000001</v>
      </c>
      <c r="K321">
        <v>42460</v>
      </c>
      <c r="L321">
        <v>0.1469</v>
      </c>
      <c r="N321">
        <v>42464</v>
      </c>
      <c r="O321">
        <v>12441</v>
      </c>
      <c r="R321">
        <v>42478</v>
      </c>
      <c r="S321" t="s">
        <v>1622</v>
      </c>
      <c r="T321">
        <v>1781.29</v>
      </c>
      <c r="AE321">
        <v>42464</v>
      </c>
      <c r="AF321">
        <v>150.6523</v>
      </c>
      <c r="AG321">
        <v>150.51</v>
      </c>
      <c r="AJ321">
        <v>42464</v>
      </c>
      <c r="AK321">
        <v>150.51</v>
      </c>
      <c r="AL321">
        <v>150.6523</v>
      </c>
      <c r="AO321">
        <v>42459</v>
      </c>
      <c r="AP321">
        <v>0.19689999999999999</v>
      </c>
      <c r="AR321">
        <v>42471</v>
      </c>
      <c r="AS321">
        <v>101</v>
      </c>
      <c r="AV321">
        <v>42451</v>
      </c>
      <c r="AW321" t="s">
        <v>1622</v>
      </c>
      <c r="AX321">
        <v>3893.4</v>
      </c>
    </row>
    <row r="322" spans="1:50" x14ac:dyDescent="0.25">
      <c r="A322">
        <v>42458</v>
      </c>
      <c r="B322">
        <v>179.102</v>
      </c>
      <c r="C322">
        <v>177.16</v>
      </c>
      <c r="F322">
        <v>42458</v>
      </c>
      <c r="G322">
        <v>177.16</v>
      </c>
      <c r="H322">
        <v>179.102</v>
      </c>
      <c r="K322">
        <v>42461</v>
      </c>
      <c r="L322">
        <v>0.1416</v>
      </c>
      <c r="N322">
        <v>42465</v>
      </c>
      <c r="O322">
        <v>60501</v>
      </c>
      <c r="R322">
        <v>42479</v>
      </c>
      <c r="S322" t="s">
        <v>1622</v>
      </c>
      <c r="T322">
        <v>1840.83</v>
      </c>
      <c r="AE322">
        <v>42465</v>
      </c>
      <c r="AF322">
        <v>150.1848</v>
      </c>
      <c r="AG322">
        <v>150.13</v>
      </c>
      <c r="AJ322">
        <v>42465</v>
      </c>
      <c r="AK322">
        <v>150.13</v>
      </c>
      <c r="AL322">
        <v>150.1848</v>
      </c>
      <c r="AO322">
        <v>42460</v>
      </c>
      <c r="AP322">
        <v>0.20979999999999999</v>
      </c>
      <c r="AR322">
        <v>42472</v>
      </c>
      <c r="AS322">
        <v>191</v>
      </c>
      <c r="AV322">
        <v>42452</v>
      </c>
      <c r="AW322" t="s">
        <v>1622</v>
      </c>
      <c r="AX322">
        <v>3900.42</v>
      </c>
    </row>
    <row r="323" spans="1:50" x14ac:dyDescent="0.25">
      <c r="A323">
        <v>42459</v>
      </c>
      <c r="B323">
        <v>176.4342</v>
      </c>
      <c r="C323">
        <v>178.23</v>
      </c>
      <c r="F323">
        <v>42459</v>
      </c>
      <c r="G323">
        <v>178.23</v>
      </c>
      <c r="H323">
        <v>176.4342</v>
      </c>
      <c r="K323">
        <v>42464</v>
      </c>
      <c r="L323">
        <v>0.12379999999999999</v>
      </c>
      <c r="N323">
        <v>42466</v>
      </c>
      <c r="O323">
        <v>49780</v>
      </c>
      <c r="R323">
        <v>42480</v>
      </c>
      <c r="S323" t="s">
        <v>1622</v>
      </c>
      <c r="T323">
        <v>1844.65</v>
      </c>
      <c r="AE323">
        <v>42466</v>
      </c>
      <c r="AF323">
        <v>150.971</v>
      </c>
      <c r="AG323">
        <v>150.93</v>
      </c>
      <c r="AJ323">
        <v>42466</v>
      </c>
      <c r="AK323">
        <v>150.93</v>
      </c>
      <c r="AL323">
        <v>150.971</v>
      </c>
      <c r="AO323">
        <v>42461</v>
      </c>
      <c r="AP323">
        <v>0.2109</v>
      </c>
      <c r="AR323">
        <v>42473</v>
      </c>
      <c r="AS323">
        <v>107</v>
      </c>
      <c r="AV323">
        <v>42453</v>
      </c>
      <c r="AW323" t="s">
        <v>1622</v>
      </c>
      <c r="AX323">
        <v>3852.62</v>
      </c>
    </row>
    <row r="324" spans="1:50" x14ac:dyDescent="0.25">
      <c r="A324">
        <v>42460</v>
      </c>
      <c r="B324">
        <v>175.29660000000001</v>
      </c>
      <c r="C324">
        <v>175.53</v>
      </c>
      <c r="F324">
        <v>42460</v>
      </c>
      <c r="G324">
        <v>175.53</v>
      </c>
      <c r="H324">
        <v>175.29660000000001</v>
      </c>
      <c r="K324">
        <v>42465</v>
      </c>
      <c r="L324">
        <v>0.13289999999999999</v>
      </c>
      <c r="N324">
        <v>42467</v>
      </c>
      <c r="O324">
        <v>14556</v>
      </c>
      <c r="R324">
        <v>42481</v>
      </c>
      <c r="S324" t="s">
        <v>1622</v>
      </c>
      <c r="T324">
        <v>1883.62</v>
      </c>
      <c r="AE324">
        <v>42467</v>
      </c>
      <c r="AF324">
        <v>150.42269999999999</v>
      </c>
      <c r="AG324">
        <v>150.41</v>
      </c>
      <c r="AJ324">
        <v>42467</v>
      </c>
      <c r="AK324">
        <v>150.41</v>
      </c>
      <c r="AL324">
        <v>150.42269999999999</v>
      </c>
      <c r="AO324">
        <v>42464</v>
      </c>
      <c r="AP324">
        <v>0.1996</v>
      </c>
      <c r="AR324">
        <v>42474</v>
      </c>
      <c r="AS324">
        <v>249</v>
      </c>
      <c r="AV324">
        <v>42454</v>
      </c>
      <c r="AW324" t="s">
        <v>1622</v>
      </c>
      <c r="AX324">
        <v>3852.62</v>
      </c>
    </row>
    <row r="325" spans="1:50" x14ac:dyDescent="0.25">
      <c r="A325">
        <v>42461</v>
      </c>
      <c r="B325">
        <v>169.30770000000001</v>
      </c>
      <c r="C325">
        <v>170.19</v>
      </c>
      <c r="F325">
        <v>42461</v>
      </c>
      <c r="G325">
        <v>170.19</v>
      </c>
      <c r="H325">
        <v>169.30770000000001</v>
      </c>
      <c r="K325">
        <v>42466</v>
      </c>
      <c r="L325">
        <v>0.13339999999999999</v>
      </c>
      <c r="N325">
        <v>42468</v>
      </c>
      <c r="O325">
        <v>22758</v>
      </c>
      <c r="R325">
        <v>42482</v>
      </c>
      <c r="S325" t="s">
        <v>1622</v>
      </c>
      <c r="T325">
        <v>1902.64</v>
      </c>
      <c r="AE325">
        <v>42468</v>
      </c>
      <c r="AF325">
        <v>152.00550000000001</v>
      </c>
      <c r="AG325">
        <v>151.94</v>
      </c>
      <c r="AJ325">
        <v>42468</v>
      </c>
      <c r="AK325">
        <v>151.94</v>
      </c>
      <c r="AL325">
        <v>152.00550000000001</v>
      </c>
      <c r="AO325">
        <v>42465</v>
      </c>
      <c r="AP325">
        <v>0.2036</v>
      </c>
      <c r="AR325">
        <v>42475</v>
      </c>
      <c r="AS325">
        <v>327</v>
      </c>
      <c r="AV325">
        <v>42457</v>
      </c>
      <c r="AW325" t="s">
        <v>1622</v>
      </c>
      <c r="AX325">
        <v>3852.62</v>
      </c>
    </row>
    <row r="326" spans="1:50" x14ac:dyDescent="0.25">
      <c r="A326">
        <v>42464</v>
      </c>
      <c r="B326">
        <v>169.48509999999999</v>
      </c>
      <c r="C326">
        <v>168.71</v>
      </c>
      <c r="F326">
        <v>42464</v>
      </c>
      <c r="G326">
        <v>168.71</v>
      </c>
      <c r="H326">
        <v>169.48509999999999</v>
      </c>
      <c r="K326">
        <v>42467</v>
      </c>
      <c r="L326">
        <v>0.14499999999999999</v>
      </c>
      <c r="N326">
        <v>42471</v>
      </c>
      <c r="O326">
        <v>12137</v>
      </c>
      <c r="R326">
        <v>42485</v>
      </c>
      <c r="S326" t="s">
        <v>1622</v>
      </c>
      <c r="T326">
        <v>1894.78</v>
      </c>
      <c r="AE326">
        <v>42471</v>
      </c>
      <c r="AF326">
        <v>152.27099999999999</v>
      </c>
      <c r="AG326">
        <v>152.19</v>
      </c>
      <c r="AJ326">
        <v>42471</v>
      </c>
      <c r="AK326">
        <v>152.19</v>
      </c>
      <c r="AL326">
        <v>152.27099999999999</v>
      </c>
      <c r="AO326">
        <v>42466</v>
      </c>
      <c r="AP326">
        <v>0.21199999999999999</v>
      </c>
      <c r="AR326">
        <v>42478</v>
      </c>
      <c r="AS326">
        <v>225</v>
      </c>
      <c r="AV326">
        <v>42458</v>
      </c>
      <c r="AW326" t="s">
        <v>1622</v>
      </c>
      <c r="AX326">
        <v>3918.38</v>
      </c>
    </row>
    <row r="327" spans="1:50" x14ac:dyDescent="0.25">
      <c r="A327">
        <v>42465</v>
      </c>
      <c r="B327">
        <v>164.92840000000001</v>
      </c>
      <c r="C327">
        <v>163.03</v>
      </c>
      <c r="F327">
        <v>42465</v>
      </c>
      <c r="G327">
        <v>163.03</v>
      </c>
      <c r="H327">
        <v>164.92840000000001</v>
      </c>
      <c r="K327">
        <v>42468</v>
      </c>
      <c r="L327">
        <v>0.13930000000000001</v>
      </c>
      <c r="N327">
        <v>42472</v>
      </c>
      <c r="O327">
        <v>15568</v>
      </c>
      <c r="R327">
        <v>42486</v>
      </c>
      <c r="S327" t="s">
        <v>1622</v>
      </c>
      <c r="T327">
        <v>1880.88</v>
      </c>
      <c r="AE327">
        <v>42472</v>
      </c>
      <c r="AF327">
        <v>150.96360000000001</v>
      </c>
      <c r="AG327">
        <v>150.94999999999999</v>
      </c>
      <c r="AJ327">
        <v>42472</v>
      </c>
      <c r="AK327">
        <v>150.94999999999999</v>
      </c>
      <c r="AL327">
        <v>150.96360000000001</v>
      </c>
      <c r="AO327">
        <v>42467</v>
      </c>
      <c r="AP327">
        <v>0.1923</v>
      </c>
      <c r="AR327">
        <v>42479</v>
      </c>
      <c r="AS327">
        <v>111</v>
      </c>
      <c r="AV327">
        <v>42459</v>
      </c>
      <c r="AW327" t="s">
        <v>1622</v>
      </c>
      <c r="AX327">
        <v>3954.57</v>
      </c>
    </row>
    <row r="328" spans="1:50" x14ac:dyDescent="0.25">
      <c r="A328">
        <v>42466</v>
      </c>
      <c r="B328">
        <v>164.8278</v>
      </c>
      <c r="C328">
        <v>163.85</v>
      </c>
      <c r="F328">
        <v>42466</v>
      </c>
      <c r="G328">
        <v>163.85</v>
      </c>
      <c r="H328">
        <v>164.8278</v>
      </c>
      <c r="K328">
        <v>42471</v>
      </c>
      <c r="L328">
        <v>0.13070000000000001</v>
      </c>
      <c r="N328">
        <v>42473</v>
      </c>
      <c r="O328">
        <v>10995</v>
      </c>
      <c r="R328">
        <v>42487</v>
      </c>
      <c r="S328" t="s">
        <v>1622</v>
      </c>
      <c r="T328">
        <v>1870.73</v>
      </c>
      <c r="AE328">
        <v>42473</v>
      </c>
      <c r="AF328">
        <v>152.04679999999999</v>
      </c>
      <c r="AG328">
        <v>152.1</v>
      </c>
      <c r="AJ328">
        <v>42473</v>
      </c>
      <c r="AK328">
        <v>152.1</v>
      </c>
      <c r="AL328">
        <v>152.04679999999999</v>
      </c>
      <c r="AO328">
        <v>42468</v>
      </c>
      <c r="AP328">
        <v>0.20979999999999999</v>
      </c>
      <c r="AR328">
        <v>42480</v>
      </c>
      <c r="AS328">
        <v>273</v>
      </c>
      <c r="AV328">
        <v>42460</v>
      </c>
      <c r="AW328" t="s">
        <v>1622</v>
      </c>
      <c r="AX328">
        <v>3934.44</v>
      </c>
    </row>
    <row r="329" spans="1:50" x14ac:dyDescent="0.25">
      <c r="A329">
        <v>42467</v>
      </c>
      <c r="B329">
        <v>165.48580000000001</v>
      </c>
      <c r="C329">
        <v>162.12</v>
      </c>
      <c r="F329">
        <v>42467</v>
      </c>
      <c r="G329">
        <v>162.12</v>
      </c>
      <c r="H329">
        <v>165.48580000000001</v>
      </c>
      <c r="K329">
        <v>42472</v>
      </c>
      <c r="L329">
        <v>0.1067</v>
      </c>
      <c r="N329">
        <v>42474</v>
      </c>
      <c r="O329">
        <v>5474</v>
      </c>
      <c r="R329">
        <v>42488</v>
      </c>
      <c r="S329" t="s">
        <v>1622</v>
      </c>
      <c r="T329">
        <v>1809.23</v>
      </c>
      <c r="AE329">
        <v>42474</v>
      </c>
      <c r="AF329">
        <v>150.87649999999999</v>
      </c>
      <c r="AG329">
        <v>150.83000000000001</v>
      </c>
      <c r="AJ329">
        <v>42474</v>
      </c>
      <c r="AK329">
        <v>150.83000000000001</v>
      </c>
      <c r="AL329">
        <v>150.87649999999999</v>
      </c>
      <c r="AO329">
        <v>42471</v>
      </c>
      <c r="AP329">
        <v>0.19500000000000001</v>
      </c>
      <c r="AR329">
        <v>42481</v>
      </c>
      <c r="AS329">
        <v>356</v>
      </c>
      <c r="AV329">
        <v>42461</v>
      </c>
      <c r="AW329" t="s">
        <v>1622</v>
      </c>
      <c r="AX329">
        <v>3904.48</v>
      </c>
    </row>
    <row r="330" spans="1:50" x14ac:dyDescent="0.25">
      <c r="A330">
        <v>42468</v>
      </c>
      <c r="B330">
        <v>167.50729999999999</v>
      </c>
      <c r="C330">
        <v>167.51</v>
      </c>
      <c r="F330">
        <v>42468</v>
      </c>
      <c r="G330">
        <v>167.51</v>
      </c>
      <c r="H330">
        <v>167.50729999999999</v>
      </c>
      <c r="K330">
        <v>42473</v>
      </c>
      <c r="L330">
        <v>0.1133</v>
      </c>
      <c r="N330">
        <v>42475</v>
      </c>
      <c r="O330">
        <v>5555</v>
      </c>
      <c r="R330">
        <v>42492</v>
      </c>
      <c r="S330" t="s">
        <v>1622</v>
      </c>
      <c r="T330">
        <v>1754.36</v>
      </c>
      <c r="AE330">
        <v>42475</v>
      </c>
      <c r="AF330">
        <v>150.8186</v>
      </c>
      <c r="AG330">
        <v>150.78</v>
      </c>
      <c r="AJ330">
        <v>42475</v>
      </c>
      <c r="AK330">
        <v>150.78</v>
      </c>
      <c r="AL330">
        <v>150.8186</v>
      </c>
      <c r="AO330">
        <v>42472</v>
      </c>
      <c r="AP330">
        <v>0.21759999999999999</v>
      </c>
      <c r="AR330">
        <v>42482</v>
      </c>
      <c r="AS330">
        <v>233</v>
      </c>
      <c r="AV330">
        <v>42464</v>
      </c>
      <c r="AW330" t="s">
        <v>1622</v>
      </c>
      <c r="AX330">
        <v>3911.72</v>
      </c>
    </row>
    <row r="331" spans="1:50" x14ac:dyDescent="0.25">
      <c r="A331">
        <v>42471</v>
      </c>
      <c r="B331">
        <v>166.42850000000001</v>
      </c>
      <c r="C331">
        <v>166.95</v>
      </c>
      <c r="F331">
        <v>42471</v>
      </c>
      <c r="G331">
        <v>166.95</v>
      </c>
      <c r="H331">
        <v>166.42850000000001</v>
      </c>
      <c r="K331">
        <v>42474</v>
      </c>
      <c r="L331">
        <v>0.14280000000000001</v>
      </c>
      <c r="N331">
        <v>42478</v>
      </c>
      <c r="O331">
        <v>28471</v>
      </c>
      <c r="R331">
        <v>42496</v>
      </c>
      <c r="S331" t="s">
        <v>1622</v>
      </c>
      <c r="T331">
        <v>1752.12</v>
      </c>
      <c r="AE331">
        <v>42478</v>
      </c>
      <c r="AF331">
        <v>150.3854</v>
      </c>
      <c r="AG331">
        <v>150.26</v>
      </c>
      <c r="AJ331">
        <v>42478</v>
      </c>
      <c r="AK331">
        <v>150.26</v>
      </c>
      <c r="AL331">
        <v>150.3854</v>
      </c>
      <c r="AO331">
        <v>42473</v>
      </c>
      <c r="AP331">
        <v>0.2384</v>
      </c>
      <c r="AR331">
        <v>42485</v>
      </c>
      <c r="AS331">
        <v>308</v>
      </c>
      <c r="AV331">
        <v>42465</v>
      </c>
      <c r="AW331" t="s">
        <v>1622</v>
      </c>
      <c r="AX331">
        <v>3899.59</v>
      </c>
    </row>
    <row r="332" spans="1:50" x14ac:dyDescent="0.25">
      <c r="A332">
        <v>42472</v>
      </c>
      <c r="B332">
        <v>169.06729999999999</v>
      </c>
      <c r="C332">
        <v>170.38</v>
      </c>
      <c r="F332">
        <v>42472</v>
      </c>
      <c r="G332">
        <v>170.38</v>
      </c>
      <c r="H332">
        <v>169.06729999999999</v>
      </c>
      <c r="K332">
        <v>42475</v>
      </c>
      <c r="L332">
        <v>0.20069999999999999</v>
      </c>
      <c r="N332">
        <v>42479</v>
      </c>
      <c r="O332">
        <v>7311</v>
      </c>
      <c r="R332">
        <v>42499</v>
      </c>
      <c r="S332" t="s">
        <v>1622</v>
      </c>
      <c r="T332">
        <v>1763.31</v>
      </c>
      <c r="AE332">
        <v>42479</v>
      </c>
      <c r="AF332">
        <v>151.21379999999999</v>
      </c>
      <c r="AG332">
        <v>151.16999999999999</v>
      </c>
      <c r="AJ332">
        <v>42479</v>
      </c>
      <c r="AK332">
        <v>151.16999999999999</v>
      </c>
      <c r="AL332">
        <v>151.21379999999999</v>
      </c>
      <c r="AO332">
        <v>42474</v>
      </c>
      <c r="AP332">
        <v>0.24990000000000001</v>
      </c>
      <c r="AR332">
        <v>42486</v>
      </c>
      <c r="AS332">
        <v>72</v>
      </c>
      <c r="AV332">
        <v>42466</v>
      </c>
      <c r="AW332" t="s">
        <v>1622</v>
      </c>
      <c r="AX332">
        <v>3920.13</v>
      </c>
    </row>
    <row r="333" spans="1:50" x14ac:dyDescent="0.25">
      <c r="A333">
        <v>42473</v>
      </c>
      <c r="B333">
        <v>173.53149999999999</v>
      </c>
      <c r="C333">
        <v>175.82</v>
      </c>
      <c r="F333">
        <v>42473</v>
      </c>
      <c r="G333">
        <v>175.82</v>
      </c>
      <c r="H333">
        <v>173.53149999999999</v>
      </c>
      <c r="K333">
        <v>42478</v>
      </c>
      <c r="L333">
        <v>0.1454</v>
      </c>
      <c r="N333">
        <v>42480</v>
      </c>
      <c r="O333">
        <v>3005</v>
      </c>
      <c r="R333">
        <v>42500</v>
      </c>
      <c r="S333" t="s">
        <v>1622</v>
      </c>
      <c r="T333">
        <v>1800.96</v>
      </c>
      <c r="AE333">
        <v>42480</v>
      </c>
      <c r="AF333">
        <v>150.86000000000001</v>
      </c>
      <c r="AG333">
        <v>150.74</v>
      </c>
      <c r="AJ333">
        <v>42480</v>
      </c>
      <c r="AK333">
        <v>150.74</v>
      </c>
      <c r="AL333">
        <v>150.86000000000001</v>
      </c>
      <c r="AO333">
        <v>42475</v>
      </c>
      <c r="AP333">
        <v>0.27829999999999999</v>
      </c>
      <c r="AR333">
        <v>42487</v>
      </c>
      <c r="AS333">
        <v>53</v>
      </c>
      <c r="AV333">
        <v>42467</v>
      </c>
      <c r="AW333" t="s">
        <v>1622</v>
      </c>
      <c r="AX333">
        <v>3905.89</v>
      </c>
    </row>
    <row r="334" spans="1:50" x14ac:dyDescent="0.25">
      <c r="A334">
        <v>42474</v>
      </c>
      <c r="B334">
        <v>178.80019999999999</v>
      </c>
      <c r="C334">
        <v>177.37</v>
      </c>
      <c r="F334">
        <v>42474</v>
      </c>
      <c r="G334">
        <v>177.37</v>
      </c>
      <c r="H334">
        <v>178.80019999999999</v>
      </c>
      <c r="K334">
        <v>42479</v>
      </c>
      <c r="L334">
        <v>0.1394</v>
      </c>
      <c r="N334">
        <v>42481</v>
      </c>
      <c r="O334">
        <v>45762</v>
      </c>
      <c r="R334">
        <v>42501</v>
      </c>
      <c r="S334" t="s">
        <v>1622</v>
      </c>
      <c r="T334">
        <v>1800.1</v>
      </c>
      <c r="AE334">
        <v>42481</v>
      </c>
      <c r="AF334">
        <v>148.16</v>
      </c>
      <c r="AG334">
        <v>148.24</v>
      </c>
      <c r="AJ334">
        <v>42481</v>
      </c>
      <c r="AK334">
        <v>148.24</v>
      </c>
      <c r="AL334">
        <v>148.16</v>
      </c>
      <c r="AO334">
        <v>42478</v>
      </c>
      <c r="AP334">
        <v>0.21909999999999999</v>
      </c>
      <c r="AR334">
        <v>42488</v>
      </c>
      <c r="AS334">
        <v>9</v>
      </c>
      <c r="AV334">
        <v>42468</v>
      </c>
      <c r="AW334" t="s">
        <v>1622</v>
      </c>
      <c r="AX334">
        <v>3947.21</v>
      </c>
    </row>
    <row r="335" spans="1:50" x14ac:dyDescent="0.25">
      <c r="A335">
        <v>42475</v>
      </c>
      <c r="B335">
        <v>177.44300000000001</v>
      </c>
      <c r="C335">
        <v>174.75</v>
      </c>
      <c r="F335">
        <v>42475</v>
      </c>
      <c r="G335">
        <v>174.75</v>
      </c>
      <c r="H335">
        <v>177.44300000000001</v>
      </c>
      <c r="K335">
        <v>42480</v>
      </c>
      <c r="L335">
        <v>0.14699999999999999</v>
      </c>
      <c r="N335">
        <v>42482</v>
      </c>
      <c r="O335">
        <v>21108</v>
      </c>
      <c r="R335">
        <v>42502</v>
      </c>
      <c r="S335" t="s">
        <v>1622</v>
      </c>
      <c r="T335">
        <v>1804.03</v>
      </c>
      <c r="AE335">
        <v>42482</v>
      </c>
      <c r="AF335">
        <v>147.53700000000001</v>
      </c>
      <c r="AG335">
        <v>147.54</v>
      </c>
      <c r="AJ335">
        <v>42482</v>
      </c>
      <c r="AK335">
        <v>147.54</v>
      </c>
      <c r="AL335">
        <v>147.53700000000001</v>
      </c>
      <c r="AO335">
        <v>42479</v>
      </c>
      <c r="AP335">
        <v>0.2366</v>
      </c>
      <c r="AR335">
        <v>42492</v>
      </c>
      <c r="AS335">
        <v>484</v>
      </c>
      <c r="AV335">
        <v>42471</v>
      </c>
      <c r="AW335" t="s">
        <v>1622</v>
      </c>
      <c r="AX335">
        <v>3954.3</v>
      </c>
    </row>
    <row r="336" spans="1:50" x14ac:dyDescent="0.25">
      <c r="A336">
        <v>42478</v>
      </c>
      <c r="B336">
        <v>171.8485</v>
      </c>
      <c r="C336">
        <v>175.37</v>
      </c>
      <c r="F336">
        <v>42478</v>
      </c>
      <c r="G336">
        <v>175.37</v>
      </c>
      <c r="H336">
        <v>171.8485</v>
      </c>
      <c r="K336">
        <v>42481</v>
      </c>
      <c r="L336">
        <v>0.13439999999999999</v>
      </c>
      <c r="N336">
        <v>42485</v>
      </c>
      <c r="O336">
        <v>23447</v>
      </c>
      <c r="R336">
        <v>42503</v>
      </c>
      <c r="S336" t="s">
        <v>1622</v>
      </c>
      <c r="T336">
        <v>1781.03</v>
      </c>
      <c r="AE336">
        <v>42485</v>
      </c>
      <c r="AF336">
        <v>148.3732</v>
      </c>
      <c r="AG336">
        <v>148.33000000000001</v>
      </c>
      <c r="AJ336">
        <v>42485</v>
      </c>
      <c r="AK336">
        <v>148.33000000000001</v>
      </c>
      <c r="AL336">
        <v>148.3732</v>
      </c>
      <c r="AO336">
        <v>42480</v>
      </c>
      <c r="AP336">
        <v>0.20710000000000001</v>
      </c>
      <c r="AR336">
        <v>42493</v>
      </c>
      <c r="AS336">
        <v>421</v>
      </c>
      <c r="AV336">
        <v>42472</v>
      </c>
      <c r="AW336" t="s">
        <v>1622</v>
      </c>
      <c r="AX336">
        <v>3920.26</v>
      </c>
    </row>
    <row r="337" spans="1:50" x14ac:dyDescent="0.25">
      <c r="A337">
        <v>42479</v>
      </c>
      <c r="B337">
        <v>177.5872</v>
      </c>
      <c r="C337">
        <v>180</v>
      </c>
      <c r="F337">
        <v>42479</v>
      </c>
      <c r="G337">
        <v>180</v>
      </c>
      <c r="H337">
        <v>177.5872</v>
      </c>
      <c r="K337">
        <v>42482</v>
      </c>
      <c r="L337">
        <v>0.18729999999999999</v>
      </c>
      <c r="N337">
        <v>42486</v>
      </c>
      <c r="O337">
        <v>1755</v>
      </c>
      <c r="R337">
        <v>42506</v>
      </c>
      <c r="S337" t="s">
        <v>1622</v>
      </c>
      <c r="T337">
        <v>1782.97</v>
      </c>
      <c r="AE337">
        <v>42486</v>
      </c>
      <c r="AF337">
        <v>149.86580000000001</v>
      </c>
      <c r="AG337">
        <v>149.88999999999999</v>
      </c>
      <c r="AJ337">
        <v>42486</v>
      </c>
      <c r="AK337">
        <v>149.88999999999999</v>
      </c>
      <c r="AL337">
        <v>149.86580000000001</v>
      </c>
      <c r="AO337">
        <v>42481</v>
      </c>
      <c r="AP337">
        <v>0.23980000000000001</v>
      </c>
      <c r="AR337">
        <v>42494</v>
      </c>
      <c r="AS337">
        <v>262</v>
      </c>
      <c r="AV337">
        <v>42473</v>
      </c>
      <c r="AW337" t="s">
        <v>1622</v>
      </c>
      <c r="AX337">
        <v>3948.56</v>
      </c>
    </row>
    <row r="338" spans="1:50" x14ac:dyDescent="0.25">
      <c r="A338">
        <v>42480</v>
      </c>
      <c r="B338">
        <v>177.9502</v>
      </c>
      <c r="C338">
        <v>181.1</v>
      </c>
      <c r="F338">
        <v>42480</v>
      </c>
      <c r="G338">
        <v>181.1</v>
      </c>
      <c r="H338">
        <v>177.9502</v>
      </c>
      <c r="K338">
        <v>42485</v>
      </c>
      <c r="L338">
        <v>0.14510000000000001</v>
      </c>
      <c r="N338">
        <v>42487</v>
      </c>
      <c r="O338">
        <v>23880</v>
      </c>
      <c r="R338">
        <v>42507</v>
      </c>
      <c r="S338" t="s">
        <v>1622</v>
      </c>
      <c r="T338">
        <v>1802.05</v>
      </c>
      <c r="AE338">
        <v>42487</v>
      </c>
      <c r="AF338">
        <v>149.46690000000001</v>
      </c>
      <c r="AG338">
        <v>149.63999999999999</v>
      </c>
      <c r="AJ338">
        <v>42487</v>
      </c>
      <c r="AK338">
        <v>149.63999999999999</v>
      </c>
      <c r="AL338">
        <v>149.46690000000001</v>
      </c>
      <c r="AO338">
        <v>42482</v>
      </c>
      <c r="AP338">
        <v>0.16500000000000001</v>
      </c>
      <c r="AR338">
        <v>42496</v>
      </c>
      <c r="AS338">
        <v>49</v>
      </c>
      <c r="AV338">
        <v>42474</v>
      </c>
      <c r="AW338" t="s">
        <v>1622</v>
      </c>
      <c r="AX338">
        <v>3918.1</v>
      </c>
    </row>
    <row r="339" spans="1:50" x14ac:dyDescent="0.25">
      <c r="A339">
        <v>42481</v>
      </c>
      <c r="B339">
        <v>181.70410000000001</v>
      </c>
      <c r="C339">
        <v>180.63</v>
      </c>
      <c r="F339">
        <v>42481</v>
      </c>
      <c r="G339">
        <v>180.63</v>
      </c>
      <c r="H339">
        <v>181.70410000000001</v>
      </c>
      <c r="K339">
        <v>42486</v>
      </c>
      <c r="L339">
        <v>9.1600000000000001E-2</v>
      </c>
      <c r="N339">
        <v>42488</v>
      </c>
      <c r="O339">
        <v>13558</v>
      </c>
      <c r="R339">
        <v>42508</v>
      </c>
      <c r="S339" t="s">
        <v>1622</v>
      </c>
      <c r="T339">
        <v>1805.47</v>
      </c>
      <c r="AE339">
        <v>42488</v>
      </c>
      <c r="AF339">
        <v>149.90649999999999</v>
      </c>
      <c r="AG339">
        <v>149.94999999999999</v>
      </c>
      <c r="AJ339">
        <v>42488</v>
      </c>
      <c r="AK339">
        <v>149.94999999999999</v>
      </c>
      <c r="AL339">
        <v>149.90649999999999</v>
      </c>
      <c r="AO339">
        <v>42485</v>
      </c>
      <c r="AP339">
        <v>0.2011</v>
      </c>
      <c r="AR339">
        <v>42499</v>
      </c>
      <c r="AS339">
        <v>215</v>
      </c>
      <c r="AV339">
        <v>42475</v>
      </c>
      <c r="AW339" t="s">
        <v>1622</v>
      </c>
      <c r="AX339">
        <v>3916.65</v>
      </c>
    </row>
    <row r="340" spans="1:50" x14ac:dyDescent="0.25">
      <c r="A340">
        <v>42482</v>
      </c>
      <c r="B340">
        <v>183.53319999999999</v>
      </c>
      <c r="C340">
        <v>184.72</v>
      </c>
      <c r="F340">
        <v>42482</v>
      </c>
      <c r="G340">
        <v>184.72</v>
      </c>
      <c r="H340">
        <v>183.53319999999999</v>
      </c>
      <c r="K340">
        <v>42487</v>
      </c>
      <c r="L340">
        <v>9.4899999999999998E-2</v>
      </c>
      <c r="N340">
        <v>42489</v>
      </c>
      <c r="O340">
        <v>15887</v>
      </c>
      <c r="R340">
        <v>42509</v>
      </c>
      <c r="S340" t="s">
        <v>1622</v>
      </c>
      <c r="T340">
        <v>1803.03</v>
      </c>
      <c r="AE340">
        <v>42489</v>
      </c>
      <c r="AF340">
        <v>149.46420000000001</v>
      </c>
      <c r="AG340">
        <v>149.03</v>
      </c>
      <c r="AJ340">
        <v>42489</v>
      </c>
      <c r="AK340">
        <v>149.03</v>
      </c>
      <c r="AL340">
        <v>149.46420000000001</v>
      </c>
      <c r="AO340">
        <v>42486</v>
      </c>
      <c r="AP340">
        <v>0.20530000000000001</v>
      </c>
      <c r="AR340">
        <v>42501</v>
      </c>
      <c r="AS340">
        <v>68</v>
      </c>
      <c r="AV340">
        <v>42478</v>
      </c>
      <c r="AW340" t="s">
        <v>1622</v>
      </c>
      <c r="AX340">
        <v>3905.52</v>
      </c>
    </row>
    <row r="341" spans="1:50" x14ac:dyDescent="0.25">
      <c r="A341">
        <v>42485</v>
      </c>
      <c r="B341">
        <v>182.75819999999999</v>
      </c>
      <c r="C341">
        <v>182.28</v>
      </c>
      <c r="F341">
        <v>42485</v>
      </c>
      <c r="G341">
        <v>182.28</v>
      </c>
      <c r="H341">
        <v>182.75819999999999</v>
      </c>
      <c r="K341">
        <v>42488</v>
      </c>
      <c r="L341">
        <v>0.13289999999999999</v>
      </c>
      <c r="N341">
        <v>42492</v>
      </c>
      <c r="O341">
        <v>14477</v>
      </c>
      <c r="R341">
        <v>42510</v>
      </c>
      <c r="S341" t="s">
        <v>1622</v>
      </c>
      <c r="T341">
        <v>1812.14</v>
      </c>
      <c r="AE341">
        <v>42492</v>
      </c>
      <c r="AF341">
        <v>150.3963</v>
      </c>
      <c r="AG341">
        <v>150.38999999999999</v>
      </c>
      <c r="AJ341">
        <v>42492</v>
      </c>
      <c r="AK341">
        <v>150.38999999999999</v>
      </c>
      <c r="AL341">
        <v>150.3963</v>
      </c>
      <c r="AO341">
        <v>42487</v>
      </c>
      <c r="AP341">
        <v>0.20849999999999999</v>
      </c>
      <c r="AR341">
        <v>42502</v>
      </c>
      <c r="AS341">
        <v>179</v>
      </c>
      <c r="AV341">
        <v>42479</v>
      </c>
      <c r="AW341" t="s">
        <v>1622</v>
      </c>
      <c r="AX341">
        <v>3927.18</v>
      </c>
    </row>
    <row r="342" spans="1:50" x14ac:dyDescent="0.25">
      <c r="A342">
        <v>42486</v>
      </c>
      <c r="B342">
        <v>181.41200000000001</v>
      </c>
      <c r="C342">
        <v>181.95</v>
      </c>
      <c r="F342">
        <v>42486</v>
      </c>
      <c r="G342">
        <v>181.95</v>
      </c>
      <c r="H342">
        <v>181.41200000000001</v>
      </c>
      <c r="K342">
        <v>42489</v>
      </c>
      <c r="L342">
        <v>0.22559999999999999</v>
      </c>
      <c r="N342">
        <v>42493</v>
      </c>
      <c r="O342">
        <v>5974</v>
      </c>
      <c r="R342">
        <v>42513</v>
      </c>
      <c r="S342" t="s">
        <v>1622</v>
      </c>
      <c r="T342">
        <v>1805.74</v>
      </c>
      <c r="AE342">
        <v>42493</v>
      </c>
      <c r="AF342">
        <v>149.5342</v>
      </c>
      <c r="AG342">
        <v>149.43</v>
      </c>
      <c r="AJ342">
        <v>42493</v>
      </c>
      <c r="AK342">
        <v>149.43</v>
      </c>
      <c r="AL342">
        <v>149.5342</v>
      </c>
      <c r="AO342">
        <v>42488</v>
      </c>
      <c r="AP342">
        <v>0.2243</v>
      </c>
      <c r="AR342">
        <v>42503</v>
      </c>
      <c r="AS342">
        <v>4381</v>
      </c>
      <c r="AV342">
        <v>42480</v>
      </c>
      <c r="AW342" t="s">
        <v>1622</v>
      </c>
      <c r="AX342">
        <v>3918.01</v>
      </c>
    </row>
    <row r="343" spans="1:50" x14ac:dyDescent="0.25">
      <c r="A343">
        <v>42487</v>
      </c>
      <c r="B343">
        <v>180.42740000000001</v>
      </c>
      <c r="C343">
        <v>182.07</v>
      </c>
      <c r="F343">
        <v>42487</v>
      </c>
      <c r="G343">
        <v>182.07</v>
      </c>
      <c r="H343">
        <v>180.42740000000001</v>
      </c>
      <c r="K343">
        <v>42492</v>
      </c>
      <c r="L343">
        <v>0.1585</v>
      </c>
      <c r="N343">
        <v>42494</v>
      </c>
      <c r="O343">
        <v>6438</v>
      </c>
      <c r="R343">
        <v>42514</v>
      </c>
      <c r="S343" t="s">
        <v>1622</v>
      </c>
      <c r="T343">
        <v>1789.26</v>
      </c>
      <c r="AE343">
        <v>42494</v>
      </c>
      <c r="AF343">
        <v>148.78030000000001</v>
      </c>
      <c r="AG343">
        <v>148.84</v>
      </c>
      <c r="AJ343">
        <v>42494</v>
      </c>
      <c r="AK343">
        <v>148.84</v>
      </c>
      <c r="AL343">
        <v>148.78030000000001</v>
      </c>
      <c r="AO343">
        <v>42489</v>
      </c>
      <c r="AP343">
        <v>0.34389999999999998</v>
      </c>
      <c r="AR343">
        <v>42507</v>
      </c>
      <c r="AS343">
        <v>1551</v>
      </c>
      <c r="AV343">
        <v>42481</v>
      </c>
      <c r="AW343" t="s">
        <v>1622</v>
      </c>
      <c r="AX343">
        <v>3847.87</v>
      </c>
    </row>
    <row r="344" spans="1:50" x14ac:dyDescent="0.25">
      <c r="A344">
        <v>42488</v>
      </c>
      <c r="B344">
        <v>174.4905</v>
      </c>
      <c r="C344">
        <v>172.6</v>
      </c>
      <c r="F344">
        <v>42488</v>
      </c>
      <c r="G344">
        <v>172.6</v>
      </c>
      <c r="H344">
        <v>174.4905</v>
      </c>
      <c r="K344">
        <v>42493</v>
      </c>
      <c r="L344">
        <v>0.3508</v>
      </c>
      <c r="N344">
        <v>42495</v>
      </c>
      <c r="O344">
        <v>202</v>
      </c>
      <c r="R344">
        <v>42515</v>
      </c>
      <c r="S344" t="s">
        <v>1622</v>
      </c>
      <c r="T344">
        <v>1811.34</v>
      </c>
      <c r="AE344">
        <v>42495</v>
      </c>
      <c r="AF344" t="s">
        <v>1622</v>
      </c>
      <c r="AG344">
        <v>149.44999999999999</v>
      </c>
      <c r="AJ344">
        <v>42495</v>
      </c>
      <c r="AK344">
        <v>149.44999999999999</v>
      </c>
      <c r="AL344" t="s">
        <v>1622</v>
      </c>
      <c r="AO344">
        <v>42492</v>
      </c>
      <c r="AP344">
        <v>0.46610000000000001</v>
      </c>
      <c r="AR344">
        <v>42508</v>
      </c>
      <c r="AS344">
        <v>186</v>
      </c>
      <c r="AV344">
        <v>42482</v>
      </c>
      <c r="AW344" t="s">
        <v>1622</v>
      </c>
      <c r="AX344">
        <v>3829.51</v>
      </c>
    </row>
    <row r="345" spans="1:50" x14ac:dyDescent="0.25">
      <c r="A345">
        <v>42489</v>
      </c>
      <c r="B345">
        <v>174.4853</v>
      </c>
      <c r="C345">
        <v>165.72</v>
      </c>
      <c r="F345">
        <v>42489</v>
      </c>
      <c r="G345">
        <v>165.72</v>
      </c>
      <c r="H345">
        <v>174.4853</v>
      </c>
      <c r="K345">
        <v>42494</v>
      </c>
      <c r="L345">
        <v>0.15160000000000001</v>
      </c>
      <c r="N345">
        <v>42496</v>
      </c>
      <c r="O345">
        <v>12500</v>
      </c>
      <c r="R345">
        <v>42516</v>
      </c>
      <c r="S345" t="s">
        <v>1622</v>
      </c>
      <c r="T345">
        <v>1811.32</v>
      </c>
      <c r="AE345">
        <v>42496</v>
      </c>
      <c r="AF345">
        <v>149.53219999999999</v>
      </c>
      <c r="AG345">
        <v>149.16</v>
      </c>
      <c r="AJ345">
        <v>42496</v>
      </c>
      <c r="AK345">
        <v>149.16</v>
      </c>
      <c r="AL345">
        <v>149.53219999999999</v>
      </c>
      <c r="AO345">
        <v>42493</v>
      </c>
      <c r="AP345">
        <v>0.3009</v>
      </c>
      <c r="AR345">
        <v>42509</v>
      </c>
      <c r="AS345">
        <v>787</v>
      </c>
      <c r="AV345">
        <v>42485</v>
      </c>
      <c r="AW345" t="s">
        <v>1622</v>
      </c>
      <c r="AX345">
        <v>3851.47</v>
      </c>
    </row>
    <row r="346" spans="1:50" x14ac:dyDescent="0.25">
      <c r="A346">
        <v>42492</v>
      </c>
      <c r="B346">
        <v>169.17830000000001</v>
      </c>
      <c r="C346">
        <v>168.31</v>
      </c>
      <c r="F346">
        <v>42492</v>
      </c>
      <c r="G346">
        <v>168.31</v>
      </c>
      <c r="H346">
        <v>169.17830000000001</v>
      </c>
      <c r="K346">
        <v>42495</v>
      </c>
      <c r="L346">
        <v>0.21970000000000001</v>
      </c>
      <c r="N346">
        <v>42499</v>
      </c>
      <c r="O346">
        <v>50674</v>
      </c>
      <c r="R346">
        <v>42517</v>
      </c>
      <c r="S346" t="s">
        <v>1622</v>
      </c>
      <c r="T346">
        <v>1820.92</v>
      </c>
      <c r="AE346">
        <v>42499</v>
      </c>
      <c r="AF346">
        <v>151.22720000000001</v>
      </c>
      <c r="AG346">
        <v>151.05000000000001</v>
      </c>
      <c r="AJ346">
        <v>42499</v>
      </c>
      <c r="AK346">
        <v>151.05000000000001</v>
      </c>
      <c r="AL346">
        <v>151.22720000000001</v>
      </c>
      <c r="AO346">
        <v>42494</v>
      </c>
      <c r="AP346">
        <v>0.31859999999999999</v>
      </c>
      <c r="AR346">
        <v>42510</v>
      </c>
      <c r="AS346">
        <v>212</v>
      </c>
      <c r="AV346">
        <v>42486</v>
      </c>
      <c r="AW346" t="s">
        <v>1622</v>
      </c>
      <c r="AX346">
        <v>3889.44</v>
      </c>
    </row>
    <row r="347" spans="1:50" x14ac:dyDescent="0.25">
      <c r="A347">
        <v>42493</v>
      </c>
      <c r="B347">
        <v>169.1728</v>
      </c>
      <c r="C347">
        <v>166.19</v>
      </c>
      <c r="F347">
        <v>42493</v>
      </c>
      <c r="G347">
        <v>166.19</v>
      </c>
      <c r="H347">
        <v>169.1728</v>
      </c>
      <c r="K347">
        <v>42496</v>
      </c>
      <c r="L347">
        <v>0.122</v>
      </c>
      <c r="N347">
        <v>42500</v>
      </c>
      <c r="O347">
        <v>12152</v>
      </c>
      <c r="R347">
        <v>42520</v>
      </c>
      <c r="S347" t="s">
        <v>1622</v>
      </c>
      <c r="T347">
        <v>1842.43</v>
      </c>
      <c r="AE347">
        <v>42500</v>
      </c>
      <c r="AF347">
        <v>150.9956</v>
      </c>
      <c r="AG347">
        <v>150.91999999999999</v>
      </c>
      <c r="AJ347">
        <v>42500</v>
      </c>
      <c r="AK347">
        <v>150.91999999999999</v>
      </c>
      <c r="AL347">
        <v>150.9956</v>
      </c>
      <c r="AO347">
        <v>42495</v>
      </c>
      <c r="AP347">
        <v>0.43780000000000002</v>
      </c>
      <c r="AR347">
        <v>42513</v>
      </c>
      <c r="AS347">
        <v>211</v>
      </c>
      <c r="AV347">
        <v>42487</v>
      </c>
      <c r="AW347" t="s">
        <v>1622</v>
      </c>
      <c r="AX347">
        <v>3879.09</v>
      </c>
    </row>
    <row r="348" spans="1:50" x14ac:dyDescent="0.25">
      <c r="A348">
        <v>42494</v>
      </c>
      <c r="B348">
        <v>169.1678</v>
      </c>
      <c r="C348">
        <v>166.45</v>
      </c>
      <c r="F348">
        <v>42494</v>
      </c>
      <c r="G348">
        <v>166.45</v>
      </c>
      <c r="H348">
        <v>169.1678</v>
      </c>
      <c r="K348">
        <v>42499</v>
      </c>
      <c r="L348">
        <v>0.1186</v>
      </c>
      <c r="N348">
        <v>42501</v>
      </c>
      <c r="O348">
        <v>2264</v>
      </c>
      <c r="R348">
        <v>42521</v>
      </c>
      <c r="S348" t="s">
        <v>1622</v>
      </c>
      <c r="T348">
        <v>1860.94</v>
      </c>
      <c r="AE348">
        <v>42501</v>
      </c>
      <c r="AF348">
        <v>149.74080000000001</v>
      </c>
      <c r="AG348">
        <v>149.63</v>
      </c>
      <c r="AJ348">
        <v>42501</v>
      </c>
      <c r="AK348">
        <v>149.63</v>
      </c>
      <c r="AL348">
        <v>149.74080000000001</v>
      </c>
      <c r="AO348">
        <v>42496</v>
      </c>
      <c r="AP348">
        <v>0.25380000000000003</v>
      </c>
      <c r="AR348">
        <v>42514</v>
      </c>
      <c r="AS348">
        <v>423</v>
      </c>
      <c r="AV348">
        <v>42488</v>
      </c>
      <c r="AW348" t="s">
        <v>1622</v>
      </c>
      <c r="AX348">
        <v>3890.61</v>
      </c>
    </row>
    <row r="349" spans="1:50" x14ac:dyDescent="0.25">
      <c r="A349">
        <v>42495</v>
      </c>
      <c r="B349">
        <v>169.1626</v>
      </c>
      <c r="C349">
        <v>167.77</v>
      </c>
      <c r="F349">
        <v>42495</v>
      </c>
      <c r="G349">
        <v>167.77</v>
      </c>
      <c r="H349">
        <v>169.1626</v>
      </c>
      <c r="K349">
        <v>42500</v>
      </c>
      <c r="L349">
        <v>0.1116</v>
      </c>
      <c r="N349">
        <v>42502</v>
      </c>
      <c r="O349">
        <v>588</v>
      </c>
      <c r="R349">
        <v>42522</v>
      </c>
      <c r="S349" t="s">
        <v>1622</v>
      </c>
      <c r="T349">
        <v>1836.68</v>
      </c>
      <c r="AE349">
        <v>42502</v>
      </c>
      <c r="AF349">
        <v>148.62370000000001</v>
      </c>
      <c r="AG349">
        <v>148.78</v>
      </c>
      <c r="AJ349">
        <v>42502</v>
      </c>
      <c r="AK349">
        <v>148.78</v>
      </c>
      <c r="AL349">
        <v>148.62370000000001</v>
      </c>
      <c r="AO349">
        <v>42499</v>
      </c>
      <c r="AP349">
        <v>0.20979999999999999</v>
      </c>
      <c r="AR349">
        <v>42515</v>
      </c>
      <c r="AS349">
        <v>351</v>
      </c>
      <c r="AV349">
        <v>42489</v>
      </c>
      <c r="AW349" t="s">
        <v>1622</v>
      </c>
      <c r="AX349">
        <v>3878.97</v>
      </c>
    </row>
    <row r="350" spans="1:50" x14ac:dyDescent="0.25">
      <c r="A350">
        <v>42496</v>
      </c>
      <c r="B350">
        <v>168.94149999999999</v>
      </c>
      <c r="C350">
        <v>167.41</v>
      </c>
      <c r="F350">
        <v>42496</v>
      </c>
      <c r="G350">
        <v>167.41</v>
      </c>
      <c r="H350">
        <v>168.94149999999999</v>
      </c>
      <c r="K350">
        <v>42501</v>
      </c>
      <c r="L350">
        <v>0.10879999999999999</v>
      </c>
      <c r="N350">
        <v>42503</v>
      </c>
      <c r="O350">
        <v>3029</v>
      </c>
      <c r="R350">
        <v>42523</v>
      </c>
      <c r="S350" t="s">
        <v>1622</v>
      </c>
      <c r="T350">
        <v>1795.1</v>
      </c>
      <c r="AE350">
        <v>42503</v>
      </c>
      <c r="AF350">
        <v>150.8192</v>
      </c>
      <c r="AG350">
        <v>150.55000000000001</v>
      </c>
      <c r="AJ350">
        <v>42503</v>
      </c>
      <c r="AK350">
        <v>150.55000000000001</v>
      </c>
      <c r="AL350">
        <v>150.8192</v>
      </c>
      <c r="AO350">
        <v>42500</v>
      </c>
      <c r="AP350">
        <v>0.19059999999999999</v>
      </c>
      <c r="AR350">
        <v>42516</v>
      </c>
      <c r="AS350">
        <v>249</v>
      </c>
      <c r="AV350">
        <v>42492</v>
      </c>
      <c r="AW350" t="s">
        <v>1622</v>
      </c>
      <c r="AX350">
        <v>3903.47</v>
      </c>
    </row>
    <row r="351" spans="1:50" x14ac:dyDescent="0.25">
      <c r="A351">
        <v>42499</v>
      </c>
      <c r="B351">
        <v>170.00460000000001</v>
      </c>
      <c r="C351">
        <v>170</v>
      </c>
      <c r="F351">
        <v>42499</v>
      </c>
      <c r="G351">
        <v>170</v>
      </c>
      <c r="H351">
        <v>170.00460000000001</v>
      </c>
      <c r="K351">
        <v>42502</v>
      </c>
      <c r="L351">
        <v>0.1109</v>
      </c>
      <c r="N351">
        <v>42506</v>
      </c>
      <c r="O351">
        <v>75</v>
      </c>
      <c r="R351">
        <v>42524</v>
      </c>
      <c r="S351" t="s">
        <v>1622</v>
      </c>
      <c r="T351">
        <v>1802.55</v>
      </c>
      <c r="AE351">
        <v>42506</v>
      </c>
      <c r="AF351" t="s">
        <v>1622</v>
      </c>
      <c r="AG351">
        <v>151.22</v>
      </c>
      <c r="AJ351">
        <v>42506</v>
      </c>
      <c r="AK351">
        <v>151.22</v>
      </c>
      <c r="AL351" t="s">
        <v>1622</v>
      </c>
      <c r="AO351">
        <v>42501</v>
      </c>
      <c r="AP351">
        <v>0.1875</v>
      </c>
      <c r="AR351">
        <v>42517</v>
      </c>
      <c r="AS351">
        <v>413</v>
      </c>
      <c r="AV351">
        <v>42493</v>
      </c>
      <c r="AW351" t="s">
        <v>1622</v>
      </c>
      <c r="AX351">
        <v>3880.66</v>
      </c>
    </row>
    <row r="352" spans="1:50" x14ac:dyDescent="0.25">
      <c r="A352">
        <v>42500</v>
      </c>
      <c r="B352">
        <v>173.6292</v>
      </c>
      <c r="C352">
        <v>174.76</v>
      </c>
      <c r="F352">
        <v>42500</v>
      </c>
      <c r="G352">
        <v>174.76</v>
      </c>
      <c r="H352">
        <v>173.6292</v>
      </c>
      <c r="K352">
        <v>42503</v>
      </c>
      <c r="L352">
        <v>0.1376</v>
      </c>
      <c r="N352">
        <v>42507</v>
      </c>
      <c r="O352">
        <v>1454</v>
      </c>
      <c r="R352">
        <v>42527</v>
      </c>
      <c r="S352" t="s">
        <v>1622</v>
      </c>
      <c r="T352">
        <v>1796.09</v>
      </c>
      <c r="AE352">
        <v>42507</v>
      </c>
      <c r="AF352">
        <v>151.4203</v>
      </c>
      <c r="AG352">
        <v>151.28</v>
      </c>
      <c r="AJ352">
        <v>42507</v>
      </c>
      <c r="AK352">
        <v>151.28</v>
      </c>
      <c r="AL352">
        <v>151.4203</v>
      </c>
      <c r="AO352">
        <v>42502</v>
      </c>
      <c r="AP352">
        <v>0.20150000000000001</v>
      </c>
      <c r="AR352">
        <v>42520</v>
      </c>
      <c r="AS352">
        <v>137</v>
      </c>
      <c r="AV352">
        <v>42494</v>
      </c>
      <c r="AW352" t="s">
        <v>1622</v>
      </c>
      <c r="AX352">
        <v>3860.94</v>
      </c>
    </row>
    <row r="353" spans="1:50" x14ac:dyDescent="0.25">
      <c r="A353">
        <v>42501</v>
      </c>
      <c r="B353">
        <v>173.5401</v>
      </c>
      <c r="C353">
        <v>172.89</v>
      </c>
      <c r="F353">
        <v>42501</v>
      </c>
      <c r="G353">
        <v>172.89</v>
      </c>
      <c r="H353">
        <v>173.5401</v>
      </c>
      <c r="K353">
        <v>42506</v>
      </c>
      <c r="L353">
        <v>0.16289999999999999</v>
      </c>
      <c r="N353">
        <v>42508</v>
      </c>
      <c r="O353">
        <v>10830</v>
      </c>
      <c r="R353">
        <v>42528</v>
      </c>
      <c r="S353" t="s">
        <v>1622</v>
      </c>
      <c r="T353">
        <v>1807.51</v>
      </c>
      <c r="AE353">
        <v>42508</v>
      </c>
      <c r="AF353">
        <v>150.82820000000001</v>
      </c>
      <c r="AG353">
        <v>150.85</v>
      </c>
      <c r="AJ353">
        <v>42508</v>
      </c>
      <c r="AK353">
        <v>150.85</v>
      </c>
      <c r="AL353">
        <v>150.82820000000001</v>
      </c>
      <c r="AO353">
        <v>42503</v>
      </c>
      <c r="AP353">
        <v>0.33289999999999997</v>
      </c>
      <c r="AR353">
        <v>42521</v>
      </c>
      <c r="AS353">
        <v>117</v>
      </c>
      <c r="AV353">
        <v>42495</v>
      </c>
      <c r="AW353" t="s">
        <v>1622</v>
      </c>
      <c r="AX353">
        <v>3880.58</v>
      </c>
    </row>
    <row r="354" spans="1:50" x14ac:dyDescent="0.25">
      <c r="A354">
        <v>42502</v>
      </c>
      <c r="B354">
        <v>173.91460000000001</v>
      </c>
      <c r="C354">
        <v>172.95</v>
      </c>
      <c r="F354">
        <v>42502</v>
      </c>
      <c r="G354">
        <v>172.95</v>
      </c>
      <c r="H354">
        <v>173.91460000000001</v>
      </c>
      <c r="K354">
        <v>42507</v>
      </c>
      <c r="L354">
        <v>0.1225</v>
      </c>
      <c r="N354">
        <v>42509</v>
      </c>
      <c r="O354">
        <v>19576</v>
      </c>
      <c r="R354">
        <v>42529</v>
      </c>
      <c r="S354" t="s">
        <v>1622</v>
      </c>
      <c r="T354">
        <v>1821.45</v>
      </c>
      <c r="AE354">
        <v>42509</v>
      </c>
      <c r="AF354">
        <v>148.86170000000001</v>
      </c>
      <c r="AG354">
        <v>148.9</v>
      </c>
      <c r="AJ354">
        <v>42509</v>
      </c>
      <c r="AK354">
        <v>148.9</v>
      </c>
      <c r="AL354">
        <v>148.86170000000001</v>
      </c>
      <c r="AO354">
        <v>42506</v>
      </c>
      <c r="AP354">
        <v>0.54100000000000004</v>
      </c>
      <c r="AR354">
        <v>42522</v>
      </c>
      <c r="AS354">
        <v>82</v>
      </c>
      <c r="AV354">
        <v>42496</v>
      </c>
      <c r="AW354" t="s">
        <v>1622</v>
      </c>
      <c r="AX354">
        <v>3880.22</v>
      </c>
    </row>
    <row r="355" spans="1:50" x14ac:dyDescent="0.25">
      <c r="A355">
        <v>42503</v>
      </c>
      <c r="B355">
        <v>171.69200000000001</v>
      </c>
      <c r="C355">
        <v>172.48</v>
      </c>
      <c r="F355">
        <v>42503</v>
      </c>
      <c r="G355">
        <v>172.48</v>
      </c>
      <c r="H355">
        <v>171.69200000000001</v>
      </c>
      <c r="K355">
        <v>42508</v>
      </c>
      <c r="L355">
        <v>0.15609999999999999</v>
      </c>
      <c r="N355">
        <v>42510</v>
      </c>
      <c r="O355">
        <v>7257</v>
      </c>
      <c r="R355">
        <v>42530</v>
      </c>
      <c r="S355" t="s">
        <v>1622</v>
      </c>
      <c r="T355">
        <v>1802.62</v>
      </c>
      <c r="AE355">
        <v>42510</v>
      </c>
      <c r="AF355">
        <v>150.29900000000001</v>
      </c>
      <c r="AG355">
        <v>150.13999999999999</v>
      </c>
      <c r="AJ355">
        <v>42510</v>
      </c>
      <c r="AK355">
        <v>150.13999999999999</v>
      </c>
      <c r="AL355">
        <v>150.29900000000001</v>
      </c>
      <c r="AO355">
        <v>42507</v>
      </c>
      <c r="AP355">
        <v>0.23430000000000001</v>
      </c>
      <c r="AR355">
        <v>42524</v>
      </c>
      <c r="AS355">
        <v>3911</v>
      </c>
      <c r="AV355">
        <v>42499</v>
      </c>
      <c r="AW355" t="s">
        <v>1622</v>
      </c>
      <c r="AX355">
        <v>3924.7</v>
      </c>
    </row>
    <row r="356" spans="1:50" x14ac:dyDescent="0.25">
      <c r="A356">
        <v>42506</v>
      </c>
      <c r="B356">
        <v>171.86330000000001</v>
      </c>
      <c r="C356">
        <v>172.98</v>
      </c>
      <c r="F356">
        <v>42506</v>
      </c>
      <c r="G356">
        <v>172.98</v>
      </c>
      <c r="H356">
        <v>171.86330000000001</v>
      </c>
      <c r="K356">
        <v>42509</v>
      </c>
      <c r="L356">
        <v>0.14580000000000001</v>
      </c>
      <c r="N356">
        <v>42513</v>
      </c>
      <c r="O356">
        <v>315</v>
      </c>
      <c r="R356">
        <v>42531</v>
      </c>
      <c r="S356" t="s">
        <v>1622</v>
      </c>
      <c r="T356">
        <v>1793.3</v>
      </c>
      <c r="AE356">
        <v>42513</v>
      </c>
      <c r="AF356">
        <v>150.40960000000001</v>
      </c>
      <c r="AG356">
        <v>150.25</v>
      </c>
      <c r="AJ356">
        <v>42513</v>
      </c>
      <c r="AK356">
        <v>150.25</v>
      </c>
      <c r="AL356">
        <v>150.40960000000001</v>
      </c>
      <c r="AO356">
        <v>42508</v>
      </c>
      <c r="AP356">
        <v>0.1913</v>
      </c>
      <c r="AR356">
        <v>42527</v>
      </c>
      <c r="AS356">
        <v>56</v>
      </c>
      <c r="AV356">
        <v>42500</v>
      </c>
      <c r="AW356" t="s">
        <v>1622</v>
      </c>
      <c r="AX356">
        <v>3918.68</v>
      </c>
    </row>
    <row r="357" spans="1:50" x14ac:dyDescent="0.25">
      <c r="A357">
        <v>42507</v>
      </c>
      <c r="B357">
        <v>173.69710000000001</v>
      </c>
      <c r="C357">
        <v>173.51</v>
      </c>
      <c r="F357">
        <v>42507</v>
      </c>
      <c r="G357">
        <v>173.51</v>
      </c>
      <c r="H357">
        <v>173.69710000000001</v>
      </c>
      <c r="K357">
        <v>42510</v>
      </c>
      <c r="L357">
        <v>0.14460000000000001</v>
      </c>
      <c r="N357">
        <v>42514</v>
      </c>
      <c r="O357">
        <v>1261</v>
      </c>
      <c r="R357">
        <v>42534</v>
      </c>
      <c r="S357" t="s">
        <v>1622</v>
      </c>
      <c r="T357">
        <v>1729.29</v>
      </c>
      <c r="AE357">
        <v>42514</v>
      </c>
      <c r="AF357">
        <v>152.26769999999999</v>
      </c>
      <c r="AG357">
        <v>152.09</v>
      </c>
      <c r="AJ357">
        <v>42514</v>
      </c>
      <c r="AK357">
        <v>152.09</v>
      </c>
      <c r="AL357">
        <v>152.26769999999999</v>
      </c>
      <c r="AO357">
        <v>42509</v>
      </c>
      <c r="AP357">
        <v>0.2006</v>
      </c>
      <c r="AR357">
        <v>42528</v>
      </c>
      <c r="AS357">
        <v>29</v>
      </c>
      <c r="AV357">
        <v>42501</v>
      </c>
      <c r="AW357" t="s">
        <v>1622</v>
      </c>
      <c r="AX357">
        <v>3885.94</v>
      </c>
    </row>
    <row r="358" spans="1:50" x14ac:dyDescent="0.25">
      <c r="A358">
        <v>42508</v>
      </c>
      <c r="B358">
        <v>174.0214</v>
      </c>
      <c r="C358">
        <v>174.52</v>
      </c>
      <c r="F358">
        <v>42508</v>
      </c>
      <c r="G358">
        <v>174.52</v>
      </c>
      <c r="H358">
        <v>174.0214</v>
      </c>
      <c r="K358">
        <v>42513</v>
      </c>
      <c r="L358">
        <v>0.12839999999999999</v>
      </c>
      <c r="N358">
        <v>42515</v>
      </c>
      <c r="O358">
        <v>9541</v>
      </c>
      <c r="R358">
        <v>42535</v>
      </c>
      <c r="S358" t="s">
        <v>1622</v>
      </c>
      <c r="T358">
        <v>1711.64</v>
      </c>
      <c r="AE358">
        <v>42515</v>
      </c>
      <c r="AF358">
        <v>151.96190000000001</v>
      </c>
      <c r="AG358">
        <v>151.71</v>
      </c>
      <c r="AJ358">
        <v>42515</v>
      </c>
      <c r="AK358">
        <v>151.71</v>
      </c>
      <c r="AL358">
        <v>151.96190000000001</v>
      </c>
      <c r="AO358">
        <v>42510</v>
      </c>
      <c r="AP358">
        <v>0.1996</v>
      </c>
      <c r="AR358">
        <v>42529</v>
      </c>
      <c r="AS358">
        <v>1732</v>
      </c>
      <c r="AV358">
        <v>42502</v>
      </c>
      <c r="AW358" t="s">
        <v>1622</v>
      </c>
      <c r="AX358">
        <v>3856.8</v>
      </c>
    </row>
    <row r="359" spans="1:50" x14ac:dyDescent="0.25">
      <c r="A359">
        <v>42509</v>
      </c>
      <c r="B359">
        <v>173.7809</v>
      </c>
      <c r="C359">
        <v>172.41</v>
      </c>
      <c r="F359">
        <v>42509</v>
      </c>
      <c r="G359">
        <v>172.41</v>
      </c>
      <c r="H359">
        <v>173.7809</v>
      </c>
      <c r="K359">
        <v>42514</v>
      </c>
      <c r="L359">
        <v>0.1221</v>
      </c>
      <c r="N359">
        <v>42516</v>
      </c>
      <c r="O359">
        <v>4111</v>
      </c>
      <c r="R359">
        <v>42536</v>
      </c>
      <c r="S359" t="s">
        <v>1622</v>
      </c>
      <c r="T359">
        <v>1718.87</v>
      </c>
      <c r="AE359">
        <v>42516</v>
      </c>
      <c r="AF359">
        <v>153.03299999999999</v>
      </c>
      <c r="AG359">
        <v>152.81</v>
      </c>
      <c r="AJ359">
        <v>42516</v>
      </c>
      <c r="AK359">
        <v>152.81</v>
      </c>
      <c r="AL359">
        <v>153.03299999999999</v>
      </c>
      <c r="AO359">
        <v>42513</v>
      </c>
      <c r="AP359">
        <v>0.28160000000000002</v>
      </c>
      <c r="AR359">
        <v>42530</v>
      </c>
      <c r="AS359">
        <v>1967</v>
      </c>
      <c r="AV359">
        <v>42503</v>
      </c>
      <c r="AW359" t="s">
        <v>1622</v>
      </c>
      <c r="AX359">
        <v>3910.89</v>
      </c>
    </row>
    <row r="360" spans="1:50" x14ac:dyDescent="0.25">
      <c r="A360">
        <v>42510</v>
      </c>
      <c r="B360">
        <v>174.65360000000001</v>
      </c>
      <c r="C360">
        <v>175.36</v>
      </c>
      <c r="F360">
        <v>42510</v>
      </c>
      <c r="G360">
        <v>175.36</v>
      </c>
      <c r="H360">
        <v>174.65360000000001</v>
      </c>
      <c r="K360">
        <v>42515</v>
      </c>
      <c r="L360">
        <v>0.12230000000000001</v>
      </c>
      <c r="N360">
        <v>42517</v>
      </c>
      <c r="O360">
        <v>52727</v>
      </c>
      <c r="R360">
        <v>42537</v>
      </c>
      <c r="S360" t="s">
        <v>1622</v>
      </c>
      <c r="T360">
        <v>1667.85</v>
      </c>
      <c r="AE360">
        <v>42517</v>
      </c>
      <c r="AF360">
        <v>154.07499999999999</v>
      </c>
      <c r="AG360">
        <v>153.91</v>
      </c>
      <c r="AJ360">
        <v>42517</v>
      </c>
      <c r="AK360">
        <v>153.91</v>
      </c>
      <c r="AL360">
        <v>154.07499999999999</v>
      </c>
      <c r="AO360">
        <v>42514</v>
      </c>
      <c r="AP360">
        <v>0.20949999999999999</v>
      </c>
      <c r="AR360">
        <v>42531</v>
      </c>
      <c r="AS360">
        <v>55</v>
      </c>
      <c r="AV360">
        <v>42506</v>
      </c>
      <c r="AW360" t="s">
        <v>1622</v>
      </c>
      <c r="AX360">
        <v>3920.91</v>
      </c>
    </row>
    <row r="361" spans="1:50" x14ac:dyDescent="0.25">
      <c r="A361">
        <v>42513</v>
      </c>
      <c r="B361">
        <v>174.02080000000001</v>
      </c>
      <c r="C361">
        <v>173.1</v>
      </c>
      <c r="F361">
        <v>42513</v>
      </c>
      <c r="G361">
        <v>173.1</v>
      </c>
      <c r="H361">
        <v>174.02080000000001</v>
      </c>
      <c r="K361">
        <v>42516</v>
      </c>
      <c r="L361">
        <v>0.1283</v>
      </c>
      <c r="N361">
        <v>42520</v>
      </c>
      <c r="O361">
        <v>547</v>
      </c>
      <c r="R361">
        <v>42538</v>
      </c>
      <c r="S361" t="s">
        <v>1622</v>
      </c>
      <c r="T361">
        <v>1681.05</v>
      </c>
      <c r="AE361">
        <v>42520</v>
      </c>
      <c r="AF361">
        <v>154.3853</v>
      </c>
      <c r="AG361">
        <v>154.35</v>
      </c>
      <c r="AJ361">
        <v>42520</v>
      </c>
      <c r="AK361">
        <v>154.35</v>
      </c>
      <c r="AL361">
        <v>154.3853</v>
      </c>
      <c r="AO361">
        <v>42515</v>
      </c>
      <c r="AP361">
        <v>0.1986</v>
      </c>
      <c r="AR361">
        <v>42534</v>
      </c>
      <c r="AS361">
        <v>1051</v>
      </c>
      <c r="AV361">
        <v>42507</v>
      </c>
      <c r="AW361" t="s">
        <v>1622</v>
      </c>
      <c r="AX361">
        <v>3925.23</v>
      </c>
    </row>
    <row r="362" spans="1:50" x14ac:dyDescent="0.25">
      <c r="A362">
        <v>42514</v>
      </c>
      <c r="B362">
        <v>172.42740000000001</v>
      </c>
      <c r="C362">
        <v>174.82</v>
      </c>
      <c r="F362">
        <v>42514</v>
      </c>
      <c r="G362">
        <v>174.82</v>
      </c>
      <c r="H362">
        <v>172.42740000000001</v>
      </c>
      <c r="K362">
        <v>42517</v>
      </c>
      <c r="L362">
        <v>0.13339999999999999</v>
      </c>
      <c r="N362">
        <v>42521</v>
      </c>
      <c r="O362">
        <v>3230</v>
      </c>
      <c r="R362">
        <v>42541</v>
      </c>
      <c r="S362" t="s">
        <v>1622</v>
      </c>
      <c r="T362">
        <v>1721</v>
      </c>
      <c r="AE362">
        <v>42521</v>
      </c>
      <c r="AF362">
        <v>153.79429999999999</v>
      </c>
      <c r="AG362">
        <v>153.66999999999999</v>
      </c>
      <c r="AJ362">
        <v>42521</v>
      </c>
      <c r="AK362">
        <v>153.66999999999999</v>
      </c>
      <c r="AL362">
        <v>153.79429999999999</v>
      </c>
      <c r="AO362">
        <v>42516</v>
      </c>
      <c r="AP362">
        <v>0.22320000000000001</v>
      </c>
      <c r="AR362">
        <v>42535</v>
      </c>
      <c r="AS362">
        <v>737</v>
      </c>
      <c r="AV362">
        <v>42508</v>
      </c>
      <c r="AW362" t="s">
        <v>1622</v>
      </c>
      <c r="AX362">
        <v>3909.67</v>
      </c>
    </row>
    <row r="363" spans="1:50" x14ac:dyDescent="0.25">
      <c r="A363">
        <v>42515</v>
      </c>
      <c r="B363">
        <v>174.5489</v>
      </c>
      <c r="C363">
        <v>176.42</v>
      </c>
      <c r="F363">
        <v>42515</v>
      </c>
      <c r="G363">
        <v>176.42</v>
      </c>
      <c r="H363">
        <v>174.5489</v>
      </c>
      <c r="K363">
        <v>42520</v>
      </c>
      <c r="L363">
        <v>0.11360000000000001</v>
      </c>
      <c r="N363">
        <v>42522</v>
      </c>
      <c r="O363">
        <v>5077</v>
      </c>
      <c r="R363">
        <v>42542</v>
      </c>
      <c r="S363" t="s">
        <v>1622</v>
      </c>
      <c r="T363">
        <v>1741.81</v>
      </c>
      <c r="AE363">
        <v>42522</v>
      </c>
      <c r="AF363">
        <v>153.70500000000001</v>
      </c>
      <c r="AG363">
        <v>153.36000000000001</v>
      </c>
      <c r="AJ363">
        <v>42522</v>
      </c>
      <c r="AK363">
        <v>153.36000000000001</v>
      </c>
      <c r="AL363">
        <v>153.70500000000001</v>
      </c>
      <c r="AO363">
        <v>42517</v>
      </c>
      <c r="AP363">
        <v>0.17050000000000001</v>
      </c>
      <c r="AR363">
        <v>42536</v>
      </c>
      <c r="AS363">
        <v>429</v>
      </c>
      <c r="AV363">
        <v>42509</v>
      </c>
      <c r="AW363" t="s">
        <v>1622</v>
      </c>
      <c r="AX363">
        <v>3858.07</v>
      </c>
    </row>
    <row r="364" spans="1:50" x14ac:dyDescent="0.25">
      <c r="A364">
        <v>42516</v>
      </c>
      <c r="B364">
        <v>174.54259999999999</v>
      </c>
      <c r="C364">
        <v>175.46</v>
      </c>
      <c r="F364">
        <v>42516</v>
      </c>
      <c r="G364">
        <v>175.46</v>
      </c>
      <c r="H364">
        <v>174.54259999999999</v>
      </c>
      <c r="K364">
        <v>42521</v>
      </c>
      <c r="L364">
        <v>0.1255</v>
      </c>
      <c r="N364">
        <v>42523</v>
      </c>
      <c r="O364">
        <v>1963</v>
      </c>
      <c r="R364">
        <v>42543</v>
      </c>
      <c r="S364" t="s">
        <v>1622</v>
      </c>
      <c r="T364">
        <v>1728.8</v>
      </c>
      <c r="AE364">
        <v>42523</v>
      </c>
      <c r="AF364">
        <v>152.93129999999999</v>
      </c>
      <c r="AG364">
        <v>152.63999999999999</v>
      </c>
      <c r="AJ364">
        <v>42523</v>
      </c>
      <c r="AK364">
        <v>152.63999999999999</v>
      </c>
      <c r="AL364">
        <v>152.93129999999999</v>
      </c>
      <c r="AO364">
        <v>42520</v>
      </c>
      <c r="AP364">
        <v>0.32500000000000001</v>
      </c>
      <c r="AR364">
        <v>42537</v>
      </c>
      <c r="AS364">
        <v>348</v>
      </c>
      <c r="AV364">
        <v>42510</v>
      </c>
      <c r="AW364" t="s">
        <v>1622</v>
      </c>
      <c r="AX364">
        <v>3894.14</v>
      </c>
    </row>
    <row r="365" spans="1:50" x14ac:dyDescent="0.25">
      <c r="A365">
        <v>42517</v>
      </c>
      <c r="B365">
        <v>175.4623</v>
      </c>
      <c r="C365">
        <v>175.41</v>
      </c>
      <c r="F365">
        <v>42517</v>
      </c>
      <c r="G365">
        <v>175.41</v>
      </c>
      <c r="H365">
        <v>175.4623</v>
      </c>
      <c r="K365">
        <v>42522</v>
      </c>
      <c r="L365">
        <v>0.1419</v>
      </c>
      <c r="N365">
        <v>42524</v>
      </c>
      <c r="O365">
        <v>31139</v>
      </c>
      <c r="R365">
        <v>42544</v>
      </c>
      <c r="S365" t="s">
        <v>1622</v>
      </c>
      <c r="T365">
        <v>1748.33</v>
      </c>
      <c r="AE365">
        <v>42524</v>
      </c>
      <c r="AF365">
        <v>153.89949999999999</v>
      </c>
      <c r="AG365">
        <v>153.74</v>
      </c>
      <c r="AJ365">
        <v>42524</v>
      </c>
      <c r="AK365">
        <v>153.74</v>
      </c>
      <c r="AL365">
        <v>153.89949999999999</v>
      </c>
      <c r="AO365">
        <v>42521</v>
      </c>
      <c r="AP365">
        <v>0.25190000000000001</v>
      </c>
      <c r="AR365">
        <v>42538</v>
      </c>
      <c r="AS365">
        <v>2247</v>
      </c>
      <c r="AV365">
        <v>42513</v>
      </c>
      <c r="AW365" t="s">
        <v>1622</v>
      </c>
      <c r="AX365">
        <v>3897.35</v>
      </c>
    </row>
    <row r="366" spans="1:50" x14ac:dyDescent="0.25">
      <c r="A366">
        <v>42520</v>
      </c>
      <c r="B366">
        <v>177.5196</v>
      </c>
      <c r="C366">
        <v>177.36</v>
      </c>
      <c r="F366">
        <v>42520</v>
      </c>
      <c r="G366">
        <v>177.36</v>
      </c>
      <c r="H366">
        <v>177.5196</v>
      </c>
      <c r="K366">
        <v>42523</v>
      </c>
      <c r="L366">
        <v>0.15229999999999999</v>
      </c>
      <c r="N366">
        <v>42527</v>
      </c>
      <c r="O366">
        <v>7007</v>
      </c>
      <c r="R366">
        <v>42545</v>
      </c>
      <c r="S366" t="s">
        <v>1622</v>
      </c>
      <c r="T366">
        <v>1610.13</v>
      </c>
      <c r="AE366">
        <v>42527</v>
      </c>
      <c r="AF366">
        <v>154.30170000000001</v>
      </c>
      <c r="AG366">
        <v>154.06</v>
      </c>
      <c r="AJ366">
        <v>42527</v>
      </c>
      <c r="AK366">
        <v>154.06</v>
      </c>
      <c r="AL366">
        <v>154.30170000000001</v>
      </c>
      <c r="AO366">
        <v>42522</v>
      </c>
      <c r="AP366">
        <v>0.24510000000000001</v>
      </c>
      <c r="AR366">
        <v>42541</v>
      </c>
      <c r="AS366">
        <v>197</v>
      </c>
      <c r="AV366">
        <v>42514</v>
      </c>
      <c r="AW366" t="s">
        <v>1622</v>
      </c>
      <c r="AX366">
        <v>3946.23</v>
      </c>
    </row>
    <row r="367" spans="1:50" x14ac:dyDescent="0.25">
      <c r="A367">
        <v>42521</v>
      </c>
      <c r="B367">
        <v>179.29660000000001</v>
      </c>
      <c r="C367">
        <v>178.32</v>
      </c>
      <c r="F367">
        <v>42521</v>
      </c>
      <c r="G367">
        <v>178.32</v>
      </c>
      <c r="H367">
        <v>179.29660000000001</v>
      </c>
      <c r="K367">
        <v>42524</v>
      </c>
      <c r="L367">
        <v>0.15740000000000001</v>
      </c>
      <c r="N367">
        <v>42528</v>
      </c>
      <c r="O367">
        <v>3233</v>
      </c>
      <c r="R367">
        <v>42548</v>
      </c>
      <c r="S367" t="s">
        <v>1622</v>
      </c>
      <c r="T367">
        <v>1641.91</v>
      </c>
      <c r="AE367">
        <v>42528</v>
      </c>
      <c r="AF367">
        <v>155.59209999999999</v>
      </c>
      <c r="AG367">
        <v>155.26</v>
      </c>
      <c r="AJ367">
        <v>42528</v>
      </c>
      <c r="AK367">
        <v>155.26</v>
      </c>
      <c r="AL367">
        <v>155.59209999999999</v>
      </c>
      <c r="AO367">
        <v>42523</v>
      </c>
      <c r="AP367">
        <v>0.22689999999999999</v>
      </c>
      <c r="AR367">
        <v>42542</v>
      </c>
      <c r="AS367">
        <v>524</v>
      </c>
      <c r="AV367">
        <v>42515</v>
      </c>
      <c r="AW367" t="s">
        <v>1622</v>
      </c>
      <c r="AX367">
        <v>3938.21</v>
      </c>
    </row>
    <row r="368" spans="1:50" x14ac:dyDescent="0.25">
      <c r="A368">
        <v>42522</v>
      </c>
      <c r="B368">
        <v>176.9538</v>
      </c>
      <c r="C368">
        <v>175.42</v>
      </c>
      <c r="F368">
        <v>42522</v>
      </c>
      <c r="G368">
        <v>175.42</v>
      </c>
      <c r="H368">
        <v>176.9538</v>
      </c>
      <c r="K368">
        <v>42527</v>
      </c>
      <c r="L368">
        <v>0.1176</v>
      </c>
      <c r="N368">
        <v>42529</v>
      </c>
      <c r="O368">
        <v>6538</v>
      </c>
      <c r="R368">
        <v>42549</v>
      </c>
      <c r="S368" t="s">
        <v>1622</v>
      </c>
      <c r="T368">
        <v>1642.72</v>
      </c>
      <c r="AE368">
        <v>42529</v>
      </c>
      <c r="AF368">
        <v>155.5446</v>
      </c>
      <c r="AG368">
        <v>155.52000000000001</v>
      </c>
      <c r="AJ368">
        <v>42529</v>
      </c>
      <c r="AK368">
        <v>155.52000000000001</v>
      </c>
      <c r="AL368">
        <v>155.5446</v>
      </c>
      <c r="AO368">
        <v>42524</v>
      </c>
      <c r="AP368">
        <v>0.21609999999999999</v>
      </c>
      <c r="AR368">
        <v>42543</v>
      </c>
      <c r="AS368">
        <v>427</v>
      </c>
      <c r="AV368">
        <v>42516</v>
      </c>
      <c r="AW368" t="s">
        <v>1622</v>
      </c>
      <c r="AX368">
        <v>3966.37</v>
      </c>
    </row>
    <row r="369" spans="1:50" x14ac:dyDescent="0.25">
      <c r="A369">
        <v>42523</v>
      </c>
      <c r="B369">
        <v>172.9425</v>
      </c>
      <c r="C369">
        <v>172.78</v>
      </c>
      <c r="F369">
        <v>42523</v>
      </c>
      <c r="G369">
        <v>172.78</v>
      </c>
      <c r="H369">
        <v>172.9425</v>
      </c>
      <c r="K369">
        <v>42528</v>
      </c>
      <c r="L369">
        <v>0.1</v>
      </c>
      <c r="N369">
        <v>42530</v>
      </c>
      <c r="O369">
        <v>7232</v>
      </c>
      <c r="R369">
        <v>42550</v>
      </c>
      <c r="S369" t="s">
        <v>1622</v>
      </c>
      <c r="T369">
        <v>1676.49</v>
      </c>
      <c r="AE369">
        <v>42530</v>
      </c>
      <c r="AF369">
        <v>156.1722</v>
      </c>
      <c r="AG369">
        <v>156.25</v>
      </c>
      <c r="AJ369">
        <v>42530</v>
      </c>
      <c r="AK369">
        <v>156.25</v>
      </c>
      <c r="AL369">
        <v>156.1722</v>
      </c>
      <c r="AO369">
        <v>42527</v>
      </c>
      <c r="AP369">
        <v>0.21920000000000001</v>
      </c>
      <c r="AR369">
        <v>42544</v>
      </c>
      <c r="AS369">
        <v>482</v>
      </c>
      <c r="AV369">
        <v>42517</v>
      </c>
      <c r="AW369" t="s">
        <v>1622</v>
      </c>
      <c r="AX369">
        <v>3992.52</v>
      </c>
    </row>
    <row r="370" spans="1:50" x14ac:dyDescent="0.25">
      <c r="A370">
        <v>42524</v>
      </c>
      <c r="B370">
        <v>173.6549</v>
      </c>
      <c r="C370">
        <v>170.16</v>
      </c>
      <c r="F370">
        <v>42524</v>
      </c>
      <c r="G370">
        <v>170.16</v>
      </c>
      <c r="H370">
        <v>173.6549</v>
      </c>
      <c r="K370">
        <v>42529</v>
      </c>
      <c r="L370">
        <v>9.4500000000000001E-2</v>
      </c>
      <c r="N370">
        <v>42531</v>
      </c>
      <c r="O370">
        <v>25246</v>
      </c>
      <c r="R370">
        <v>42551</v>
      </c>
      <c r="S370" t="s">
        <v>1622</v>
      </c>
      <c r="T370">
        <v>1673.76</v>
      </c>
      <c r="AE370">
        <v>42531</v>
      </c>
      <c r="AF370">
        <v>153.09540000000001</v>
      </c>
      <c r="AG370">
        <v>153.15</v>
      </c>
      <c r="AJ370">
        <v>42531</v>
      </c>
      <c r="AK370">
        <v>153.15</v>
      </c>
      <c r="AL370">
        <v>153.09540000000001</v>
      </c>
      <c r="AO370">
        <v>42528</v>
      </c>
      <c r="AP370">
        <v>0.30790000000000001</v>
      </c>
      <c r="AR370">
        <v>42545</v>
      </c>
      <c r="AS370">
        <v>254</v>
      </c>
      <c r="AV370">
        <v>42520</v>
      </c>
      <c r="AW370" t="s">
        <v>1622</v>
      </c>
      <c r="AX370">
        <v>4001.06</v>
      </c>
    </row>
    <row r="371" spans="1:50" x14ac:dyDescent="0.25">
      <c r="A371">
        <v>42527</v>
      </c>
      <c r="B371">
        <v>173.01669999999999</v>
      </c>
      <c r="C371">
        <v>173.42</v>
      </c>
      <c r="F371">
        <v>42527</v>
      </c>
      <c r="G371">
        <v>173.42</v>
      </c>
      <c r="H371">
        <v>173.01669999999999</v>
      </c>
      <c r="K371">
        <v>42530</v>
      </c>
      <c r="L371">
        <v>0.1183</v>
      </c>
      <c r="N371">
        <v>42534</v>
      </c>
      <c r="O371">
        <v>6435</v>
      </c>
      <c r="R371">
        <v>42552</v>
      </c>
      <c r="S371" t="s">
        <v>1622</v>
      </c>
      <c r="T371">
        <v>1685.29</v>
      </c>
      <c r="AE371">
        <v>42534</v>
      </c>
      <c r="AF371">
        <v>150.53809999999999</v>
      </c>
      <c r="AG371">
        <v>150.84</v>
      </c>
      <c r="AJ371">
        <v>42534</v>
      </c>
      <c r="AK371">
        <v>150.84</v>
      </c>
      <c r="AL371">
        <v>150.53809999999999</v>
      </c>
      <c r="AO371">
        <v>42529</v>
      </c>
      <c r="AP371">
        <v>0.25609999999999999</v>
      </c>
      <c r="AR371">
        <v>42548</v>
      </c>
      <c r="AS371">
        <v>3685</v>
      </c>
      <c r="AV371">
        <v>42521</v>
      </c>
      <c r="AW371" t="s">
        <v>1622</v>
      </c>
      <c r="AX371">
        <v>3985.4</v>
      </c>
    </row>
    <row r="372" spans="1:50" x14ac:dyDescent="0.25">
      <c r="A372">
        <v>42528</v>
      </c>
      <c r="B372">
        <v>174.11150000000001</v>
      </c>
      <c r="C372">
        <v>174.89</v>
      </c>
      <c r="F372">
        <v>42528</v>
      </c>
      <c r="G372">
        <v>174.89</v>
      </c>
      <c r="H372">
        <v>174.11150000000001</v>
      </c>
      <c r="K372">
        <v>42531</v>
      </c>
      <c r="L372">
        <v>0.1018</v>
      </c>
      <c r="N372">
        <v>42535</v>
      </c>
      <c r="O372">
        <v>35656</v>
      </c>
      <c r="R372">
        <v>42555</v>
      </c>
      <c r="S372" t="s">
        <v>1622</v>
      </c>
      <c r="T372">
        <v>1695.45</v>
      </c>
      <c r="AE372">
        <v>42535</v>
      </c>
      <c r="AF372">
        <v>147.64599999999999</v>
      </c>
      <c r="AG372">
        <v>148.18</v>
      </c>
      <c r="AJ372">
        <v>42535</v>
      </c>
      <c r="AK372">
        <v>148.18</v>
      </c>
      <c r="AL372">
        <v>147.64599999999999</v>
      </c>
      <c r="AO372">
        <v>42530</v>
      </c>
      <c r="AP372">
        <v>0.24440000000000001</v>
      </c>
      <c r="AR372">
        <v>42549</v>
      </c>
      <c r="AS372">
        <v>30</v>
      </c>
      <c r="AV372">
        <v>42522</v>
      </c>
      <c r="AW372" t="s">
        <v>1622</v>
      </c>
      <c r="AX372">
        <v>3982.56</v>
      </c>
    </row>
    <row r="373" spans="1:50" x14ac:dyDescent="0.25">
      <c r="A373">
        <v>42529</v>
      </c>
      <c r="B373">
        <v>175.44890000000001</v>
      </c>
      <c r="C373">
        <v>174.68</v>
      </c>
      <c r="F373">
        <v>42529</v>
      </c>
      <c r="G373">
        <v>174.68</v>
      </c>
      <c r="H373">
        <v>175.44890000000001</v>
      </c>
      <c r="K373">
        <v>42534</v>
      </c>
      <c r="L373">
        <v>0.1222</v>
      </c>
      <c r="N373">
        <v>42536</v>
      </c>
      <c r="O373">
        <v>21118</v>
      </c>
      <c r="R373">
        <v>42556</v>
      </c>
      <c r="S373" t="s">
        <v>1622</v>
      </c>
      <c r="T373">
        <v>1688.19</v>
      </c>
      <c r="AE373">
        <v>42536</v>
      </c>
      <c r="AF373">
        <v>148.04239999999999</v>
      </c>
      <c r="AG373">
        <v>148.24</v>
      </c>
      <c r="AJ373">
        <v>42536</v>
      </c>
      <c r="AK373">
        <v>148.24</v>
      </c>
      <c r="AL373">
        <v>148.04239999999999</v>
      </c>
      <c r="AO373">
        <v>42531</v>
      </c>
      <c r="AP373">
        <v>0.22550000000000001</v>
      </c>
      <c r="AR373">
        <v>42550</v>
      </c>
      <c r="AS373">
        <v>902</v>
      </c>
      <c r="AV373">
        <v>42523</v>
      </c>
      <c r="AW373" t="s">
        <v>1622</v>
      </c>
      <c r="AX373">
        <v>3962.13</v>
      </c>
    </row>
    <row r="374" spans="1:50" x14ac:dyDescent="0.25">
      <c r="A374">
        <v>42530</v>
      </c>
      <c r="B374">
        <v>173.62979999999999</v>
      </c>
      <c r="C374">
        <v>171.92</v>
      </c>
      <c r="F374">
        <v>42530</v>
      </c>
      <c r="G374">
        <v>171.92</v>
      </c>
      <c r="H374">
        <v>173.62979999999999</v>
      </c>
      <c r="K374">
        <v>42535</v>
      </c>
      <c r="L374">
        <v>0.14360000000000001</v>
      </c>
      <c r="N374">
        <v>42537</v>
      </c>
      <c r="O374">
        <v>15054</v>
      </c>
      <c r="R374">
        <v>42557</v>
      </c>
      <c r="S374" t="s">
        <v>1622</v>
      </c>
      <c r="T374">
        <v>1657.36</v>
      </c>
      <c r="AE374">
        <v>42537</v>
      </c>
      <c r="AF374">
        <v>146.4331</v>
      </c>
      <c r="AG374">
        <v>146.71</v>
      </c>
      <c r="AJ374">
        <v>42537</v>
      </c>
      <c r="AK374">
        <v>146.71</v>
      </c>
      <c r="AL374">
        <v>146.4331</v>
      </c>
      <c r="AO374">
        <v>42534</v>
      </c>
      <c r="AP374">
        <v>0.2361</v>
      </c>
      <c r="AR374">
        <v>42551</v>
      </c>
      <c r="AS374">
        <v>164</v>
      </c>
      <c r="AV374">
        <v>42524</v>
      </c>
      <c r="AW374" t="s">
        <v>1622</v>
      </c>
      <c r="AX374">
        <v>3987.8</v>
      </c>
    </row>
    <row r="375" spans="1:50" x14ac:dyDescent="0.25">
      <c r="A375">
        <v>42531</v>
      </c>
      <c r="B375">
        <v>172.7268</v>
      </c>
      <c r="C375">
        <v>169.8</v>
      </c>
      <c r="F375">
        <v>42531</v>
      </c>
      <c r="G375">
        <v>169.8</v>
      </c>
      <c r="H375">
        <v>172.7268</v>
      </c>
      <c r="K375">
        <v>42536</v>
      </c>
      <c r="L375">
        <v>0.16800000000000001</v>
      </c>
      <c r="N375">
        <v>42538</v>
      </c>
      <c r="O375">
        <v>28755</v>
      </c>
      <c r="R375">
        <v>42558</v>
      </c>
      <c r="S375" t="s">
        <v>1622</v>
      </c>
      <c r="T375">
        <v>1646.15</v>
      </c>
      <c r="AE375">
        <v>42538</v>
      </c>
      <c r="AF375">
        <v>147.3826</v>
      </c>
      <c r="AG375">
        <v>147.86000000000001</v>
      </c>
      <c r="AJ375">
        <v>42538</v>
      </c>
      <c r="AK375">
        <v>147.86000000000001</v>
      </c>
      <c r="AL375">
        <v>147.3826</v>
      </c>
      <c r="AO375">
        <v>42535</v>
      </c>
      <c r="AP375">
        <v>0.2089</v>
      </c>
      <c r="AR375">
        <v>42552</v>
      </c>
      <c r="AS375">
        <v>1479</v>
      </c>
      <c r="AV375">
        <v>42527</v>
      </c>
      <c r="AW375" t="s">
        <v>1622</v>
      </c>
      <c r="AX375">
        <v>3998.49</v>
      </c>
    </row>
    <row r="376" spans="1:50" x14ac:dyDescent="0.25">
      <c r="A376">
        <v>42534</v>
      </c>
      <c r="B376">
        <v>166.5462</v>
      </c>
      <c r="C376">
        <v>166.39</v>
      </c>
      <c r="F376">
        <v>42534</v>
      </c>
      <c r="G376">
        <v>166.39</v>
      </c>
      <c r="H376">
        <v>166.5462</v>
      </c>
      <c r="K376">
        <v>42537</v>
      </c>
      <c r="L376">
        <v>0.27839999999999998</v>
      </c>
      <c r="N376">
        <v>42541</v>
      </c>
      <c r="O376">
        <v>44784</v>
      </c>
      <c r="R376">
        <v>42559</v>
      </c>
      <c r="S376" t="s">
        <v>1622</v>
      </c>
      <c r="T376">
        <v>1623.69</v>
      </c>
      <c r="AE376">
        <v>42541</v>
      </c>
      <c r="AF376">
        <v>151.1557</v>
      </c>
      <c r="AG376">
        <v>151.41</v>
      </c>
      <c r="AJ376">
        <v>42541</v>
      </c>
      <c r="AK376">
        <v>151.41</v>
      </c>
      <c r="AL376">
        <v>151.1557</v>
      </c>
      <c r="AO376">
        <v>42536</v>
      </c>
      <c r="AP376">
        <v>0.2296</v>
      </c>
      <c r="AR376">
        <v>42555</v>
      </c>
      <c r="AS376">
        <v>3569</v>
      </c>
      <c r="AV376">
        <v>42528</v>
      </c>
      <c r="AW376" t="s">
        <v>1622</v>
      </c>
      <c r="AX376">
        <v>4032.54</v>
      </c>
    </row>
    <row r="377" spans="1:50" x14ac:dyDescent="0.25">
      <c r="A377">
        <v>42535</v>
      </c>
      <c r="B377">
        <v>164.84129999999999</v>
      </c>
      <c r="C377">
        <v>163.21</v>
      </c>
      <c r="F377">
        <v>42535</v>
      </c>
      <c r="G377">
        <v>163.21</v>
      </c>
      <c r="H377">
        <v>164.84129999999999</v>
      </c>
      <c r="K377">
        <v>42538</v>
      </c>
      <c r="L377">
        <v>0.1918</v>
      </c>
      <c r="N377">
        <v>42542</v>
      </c>
      <c r="O377">
        <v>4252</v>
      </c>
      <c r="R377">
        <v>42562</v>
      </c>
      <c r="S377" t="s">
        <v>1622</v>
      </c>
      <c r="T377">
        <v>1685.79</v>
      </c>
      <c r="AE377">
        <v>42542</v>
      </c>
      <c r="AF377">
        <v>152.00909999999999</v>
      </c>
      <c r="AG377">
        <v>152.02000000000001</v>
      </c>
      <c r="AJ377">
        <v>42542</v>
      </c>
      <c r="AK377">
        <v>152.02000000000001</v>
      </c>
      <c r="AL377">
        <v>152.00909999999999</v>
      </c>
      <c r="AO377">
        <v>42537</v>
      </c>
      <c r="AP377">
        <v>0.20710000000000001</v>
      </c>
      <c r="AR377">
        <v>42556</v>
      </c>
      <c r="AS377">
        <v>749</v>
      </c>
      <c r="AV377">
        <v>42529</v>
      </c>
      <c r="AW377" t="s">
        <v>1622</v>
      </c>
      <c r="AX377">
        <v>4031.35</v>
      </c>
    </row>
    <row r="378" spans="1:50" x14ac:dyDescent="0.25">
      <c r="A378">
        <v>42536</v>
      </c>
      <c r="B378">
        <v>165.5325</v>
      </c>
      <c r="C378">
        <v>165.55</v>
      </c>
      <c r="F378">
        <v>42536</v>
      </c>
      <c r="G378">
        <v>165.55</v>
      </c>
      <c r="H378">
        <v>165.5325</v>
      </c>
      <c r="K378">
        <v>42541</v>
      </c>
      <c r="L378">
        <v>0.15640000000000001</v>
      </c>
      <c r="N378">
        <v>42543</v>
      </c>
      <c r="O378">
        <v>3473</v>
      </c>
      <c r="R378">
        <v>42563</v>
      </c>
      <c r="S378" t="s">
        <v>1622</v>
      </c>
      <c r="T378">
        <v>1725.38</v>
      </c>
      <c r="AE378">
        <v>42543</v>
      </c>
      <c r="AF378">
        <v>152.74510000000001</v>
      </c>
      <c r="AG378">
        <v>152.66</v>
      </c>
      <c r="AJ378">
        <v>42543</v>
      </c>
      <c r="AK378">
        <v>152.66</v>
      </c>
      <c r="AL378">
        <v>152.74510000000001</v>
      </c>
      <c r="AO378">
        <v>42538</v>
      </c>
      <c r="AP378">
        <v>0.2079</v>
      </c>
      <c r="AR378">
        <v>42557</v>
      </c>
      <c r="AS378">
        <v>216</v>
      </c>
      <c r="AV378">
        <v>42530</v>
      </c>
      <c r="AW378" t="s">
        <v>1622</v>
      </c>
      <c r="AX378">
        <v>4047.95</v>
      </c>
    </row>
    <row r="379" spans="1:50" x14ac:dyDescent="0.25">
      <c r="A379">
        <v>42537</v>
      </c>
      <c r="B379">
        <v>160.61420000000001</v>
      </c>
      <c r="C379">
        <v>160.22</v>
      </c>
      <c r="F379">
        <v>42537</v>
      </c>
      <c r="G379">
        <v>160.22</v>
      </c>
      <c r="H379">
        <v>160.61420000000001</v>
      </c>
      <c r="K379">
        <v>42542</v>
      </c>
      <c r="L379">
        <v>0.2112</v>
      </c>
      <c r="N379">
        <v>42544</v>
      </c>
      <c r="O379">
        <v>29534</v>
      </c>
      <c r="R379">
        <v>42564</v>
      </c>
      <c r="S379" t="s">
        <v>1622</v>
      </c>
      <c r="T379">
        <v>1744.61</v>
      </c>
      <c r="AE379">
        <v>42544</v>
      </c>
      <c r="AF379" t="s">
        <v>1622</v>
      </c>
      <c r="AG379">
        <v>154.75</v>
      </c>
      <c r="AJ379">
        <v>42544</v>
      </c>
      <c r="AK379">
        <v>154.75</v>
      </c>
      <c r="AL379" t="s">
        <v>1622</v>
      </c>
      <c r="AO379">
        <v>42541</v>
      </c>
      <c r="AP379">
        <v>0.22739999999999999</v>
      </c>
      <c r="AR379">
        <v>42558</v>
      </c>
      <c r="AS379">
        <v>585</v>
      </c>
      <c r="AV379">
        <v>42531</v>
      </c>
      <c r="AW379" t="s">
        <v>1622</v>
      </c>
      <c r="AX379">
        <v>3966.95</v>
      </c>
    </row>
    <row r="380" spans="1:50" x14ac:dyDescent="0.25">
      <c r="A380">
        <v>42538</v>
      </c>
      <c r="B380">
        <v>161.88050000000001</v>
      </c>
      <c r="C380">
        <v>160.32</v>
      </c>
      <c r="F380">
        <v>42538</v>
      </c>
      <c r="G380">
        <v>160.32</v>
      </c>
      <c r="H380">
        <v>161.88050000000001</v>
      </c>
      <c r="K380">
        <v>42543</v>
      </c>
      <c r="L380">
        <v>0.1246</v>
      </c>
      <c r="N380">
        <v>42545</v>
      </c>
      <c r="O380">
        <v>40725</v>
      </c>
      <c r="R380">
        <v>42565</v>
      </c>
      <c r="S380" t="s">
        <v>1622</v>
      </c>
      <c r="T380">
        <v>1758.78</v>
      </c>
      <c r="AE380">
        <v>42545</v>
      </c>
      <c r="AF380">
        <v>147.73070000000001</v>
      </c>
      <c r="AG380">
        <v>147.69</v>
      </c>
      <c r="AJ380">
        <v>42545</v>
      </c>
      <c r="AK380">
        <v>147.69</v>
      </c>
      <c r="AL380">
        <v>147.73070000000001</v>
      </c>
      <c r="AO380">
        <v>42542</v>
      </c>
      <c r="AP380">
        <v>0.25629999999999997</v>
      </c>
      <c r="AR380">
        <v>42559</v>
      </c>
      <c r="AS380">
        <v>580</v>
      </c>
      <c r="AV380">
        <v>42534</v>
      </c>
      <c r="AW380" t="s">
        <v>1622</v>
      </c>
      <c r="AX380">
        <v>3899.77</v>
      </c>
    </row>
    <row r="381" spans="1:50" x14ac:dyDescent="0.25">
      <c r="A381">
        <v>42541</v>
      </c>
      <c r="B381">
        <v>165.7123</v>
      </c>
      <c r="C381">
        <v>166.88</v>
      </c>
      <c r="F381">
        <v>42541</v>
      </c>
      <c r="G381">
        <v>166.88</v>
      </c>
      <c r="H381">
        <v>165.7123</v>
      </c>
      <c r="K381">
        <v>42544</v>
      </c>
      <c r="L381">
        <v>0.12520000000000001</v>
      </c>
      <c r="N381">
        <v>42548</v>
      </c>
      <c r="O381">
        <v>36141</v>
      </c>
      <c r="R381">
        <v>42566</v>
      </c>
      <c r="S381" t="s">
        <v>1622</v>
      </c>
      <c r="T381">
        <v>1766.44</v>
      </c>
      <c r="AE381">
        <v>42548</v>
      </c>
      <c r="AF381">
        <v>145.86799999999999</v>
      </c>
      <c r="AG381">
        <v>146.56</v>
      </c>
      <c r="AJ381">
        <v>42548</v>
      </c>
      <c r="AK381">
        <v>146.56</v>
      </c>
      <c r="AL381">
        <v>145.86799999999999</v>
      </c>
      <c r="AO381">
        <v>42543</v>
      </c>
      <c r="AP381">
        <v>0.24160000000000001</v>
      </c>
      <c r="AR381">
        <v>42562</v>
      </c>
      <c r="AS381">
        <v>2490</v>
      </c>
      <c r="AV381">
        <v>42535</v>
      </c>
      <c r="AW381" t="s">
        <v>1622</v>
      </c>
      <c r="AX381">
        <v>3823.65</v>
      </c>
    </row>
    <row r="382" spans="1:50" x14ac:dyDescent="0.25">
      <c r="A382">
        <v>42542</v>
      </c>
      <c r="B382">
        <v>167.71090000000001</v>
      </c>
      <c r="C382">
        <v>168.02</v>
      </c>
      <c r="F382">
        <v>42542</v>
      </c>
      <c r="G382">
        <v>168.02</v>
      </c>
      <c r="H382">
        <v>167.71090000000001</v>
      </c>
      <c r="K382">
        <v>42545</v>
      </c>
      <c r="L382">
        <v>0.64810000000000001</v>
      </c>
      <c r="N382">
        <v>42549</v>
      </c>
      <c r="O382">
        <v>42046</v>
      </c>
      <c r="R382">
        <v>42570</v>
      </c>
      <c r="S382" t="s">
        <v>1622</v>
      </c>
      <c r="T382">
        <v>1785.25</v>
      </c>
      <c r="AE382">
        <v>42549</v>
      </c>
      <c r="AF382">
        <v>148.8049</v>
      </c>
      <c r="AG382">
        <v>149.37</v>
      </c>
      <c r="AJ382">
        <v>42549</v>
      </c>
      <c r="AK382">
        <v>149.37</v>
      </c>
      <c r="AL382">
        <v>148.8049</v>
      </c>
      <c r="AO382">
        <v>42544</v>
      </c>
      <c r="AP382">
        <v>0.21360000000000001</v>
      </c>
      <c r="AR382">
        <v>42563</v>
      </c>
      <c r="AS382">
        <v>199</v>
      </c>
      <c r="AV382">
        <v>42536</v>
      </c>
      <c r="AW382" t="s">
        <v>1622</v>
      </c>
      <c r="AX382">
        <v>3834.14</v>
      </c>
    </row>
    <row r="383" spans="1:50" x14ac:dyDescent="0.25">
      <c r="A383">
        <v>42543</v>
      </c>
      <c r="B383">
        <v>166.45320000000001</v>
      </c>
      <c r="C383">
        <v>166.61</v>
      </c>
      <c r="F383">
        <v>42543</v>
      </c>
      <c r="G383">
        <v>166.61</v>
      </c>
      <c r="H383">
        <v>166.45320000000001</v>
      </c>
      <c r="K383">
        <v>42548</v>
      </c>
      <c r="L383">
        <v>0.1716</v>
      </c>
      <c r="N383">
        <v>42550</v>
      </c>
      <c r="O383">
        <v>12994</v>
      </c>
      <c r="R383">
        <v>42571</v>
      </c>
      <c r="S383" t="s">
        <v>1622</v>
      </c>
      <c r="T383">
        <v>1784.38</v>
      </c>
      <c r="AE383">
        <v>42550</v>
      </c>
      <c r="AF383">
        <v>151.78460000000001</v>
      </c>
      <c r="AG383">
        <v>152.19</v>
      </c>
      <c r="AJ383">
        <v>42550</v>
      </c>
      <c r="AK383">
        <v>152.19</v>
      </c>
      <c r="AL383">
        <v>151.78460000000001</v>
      </c>
      <c r="AO383">
        <v>42545</v>
      </c>
      <c r="AP383">
        <v>0.36249999999999999</v>
      </c>
      <c r="AR383">
        <v>42564</v>
      </c>
      <c r="AS383">
        <v>1713</v>
      </c>
      <c r="AV383">
        <v>42537</v>
      </c>
      <c r="AW383" t="s">
        <v>1622</v>
      </c>
      <c r="AX383">
        <v>3791.18</v>
      </c>
    </row>
    <row r="384" spans="1:50" x14ac:dyDescent="0.25">
      <c r="A384">
        <v>42544</v>
      </c>
      <c r="B384">
        <v>168.32839999999999</v>
      </c>
      <c r="C384">
        <v>170.63</v>
      </c>
      <c r="F384">
        <v>42544</v>
      </c>
      <c r="G384">
        <v>170.63</v>
      </c>
      <c r="H384">
        <v>168.32839999999999</v>
      </c>
      <c r="K384">
        <v>42549</v>
      </c>
      <c r="L384">
        <v>0.16619999999999999</v>
      </c>
      <c r="N384">
        <v>42551</v>
      </c>
      <c r="O384">
        <v>2055</v>
      </c>
      <c r="R384">
        <v>42572</v>
      </c>
      <c r="S384" t="s">
        <v>1622</v>
      </c>
      <c r="T384">
        <v>1795.69</v>
      </c>
      <c r="AE384">
        <v>42551</v>
      </c>
      <c r="AF384">
        <v>152.2587</v>
      </c>
      <c r="AG384">
        <v>152.72999999999999</v>
      </c>
      <c r="AJ384">
        <v>42551</v>
      </c>
      <c r="AK384">
        <v>152.72999999999999</v>
      </c>
      <c r="AL384">
        <v>152.2587</v>
      </c>
      <c r="AO384">
        <v>42548</v>
      </c>
      <c r="AP384">
        <v>0.25030000000000002</v>
      </c>
      <c r="AR384">
        <v>42565</v>
      </c>
      <c r="AS384">
        <v>1060</v>
      </c>
      <c r="AV384">
        <v>42538</v>
      </c>
      <c r="AW384" t="s">
        <v>1622</v>
      </c>
      <c r="AX384">
        <v>3816.25</v>
      </c>
    </row>
    <row r="385" spans="1:50" x14ac:dyDescent="0.25">
      <c r="A385">
        <v>42545</v>
      </c>
      <c r="B385">
        <v>155.01779999999999</v>
      </c>
      <c r="C385">
        <v>159.4</v>
      </c>
      <c r="F385">
        <v>42545</v>
      </c>
      <c r="G385">
        <v>159.4</v>
      </c>
      <c r="H385">
        <v>155.01779999999999</v>
      </c>
      <c r="K385">
        <v>42550</v>
      </c>
      <c r="L385">
        <v>0.1656</v>
      </c>
      <c r="N385">
        <v>42552</v>
      </c>
      <c r="O385">
        <v>102237</v>
      </c>
      <c r="R385">
        <v>42573</v>
      </c>
      <c r="S385" t="s">
        <v>1622</v>
      </c>
      <c r="T385">
        <v>1780.12</v>
      </c>
      <c r="AE385">
        <v>42552</v>
      </c>
      <c r="AF385">
        <v>153.60310000000001</v>
      </c>
      <c r="AG385">
        <v>154.03</v>
      </c>
      <c r="AJ385">
        <v>42552</v>
      </c>
      <c r="AK385">
        <v>154.03</v>
      </c>
      <c r="AL385">
        <v>153.60310000000001</v>
      </c>
      <c r="AO385">
        <v>42549</v>
      </c>
      <c r="AP385">
        <v>0.28739999999999999</v>
      </c>
      <c r="AR385">
        <v>42566</v>
      </c>
      <c r="AS385">
        <v>221</v>
      </c>
      <c r="AV385">
        <v>42541</v>
      </c>
      <c r="AW385" t="s">
        <v>1622</v>
      </c>
      <c r="AX385">
        <v>3915.49</v>
      </c>
    </row>
    <row r="386" spans="1:50" x14ac:dyDescent="0.25">
      <c r="A386">
        <v>42548</v>
      </c>
      <c r="B386">
        <v>158.06299999999999</v>
      </c>
      <c r="C386">
        <v>155.24</v>
      </c>
      <c r="F386">
        <v>42548</v>
      </c>
      <c r="G386">
        <v>155.24</v>
      </c>
      <c r="H386">
        <v>158.06299999999999</v>
      </c>
      <c r="K386">
        <v>42551</v>
      </c>
      <c r="L386">
        <v>0.21149999999999999</v>
      </c>
      <c r="N386">
        <v>42555</v>
      </c>
      <c r="O386">
        <v>1756</v>
      </c>
      <c r="R386">
        <v>42576</v>
      </c>
      <c r="S386" t="s">
        <v>1622</v>
      </c>
      <c r="T386">
        <v>1777.28</v>
      </c>
      <c r="AE386">
        <v>42555</v>
      </c>
      <c r="AF386">
        <v>153.01929999999999</v>
      </c>
      <c r="AG386">
        <v>153.16</v>
      </c>
      <c r="AJ386">
        <v>42555</v>
      </c>
      <c r="AK386">
        <v>153.16</v>
      </c>
      <c r="AL386">
        <v>153.01929999999999</v>
      </c>
      <c r="AO386">
        <v>42550</v>
      </c>
      <c r="AP386">
        <v>0.22239999999999999</v>
      </c>
      <c r="AR386">
        <v>42569</v>
      </c>
      <c r="AS386">
        <v>1005</v>
      </c>
      <c r="AV386">
        <v>42542</v>
      </c>
      <c r="AW386" t="s">
        <v>1622</v>
      </c>
      <c r="AX386">
        <v>3938.07</v>
      </c>
    </row>
    <row r="387" spans="1:50" x14ac:dyDescent="0.25">
      <c r="A387">
        <v>42549</v>
      </c>
      <c r="B387">
        <v>158.1361</v>
      </c>
      <c r="C387">
        <v>159.62</v>
      </c>
      <c r="F387">
        <v>42549</v>
      </c>
      <c r="G387">
        <v>159.62</v>
      </c>
      <c r="H387">
        <v>158.1361</v>
      </c>
      <c r="K387">
        <v>42552</v>
      </c>
      <c r="L387">
        <v>0.1341</v>
      </c>
      <c r="N387">
        <v>42556</v>
      </c>
      <c r="O387">
        <v>3985</v>
      </c>
      <c r="R387">
        <v>42577</v>
      </c>
      <c r="S387" t="s">
        <v>1622</v>
      </c>
      <c r="T387">
        <v>1752.73</v>
      </c>
      <c r="AE387">
        <v>42556</v>
      </c>
      <c r="AF387">
        <v>150.90860000000001</v>
      </c>
      <c r="AG387">
        <v>151.19999999999999</v>
      </c>
      <c r="AJ387">
        <v>42556</v>
      </c>
      <c r="AK387">
        <v>151.19999999999999</v>
      </c>
      <c r="AL387">
        <v>150.90860000000001</v>
      </c>
      <c r="AO387">
        <v>42551</v>
      </c>
      <c r="AP387">
        <v>0.1668</v>
      </c>
      <c r="AR387">
        <v>42570</v>
      </c>
      <c r="AS387">
        <v>2978</v>
      </c>
      <c r="AV387">
        <v>42543</v>
      </c>
      <c r="AW387" t="s">
        <v>1622</v>
      </c>
      <c r="AX387">
        <v>3956.91</v>
      </c>
    </row>
    <row r="388" spans="1:50" x14ac:dyDescent="0.25">
      <c r="A388">
        <v>42550</v>
      </c>
      <c r="B388">
        <v>161.38210000000001</v>
      </c>
      <c r="C388">
        <v>163.05000000000001</v>
      </c>
      <c r="F388">
        <v>42550</v>
      </c>
      <c r="G388">
        <v>163.05000000000001</v>
      </c>
      <c r="H388">
        <v>161.38210000000001</v>
      </c>
      <c r="K388">
        <v>42555</v>
      </c>
      <c r="L388">
        <v>0.1714</v>
      </c>
      <c r="N388">
        <v>42557</v>
      </c>
      <c r="O388">
        <v>2604</v>
      </c>
      <c r="R388">
        <v>42578</v>
      </c>
      <c r="S388" t="s">
        <v>1622</v>
      </c>
      <c r="T388">
        <v>1772.3</v>
      </c>
      <c r="AE388">
        <v>42557</v>
      </c>
      <c r="AF388">
        <v>148.82900000000001</v>
      </c>
      <c r="AG388">
        <v>149.01</v>
      </c>
      <c r="AJ388">
        <v>42557</v>
      </c>
      <c r="AK388">
        <v>149.01</v>
      </c>
      <c r="AL388">
        <v>148.82900000000001</v>
      </c>
      <c r="AO388">
        <v>42552</v>
      </c>
      <c r="AP388">
        <v>0.23269999999999999</v>
      </c>
      <c r="AR388">
        <v>42571</v>
      </c>
      <c r="AS388">
        <v>224</v>
      </c>
      <c r="AV388">
        <v>42544</v>
      </c>
      <c r="AW388" t="s">
        <v>1622</v>
      </c>
      <c r="AX388">
        <v>3995.53</v>
      </c>
    </row>
    <row r="389" spans="1:50" x14ac:dyDescent="0.25">
      <c r="A389">
        <v>42551</v>
      </c>
      <c r="B389">
        <v>161.11429999999999</v>
      </c>
      <c r="C389">
        <v>161.46</v>
      </c>
      <c r="F389">
        <v>42551</v>
      </c>
      <c r="G389">
        <v>161.46</v>
      </c>
      <c r="H389">
        <v>161.11429999999999</v>
      </c>
      <c r="K389">
        <v>42556</v>
      </c>
      <c r="L389">
        <v>0.1691</v>
      </c>
      <c r="N389">
        <v>42558</v>
      </c>
      <c r="O389">
        <v>3258</v>
      </c>
      <c r="R389">
        <v>42579</v>
      </c>
      <c r="S389" t="s">
        <v>1622</v>
      </c>
      <c r="T389">
        <v>1752.96</v>
      </c>
      <c r="AE389">
        <v>42558</v>
      </c>
      <c r="AF389">
        <v>149.4348</v>
      </c>
      <c r="AG389">
        <v>149.58000000000001</v>
      </c>
      <c r="AJ389">
        <v>42558</v>
      </c>
      <c r="AK389">
        <v>149.58000000000001</v>
      </c>
      <c r="AL389">
        <v>149.4348</v>
      </c>
      <c r="AO389">
        <v>42555</v>
      </c>
      <c r="AP389">
        <v>0.3352</v>
      </c>
      <c r="AR389">
        <v>42572</v>
      </c>
      <c r="AS389">
        <v>255</v>
      </c>
      <c r="AV389">
        <v>42545</v>
      </c>
      <c r="AW389" t="s">
        <v>1622</v>
      </c>
      <c r="AX389">
        <v>3823.39</v>
      </c>
    </row>
    <row r="390" spans="1:50" x14ac:dyDescent="0.25">
      <c r="A390">
        <v>42552</v>
      </c>
      <c r="B390">
        <v>162.2192</v>
      </c>
      <c r="C390">
        <v>161.61000000000001</v>
      </c>
      <c r="F390">
        <v>42552</v>
      </c>
      <c r="G390">
        <v>161.61000000000001</v>
      </c>
      <c r="H390">
        <v>162.2192</v>
      </c>
      <c r="K390">
        <v>42557</v>
      </c>
      <c r="L390">
        <v>0.15260000000000001</v>
      </c>
      <c r="N390">
        <v>42559</v>
      </c>
      <c r="O390">
        <v>32395</v>
      </c>
      <c r="R390">
        <v>42580</v>
      </c>
      <c r="S390" t="s">
        <v>1622</v>
      </c>
      <c r="T390">
        <v>1773.98</v>
      </c>
      <c r="AE390">
        <v>42559</v>
      </c>
      <c r="AF390">
        <v>152.37219999999999</v>
      </c>
      <c r="AG390">
        <v>152.33000000000001</v>
      </c>
      <c r="AJ390">
        <v>42559</v>
      </c>
      <c r="AK390">
        <v>152.33000000000001</v>
      </c>
      <c r="AL390">
        <v>152.37219999999999</v>
      </c>
      <c r="AO390">
        <v>42556</v>
      </c>
      <c r="AP390">
        <v>0.2225</v>
      </c>
      <c r="AR390">
        <v>42573</v>
      </c>
      <c r="AS390">
        <v>1412</v>
      </c>
      <c r="AV390">
        <v>42548</v>
      </c>
      <c r="AW390" t="s">
        <v>1622</v>
      </c>
      <c r="AX390">
        <v>3774.34</v>
      </c>
    </row>
    <row r="391" spans="1:50" x14ac:dyDescent="0.25">
      <c r="A391">
        <v>42555</v>
      </c>
      <c r="B391">
        <v>163.18219999999999</v>
      </c>
      <c r="C391">
        <v>162.54</v>
      </c>
      <c r="F391">
        <v>42555</v>
      </c>
      <c r="G391">
        <v>162.54</v>
      </c>
      <c r="H391">
        <v>163.18219999999999</v>
      </c>
      <c r="K391">
        <v>42558</v>
      </c>
      <c r="L391">
        <v>0.16639999999999999</v>
      </c>
      <c r="N391">
        <v>42562</v>
      </c>
      <c r="O391">
        <v>14247</v>
      </c>
      <c r="R391">
        <v>42583</v>
      </c>
      <c r="S391" t="s">
        <v>1622</v>
      </c>
      <c r="T391">
        <v>1772.78</v>
      </c>
      <c r="AE391">
        <v>42562</v>
      </c>
      <c r="AF391">
        <v>155.22219999999999</v>
      </c>
      <c r="AG391">
        <v>155.32</v>
      </c>
      <c r="AJ391">
        <v>42562</v>
      </c>
      <c r="AK391">
        <v>155.32</v>
      </c>
      <c r="AL391">
        <v>155.22219999999999</v>
      </c>
      <c r="AO391">
        <v>42557</v>
      </c>
      <c r="AP391">
        <v>0.20530000000000001</v>
      </c>
      <c r="AR391">
        <v>42576</v>
      </c>
      <c r="AS391">
        <v>664</v>
      </c>
      <c r="AV391">
        <v>42549</v>
      </c>
      <c r="AW391" t="s">
        <v>1622</v>
      </c>
      <c r="AX391">
        <v>3851.98</v>
      </c>
    </row>
    <row r="392" spans="1:50" x14ac:dyDescent="0.25">
      <c r="A392">
        <v>42556</v>
      </c>
      <c r="B392">
        <v>162.47839999999999</v>
      </c>
      <c r="C392">
        <v>160.19</v>
      </c>
      <c r="F392">
        <v>42556</v>
      </c>
      <c r="G392">
        <v>160.19</v>
      </c>
      <c r="H392">
        <v>162.47839999999999</v>
      </c>
      <c r="K392">
        <v>42559</v>
      </c>
      <c r="L392">
        <v>0.1857</v>
      </c>
      <c r="N392">
        <v>42563</v>
      </c>
      <c r="O392">
        <v>51289</v>
      </c>
      <c r="R392">
        <v>42584</v>
      </c>
      <c r="S392" t="s">
        <v>1622</v>
      </c>
      <c r="T392">
        <v>1743.46</v>
      </c>
      <c r="AE392">
        <v>42563</v>
      </c>
      <c r="AF392">
        <v>154.4196</v>
      </c>
      <c r="AG392">
        <v>154.54</v>
      </c>
      <c r="AJ392">
        <v>42563</v>
      </c>
      <c r="AK392">
        <v>154.54</v>
      </c>
      <c r="AL392">
        <v>154.4196</v>
      </c>
      <c r="AO392">
        <v>42558</v>
      </c>
      <c r="AP392">
        <v>0.21959999999999999</v>
      </c>
      <c r="AR392">
        <v>42577</v>
      </c>
      <c r="AS392">
        <v>78</v>
      </c>
      <c r="AV392">
        <v>42550</v>
      </c>
      <c r="AW392" t="s">
        <v>1622</v>
      </c>
      <c r="AX392">
        <v>3930.76</v>
      </c>
    </row>
    <row r="393" spans="1:50" x14ac:dyDescent="0.25">
      <c r="A393">
        <v>42557</v>
      </c>
      <c r="B393">
        <v>159.50630000000001</v>
      </c>
      <c r="C393">
        <v>157.93</v>
      </c>
      <c r="F393">
        <v>42557</v>
      </c>
      <c r="G393">
        <v>157.93</v>
      </c>
      <c r="H393">
        <v>159.50630000000001</v>
      </c>
      <c r="K393">
        <v>42562</v>
      </c>
      <c r="L393">
        <v>0.1638</v>
      </c>
      <c r="N393">
        <v>42564</v>
      </c>
      <c r="O393">
        <v>13090</v>
      </c>
      <c r="R393">
        <v>42585</v>
      </c>
      <c r="S393" t="s">
        <v>1622</v>
      </c>
      <c r="T393">
        <v>1705.17</v>
      </c>
      <c r="AE393">
        <v>42564</v>
      </c>
      <c r="AF393">
        <v>155.2336</v>
      </c>
      <c r="AG393">
        <v>155.18</v>
      </c>
      <c r="AJ393">
        <v>42564</v>
      </c>
      <c r="AK393">
        <v>155.18</v>
      </c>
      <c r="AL393">
        <v>155.2336</v>
      </c>
      <c r="AO393">
        <v>42559</v>
      </c>
      <c r="AP393">
        <v>0.1948</v>
      </c>
      <c r="AR393">
        <v>42578</v>
      </c>
      <c r="AS393">
        <v>1748</v>
      </c>
      <c r="AV393">
        <v>42551</v>
      </c>
      <c r="AW393" t="s">
        <v>1622</v>
      </c>
      <c r="AX393">
        <v>3943.35</v>
      </c>
    </row>
    <row r="394" spans="1:50" x14ac:dyDescent="0.25">
      <c r="A394">
        <v>42558</v>
      </c>
      <c r="B394">
        <v>158.42259999999999</v>
      </c>
      <c r="C394">
        <v>158.4</v>
      </c>
      <c r="F394">
        <v>42558</v>
      </c>
      <c r="G394">
        <v>158.4</v>
      </c>
      <c r="H394">
        <v>158.42259999999999</v>
      </c>
      <c r="K394">
        <v>42563</v>
      </c>
      <c r="L394">
        <v>0.14330000000000001</v>
      </c>
      <c r="N394">
        <v>42565</v>
      </c>
      <c r="O394">
        <v>231947</v>
      </c>
      <c r="R394">
        <v>42586</v>
      </c>
      <c r="S394" t="s">
        <v>1622</v>
      </c>
      <c r="T394">
        <v>1720.13</v>
      </c>
      <c r="AE394">
        <v>42565</v>
      </c>
      <c r="AF394">
        <v>155.34780000000001</v>
      </c>
      <c r="AG394">
        <v>155.5</v>
      </c>
      <c r="AJ394">
        <v>42565</v>
      </c>
      <c r="AK394">
        <v>155.5</v>
      </c>
      <c r="AL394">
        <v>155.34780000000001</v>
      </c>
      <c r="AO394">
        <v>42562</v>
      </c>
      <c r="AP394">
        <v>0.21479999999999999</v>
      </c>
      <c r="AR394">
        <v>42579</v>
      </c>
      <c r="AS394">
        <v>10943</v>
      </c>
      <c r="AV394">
        <v>42552</v>
      </c>
      <c r="AW394" t="s">
        <v>1622</v>
      </c>
      <c r="AX394">
        <v>3978.62</v>
      </c>
    </row>
    <row r="395" spans="1:50" x14ac:dyDescent="0.25">
      <c r="A395">
        <v>42559</v>
      </c>
      <c r="B395">
        <v>156.25630000000001</v>
      </c>
      <c r="C395">
        <v>159.07</v>
      </c>
      <c r="F395">
        <v>42559</v>
      </c>
      <c r="G395">
        <v>159.07</v>
      </c>
      <c r="H395">
        <v>156.25630000000001</v>
      </c>
      <c r="K395">
        <v>42564</v>
      </c>
      <c r="L395">
        <v>0.19470000000000001</v>
      </c>
      <c r="N395">
        <v>42566</v>
      </c>
      <c r="O395">
        <v>22314</v>
      </c>
      <c r="R395">
        <v>42587</v>
      </c>
      <c r="S395" t="s">
        <v>1622</v>
      </c>
      <c r="T395">
        <v>1715.88</v>
      </c>
      <c r="AE395">
        <v>42566</v>
      </c>
      <c r="AF395">
        <v>155.35810000000001</v>
      </c>
      <c r="AG395">
        <v>155.54</v>
      </c>
      <c r="AJ395">
        <v>42566</v>
      </c>
      <c r="AK395">
        <v>155.54</v>
      </c>
      <c r="AL395">
        <v>155.35810000000001</v>
      </c>
      <c r="AO395">
        <v>42563</v>
      </c>
      <c r="AP395">
        <v>0.2384</v>
      </c>
      <c r="AR395">
        <v>42580</v>
      </c>
      <c r="AS395">
        <v>1142</v>
      </c>
      <c r="AV395">
        <v>42555</v>
      </c>
      <c r="AW395" t="s">
        <v>1622</v>
      </c>
      <c r="AX395">
        <v>3961.2</v>
      </c>
    </row>
    <row r="396" spans="1:50" x14ac:dyDescent="0.25">
      <c r="A396">
        <v>42562</v>
      </c>
      <c r="B396">
        <v>162.2176</v>
      </c>
      <c r="C396">
        <v>166.72</v>
      </c>
      <c r="F396">
        <v>42562</v>
      </c>
      <c r="G396">
        <v>166.72</v>
      </c>
      <c r="H396">
        <v>162.2176</v>
      </c>
      <c r="K396">
        <v>42565</v>
      </c>
      <c r="L396">
        <v>0.17080000000000001</v>
      </c>
      <c r="N396">
        <v>42569</v>
      </c>
      <c r="O396">
        <v>150124</v>
      </c>
      <c r="R396">
        <v>42590</v>
      </c>
      <c r="S396" t="s">
        <v>1622</v>
      </c>
      <c r="T396">
        <v>1750.6</v>
      </c>
      <c r="AE396">
        <v>42569</v>
      </c>
      <c r="AF396">
        <v>155.85329999999999</v>
      </c>
      <c r="AG396">
        <v>155.91</v>
      </c>
      <c r="AJ396">
        <v>42569</v>
      </c>
      <c r="AK396">
        <v>155.91</v>
      </c>
      <c r="AL396">
        <v>155.85329999999999</v>
      </c>
      <c r="AO396">
        <v>42564</v>
      </c>
      <c r="AP396">
        <v>0.19719999999999999</v>
      </c>
      <c r="AR396">
        <v>42583</v>
      </c>
      <c r="AS396">
        <v>72</v>
      </c>
      <c r="AV396">
        <v>42556</v>
      </c>
      <c r="AW396" t="s">
        <v>1622</v>
      </c>
      <c r="AX396">
        <v>3905.32</v>
      </c>
    </row>
    <row r="397" spans="1:50" x14ac:dyDescent="0.25">
      <c r="A397">
        <v>42563</v>
      </c>
      <c r="B397">
        <v>166.02209999999999</v>
      </c>
      <c r="C397">
        <v>170.74</v>
      </c>
      <c r="F397">
        <v>42563</v>
      </c>
      <c r="G397">
        <v>170.74</v>
      </c>
      <c r="H397">
        <v>166.02209999999999</v>
      </c>
      <c r="K397">
        <v>42566</v>
      </c>
      <c r="L397">
        <v>0.27710000000000001</v>
      </c>
      <c r="N397">
        <v>42570</v>
      </c>
      <c r="O397">
        <v>3054</v>
      </c>
      <c r="R397">
        <v>42591</v>
      </c>
      <c r="S397" t="s">
        <v>1622</v>
      </c>
      <c r="T397">
        <v>1766.83</v>
      </c>
      <c r="AE397">
        <v>42570</v>
      </c>
      <c r="AF397">
        <v>156.5266</v>
      </c>
      <c r="AG397">
        <v>156.51</v>
      </c>
      <c r="AJ397">
        <v>42570</v>
      </c>
      <c r="AK397">
        <v>156.51</v>
      </c>
      <c r="AL397">
        <v>156.5266</v>
      </c>
      <c r="AO397">
        <v>42565</v>
      </c>
      <c r="AP397">
        <v>0.2321</v>
      </c>
      <c r="AR397">
        <v>42584</v>
      </c>
      <c r="AS397">
        <v>356</v>
      </c>
      <c r="AV397">
        <v>42557</v>
      </c>
      <c r="AW397" t="s">
        <v>1622</v>
      </c>
      <c r="AX397">
        <v>3850.16</v>
      </c>
    </row>
    <row r="398" spans="1:50" x14ac:dyDescent="0.25">
      <c r="A398">
        <v>42564</v>
      </c>
      <c r="B398">
        <v>167.8664</v>
      </c>
      <c r="C398">
        <v>168.56</v>
      </c>
      <c r="F398">
        <v>42564</v>
      </c>
      <c r="G398">
        <v>168.56</v>
      </c>
      <c r="H398">
        <v>167.8664</v>
      </c>
      <c r="K398">
        <v>42569</v>
      </c>
      <c r="L398">
        <v>0.26860000000000001</v>
      </c>
      <c r="N398">
        <v>42571</v>
      </c>
      <c r="O398">
        <v>47621</v>
      </c>
      <c r="R398">
        <v>42592</v>
      </c>
      <c r="S398" t="s">
        <v>1622</v>
      </c>
      <c r="T398">
        <v>1763.14</v>
      </c>
      <c r="AE398">
        <v>42571</v>
      </c>
      <c r="AF398">
        <v>157.76560000000001</v>
      </c>
      <c r="AG398">
        <v>157.84</v>
      </c>
      <c r="AJ398">
        <v>42571</v>
      </c>
      <c r="AK398">
        <v>157.84</v>
      </c>
      <c r="AL398">
        <v>157.76560000000001</v>
      </c>
      <c r="AO398">
        <v>42566</v>
      </c>
      <c r="AP398">
        <v>0.21010000000000001</v>
      </c>
      <c r="AR398">
        <v>42585</v>
      </c>
      <c r="AS398">
        <v>234</v>
      </c>
      <c r="AV398">
        <v>42558</v>
      </c>
      <c r="AW398" t="s">
        <v>1622</v>
      </c>
      <c r="AX398">
        <v>3866.28</v>
      </c>
    </row>
    <row r="399" spans="1:50" x14ac:dyDescent="0.25">
      <c r="A399">
        <v>42565</v>
      </c>
      <c r="B399">
        <v>169.22559999999999</v>
      </c>
      <c r="C399">
        <v>171.53</v>
      </c>
      <c r="F399">
        <v>42565</v>
      </c>
      <c r="G399">
        <v>171.53</v>
      </c>
      <c r="H399">
        <v>169.22559999999999</v>
      </c>
      <c r="K399">
        <v>42570</v>
      </c>
      <c r="L399">
        <v>0.24010000000000001</v>
      </c>
      <c r="N399">
        <v>42572</v>
      </c>
      <c r="O399">
        <v>122159</v>
      </c>
      <c r="R399">
        <v>42594</v>
      </c>
      <c r="S399" t="s">
        <v>1622</v>
      </c>
      <c r="T399">
        <v>1774.53</v>
      </c>
      <c r="AE399">
        <v>42572</v>
      </c>
      <c r="AF399">
        <v>157.21860000000001</v>
      </c>
      <c r="AG399">
        <v>157.05000000000001</v>
      </c>
      <c r="AJ399">
        <v>42572</v>
      </c>
      <c r="AK399">
        <v>157.05000000000001</v>
      </c>
      <c r="AL399">
        <v>157.21860000000001</v>
      </c>
      <c r="AO399">
        <v>42569</v>
      </c>
      <c r="AP399">
        <v>0.23430000000000001</v>
      </c>
      <c r="AR399">
        <v>42586</v>
      </c>
      <c r="AS399">
        <v>135</v>
      </c>
      <c r="AV399">
        <v>42559</v>
      </c>
      <c r="AW399" t="s">
        <v>1622</v>
      </c>
      <c r="AX399">
        <v>3944.24</v>
      </c>
    </row>
    <row r="400" spans="1:50" x14ac:dyDescent="0.25">
      <c r="A400">
        <v>42566</v>
      </c>
      <c r="B400">
        <v>169.95740000000001</v>
      </c>
      <c r="C400">
        <v>171.3</v>
      </c>
      <c r="F400">
        <v>42566</v>
      </c>
      <c r="G400">
        <v>171.3</v>
      </c>
      <c r="H400">
        <v>169.95740000000001</v>
      </c>
      <c r="K400">
        <v>42571</v>
      </c>
      <c r="L400">
        <v>0.18210000000000001</v>
      </c>
      <c r="N400">
        <v>42573</v>
      </c>
      <c r="O400">
        <v>12735</v>
      </c>
      <c r="R400">
        <v>42597</v>
      </c>
      <c r="S400" t="s">
        <v>1622</v>
      </c>
      <c r="T400">
        <v>1765.58</v>
      </c>
      <c r="AE400">
        <v>42573</v>
      </c>
      <c r="AF400">
        <v>158.49969999999999</v>
      </c>
      <c r="AG400">
        <v>158.46</v>
      </c>
      <c r="AJ400">
        <v>42573</v>
      </c>
      <c r="AK400">
        <v>158.46</v>
      </c>
      <c r="AL400">
        <v>158.49969999999999</v>
      </c>
      <c r="AO400">
        <v>42570</v>
      </c>
      <c r="AP400">
        <v>0.2112</v>
      </c>
      <c r="AR400">
        <v>42587</v>
      </c>
      <c r="AS400">
        <v>209</v>
      </c>
      <c r="AV400">
        <v>42562</v>
      </c>
      <c r="AW400" t="s">
        <v>1622</v>
      </c>
      <c r="AX400">
        <v>4020.04</v>
      </c>
    </row>
    <row r="401" spans="1:50" x14ac:dyDescent="0.25">
      <c r="A401">
        <v>42569</v>
      </c>
      <c r="B401">
        <v>169.9417</v>
      </c>
      <c r="C401">
        <v>171.36</v>
      </c>
      <c r="F401">
        <v>42569</v>
      </c>
      <c r="G401">
        <v>171.36</v>
      </c>
      <c r="H401">
        <v>169.9417</v>
      </c>
      <c r="K401">
        <v>42572</v>
      </c>
      <c r="L401">
        <v>0.1711</v>
      </c>
      <c r="N401">
        <v>42576</v>
      </c>
      <c r="O401">
        <v>17845</v>
      </c>
      <c r="R401">
        <v>42598</v>
      </c>
      <c r="S401" t="s">
        <v>1622</v>
      </c>
      <c r="T401">
        <v>1740.95</v>
      </c>
      <c r="AE401">
        <v>42576</v>
      </c>
      <c r="AF401">
        <v>159.7277</v>
      </c>
      <c r="AG401">
        <v>159.63</v>
      </c>
      <c r="AJ401">
        <v>42576</v>
      </c>
      <c r="AK401">
        <v>159.63</v>
      </c>
      <c r="AL401">
        <v>159.7277</v>
      </c>
      <c r="AO401">
        <v>42571</v>
      </c>
      <c r="AP401">
        <v>0.2089</v>
      </c>
      <c r="AR401">
        <v>42590</v>
      </c>
      <c r="AS401">
        <v>325</v>
      </c>
      <c r="AV401">
        <v>42563</v>
      </c>
      <c r="AW401" t="s">
        <v>1622</v>
      </c>
      <c r="AX401">
        <v>3999.07</v>
      </c>
    </row>
    <row r="402" spans="1:50" x14ac:dyDescent="0.25">
      <c r="A402">
        <v>42570</v>
      </c>
      <c r="B402">
        <v>171.74610000000001</v>
      </c>
      <c r="C402">
        <v>171.33</v>
      </c>
      <c r="F402">
        <v>42570</v>
      </c>
      <c r="G402">
        <v>171.33</v>
      </c>
      <c r="H402">
        <v>171.74610000000001</v>
      </c>
      <c r="K402">
        <v>42573</v>
      </c>
      <c r="L402">
        <v>0.14480000000000001</v>
      </c>
      <c r="N402">
        <v>42577</v>
      </c>
      <c r="O402">
        <v>1177</v>
      </c>
      <c r="R402">
        <v>42599</v>
      </c>
      <c r="S402" t="s">
        <v>1622</v>
      </c>
      <c r="T402">
        <v>1758.17</v>
      </c>
      <c r="AE402">
        <v>42577</v>
      </c>
      <c r="AF402">
        <v>160.26499999999999</v>
      </c>
      <c r="AG402">
        <v>160.31</v>
      </c>
      <c r="AJ402">
        <v>42577</v>
      </c>
      <c r="AK402">
        <v>160.31</v>
      </c>
      <c r="AL402">
        <v>160.26499999999999</v>
      </c>
      <c r="AO402">
        <v>42572</v>
      </c>
      <c r="AP402">
        <v>0.25209999999999999</v>
      </c>
      <c r="AR402">
        <v>42591</v>
      </c>
      <c r="AS402">
        <v>13213</v>
      </c>
      <c r="AV402">
        <v>42564</v>
      </c>
      <c r="AW402" t="s">
        <v>1622</v>
      </c>
      <c r="AX402">
        <v>4020.97</v>
      </c>
    </row>
    <row r="403" spans="1:50" x14ac:dyDescent="0.25">
      <c r="A403">
        <v>42571</v>
      </c>
      <c r="B403">
        <v>171.65710000000001</v>
      </c>
      <c r="C403">
        <v>173.34</v>
      </c>
      <c r="F403">
        <v>42571</v>
      </c>
      <c r="G403">
        <v>173.34</v>
      </c>
      <c r="H403">
        <v>171.65710000000001</v>
      </c>
      <c r="K403">
        <v>42576</v>
      </c>
      <c r="L403">
        <v>0.1421</v>
      </c>
      <c r="N403">
        <v>42578</v>
      </c>
      <c r="O403">
        <v>6132</v>
      </c>
      <c r="R403">
        <v>42600</v>
      </c>
      <c r="S403" t="s">
        <v>1622</v>
      </c>
      <c r="T403">
        <v>1730.58</v>
      </c>
      <c r="AE403">
        <v>42578</v>
      </c>
      <c r="AF403">
        <v>160.89099999999999</v>
      </c>
      <c r="AG403">
        <v>160.68</v>
      </c>
      <c r="AJ403">
        <v>42578</v>
      </c>
      <c r="AK403">
        <v>160.68</v>
      </c>
      <c r="AL403">
        <v>160.89099999999999</v>
      </c>
      <c r="AO403">
        <v>42573</v>
      </c>
      <c r="AP403">
        <v>0.41649999999999998</v>
      </c>
      <c r="AR403">
        <v>42592</v>
      </c>
      <c r="AS403">
        <v>454</v>
      </c>
      <c r="AV403">
        <v>42565</v>
      </c>
      <c r="AW403" t="s">
        <v>1622</v>
      </c>
      <c r="AX403">
        <v>4024.25</v>
      </c>
    </row>
    <row r="404" spans="1:50" x14ac:dyDescent="0.25">
      <c r="A404">
        <v>42572</v>
      </c>
      <c r="B404">
        <v>172.73990000000001</v>
      </c>
      <c r="C404">
        <v>170.82</v>
      </c>
      <c r="F404">
        <v>42572</v>
      </c>
      <c r="G404">
        <v>170.82</v>
      </c>
      <c r="H404">
        <v>172.73990000000001</v>
      </c>
      <c r="K404">
        <v>42577</v>
      </c>
      <c r="L404">
        <v>0.11940000000000001</v>
      </c>
      <c r="N404">
        <v>42579</v>
      </c>
      <c r="O404">
        <v>76295</v>
      </c>
      <c r="R404">
        <v>42601</v>
      </c>
      <c r="S404" t="s">
        <v>1622</v>
      </c>
      <c r="T404">
        <v>1737.21</v>
      </c>
      <c r="AE404">
        <v>42579</v>
      </c>
      <c r="AF404">
        <v>161.5136</v>
      </c>
      <c r="AG404">
        <v>161.34</v>
      </c>
      <c r="AJ404">
        <v>42579</v>
      </c>
      <c r="AK404">
        <v>161.34</v>
      </c>
      <c r="AL404">
        <v>161.5136</v>
      </c>
      <c r="AO404">
        <v>42576</v>
      </c>
      <c r="AP404">
        <v>0.19969999999999999</v>
      </c>
      <c r="AR404">
        <v>42593</v>
      </c>
      <c r="AS404">
        <v>11000</v>
      </c>
      <c r="AV404">
        <v>42566</v>
      </c>
      <c r="AW404" t="s">
        <v>1622</v>
      </c>
      <c r="AX404">
        <v>4024.59</v>
      </c>
    </row>
    <row r="405" spans="1:50" x14ac:dyDescent="0.25">
      <c r="A405">
        <v>42573</v>
      </c>
      <c r="B405">
        <v>171.23679999999999</v>
      </c>
      <c r="C405">
        <v>171.37</v>
      </c>
      <c r="F405">
        <v>42573</v>
      </c>
      <c r="G405">
        <v>171.37</v>
      </c>
      <c r="H405">
        <v>171.23679999999999</v>
      </c>
      <c r="K405">
        <v>42578</v>
      </c>
      <c r="L405">
        <v>0.15529999999999999</v>
      </c>
      <c r="N405">
        <v>42580</v>
      </c>
      <c r="O405">
        <v>105110</v>
      </c>
      <c r="R405">
        <v>42604</v>
      </c>
      <c r="S405" t="s">
        <v>1622</v>
      </c>
      <c r="T405">
        <v>1748.07</v>
      </c>
      <c r="AE405">
        <v>42580</v>
      </c>
      <c r="AF405">
        <v>162.92410000000001</v>
      </c>
      <c r="AG405">
        <v>162.83000000000001</v>
      </c>
      <c r="AJ405">
        <v>42580</v>
      </c>
      <c r="AK405">
        <v>162.83000000000001</v>
      </c>
      <c r="AL405">
        <v>162.92410000000001</v>
      </c>
      <c r="AO405">
        <v>42577</v>
      </c>
      <c r="AP405">
        <v>0.3155</v>
      </c>
      <c r="AR405">
        <v>42594</v>
      </c>
      <c r="AS405">
        <v>318</v>
      </c>
      <c r="AV405">
        <v>42569</v>
      </c>
      <c r="AW405" t="s">
        <v>1622</v>
      </c>
      <c r="AX405">
        <v>4037.88</v>
      </c>
    </row>
    <row r="406" spans="1:50" x14ac:dyDescent="0.25">
      <c r="A406">
        <v>42576</v>
      </c>
      <c r="B406">
        <v>170.9479</v>
      </c>
      <c r="C406">
        <v>170.34</v>
      </c>
      <c r="F406">
        <v>42576</v>
      </c>
      <c r="G406">
        <v>170.34</v>
      </c>
      <c r="H406">
        <v>170.9479</v>
      </c>
      <c r="K406">
        <v>42579</v>
      </c>
      <c r="L406">
        <v>0.15240000000000001</v>
      </c>
      <c r="N406">
        <v>42583</v>
      </c>
      <c r="O406">
        <v>7909</v>
      </c>
      <c r="R406">
        <v>42605</v>
      </c>
      <c r="S406" t="s">
        <v>1622</v>
      </c>
      <c r="T406">
        <v>1739.78</v>
      </c>
      <c r="AE406">
        <v>42583</v>
      </c>
      <c r="AF406">
        <v>163.2431</v>
      </c>
      <c r="AG406">
        <v>162.94999999999999</v>
      </c>
      <c r="AJ406">
        <v>42583</v>
      </c>
      <c r="AK406">
        <v>162.94999999999999</v>
      </c>
      <c r="AL406">
        <v>163.2431</v>
      </c>
      <c r="AO406">
        <v>42578</v>
      </c>
      <c r="AP406">
        <v>0.2074</v>
      </c>
      <c r="AR406">
        <v>42597</v>
      </c>
      <c r="AS406">
        <v>5</v>
      </c>
      <c r="AV406">
        <v>42570</v>
      </c>
      <c r="AW406" t="s">
        <v>1622</v>
      </c>
      <c r="AX406">
        <v>4055.8</v>
      </c>
    </row>
    <row r="407" spans="1:50" x14ac:dyDescent="0.25">
      <c r="A407">
        <v>42577</v>
      </c>
      <c r="B407">
        <v>168.5814</v>
      </c>
      <c r="C407">
        <v>168.49</v>
      </c>
      <c r="F407">
        <v>42577</v>
      </c>
      <c r="G407">
        <v>168.49</v>
      </c>
      <c r="H407">
        <v>168.5814</v>
      </c>
      <c r="K407">
        <v>42580</v>
      </c>
      <c r="L407">
        <v>0.1784</v>
      </c>
      <c r="N407">
        <v>42584</v>
      </c>
      <c r="O407">
        <v>11729</v>
      </c>
      <c r="R407">
        <v>42606</v>
      </c>
      <c r="S407" t="s">
        <v>1622</v>
      </c>
      <c r="T407">
        <v>1752.21</v>
      </c>
      <c r="AE407">
        <v>42584</v>
      </c>
      <c r="AF407">
        <v>161.78450000000001</v>
      </c>
      <c r="AG407">
        <v>161.38</v>
      </c>
      <c r="AJ407">
        <v>42584</v>
      </c>
      <c r="AK407">
        <v>161.38</v>
      </c>
      <c r="AL407">
        <v>161.78450000000001</v>
      </c>
      <c r="AO407">
        <v>42579</v>
      </c>
      <c r="AP407">
        <v>0.26390000000000002</v>
      </c>
      <c r="AR407">
        <v>42598</v>
      </c>
      <c r="AS407">
        <v>97</v>
      </c>
      <c r="AV407">
        <v>42571</v>
      </c>
      <c r="AW407" t="s">
        <v>1622</v>
      </c>
      <c r="AX407">
        <v>4088.51</v>
      </c>
    </row>
    <row r="408" spans="1:50" x14ac:dyDescent="0.25">
      <c r="A408">
        <v>42578</v>
      </c>
      <c r="B408">
        <v>170.45840000000001</v>
      </c>
      <c r="C408">
        <v>170.6</v>
      </c>
      <c r="F408">
        <v>42578</v>
      </c>
      <c r="G408">
        <v>170.6</v>
      </c>
      <c r="H408">
        <v>170.45840000000001</v>
      </c>
      <c r="K408">
        <v>42583</v>
      </c>
      <c r="L408">
        <v>0.14130000000000001</v>
      </c>
      <c r="N408">
        <v>42585</v>
      </c>
      <c r="O408">
        <v>2740</v>
      </c>
      <c r="R408">
        <v>42607</v>
      </c>
      <c r="S408" t="s">
        <v>1622</v>
      </c>
      <c r="T408">
        <v>1748.89</v>
      </c>
      <c r="AE408">
        <v>42585</v>
      </c>
      <c r="AF408">
        <v>160.51910000000001</v>
      </c>
      <c r="AG408">
        <v>160.4</v>
      </c>
      <c r="AJ408">
        <v>42585</v>
      </c>
      <c r="AK408">
        <v>160.4</v>
      </c>
      <c r="AL408">
        <v>160.51910000000001</v>
      </c>
      <c r="AO408">
        <v>42580</v>
      </c>
      <c r="AP408">
        <v>0.27229999999999999</v>
      </c>
      <c r="AR408">
        <v>42599</v>
      </c>
      <c r="AS408">
        <v>57058</v>
      </c>
      <c r="AV408">
        <v>42572</v>
      </c>
      <c r="AW408" t="s">
        <v>1622</v>
      </c>
      <c r="AX408">
        <v>4074.39</v>
      </c>
    </row>
    <row r="409" spans="1:50" x14ac:dyDescent="0.25">
      <c r="A409">
        <v>42579</v>
      </c>
      <c r="B409">
        <v>168.59309999999999</v>
      </c>
      <c r="C409">
        <v>167.91</v>
      </c>
      <c r="F409">
        <v>42579</v>
      </c>
      <c r="G409">
        <v>167.91</v>
      </c>
      <c r="H409">
        <v>168.59309999999999</v>
      </c>
      <c r="K409">
        <v>42584</v>
      </c>
      <c r="L409">
        <v>0.1721</v>
      </c>
      <c r="N409">
        <v>42586</v>
      </c>
      <c r="O409">
        <v>5761</v>
      </c>
      <c r="R409">
        <v>42608</v>
      </c>
      <c r="S409" t="s">
        <v>1622</v>
      </c>
      <c r="T409">
        <v>1726.68</v>
      </c>
      <c r="AE409">
        <v>42586</v>
      </c>
      <c r="AF409">
        <v>161.74449999999999</v>
      </c>
      <c r="AG409">
        <v>161.72999999999999</v>
      </c>
      <c r="AJ409">
        <v>42586</v>
      </c>
      <c r="AK409">
        <v>161.72999999999999</v>
      </c>
      <c r="AL409">
        <v>161.74449999999999</v>
      </c>
      <c r="AO409">
        <v>42583</v>
      </c>
      <c r="AP409">
        <v>0.37080000000000002</v>
      </c>
      <c r="AR409">
        <v>42600</v>
      </c>
      <c r="AS409">
        <v>80</v>
      </c>
      <c r="AV409">
        <v>42573</v>
      </c>
      <c r="AW409" t="s">
        <v>1622</v>
      </c>
      <c r="AX409">
        <v>4107.53</v>
      </c>
    </row>
    <row r="410" spans="1:50" x14ac:dyDescent="0.25">
      <c r="A410">
        <v>42580</v>
      </c>
      <c r="B410">
        <v>170.6095</v>
      </c>
      <c r="C410">
        <v>168.3</v>
      </c>
      <c r="F410">
        <v>42580</v>
      </c>
      <c r="G410">
        <v>168.3</v>
      </c>
      <c r="H410">
        <v>170.6095</v>
      </c>
      <c r="K410">
        <v>42585</v>
      </c>
      <c r="L410">
        <v>0.18210000000000001</v>
      </c>
      <c r="N410">
        <v>42587</v>
      </c>
      <c r="O410">
        <v>42174</v>
      </c>
      <c r="R410">
        <v>42611</v>
      </c>
      <c r="S410" t="s">
        <v>1622</v>
      </c>
      <c r="T410">
        <v>1761.3</v>
      </c>
      <c r="AE410">
        <v>42587</v>
      </c>
      <c r="AF410">
        <v>163.05119999999999</v>
      </c>
      <c r="AG410">
        <v>162.94999999999999</v>
      </c>
      <c r="AJ410">
        <v>42587</v>
      </c>
      <c r="AK410">
        <v>162.94999999999999</v>
      </c>
      <c r="AL410">
        <v>163.05119999999999</v>
      </c>
      <c r="AO410">
        <v>42584</v>
      </c>
      <c r="AP410">
        <v>0.26679999999999998</v>
      </c>
      <c r="AR410">
        <v>42601</v>
      </c>
      <c r="AS410">
        <v>6924</v>
      </c>
      <c r="AV410">
        <v>42576</v>
      </c>
      <c r="AW410" t="s">
        <v>1622</v>
      </c>
      <c r="AX410">
        <v>4139.4799999999996</v>
      </c>
    </row>
    <row r="411" spans="1:50" x14ac:dyDescent="0.25">
      <c r="A411">
        <v>42583</v>
      </c>
      <c r="B411">
        <v>170.47839999999999</v>
      </c>
      <c r="C411">
        <v>168.64</v>
      </c>
      <c r="F411">
        <v>42583</v>
      </c>
      <c r="G411">
        <v>168.64</v>
      </c>
      <c r="H411">
        <v>170.47839999999999</v>
      </c>
      <c r="K411">
        <v>42586</v>
      </c>
      <c r="L411">
        <v>0.15970000000000001</v>
      </c>
      <c r="N411">
        <v>42590</v>
      </c>
      <c r="O411">
        <v>36560</v>
      </c>
      <c r="R411">
        <v>42612</v>
      </c>
      <c r="S411" t="s">
        <v>1622</v>
      </c>
      <c r="T411">
        <v>1760.69</v>
      </c>
      <c r="AE411">
        <v>42590</v>
      </c>
      <c r="AF411">
        <v>162.4941</v>
      </c>
      <c r="AG411">
        <v>162.29</v>
      </c>
      <c r="AJ411">
        <v>42590</v>
      </c>
      <c r="AK411">
        <v>162.29</v>
      </c>
      <c r="AL411">
        <v>162.4941</v>
      </c>
      <c r="AO411">
        <v>42585</v>
      </c>
      <c r="AP411">
        <v>0.26500000000000001</v>
      </c>
      <c r="AR411">
        <v>42604</v>
      </c>
      <c r="AS411">
        <v>481</v>
      </c>
      <c r="AV411">
        <v>42577</v>
      </c>
      <c r="AW411" t="s">
        <v>1622</v>
      </c>
      <c r="AX411">
        <v>4153.37</v>
      </c>
    </row>
    <row r="412" spans="1:50" x14ac:dyDescent="0.25">
      <c r="A412">
        <v>42584</v>
      </c>
      <c r="B412">
        <v>167.65369999999999</v>
      </c>
      <c r="C412">
        <v>163.98</v>
      </c>
      <c r="F412">
        <v>42584</v>
      </c>
      <c r="G412">
        <v>163.98</v>
      </c>
      <c r="H412">
        <v>167.65369999999999</v>
      </c>
      <c r="K412">
        <v>42587</v>
      </c>
      <c r="L412">
        <v>0.18060000000000001</v>
      </c>
      <c r="N412">
        <v>42591</v>
      </c>
      <c r="O412">
        <v>1300</v>
      </c>
      <c r="R412">
        <v>42613</v>
      </c>
      <c r="S412" t="s">
        <v>1622</v>
      </c>
      <c r="T412">
        <v>1783.02</v>
      </c>
      <c r="AE412">
        <v>42591</v>
      </c>
      <c r="AF412">
        <v>163.74539999999999</v>
      </c>
      <c r="AG412">
        <v>163.55000000000001</v>
      </c>
      <c r="AJ412">
        <v>42591</v>
      </c>
      <c r="AK412">
        <v>163.55000000000001</v>
      </c>
      <c r="AL412">
        <v>163.74539999999999</v>
      </c>
      <c r="AO412">
        <v>42586</v>
      </c>
      <c r="AP412">
        <v>0.22770000000000001</v>
      </c>
      <c r="AR412">
        <v>42605</v>
      </c>
      <c r="AS412">
        <v>447</v>
      </c>
      <c r="AV412">
        <v>42578</v>
      </c>
      <c r="AW412" t="s">
        <v>1622</v>
      </c>
      <c r="AX412">
        <v>4169.75</v>
      </c>
    </row>
    <row r="413" spans="1:50" x14ac:dyDescent="0.25">
      <c r="A413">
        <v>42585</v>
      </c>
      <c r="B413">
        <v>163.9667</v>
      </c>
      <c r="C413">
        <v>163.59</v>
      </c>
      <c r="F413">
        <v>42585</v>
      </c>
      <c r="G413">
        <v>163.59</v>
      </c>
      <c r="H413">
        <v>163.9667</v>
      </c>
      <c r="K413">
        <v>42590</v>
      </c>
      <c r="L413">
        <v>0.18129999999999999</v>
      </c>
      <c r="N413">
        <v>42592</v>
      </c>
      <c r="O413">
        <v>17569</v>
      </c>
      <c r="R413">
        <v>42614</v>
      </c>
      <c r="S413" t="s">
        <v>1622</v>
      </c>
      <c r="T413">
        <v>1793.41</v>
      </c>
      <c r="AE413">
        <v>42592</v>
      </c>
      <c r="AF413">
        <v>163.80420000000001</v>
      </c>
      <c r="AG413">
        <v>163.72</v>
      </c>
      <c r="AJ413">
        <v>42592</v>
      </c>
      <c r="AK413">
        <v>163.72</v>
      </c>
      <c r="AL413">
        <v>163.80420000000001</v>
      </c>
      <c r="AO413">
        <v>42587</v>
      </c>
      <c r="AP413">
        <v>0.20610000000000001</v>
      </c>
      <c r="AR413">
        <v>42606</v>
      </c>
      <c r="AS413">
        <v>41</v>
      </c>
      <c r="AV413">
        <v>42579</v>
      </c>
      <c r="AW413" t="s">
        <v>1622</v>
      </c>
      <c r="AX413">
        <v>4185.83</v>
      </c>
    </row>
    <row r="414" spans="1:50" x14ac:dyDescent="0.25">
      <c r="A414">
        <v>42586</v>
      </c>
      <c r="B414">
        <v>165.40010000000001</v>
      </c>
      <c r="C414">
        <v>165.32</v>
      </c>
      <c r="F414">
        <v>42586</v>
      </c>
      <c r="G414">
        <v>165.32</v>
      </c>
      <c r="H414">
        <v>165.40010000000001</v>
      </c>
      <c r="K414">
        <v>42591</v>
      </c>
      <c r="L414">
        <v>0.16059999999999999</v>
      </c>
      <c r="N414">
        <v>42593</v>
      </c>
      <c r="O414">
        <v>55203</v>
      </c>
      <c r="R414">
        <v>42615</v>
      </c>
      <c r="S414" t="s">
        <v>1622</v>
      </c>
      <c r="T414">
        <v>1797.83</v>
      </c>
      <c r="AE414">
        <v>42593</v>
      </c>
      <c r="AF414">
        <v>164.21969999999999</v>
      </c>
      <c r="AG414">
        <v>164.04</v>
      </c>
      <c r="AJ414">
        <v>42593</v>
      </c>
      <c r="AK414">
        <v>164.04</v>
      </c>
      <c r="AL414">
        <v>164.21969999999999</v>
      </c>
      <c r="AO414">
        <v>42590</v>
      </c>
      <c r="AP414">
        <v>0.1903</v>
      </c>
      <c r="AR414">
        <v>42611</v>
      </c>
      <c r="AS414">
        <v>412</v>
      </c>
      <c r="AV414">
        <v>42580</v>
      </c>
      <c r="AW414" t="s">
        <v>1622</v>
      </c>
      <c r="AX414">
        <v>4222.6099999999997</v>
      </c>
    </row>
    <row r="415" spans="1:50" x14ac:dyDescent="0.25">
      <c r="A415">
        <v>42587</v>
      </c>
      <c r="B415">
        <v>164.98740000000001</v>
      </c>
      <c r="C415">
        <v>167.02</v>
      </c>
      <c r="F415">
        <v>42587</v>
      </c>
      <c r="G415">
        <v>167.02</v>
      </c>
      <c r="H415">
        <v>164.98740000000001</v>
      </c>
      <c r="K415">
        <v>42592</v>
      </c>
      <c r="L415">
        <v>0.16139999999999999</v>
      </c>
      <c r="N415">
        <v>42594</v>
      </c>
      <c r="O415">
        <v>1604</v>
      </c>
      <c r="R415">
        <v>42618</v>
      </c>
      <c r="S415" t="s">
        <v>1622</v>
      </c>
      <c r="T415">
        <v>1802.02</v>
      </c>
      <c r="AE415">
        <v>42594</v>
      </c>
      <c r="AF415">
        <v>164.8836</v>
      </c>
      <c r="AG415">
        <v>164.78</v>
      </c>
      <c r="AJ415">
        <v>42594</v>
      </c>
      <c r="AK415">
        <v>164.78</v>
      </c>
      <c r="AL415">
        <v>164.8836</v>
      </c>
      <c r="AO415">
        <v>42591</v>
      </c>
      <c r="AP415">
        <v>0.19939999999999999</v>
      </c>
      <c r="AR415">
        <v>42612</v>
      </c>
      <c r="AS415">
        <v>337</v>
      </c>
      <c r="AV415">
        <v>42583</v>
      </c>
      <c r="AW415" t="s">
        <v>1622</v>
      </c>
      <c r="AX415">
        <v>4231.0600000000004</v>
      </c>
    </row>
    <row r="416" spans="1:50" x14ac:dyDescent="0.25">
      <c r="A416">
        <v>42590</v>
      </c>
      <c r="B416">
        <v>168.30930000000001</v>
      </c>
      <c r="C416">
        <v>168.57</v>
      </c>
      <c r="F416">
        <v>42590</v>
      </c>
      <c r="G416">
        <v>168.57</v>
      </c>
      <c r="H416">
        <v>168.30930000000001</v>
      </c>
      <c r="K416">
        <v>42593</v>
      </c>
      <c r="L416">
        <v>0.15970000000000001</v>
      </c>
      <c r="N416">
        <v>42597</v>
      </c>
      <c r="O416">
        <v>286</v>
      </c>
      <c r="R416">
        <v>42619</v>
      </c>
      <c r="S416" t="s">
        <v>1622</v>
      </c>
      <c r="T416">
        <v>1813.83</v>
      </c>
      <c r="AE416">
        <v>42597</v>
      </c>
      <c r="AF416" t="s">
        <v>1622</v>
      </c>
      <c r="AG416">
        <v>164.67</v>
      </c>
      <c r="AJ416">
        <v>42597</v>
      </c>
      <c r="AK416">
        <v>164.67</v>
      </c>
      <c r="AL416" t="s">
        <v>1622</v>
      </c>
      <c r="AO416">
        <v>42592</v>
      </c>
      <c r="AP416">
        <v>0.2787</v>
      </c>
      <c r="AR416">
        <v>42614</v>
      </c>
      <c r="AS416">
        <v>342</v>
      </c>
      <c r="AV416">
        <v>42584</v>
      </c>
      <c r="AW416" t="s">
        <v>1622</v>
      </c>
      <c r="AX416">
        <v>4193.3</v>
      </c>
    </row>
    <row r="417" spans="1:50" x14ac:dyDescent="0.25">
      <c r="A417">
        <v>42591</v>
      </c>
      <c r="B417">
        <v>169.86359999999999</v>
      </c>
      <c r="C417">
        <v>169.62</v>
      </c>
      <c r="F417">
        <v>42591</v>
      </c>
      <c r="G417">
        <v>169.62</v>
      </c>
      <c r="H417">
        <v>169.86359999999999</v>
      </c>
      <c r="K417">
        <v>42594</v>
      </c>
      <c r="L417">
        <v>0.16930000000000001</v>
      </c>
      <c r="N417">
        <v>42598</v>
      </c>
      <c r="O417">
        <v>66238</v>
      </c>
      <c r="R417">
        <v>42620</v>
      </c>
      <c r="S417" t="s">
        <v>1622</v>
      </c>
      <c r="T417">
        <v>1809.6</v>
      </c>
      <c r="AE417">
        <v>42598</v>
      </c>
      <c r="AF417">
        <v>162.86519999999999</v>
      </c>
      <c r="AG417">
        <v>162.94999999999999</v>
      </c>
      <c r="AJ417">
        <v>42598</v>
      </c>
      <c r="AK417">
        <v>162.94999999999999</v>
      </c>
      <c r="AL417">
        <v>162.86519999999999</v>
      </c>
      <c r="AO417">
        <v>42593</v>
      </c>
      <c r="AP417">
        <v>0.307</v>
      </c>
      <c r="AR417">
        <v>42615</v>
      </c>
      <c r="AS417">
        <v>309</v>
      </c>
      <c r="AV417">
        <v>42585</v>
      </c>
      <c r="AW417" t="s">
        <v>1622</v>
      </c>
      <c r="AX417">
        <v>4160.55</v>
      </c>
    </row>
    <row r="418" spans="1:50" x14ac:dyDescent="0.25">
      <c r="A418">
        <v>42592</v>
      </c>
      <c r="B418">
        <v>169.50460000000001</v>
      </c>
      <c r="C418">
        <v>168.88</v>
      </c>
      <c r="F418">
        <v>42592</v>
      </c>
      <c r="G418">
        <v>168.88</v>
      </c>
      <c r="H418">
        <v>169.50460000000001</v>
      </c>
      <c r="K418">
        <v>42597</v>
      </c>
      <c r="L418">
        <v>0.14330000000000001</v>
      </c>
      <c r="N418">
        <v>42599</v>
      </c>
      <c r="O418">
        <v>1531</v>
      </c>
      <c r="R418">
        <v>42621</v>
      </c>
      <c r="S418" t="s">
        <v>1622</v>
      </c>
      <c r="T418">
        <v>1804.72</v>
      </c>
      <c r="AE418">
        <v>42599</v>
      </c>
      <c r="AF418">
        <v>161.51560000000001</v>
      </c>
      <c r="AG418">
        <v>161.87</v>
      </c>
      <c r="AJ418">
        <v>42599</v>
      </c>
      <c r="AK418">
        <v>161.87</v>
      </c>
      <c r="AL418">
        <v>161.51560000000001</v>
      </c>
      <c r="AO418">
        <v>42594</v>
      </c>
      <c r="AP418">
        <v>0.29120000000000001</v>
      </c>
      <c r="AR418">
        <v>42618</v>
      </c>
      <c r="AS418">
        <v>122813</v>
      </c>
      <c r="AV418">
        <v>42586</v>
      </c>
      <c r="AW418" t="s">
        <v>1622</v>
      </c>
      <c r="AX418">
        <v>4192.3900000000003</v>
      </c>
    </row>
    <row r="419" spans="1:50" x14ac:dyDescent="0.25">
      <c r="A419">
        <v>42593</v>
      </c>
      <c r="B419">
        <v>169.49940000000001</v>
      </c>
      <c r="C419">
        <v>170.42</v>
      </c>
      <c r="F419">
        <v>42593</v>
      </c>
      <c r="G419">
        <v>170.42</v>
      </c>
      <c r="H419">
        <v>169.49940000000001</v>
      </c>
      <c r="K419">
        <v>42598</v>
      </c>
      <c r="L419">
        <v>0.14649999999999999</v>
      </c>
      <c r="N419">
        <v>42600</v>
      </c>
      <c r="O419">
        <v>5033</v>
      </c>
      <c r="R419">
        <v>42622</v>
      </c>
      <c r="S419" t="s">
        <v>1622</v>
      </c>
      <c r="T419">
        <v>1801.96</v>
      </c>
      <c r="AE419">
        <v>42600</v>
      </c>
      <c r="AF419">
        <v>162.8707</v>
      </c>
      <c r="AG419">
        <v>162.93</v>
      </c>
      <c r="AJ419">
        <v>42600</v>
      </c>
      <c r="AK419">
        <v>162.93</v>
      </c>
      <c r="AL419">
        <v>162.8707</v>
      </c>
      <c r="AO419">
        <v>42597</v>
      </c>
      <c r="AP419">
        <v>0.31900000000000001</v>
      </c>
      <c r="AR419">
        <v>42619</v>
      </c>
      <c r="AS419">
        <v>796</v>
      </c>
      <c r="AV419">
        <v>42587</v>
      </c>
      <c r="AW419" t="s">
        <v>1622</v>
      </c>
      <c r="AX419">
        <v>4226.45</v>
      </c>
    </row>
    <row r="420" spans="1:50" x14ac:dyDescent="0.25">
      <c r="A420">
        <v>42594</v>
      </c>
      <c r="B420">
        <v>170.58949999999999</v>
      </c>
      <c r="C420">
        <v>169.42</v>
      </c>
      <c r="F420">
        <v>42594</v>
      </c>
      <c r="G420">
        <v>169.42</v>
      </c>
      <c r="H420">
        <v>170.58949999999999</v>
      </c>
      <c r="K420">
        <v>42599</v>
      </c>
      <c r="L420">
        <v>0.12620000000000001</v>
      </c>
      <c r="N420">
        <v>42601</v>
      </c>
      <c r="O420">
        <v>111860</v>
      </c>
      <c r="R420">
        <v>42625</v>
      </c>
      <c r="S420" t="s">
        <v>1622</v>
      </c>
      <c r="T420">
        <v>1773.92</v>
      </c>
      <c r="AE420">
        <v>42601</v>
      </c>
      <c r="AF420">
        <v>162.72110000000001</v>
      </c>
      <c r="AG420">
        <v>162.86000000000001</v>
      </c>
      <c r="AJ420">
        <v>42601</v>
      </c>
      <c r="AK420">
        <v>162.86000000000001</v>
      </c>
      <c r="AL420">
        <v>162.72110000000001</v>
      </c>
      <c r="AO420">
        <v>42598</v>
      </c>
      <c r="AP420">
        <v>0.2301</v>
      </c>
      <c r="AR420">
        <v>42620</v>
      </c>
      <c r="AS420">
        <v>131</v>
      </c>
      <c r="AV420">
        <v>42590</v>
      </c>
      <c r="AW420" t="s">
        <v>1622</v>
      </c>
      <c r="AX420">
        <v>4212.18</v>
      </c>
    </row>
    <row r="421" spans="1:50" x14ac:dyDescent="0.25">
      <c r="A421">
        <v>42597</v>
      </c>
      <c r="B421">
        <v>169.7131</v>
      </c>
      <c r="C421">
        <v>170.11</v>
      </c>
      <c r="F421">
        <v>42597</v>
      </c>
      <c r="G421">
        <v>170.11</v>
      </c>
      <c r="H421">
        <v>169.7131</v>
      </c>
      <c r="K421">
        <v>42600</v>
      </c>
      <c r="L421">
        <v>0.16869999999999999</v>
      </c>
      <c r="N421">
        <v>42604</v>
      </c>
      <c r="O421">
        <v>51291</v>
      </c>
      <c r="R421">
        <v>42626</v>
      </c>
      <c r="S421" t="s">
        <v>1622</v>
      </c>
      <c r="T421">
        <v>1773.86</v>
      </c>
      <c r="AE421">
        <v>42604</v>
      </c>
      <c r="AF421">
        <v>162.73240000000001</v>
      </c>
      <c r="AG421">
        <v>162.63999999999999</v>
      </c>
      <c r="AJ421">
        <v>42604</v>
      </c>
      <c r="AK421">
        <v>162.63999999999999</v>
      </c>
      <c r="AL421">
        <v>162.73240000000001</v>
      </c>
      <c r="AO421">
        <v>42599</v>
      </c>
      <c r="AP421">
        <v>0.23499999999999999</v>
      </c>
      <c r="AR421">
        <v>42621</v>
      </c>
      <c r="AS421">
        <v>10305</v>
      </c>
      <c r="AV421">
        <v>42591</v>
      </c>
      <c r="AW421" t="s">
        <v>1622</v>
      </c>
      <c r="AX421">
        <v>4244.6899999999996</v>
      </c>
    </row>
    <row r="422" spans="1:50" x14ac:dyDescent="0.25">
      <c r="A422">
        <v>42598</v>
      </c>
      <c r="B422">
        <v>167.34049999999999</v>
      </c>
      <c r="C422">
        <v>167.08</v>
      </c>
      <c r="F422">
        <v>42598</v>
      </c>
      <c r="G422">
        <v>167.08</v>
      </c>
      <c r="H422">
        <v>167.34049999999999</v>
      </c>
      <c r="K422">
        <v>42601</v>
      </c>
      <c r="L422">
        <v>0.1144</v>
      </c>
      <c r="N422">
        <v>42605</v>
      </c>
      <c r="O422">
        <v>1178</v>
      </c>
      <c r="R422">
        <v>42627</v>
      </c>
      <c r="S422" t="s">
        <v>1622</v>
      </c>
      <c r="T422">
        <v>1762.76</v>
      </c>
      <c r="AE422">
        <v>42605</v>
      </c>
      <c r="AF422">
        <v>163.77099999999999</v>
      </c>
      <c r="AG422">
        <v>163.93</v>
      </c>
      <c r="AJ422">
        <v>42605</v>
      </c>
      <c r="AK422">
        <v>163.93</v>
      </c>
      <c r="AL422">
        <v>163.77099999999999</v>
      </c>
      <c r="AO422">
        <v>42600</v>
      </c>
      <c r="AP422">
        <v>0.3029</v>
      </c>
      <c r="AR422">
        <v>42622</v>
      </c>
      <c r="AS422">
        <v>1850</v>
      </c>
      <c r="AV422">
        <v>42592</v>
      </c>
      <c r="AW422" t="s">
        <v>1622</v>
      </c>
      <c r="AX422">
        <v>4246.2700000000004</v>
      </c>
    </row>
    <row r="423" spans="1:50" x14ac:dyDescent="0.25">
      <c r="A423">
        <v>42599</v>
      </c>
      <c r="B423">
        <v>168.9905</v>
      </c>
      <c r="C423">
        <v>167.13</v>
      </c>
      <c r="F423">
        <v>42599</v>
      </c>
      <c r="G423">
        <v>167.13</v>
      </c>
      <c r="H423">
        <v>168.9905</v>
      </c>
      <c r="K423">
        <v>42604</v>
      </c>
      <c r="L423">
        <v>0.10290000000000001</v>
      </c>
      <c r="N423">
        <v>42606</v>
      </c>
      <c r="O423">
        <v>6720</v>
      </c>
      <c r="R423">
        <v>42628</v>
      </c>
      <c r="S423" t="s">
        <v>1622</v>
      </c>
      <c r="T423">
        <v>1744.51</v>
      </c>
      <c r="AE423">
        <v>42606</v>
      </c>
      <c r="AF423">
        <v>163.1514</v>
      </c>
      <c r="AG423">
        <v>163.31</v>
      </c>
      <c r="AJ423">
        <v>42606</v>
      </c>
      <c r="AK423">
        <v>163.31</v>
      </c>
      <c r="AL423">
        <v>163.1514</v>
      </c>
      <c r="AO423">
        <v>42601</v>
      </c>
      <c r="AP423">
        <v>0.2429</v>
      </c>
      <c r="AR423">
        <v>42625</v>
      </c>
      <c r="AS423">
        <v>253</v>
      </c>
      <c r="AV423">
        <v>42593</v>
      </c>
      <c r="AW423" t="s">
        <v>1622</v>
      </c>
      <c r="AX423">
        <v>4257.1099999999997</v>
      </c>
    </row>
    <row r="424" spans="1:50" x14ac:dyDescent="0.25">
      <c r="A424">
        <v>42600</v>
      </c>
      <c r="B424">
        <v>166.33349999999999</v>
      </c>
      <c r="C424">
        <v>166.71</v>
      </c>
      <c r="F424">
        <v>42600</v>
      </c>
      <c r="G424">
        <v>166.71</v>
      </c>
      <c r="H424">
        <v>166.33349999999999</v>
      </c>
      <c r="K424">
        <v>42605</v>
      </c>
      <c r="L424">
        <v>0.128</v>
      </c>
      <c r="N424">
        <v>42607</v>
      </c>
      <c r="O424">
        <v>1245</v>
      </c>
      <c r="R424">
        <v>42629</v>
      </c>
      <c r="S424" t="s">
        <v>1622</v>
      </c>
      <c r="T424">
        <v>1758.56</v>
      </c>
      <c r="AE424">
        <v>42607</v>
      </c>
      <c r="AF424">
        <v>162.94579999999999</v>
      </c>
      <c r="AG424">
        <v>162.97</v>
      </c>
      <c r="AJ424">
        <v>42607</v>
      </c>
      <c r="AK424">
        <v>162.97</v>
      </c>
      <c r="AL424">
        <v>162.94579999999999</v>
      </c>
      <c r="AO424">
        <v>42604</v>
      </c>
      <c r="AP424">
        <v>0.24390000000000001</v>
      </c>
      <c r="AR424">
        <v>42626</v>
      </c>
      <c r="AS424">
        <v>34</v>
      </c>
      <c r="AV424">
        <v>42594</v>
      </c>
      <c r="AW424" t="s">
        <v>1622</v>
      </c>
      <c r="AX424">
        <v>4274.38</v>
      </c>
    </row>
    <row r="425" spans="1:50" x14ac:dyDescent="0.25">
      <c r="A425">
        <v>42601</v>
      </c>
      <c r="B425">
        <v>166.96559999999999</v>
      </c>
      <c r="C425">
        <v>166.39</v>
      </c>
      <c r="F425">
        <v>42601</v>
      </c>
      <c r="G425">
        <v>166.39</v>
      </c>
      <c r="H425">
        <v>166.96559999999999</v>
      </c>
      <c r="K425">
        <v>42606</v>
      </c>
      <c r="L425">
        <v>0.1348</v>
      </c>
      <c r="N425">
        <v>42608</v>
      </c>
      <c r="O425">
        <v>978</v>
      </c>
      <c r="R425">
        <v>42633</v>
      </c>
      <c r="S425" t="s">
        <v>1622</v>
      </c>
      <c r="T425">
        <v>1766.09</v>
      </c>
      <c r="AE425">
        <v>42608</v>
      </c>
      <c r="AF425">
        <v>162.4528</v>
      </c>
      <c r="AG425">
        <v>162.78</v>
      </c>
      <c r="AJ425">
        <v>42608</v>
      </c>
      <c r="AK425">
        <v>162.78</v>
      </c>
      <c r="AL425">
        <v>162.4528</v>
      </c>
      <c r="AO425">
        <v>42605</v>
      </c>
      <c r="AP425">
        <v>0.18959999999999999</v>
      </c>
      <c r="AR425">
        <v>42627</v>
      </c>
      <c r="AS425">
        <v>3783</v>
      </c>
      <c r="AV425">
        <v>42597</v>
      </c>
      <c r="AW425" t="s">
        <v>1622</v>
      </c>
      <c r="AX425">
        <v>4271.5</v>
      </c>
    </row>
    <row r="426" spans="1:50" x14ac:dyDescent="0.25">
      <c r="A426">
        <v>42604</v>
      </c>
      <c r="B426">
        <v>167.9939</v>
      </c>
      <c r="C426">
        <v>167</v>
      </c>
      <c r="F426">
        <v>42604</v>
      </c>
      <c r="G426">
        <v>167</v>
      </c>
      <c r="H426">
        <v>167.9939</v>
      </c>
      <c r="K426">
        <v>42607</v>
      </c>
      <c r="L426">
        <v>0.1439</v>
      </c>
      <c r="N426">
        <v>42611</v>
      </c>
      <c r="O426">
        <v>17459</v>
      </c>
      <c r="R426">
        <v>42634</v>
      </c>
      <c r="S426" t="s">
        <v>1622</v>
      </c>
      <c r="T426">
        <v>1815.31</v>
      </c>
      <c r="AE426">
        <v>42611</v>
      </c>
      <c r="AF426">
        <v>162.98179999999999</v>
      </c>
      <c r="AG426">
        <v>163.13</v>
      </c>
      <c r="AJ426">
        <v>42611</v>
      </c>
      <c r="AK426">
        <v>163.13</v>
      </c>
      <c r="AL426">
        <v>162.98179999999999</v>
      </c>
      <c r="AO426">
        <v>42606</v>
      </c>
      <c r="AP426">
        <v>0.186</v>
      </c>
      <c r="AR426">
        <v>42628</v>
      </c>
      <c r="AS426">
        <v>74</v>
      </c>
      <c r="AV426">
        <v>42598</v>
      </c>
      <c r="AW426" t="s">
        <v>1622</v>
      </c>
      <c r="AX426">
        <v>4222.28</v>
      </c>
    </row>
    <row r="427" spans="1:50" x14ac:dyDescent="0.25">
      <c r="A427">
        <v>42605</v>
      </c>
      <c r="B427">
        <v>167.19210000000001</v>
      </c>
      <c r="C427">
        <v>167.7</v>
      </c>
      <c r="F427">
        <v>42605</v>
      </c>
      <c r="G427">
        <v>167.7</v>
      </c>
      <c r="H427">
        <v>167.19210000000001</v>
      </c>
      <c r="K427">
        <v>42608</v>
      </c>
      <c r="L427">
        <v>0.17130000000000001</v>
      </c>
      <c r="N427">
        <v>42612</v>
      </c>
      <c r="O427">
        <v>12808</v>
      </c>
      <c r="R427">
        <v>42636</v>
      </c>
      <c r="S427" t="s">
        <v>1622</v>
      </c>
      <c r="T427">
        <v>1811.1</v>
      </c>
      <c r="AE427">
        <v>42612</v>
      </c>
      <c r="AF427">
        <v>163.04069999999999</v>
      </c>
      <c r="AG427">
        <v>162.96</v>
      </c>
      <c r="AJ427">
        <v>42612</v>
      </c>
      <c r="AK427">
        <v>162.96</v>
      </c>
      <c r="AL427">
        <v>163.04069999999999</v>
      </c>
      <c r="AO427">
        <v>42607</v>
      </c>
      <c r="AP427">
        <v>0.27229999999999999</v>
      </c>
      <c r="AR427">
        <v>42629</v>
      </c>
      <c r="AS427">
        <v>593</v>
      </c>
      <c r="AV427">
        <v>42599</v>
      </c>
      <c r="AW427" t="s">
        <v>1622</v>
      </c>
      <c r="AX427">
        <v>4187.3500000000004</v>
      </c>
    </row>
    <row r="428" spans="1:50" x14ac:dyDescent="0.25">
      <c r="A428">
        <v>42606</v>
      </c>
      <c r="B428">
        <v>168.38149999999999</v>
      </c>
      <c r="C428">
        <v>168.05</v>
      </c>
      <c r="F428">
        <v>42606</v>
      </c>
      <c r="G428">
        <v>168.05</v>
      </c>
      <c r="H428">
        <v>168.38149999999999</v>
      </c>
      <c r="K428">
        <v>42611</v>
      </c>
      <c r="L428">
        <v>0.16489999999999999</v>
      </c>
      <c r="N428">
        <v>42613</v>
      </c>
      <c r="O428">
        <v>13619</v>
      </c>
      <c r="R428">
        <v>42639</v>
      </c>
      <c r="S428" t="s">
        <v>1622</v>
      </c>
      <c r="T428">
        <v>1792.4</v>
      </c>
      <c r="AE428">
        <v>42613</v>
      </c>
      <c r="AF428">
        <v>163.24109999999999</v>
      </c>
      <c r="AG428">
        <v>163.31</v>
      </c>
      <c r="AJ428">
        <v>42613</v>
      </c>
      <c r="AK428">
        <v>163.31</v>
      </c>
      <c r="AL428">
        <v>163.24109999999999</v>
      </c>
      <c r="AO428">
        <v>42608</v>
      </c>
      <c r="AP428">
        <v>0.23930000000000001</v>
      </c>
      <c r="AR428">
        <v>42632</v>
      </c>
      <c r="AS428">
        <v>300</v>
      </c>
      <c r="AV428">
        <v>42600</v>
      </c>
      <c r="AW428" t="s">
        <v>1622</v>
      </c>
      <c r="AX428">
        <v>4222.55</v>
      </c>
    </row>
    <row r="429" spans="1:50" x14ac:dyDescent="0.25">
      <c r="A429">
        <v>42607</v>
      </c>
      <c r="B429">
        <v>168.0573</v>
      </c>
      <c r="C429">
        <v>167.77</v>
      </c>
      <c r="F429">
        <v>42607</v>
      </c>
      <c r="G429">
        <v>167.77</v>
      </c>
      <c r="H429">
        <v>168.0573</v>
      </c>
      <c r="K429">
        <v>42612</v>
      </c>
      <c r="L429">
        <v>0.1236</v>
      </c>
      <c r="N429">
        <v>42614</v>
      </c>
      <c r="O429">
        <v>29214</v>
      </c>
      <c r="R429">
        <v>42640</v>
      </c>
      <c r="S429" t="s">
        <v>1622</v>
      </c>
      <c r="T429">
        <v>1810.81</v>
      </c>
      <c r="AE429">
        <v>42614</v>
      </c>
      <c r="AF429">
        <v>163.3553</v>
      </c>
      <c r="AG429">
        <v>163.4</v>
      </c>
      <c r="AJ429">
        <v>42614</v>
      </c>
      <c r="AK429">
        <v>163.4</v>
      </c>
      <c r="AL429">
        <v>163.3553</v>
      </c>
      <c r="AO429">
        <v>42611</v>
      </c>
      <c r="AP429">
        <v>0.52510000000000001</v>
      </c>
      <c r="AR429">
        <v>42633</v>
      </c>
      <c r="AS429">
        <v>172</v>
      </c>
      <c r="AV429">
        <v>42601</v>
      </c>
      <c r="AW429" t="s">
        <v>1622</v>
      </c>
      <c r="AX429">
        <v>4218.7299999999996</v>
      </c>
    </row>
    <row r="430" spans="1:50" x14ac:dyDescent="0.25">
      <c r="A430">
        <v>42608</v>
      </c>
      <c r="B430">
        <v>165.9179</v>
      </c>
      <c r="C430">
        <v>167.7</v>
      </c>
      <c r="F430">
        <v>42608</v>
      </c>
      <c r="G430">
        <v>167.7</v>
      </c>
      <c r="H430">
        <v>165.9179</v>
      </c>
      <c r="K430">
        <v>42613</v>
      </c>
      <c r="L430">
        <v>0.16769999999999999</v>
      </c>
      <c r="N430">
        <v>42615</v>
      </c>
      <c r="O430">
        <v>5307</v>
      </c>
      <c r="R430">
        <v>42641</v>
      </c>
      <c r="S430" t="s">
        <v>1622</v>
      </c>
      <c r="T430">
        <v>1801.11</v>
      </c>
      <c r="AE430">
        <v>42615</v>
      </c>
      <c r="AF430">
        <v>164.8494</v>
      </c>
      <c r="AG430">
        <v>164.85</v>
      </c>
      <c r="AJ430">
        <v>42615</v>
      </c>
      <c r="AK430">
        <v>164.85</v>
      </c>
      <c r="AL430">
        <v>164.8494</v>
      </c>
      <c r="AO430">
        <v>42612</v>
      </c>
      <c r="AP430">
        <v>0.1822</v>
      </c>
      <c r="AR430">
        <v>42634</v>
      </c>
      <c r="AS430">
        <v>227</v>
      </c>
      <c r="AV430">
        <v>42604</v>
      </c>
      <c r="AW430" t="s">
        <v>1622</v>
      </c>
      <c r="AX430">
        <v>4219.1899999999996</v>
      </c>
    </row>
    <row r="431" spans="1:50" x14ac:dyDescent="0.25">
      <c r="A431">
        <v>42611</v>
      </c>
      <c r="B431">
        <v>169.22900000000001</v>
      </c>
      <c r="C431">
        <v>169.16</v>
      </c>
      <c r="F431">
        <v>42611</v>
      </c>
      <c r="G431">
        <v>169.16</v>
      </c>
      <c r="H431">
        <v>169.22900000000001</v>
      </c>
      <c r="K431">
        <v>42614</v>
      </c>
      <c r="L431">
        <v>0.16789999999999999</v>
      </c>
      <c r="N431">
        <v>42618</v>
      </c>
      <c r="O431">
        <v>1864</v>
      </c>
      <c r="R431">
        <v>42642</v>
      </c>
      <c r="S431" t="s">
        <v>1622</v>
      </c>
      <c r="T431">
        <v>1818.15</v>
      </c>
      <c r="AE431">
        <v>42618</v>
      </c>
      <c r="AF431">
        <v>164.75200000000001</v>
      </c>
      <c r="AG431">
        <v>164.77</v>
      </c>
      <c r="AJ431">
        <v>42618</v>
      </c>
      <c r="AK431">
        <v>164.77</v>
      </c>
      <c r="AL431">
        <v>164.75200000000001</v>
      </c>
      <c r="AO431">
        <v>42613</v>
      </c>
      <c r="AP431">
        <v>0.24740000000000001</v>
      </c>
      <c r="AR431">
        <v>42635</v>
      </c>
      <c r="AS431">
        <v>184</v>
      </c>
      <c r="AV431">
        <v>42605</v>
      </c>
      <c r="AW431" t="s">
        <v>1622</v>
      </c>
      <c r="AX431">
        <v>4246.1899999999996</v>
      </c>
    </row>
    <row r="432" spans="1:50" x14ac:dyDescent="0.25">
      <c r="A432">
        <v>42612</v>
      </c>
      <c r="B432">
        <v>169.1652</v>
      </c>
      <c r="C432">
        <v>170.2</v>
      </c>
      <c r="F432">
        <v>42612</v>
      </c>
      <c r="G432">
        <v>170.2</v>
      </c>
      <c r="H432">
        <v>169.1652</v>
      </c>
      <c r="K432">
        <v>42615</v>
      </c>
      <c r="L432">
        <v>0.21190000000000001</v>
      </c>
      <c r="N432">
        <v>42619</v>
      </c>
      <c r="O432">
        <v>62457</v>
      </c>
      <c r="R432">
        <v>42643</v>
      </c>
      <c r="S432" t="s">
        <v>1622</v>
      </c>
      <c r="T432">
        <v>1790.13</v>
      </c>
      <c r="AE432">
        <v>42619</v>
      </c>
      <c r="AF432">
        <v>165.07740000000001</v>
      </c>
      <c r="AG432">
        <v>165.08</v>
      </c>
      <c r="AJ432">
        <v>42619</v>
      </c>
      <c r="AK432">
        <v>165.08</v>
      </c>
      <c r="AL432">
        <v>165.07740000000001</v>
      </c>
      <c r="AO432">
        <v>42614</v>
      </c>
      <c r="AP432">
        <v>0.186</v>
      </c>
      <c r="AR432">
        <v>42636</v>
      </c>
      <c r="AS432">
        <v>412</v>
      </c>
      <c r="AV432">
        <v>42606</v>
      </c>
      <c r="AW432" t="s">
        <v>1622</v>
      </c>
      <c r="AX432">
        <v>4230.18</v>
      </c>
    </row>
    <row r="433" spans="1:50" x14ac:dyDescent="0.25">
      <c r="A433">
        <v>42613</v>
      </c>
      <c r="B433">
        <v>171.30539999999999</v>
      </c>
      <c r="C433">
        <v>170.8</v>
      </c>
      <c r="F433">
        <v>42613</v>
      </c>
      <c r="G433">
        <v>170.8</v>
      </c>
      <c r="H433">
        <v>171.30539999999999</v>
      </c>
      <c r="K433">
        <v>42618</v>
      </c>
      <c r="L433">
        <v>0.15859999999999999</v>
      </c>
      <c r="N433">
        <v>42620</v>
      </c>
      <c r="O433">
        <v>7484</v>
      </c>
      <c r="R433">
        <v>42646</v>
      </c>
      <c r="S433" t="s">
        <v>1622</v>
      </c>
      <c r="T433">
        <v>1800.93</v>
      </c>
      <c r="AE433">
        <v>42620</v>
      </c>
      <c r="AF433">
        <v>166.01669999999999</v>
      </c>
      <c r="AG433">
        <v>166.03</v>
      </c>
      <c r="AJ433">
        <v>42620</v>
      </c>
      <c r="AK433">
        <v>166.03</v>
      </c>
      <c r="AL433">
        <v>166.01669999999999</v>
      </c>
      <c r="AO433">
        <v>42615</v>
      </c>
      <c r="AP433">
        <v>0.19040000000000001</v>
      </c>
      <c r="AR433">
        <v>42639</v>
      </c>
      <c r="AS433">
        <v>85</v>
      </c>
      <c r="AV433">
        <v>42607</v>
      </c>
      <c r="AW433" t="s">
        <v>1622</v>
      </c>
      <c r="AX433">
        <v>4224.91</v>
      </c>
    </row>
    <row r="434" spans="1:50" x14ac:dyDescent="0.25">
      <c r="A434">
        <v>42614</v>
      </c>
      <c r="B434">
        <v>172.29830000000001</v>
      </c>
      <c r="C434">
        <v>172.15</v>
      </c>
      <c r="F434">
        <v>42614</v>
      </c>
      <c r="G434">
        <v>172.15</v>
      </c>
      <c r="H434">
        <v>172.29830000000001</v>
      </c>
      <c r="K434">
        <v>42619</v>
      </c>
      <c r="L434">
        <v>0.1484</v>
      </c>
      <c r="N434">
        <v>42621</v>
      </c>
      <c r="O434">
        <v>66499</v>
      </c>
      <c r="R434">
        <v>42647</v>
      </c>
      <c r="S434" t="s">
        <v>1622</v>
      </c>
      <c r="T434">
        <v>1813.62</v>
      </c>
      <c r="AE434">
        <v>42621</v>
      </c>
      <c r="AF434">
        <v>164.7079</v>
      </c>
      <c r="AG434">
        <v>164.9</v>
      </c>
      <c r="AJ434">
        <v>42621</v>
      </c>
      <c r="AK434">
        <v>164.9</v>
      </c>
      <c r="AL434">
        <v>164.7079</v>
      </c>
      <c r="AO434">
        <v>42618</v>
      </c>
      <c r="AP434">
        <v>0.18959999999999999</v>
      </c>
      <c r="AR434">
        <v>42640</v>
      </c>
      <c r="AS434">
        <v>3081</v>
      </c>
      <c r="AV434">
        <v>42608</v>
      </c>
      <c r="AW434" t="s">
        <v>1622</v>
      </c>
      <c r="AX434">
        <v>4212.18</v>
      </c>
    </row>
    <row r="435" spans="1:50" x14ac:dyDescent="0.25">
      <c r="A435">
        <v>42615</v>
      </c>
      <c r="B435">
        <v>172.71770000000001</v>
      </c>
      <c r="C435">
        <v>175.06</v>
      </c>
      <c r="F435">
        <v>42615</v>
      </c>
      <c r="G435">
        <v>175.06</v>
      </c>
      <c r="H435">
        <v>172.71770000000001</v>
      </c>
      <c r="K435">
        <v>42620</v>
      </c>
      <c r="L435">
        <v>0.16839999999999999</v>
      </c>
      <c r="N435">
        <v>42622</v>
      </c>
      <c r="O435">
        <v>2929</v>
      </c>
      <c r="R435">
        <v>42648</v>
      </c>
      <c r="S435" t="s">
        <v>1622</v>
      </c>
      <c r="T435">
        <v>1823.68</v>
      </c>
      <c r="AE435">
        <v>42622</v>
      </c>
      <c r="AF435">
        <v>160.2689</v>
      </c>
      <c r="AG435">
        <v>161.09</v>
      </c>
      <c r="AJ435">
        <v>42622</v>
      </c>
      <c r="AK435">
        <v>161.09</v>
      </c>
      <c r="AL435">
        <v>160.2689</v>
      </c>
      <c r="AO435">
        <v>42619</v>
      </c>
      <c r="AP435">
        <v>0.2883</v>
      </c>
      <c r="AR435">
        <v>42641</v>
      </c>
      <c r="AS435">
        <v>801</v>
      </c>
      <c r="AV435">
        <v>42611</v>
      </c>
      <c r="AW435" t="s">
        <v>1622</v>
      </c>
      <c r="AX435">
        <v>4226.07</v>
      </c>
    </row>
    <row r="436" spans="1:50" x14ac:dyDescent="0.25">
      <c r="A436">
        <v>42618</v>
      </c>
      <c r="B436">
        <v>173.10429999999999</v>
      </c>
      <c r="C436">
        <v>173.25</v>
      </c>
      <c r="F436">
        <v>42618</v>
      </c>
      <c r="G436">
        <v>173.25</v>
      </c>
      <c r="H436">
        <v>173.10429999999999</v>
      </c>
      <c r="K436">
        <v>42621</v>
      </c>
      <c r="L436">
        <v>0.30299999999999999</v>
      </c>
      <c r="N436">
        <v>42625</v>
      </c>
      <c r="O436">
        <v>36670</v>
      </c>
      <c r="R436">
        <v>42649</v>
      </c>
      <c r="S436" t="s">
        <v>1622</v>
      </c>
      <c r="T436">
        <v>1831.69</v>
      </c>
      <c r="AE436">
        <v>42625</v>
      </c>
      <c r="AF436">
        <v>159.3519</v>
      </c>
      <c r="AG436">
        <v>159.66</v>
      </c>
      <c r="AJ436">
        <v>42625</v>
      </c>
      <c r="AK436">
        <v>159.66</v>
      </c>
      <c r="AL436">
        <v>159.3519</v>
      </c>
      <c r="AO436">
        <v>42620</v>
      </c>
      <c r="AP436">
        <v>0.2205</v>
      </c>
      <c r="AR436">
        <v>42642</v>
      </c>
      <c r="AS436">
        <v>2127</v>
      </c>
      <c r="AV436">
        <v>42612</v>
      </c>
      <c r="AW436" t="s">
        <v>1622</v>
      </c>
      <c r="AX436">
        <v>4227.66</v>
      </c>
    </row>
    <row r="437" spans="1:50" x14ac:dyDescent="0.25">
      <c r="A437">
        <v>42619</v>
      </c>
      <c r="B437">
        <v>174.23339999999999</v>
      </c>
      <c r="C437">
        <v>173.08</v>
      </c>
      <c r="F437">
        <v>42619</v>
      </c>
      <c r="G437">
        <v>173.08</v>
      </c>
      <c r="H437">
        <v>174.23339999999999</v>
      </c>
      <c r="K437">
        <v>42622</v>
      </c>
      <c r="L437">
        <v>0.14710000000000001</v>
      </c>
      <c r="N437">
        <v>42626</v>
      </c>
      <c r="O437">
        <v>2706</v>
      </c>
      <c r="R437">
        <v>42650</v>
      </c>
      <c r="S437" t="s">
        <v>1622</v>
      </c>
      <c r="T437">
        <v>1827.15</v>
      </c>
      <c r="AE437">
        <v>42626</v>
      </c>
      <c r="AF437">
        <v>158.51650000000001</v>
      </c>
      <c r="AG437">
        <v>158.58000000000001</v>
      </c>
      <c r="AJ437">
        <v>42626</v>
      </c>
      <c r="AK437">
        <v>158.58000000000001</v>
      </c>
      <c r="AL437">
        <v>158.51650000000001</v>
      </c>
      <c r="AO437">
        <v>42621</v>
      </c>
      <c r="AP437">
        <v>0.23580000000000001</v>
      </c>
      <c r="AR437">
        <v>42643</v>
      </c>
      <c r="AS437">
        <v>880</v>
      </c>
      <c r="AV437">
        <v>42613</v>
      </c>
      <c r="AW437" t="s">
        <v>1622</v>
      </c>
      <c r="AX437">
        <v>4232.92</v>
      </c>
    </row>
    <row r="438" spans="1:50" x14ac:dyDescent="0.25">
      <c r="A438">
        <v>42620</v>
      </c>
      <c r="B438">
        <v>173.82169999999999</v>
      </c>
      <c r="C438">
        <v>173.19</v>
      </c>
      <c r="F438">
        <v>42620</v>
      </c>
      <c r="G438">
        <v>173.19</v>
      </c>
      <c r="H438">
        <v>173.82169999999999</v>
      </c>
      <c r="K438">
        <v>42625</v>
      </c>
      <c r="L438">
        <v>0.1376</v>
      </c>
      <c r="N438">
        <v>42627</v>
      </c>
      <c r="O438">
        <v>2026</v>
      </c>
      <c r="R438">
        <v>42654</v>
      </c>
      <c r="S438" t="s">
        <v>1622</v>
      </c>
      <c r="T438">
        <v>1834.84</v>
      </c>
      <c r="AE438">
        <v>42627</v>
      </c>
      <c r="AF438">
        <v>158.29400000000001</v>
      </c>
      <c r="AG438">
        <v>158.47</v>
      </c>
      <c r="AJ438">
        <v>42627</v>
      </c>
      <c r="AK438">
        <v>158.47</v>
      </c>
      <c r="AL438">
        <v>158.29400000000001</v>
      </c>
      <c r="AO438">
        <v>42622</v>
      </c>
      <c r="AP438">
        <v>0.2404</v>
      </c>
      <c r="AR438">
        <v>42646</v>
      </c>
      <c r="AS438">
        <v>122</v>
      </c>
      <c r="AV438">
        <v>42614</v>
      </c>
      <c r="AW438" t="s">
        <v>1622</v>
      </c>
      <c r="AX438">
        <v>4235.9399999999996</v>
      </c>
    </row>
    <row r="439" spans="1:50" x14ac:dyDescent="0.25">
      <c r="A439">
        <v>42621</v>
      </c>
      <c r="B439">
        <v>173.3477</v>
      </c>
      <c r="C439">
        <v>173.33</v>
      </c>
      <c r="F439">
        <v>42621</v>
      </c>
      <c r="G439">
        <v>173.33</v>
      </c>
      <c r="H439">
        <v>173.3477</v>
      </c>
      <c r="K439">
        <v>42626</v>
      </c>
      <c r="L439">
        <v>0.1696</v>
      </c>
      <c r="N439">
        <v>42628</v>
      </c>
      <c r="O439">
        <v>1661</v>
      </c>
      <c r="R439">
        <v>42655</v>
      </c>
      <c r="S439" t="s">
        <v>1622</v>
      </c>
      <c r="T439">
        <v>1816.16</v>
      </c>
      <c r="AE439">
        <v>42628</v>
      </c>
      <c r="AF439">
        <v>157.92099999999999</v>
      </c>
      <c r="AG439">
        <v>158.16</v>
      </c>
      <c r="AJ439">
        <v>42628</v>
      </c>
      <c r="AK439">
        <v>158.16</v>
      </c>
      <c r="AL439">
        <v>157.92099999999999</v>
      </c>
      <c r="AO439">
        <v>42625</v>
      </c>
      <c r="AP439">
        <v>0.19670000000000001</v>
      </c>
      <c r="AR439">
        <v>42647</v>
      </c>
      <c r="AS439">
        <v>696</v>
      </c>
      <c r="AV439">
        <v>42615</v>
      </c>
      <c r="AW439" t="s">
        <v>1622</v>
      </c>
      <c r="AX439">
        <v>4274.74</v>
      </c>
    </row>
    <row r="440" spans="1:50" x14ac:dyDescent="0.25">
      <c r="A440">
        <v>42622</v>
      </c>
      <c r="B440">
        <v>173.07730000000001</v>
      </c>
      <c r="C440">
        <v>172.3</v>
      </c>
      <c r="F440">
        <v>42622</v>
      </c>
      <c r="G440">
        <v>172.3</v>
      </c>
      <c r="H440">
        <v>173.07730000000001</v>
      </c>
      <c r="K440">
        <v>42627</v>
      </c>
      <c r="L440">
        <v>0.17580000000000001</v>
      </c>
      <c r="N440">
        <v>42629</v>
      </c>
      <c r="O440">
        <v>27540</v>
      </c>
      <c r="R440">
        <v>42656</v>
      </c>
      <c r="S440" t="s">
        <v>1622</v>
      </c>
      <c r="T440">
        <v>1816.09</v>
      </c>
      <c r="AE440">
        <v>42629</v>
      </c>
      <c r="AF440">
        <v>158.203</v>
      </c>
      <c r="AG440">
        <v>158.26</v>
      </c>
      <c r="AJ440">
        <v>42629</v>
      </c>
      <c r="AK440">
        <v>158.26</v>
      </c>
      <c r="AL440">
        <v>158.203</v>
      </c>
      <c r="AO440">
        <v>42626</v>
      </c>
      <c r="AP440">
        <v>0.23830000000000001</v>
      </c>
      <c r="AR440">
        <v>42648</v>
      </c>
      <c r="AS440">
        <v>449</v>
      </c>
      <c r="AV440">
        <v>42618</v>
      </c>
      <c r="AW440" t="s">
        <v>1622</v>
      </c>
      <c r="AX440">
        <v>4272.3999999999996</v>
      </c>
    </row>
    <row r="441" spans="1:50" x14ac:dyDescent="0.25">
      <c r="A441">
        <v>42625</v>
      </c>
      <c r="B441">
        <v>170.36840000000001</v>
      </c>
      <c r="C441">
        <v>170.28</v>
      </c>
      <c r="F441">
        <v>42625</v>
      </c>
      <c r="G441">
        <v>170.28</v>
      </c>
      <c r="H441">
        <v>170.36840000000001</v>
      </c>
      <c r="K441">
        <v>42628</v>
      </c>
      <c r="L441">
        <v>0.1993</v>
      </c>
      <c r="N441">
        <v>42632</v>
      </c>
      <c r="O441">
        <v>634</v>
      </c>
      <c r="R441">
        <v>42657</v>
      </c>
      <c r="S441" t="s">
        <v>1622</v>
      </c>
      <c r="T441">
        <v>1822.62</v>
      </c>
      <c r="AE441">
        <v>42632</v>
      </c>
      <c r="AF441">
        <v>158.91980000000001</v>
      </c>
      <c r="AG441">
        <v>158.87</v>
      </c>
      <c r="AJ441">
        <v>42632</v>
      </c>
      <c r="AK441">
        <v>158.87</v>
      </c>
      <c r="AL441">
        <v>158.91980000000001</v>
      </c>
      <c r="AO441">
        <v>42627</v>
      </c>
      <c r="AP441">
        <v>0.21460000000000001</v>
      </c>
      <c r="AR441">
        <v>42649</v>
      </c>
      <c r="AS441">
        <v>2857</v>
      </c>
      <c r="AV441">
        <v>42619</v>
      </c>
      <c r="AW441" t="s">
        <v>1622</v>
      </c>
      <c r="AX441">
        <v>4280.8999999999996</v>
      </c>
    </row>
    <row r="442" spans="1:50" x14ac:dyDescent="0.25">
      <c r="A442">
        <v>42626</v>
      </c>
      <c r="B442">
        <v>170.35740000000001</v>
      </c>
      <c r="C442">
        <v>168.8</v>
      </c>
      <c r="F442">
        <v>42626</v>
      </c>
      <c r="G442">
        <v>168.8</v>
      </c>
      <c r="H442">
        <v>170.35740000000001</v>
      </c>
      <c r="K442">
        <v>42629</v>
      </c>
      <c r="L442">
        <v>0.19439999999999999</v>
      </c>
      <c r="N442">
        <v>42633</v>
      </c>
      <c r="O442">
        <v>11253</v>
      </c>
      <c r="R442">
        <v>42660</v>
      </c>
      <c r="S442" t="s">
        <v>1622</v>
      </c>
      <c r="T442">
        <v>1829.86</v>
      </c>
      <c r="AE442">
        <v>42633</v>
      </c>
      <c r="AF442">
        <v>160.00919999999999</v>
      </c>
      <c r="AG442">
        <v>159.84</v>
      </c>
      <c r="AJ442">
        <v>42633</v>
      </c>
      <c r="AK442">
        <v>159.84</v>
      </c>
      <c r="AL442">
        <v>160.00919999999999</v>
      </c>
      <c r="AO442">
        <v>42628</v>
      </c>
      <c r="AP442">
        <v>0.24410000000000001</v>
      </c>
      <c r="AR442">
        <v>42650</v>
      </c>
      <c r="AS442">
        <v>33</v>
      </c>
      <c r="AV442">
        <v>42620</v>
      </c>
      <c r="AW442" t="s">
        <v>1622</v>
      </c>
      <c r="AX442">
        <v>4305.34</v>
      </c>
    </row>
    <row r="443" spans="1:50" x14ac:dyDescent="0.25">
      <c r="A443">
        <v>42627</v>
      </c>
      <c r="B443">
        <v>169.2861</v>
      </c>
      <c r="C443">
        <v>168.13</v>
      </c>
      <c r="F443">
        <v>42627</v>
      </c>
      <c r="G443">
        <v>168.13</v>
      </c>
      <c r="H443">
        <v>169.2861</v>
      </c>
      <c r="K443">
        <v>42632</v>
      </c>
      <c r="L443">
        <v>0.21429999999999999</v>
      </c>
      <c r="N443">
        <v>42634</v>
      </c>
      <c r="O443">
        <v>16881</v>
      </c>
      <c r="R443">
        <v>42661</v>
      </c>
      <c r="S443" t="s">
        <v>1622</v>
      </c>
      <c r="T443">
        <v>1835.23</v>
      </c>
      <c r="AE443">
        <v>42634</v>
      </c>
      <c r="AF443">
        <v>158.49189999999999</v>
      </c>
      <c r="AG443">
        <v>158.41999999999999</v>
      </c>
      <c r="AJ443">
        <v>42634</v>
      </c>
      <c r="AK443">
        <v>158.41999999999999</v>
      </c>
      <c r="AL443">
        <v>158.49189999999999</v>
      </c>
      <c r="AO443">
        <v>42629</v>
      </c>
      <c r="AP443">
        <v>0.2051</v>
      </c>
      <c r="AR443">
        <v>42653</v>
      </c>
      <c r="AS443">
        <v>401</v>
      </c>
      <c r="AV443">
        <v>42621</v>
      </c>
      <c r="AW443" t="s">
        <v>1622</v>
      </c>
      <c r="AX443">
        <v>4271.47</v>
      </c>
    </row>
    <row r="444" spans="1:50" x14ac:dyDescent="0.25">
      <c r="A444">
        <v>42628</v>
      </c>
      <c r="B444">
        <v>167.5284</v>
      </c>
      <c r="C444">
        <v>168.65</v>
      </c>
      <c r="F444">
        <v>42628</v>
      </c>
      <c r="G444">
        <v>168.65</v>
      </c>
      <c r="H444">
        <v>167.5284</v>
      </c>
      <c r="K444">
        <v>42633</v>
      </c>
      <c r="L444">
        <v>0.1951</v>
      </c>
      <c r="N444">
        <v>42635</v>
      </c>
      <c r="O444">
        <v>17488</v>
      </c>
      <c r="R444">
        <v>42662</v>
      </c>
      <c r="S444" t="s">
        <v>1622</v>
      </c>
      <c r="T444">
        <v>1836.07</v>
      </c>
      <c r="AE444">
        <v>42635</v>
      </c>
      <c r="AF444">
        <v>161.65719999999999</v>
      </c>
      <c r="AG444">
        <v>161.66999999999999</v>
      </c>
      <c r="AJ444">
        <v>42635</v>
      </c>
      <c r="AK444">
        <v>161.66999999999999</v>
      </c>
      <c r="AL444">
        <v>161.65719999999999</v>
      </c>
      <c r="AO444">
        <v>42632</v>
      </c>
      <c r="AP444">
        <v>0.4294</v>
      </c>
      <c r="AR444">
        <v>42654</v>
      </c>
      <c r="AS444">
        <v>71104</v>
      </c>
      <c r="AV444">
        <v>42622</v>
      </c>
      <c r="AW444" t="s">
        <v>1622</v>
      </c>
      <c r="AX444">
        <v>4156.38</v>
      </c>
    </row>
    <row r="445" spans="1:50" x14ac:dyDescent="0.25">
      <c r="A445">
        <v>42629</v>
      </c>
      <c r="B445">
        <v>168.8724</v>
      </c>
      <c r="C445">
        <v>167.66</v>
      </c>
      <c r="F445">
        <v>42629</v>
      </c>
      <c r="G445">
        <v>167.66</v>
      </c>
      <c r="H445">
        <v>168.8724</v>
      </c>
      <c r="K445">
        <v>42634</v>
      </c>
      <c r="L445">
        <v>0.1598</v>
      </c>
      <c r="N445">
        <v>42636</v>
      </c>
      <c r="O445">
        <v>2916</v>
      </c>
      <c r="R445">
        <v>42663</v>
      </c>
      <c r="S445" t="s">
        <v>1622</v>
      </c>
      <c r="T445">
        <v>1854.49</v>
      </c>
      <c r="AE445">
        <v>42636</v>
      </c>
      <c r="AF445">
        <v>161.6936</v>
      </c>
      <c r="AG445">
        <v>161.76</v>
      </c>
      <c r="AJ445">
        <v>42636</v>
      </c>
      <c r="AK445">
        <v>161.76</v>
      </c>
      <c r="AL445">
        <v>161.6936</v>
      </c>
      <c r="AO445">
        <v>42633</v>
      </c>
      <c r="AP445">
        <v>0.20019999999999999</v>
      </c>
      <c r="AR445">
        <v>42655</v>
      </c>
      <c r="AS445">
        <v>545</v>
      </c>
      <c r="AV445">
        <v>42625</v>
      </c>
      <c r="AW445" t="s">
        <v>1622</v>
      </c>
      <c r="AX445">
        <v>4132.75</v>
      </c>
    </row>
    <row r="446" spans="1:50" x14ac:dyDescent="0.25">
      <c r="A446">
        <v>42632</v>
      </c>
      <c r="B446">
        <v>168.8569</v>
      </c>
      <c r="C446">
        <v>168.42</v>
      </c>
      <c r="F446">
        <v>42632</v>
      </c>
      <c r="G446">
        <v>168.42</v>
      </c>
      <c r="H446">
        <v>168.8569</v>
      </c>
      <c r="K446">
        <v>42635</v>
      </c>
      <c r="L446">
        <v>0.22459999999999999</v>
      </c>
      <c r="N446">
        <v>42639</v>
      </c>
      <c r="O446">
        <v>9858</v>
      </c>
      <c r="R446">
        <v>42664</v>
      </c>
      <c r="S446" t="s">
        <v>1622</v>
      </c>
      <c r="T446">
        <v>1846.96</v>
      </c>
      <c r="AE446">
        <v>42639</v>
      </c>
      <c r="AF446">
        <v>160.95529999999999</v>
      </c>
      <c r="AG446">
        <v>160.97999999999999</v>
      </c>
      <c r="AJ446">
        <v>42639</v>
      </c>
      <c r="AK446">
        <v>160.97999999999999</v>
      </c>
      <c r="AL446">
        <v>160.95529999999999</v>
      </c>
      <c r="AO446">
        <v>42634</v>
      </c>
      <c r="AP446">
        <v>0.25380000000000003</v>
      </c>
      <c r="AR446">
        <v>42656</v>
      </c>
      <c r="AS446">
        <v>1110</v>
      </c>
      <c r="AV446">
        <v>42626</v>
      </c>
      <c r="AW446" t="s">
        <v>1622</v>
      </c>
      <c r="AX446">
        <v>4111.24</v>
      </c>
    </row>
    <row r="447" spans="1:50" x14ac:dyDescent="0.25">
      <c r="A447">
        <v>42633</v>
      </c>
      <c r="B447">
        <v>169.57400000000001</v>
      </c>
      <c r="C447">
        <v>169.69</v>
      </c>
      <c r="F447">
        <v>42633</v>
      </c>
      <c r="G447">
        <v>169.69</v>
      </c>
      <c r="H447">
        <v>169.57400000000001</v>
      </c>
      <c r="K447">
        <v>42636</v>
      </c>
      <c r="L447">
        <v>0.152</v>
      </c>
      <c r="N447">
        <v>42640</v>
      </c>
      <c r="O447">
        <v>6760</v>
      </c>
      <c r="R447">
        <v>42667</v>
      </c>
      <c r="S447" t="s">
        <v>1622</v>
      </c>
      <c r="T447">
        <v>1850.08</v>
      </c>
      <c r="AE447">
        <v>42640</v>
      </c>
      <c r="AF447">
        <v>161.5692</v>
      </c>
      <c r="AG447">
        <v>161.84</v>
      </c>
      <c r="AJ447">
        <v>42640</v>
      </c>
      <c r="AK447">
        <v>161.84</v>
      </c>
      <c r="AL447">
        <v>161.5692</v>
      </c>
      <c r="AO447">
        <v>42635</v>
      </c>
      <c r="AP447">
        <v>0.27039999999999997</v>
      </c>
      <c r="AR447">
        <v>42657</v>
      </c>
      <c r="AS447">
        <v>3803</v>
      </c>
      <c r="AV447">
        <v>42627</v>
      </c>
      <c r="AW447" t="s">
        <v>1622</v>
      </c>
      <c r="AX447">
        <v>4105.4399999999996</v>
      </c>
    </row>
    <row r="448" spans="1:50" x14ac:dyDescent="0.25">
      <c r="A448">
        <v>42634</v>
      </c>
      <c r="B448">
        <v>174.2953</v>
      </c>
      <c r="C448">
        <v>172.33</v>
      </c>
      <c r="F448">
        <v>42634</v>
      </c>
      <c r="G448">
        <v>172.33</v>
      </c>
      <c r="H448">
        <v>174.2953</v>
      </c>
      <c r="K448">
        <v>42639</v>
      </c>
      <c r="L448">
        <v>0.14000000000000001</v>
      </c>
      <c r="N448">
        <v>42641</v>
      </c>
      <c r="O448">
        <v>1193</v>
      </c>
      <c r="R448">
        <v>42668</v>
      </c>
      <c r="S448" t="s">
        <v>1622</v>
      </c>
      <c r="T448">
        <v>1863.22</v>
      </c>
      <c r="AE448">
        <v>42641</v>
      </c>
      <c r="AF448">
        <v>161.6292</v>
      </c>
      <c r="AG448">
        <v>161.77000000000001</v>
      </c>
      <c r="AJ448">
        <v>42641</v>
      </c>
      <c r="AK448">
        <v>161.77000000000001</v>
      </c>
      <c r="AL448">
        <v>161.6292</v>
      </c>
      <c r="AO448">
        <v>42636</v>
      </c>
      <c r="AP448">
        <v>0.26600000000000001</v>
      </c>
      <c r="AR448">
        <v>42660</v>
      </c>
      <c r="AS448">
        <v>98161</v>
      </c>
      <c r="AV448">
        <v>42628</v>
      </c>
      <c r="AW448" t="s">
        <v>1622</v>
      </c>
      <c r="AX448">
        <v>4093.99</v>
      </c>
    </row>
    <row r="449" spans="1:50" x14ac:dyDescent="0.25">
      <c r="A449">
        <v>42635</v>
      </c>
      <c r="B449">
        <v>174.29</v>
      </c>
      <c r="C449">
        <v>175.45</v>
      </c>
      <c r="F449">
        <v>42635</v>
      </c>
      <c r="G449">
        <v>175.45</v>
      </c>
      <c r="H449">
        <v>174.29</v>
      </c>
      <c r="K449">
        <v>42640</v>
      </c>
      <c r="L449">
        <v>0.12909999999999999</v>
      </c>
      <c r="N449">
        <v>42642</v>
      </c>
      <c r="O449">
        <v>2475</v>
      </c>
      <c r="R449">
        <v>42669</v>
      </c>
      <c r="S449" t="s">
        <v>1622</v>
      </c>
      <c r="T449">
        <v>1870.46</v>
      </c>
      <c r="AE449">
        <v>42642</v>
      </c>
      <c r="AF449">
        <v>160.1352</v>
      </c>
      <c r="AG449">
        <v>160.43</v>
      </c>
      <c r="AJ449">
        <v>42642</v>
      </c>
      <c r="AK449">
        <v>160.43</v>
      </c>
      <c r="AL449">
        <v>160.1352</v>
      </c>
      <c r="AO449">
        <v>42639</v>
      </c>
      <c r="AP449">
        <v>0.27029999999999998</v>
      </c>
      <c r="AR449">
        <v>42661</v>
      </c>
      <c r="AS449">
        <v>408</v>
      </c>
      <c r="AV449">
        <v>42629</v>
      </c>
      <c r="AW449" t="s">
        <v>1622</v>
      </c>
      <c r="AX449">
        <v>4101.26</v>
      </c>
    </row>
    <row r="450" spans="1:50" x14ac:dyDescent="0.25">
      <c r="A450">
        <v>42636</v>
      </c>
      <c r="B450">
        <v>173.88059999999999</v>
      </c>
      <c r="C450">
        <v>173.79</v>
      </c>
      <c r="F450">
        <v>42636</v>
      </c>
      <c r="G450">
        <v>173.79</v>
      </c>
      <c r="H450">
        <v>173.88059999999999</v>
      </c>
      <c r="K450">
        <v>42641</v>
      </c>
      <c r="L450">
        <v>0.24360000000000001</v>
      </c>
      <c r="N450">
        <v>42643</v>
      </c>
      <c r="O450">
        <v>24383</v>
      </c>
      <c r="R450">
        <v>42670</v>
      </c>
      <c r="S450" t="s">
        <v>1622</v>
      </c>
      <c r="T450">
        <v>1869.57</v>
      </c>
      <c r="AE450">
        <v>42643</v>
      </c>
      <c r="AF450">
        <v>160.4761</v>
      </c>
      <c r="AG450">
        <v>160.6</v>
      </c>
      <c r="AJ450">
        <v>42643</v>
      </c>
      <c r="AK450">
        <v>160.6</v>
      </c>
      <c r="AL450">
        <v>160.4761</v>
      </c>
      <c r="AO450">
        <v>42640</v>
      </c>
      <c r="AP450">
        <v>0.20760000000000001</v>
      </c>
      <c r="AR450">
        <v>42662</v>
      </c>
      <c r="AS450">
        <v>161</v>
      </c>
      <c r="AV450">
        <v>42632</v>
      </c>
      <c r="AW450" t="s">
        <v>1622</v>
      </c>
      <c r="AX450">
        <v>4121.87</v>
      </c>
    </row>
    <row r="451" spans="1:50" x14ac:dyDescent="0.25">
      <c r="A451">
        <v>42639</v>
      </c>
      <c r="B451">
        <v>172.0692</v>
      </c>
      <c r="C451">
        <v>170.72</v>
      </c>
      <c r="F451">
        <v>42639</v>
      </c>
      <c r="G451">
        <v>170.72</v>
      </c>
      <c r="H451">
        <v>172.0692</v>
      </c>
      <c r="K451">
        <v>42642</v>
      </c>
      <c r="L451">
        <v>0.1701</v>
      </c>
      <c r="N451">
        <v>42646</v>
      </c>
      <c r="O451">
        <v>10574</v>
      </c>
      <c r="R451">
        <v>42671</v>
      </c>
      <c r="S451" t="s">
        <v>1622</v>
      </c>
      <c r="T451">
        <v>1883.46</v>
      </c>
      <c r="AE451">
        <v>42646</v>
      </c>
      <c r="AF451" t="s">
        <v>1622</v>
      </c>
      <c r="AG451">
        <v>160.57</v>
      </c>
      <c r="AJ451">
        <v>42646</v>
      </c>
      <c r="AK451">
        <v>160.57</v>
      </c>
      <c r="AL451" t="s">
        <v>1622</v>
      </c>
      <c r="AO451">
        <v>42641</v>
      </c>
      <c r="AP451">
        <v>0.20330000000000001</v>
      </c>
      <c r="AR451">
        <v>42663</v>
      </c>
      <c r="AS451">
        <v>3603</v>
      </c>
      <c r="AV451">
        <v>42633</v>
      </c>
      <c r="AW451" t="s">
        <v>1622</v>
      </c>
      <c r="AX451">
        <v>4149.76</v>
      </c>
    </row>
    <row r="452" spans="1:50" x14ac:dyDescent="0.25">
      <c r="A452">
        <v>42640</v>
      </c>
      <c r="B452">
        <v>173.8313</v>
      </c>
      <c r="C452">
        <v>172.95</v>
      </c>
      <c r="F452">
        <v>42640</v>
      </c>
      <c r="G452">
        <v>172.95</v>
      </c>
      <c r="H452">
        <v>173.8313</v>
      </c>
      <c r="K452">
        <v>42643</v>
      </c>
      <c r="L452">
        <v>0.1492</v>
      </c>
      <c r="N452">
        <v>42647</v>
      </c>
      <c r="O452">
        <v>2641</v>
      </c>
      <c r="R452">
        <v>42674</v>
      </c>
      <c r="S452" t="s">
        <v>1622</v>
      </c>
      <c r="T452">
        <v>1884.23</v>
      </c>
      <c r="AE452">
        <v>42647</v>
      </c>
      <c r="AF452">
        <v>158.28020000000001</v>
      </c>
      <c r="AG452">
        <v>158.28</v>
      </c>
      <c r="AJ452">
        <v>42647</v>
      </c>
      <c r="AK452">
        <v>158.28</v>
      </c>
      <c r="AL452">
        <v>158.28020000000001</v>
      </c>
      <c r="AO452">
        <v>42642</v>
      </c>
      <c r="AP452">
        <v>0.19520000000000001</v>
      </c>
      <c r="AR452">
        <v>42664</v>
      </c>
      <c r="AS452">
        <v>3041</v>
      </c>
      <c r="AV452">
        <v>42634</v>
      </c>
      <c r="AW452" t="s">
        <v>1622</v>
      </c>
      <c r="AX452">
        <v>4110.71</v>
      </c>
    </row>
    <row r="453" spans="1:50" x14ac:dyDescent="0.25">
      <c r="A453">
        <v>42641</v>
      </c>
      <c r="B453">
        <v>172.8948</v>
      </c>
      <c r="C453">
        <v>172.86</v>
      </c>
      <c r="F453">
        <v>42641</v>
      </c>
      <c r="G453">
        <v>172.86</v>
      </c>
      <c r="H453">
        <v>172.8948</v>
      </c>
      <c r="K453">
        <v>42646</v>
      </c>
      <c r="L453">
        <v>0.158</v>
      </c>
      <c r="N453">
        <v>42648</v>
      </c>
      <c r="O453">
        <v>5598</v>
      </c>
      <c r="R453">
        <v>42675</v>
      </c>
      <c r="S453" t="s">
        <v>1622</v>
      </c>
      <c r="T453">
        <v>1884.47</v>
      </c>
      <c r="AE453">
        <v>42648</v>
      </c>
      <c r="AF453">
        <v>154.44239999999999</v>
      </c>
      <c r="AG453">
        <v>154.80000000000001</v>
      </c>
      <c r="AJ453">
        <v>42648</v>
      </c>
      <c r="AK453">
        <v>154.80000000000001</v>
      </c>
      <c r="AL453">
        <v>154.44239999999999</v>
      </c>
      <c r="AO453">
        <v>42643</v>
      </c>
      <c r="AP453">
        <v>0.20180000000000001</v>
      </c>
      <c r="AR453">
        <v>42667</v>
      </c>
      <c r="AS453">
        <v>14511</v>
      </c>
      <c r="AV453">
        <v>42635</v>
      </c>
      <c r="AW453" t="s">
        <v>1622</v>
      </c>
      <c r="AX453">
        <v>4192.91</v>
      </c>
    </row>
    <row r="454" spans="1:50" x14ac:dyDescent="0.25">
      <c r="A454">
        <v>42642</v>
      </c>
      <c r="B454">
        <v>174.52520000000001</v>
      </c>
      <c r="C454">
        <v>174.44</v>
      </c>
      <c r="F454">
        <v>42642</v>
      </c>
      <c r="G454">
        <v>174.44</v>
      </c>
      <c r="H454">
        <v>174.52520000000001</v>
      </c>
      <c r="K454">
        <v>42647</v>
      </c>
      <c r="L454">
        <v>0.14860000000000001</v>
      </c>
      <c r="N454">
        <v>42649</v>
      </c>
      <c r="O454">
        <v>116039</v>
      </c>
      <c r="R454">
        <v>42676</v>
      </c>
      <c r="S454" t="s">
        <v>1622</v>
      </c>
      <c r="T454">
        <v>1850.81</v>
      </c>
      <c r="AE454">
        <v>42649</v>
      </c>
      <c r="AF454">
        <v>151.97620000000001</v>
      </c>
      <c r="AG454">
        <v>152.07</v>
      </c>
      <c r="AJ454">
        <v>42649</v>
      </c>
      <c r="AK454">
        <v>152.07</v>
      </c>
      <c r="AL454">
        <v>151.97620000000001</v>
      </c>
      <c r="AO454">
        <v>42646</v>
      </c>
      <c r="AP454">
        <v>0.20749999999999999</v>
      </c>
      <c r="AR454">
        <v>42668</v>
      </c>
      <c r="AS454">
        <v>432</v>
      </c>
      <c r="AV454">
        <v>42636</v>
      </c>
      <c r="AW454" t="s">
        <v>1622</v>
      </c>
      <c r="AX454">
        <v>4193.8</v>
      </c>
    </row>
    <row r="455" spans="1:50" x14ac:dyDescent="0.25">
      <c r="A455">
        <v>42643</v>
      </c>
      <c r="B455">
        <v>171.8312</v>
      </c>
      <c r="C455">
        <v>173.19</v>
      </c>
      <c r="F455">
        <v>42643</v>
      </c>
      <c r="G455">
        <v>173.19</v>
      </c>
      <c r="H455">
        <v>171.8312</v>
      </c>
      <c r="K455">
        <v>42648</v>
      </c>
      <c r="L455">
        <v>0.18920000000000001</v>
      </c>
      <c r="N455">
        <v>42650</v>
      </c>
      <c r="O455">
        <v>295480</v>
      </c>
      <c r="R455">
        <v>42678</v>
      </c>
      <c r="S455" t="s">
        <v>1622</v>
      </c>
      <c r="T455">
        <v>1821.59</v>
      </c>
      <c r="AE455">
        <v>42650</v>
      </c>
      <c r="AF455">
        <v>151.5403</v>
      </c>
      <c r="AG455">
        <v>151.66</v>
      </c>
      <c r="AJ455">
        <v>42650</v>
      </c>
      <c r="AK455">
        <v>151.66</v>
      </c>
      <c r="AL455">
        <v>151.5403</v>
      </c>
      <c r="AO455">
        <v>42647</v>
      </c>
      <c r="AP455">
        <v>0.21410000000000001</v>
      </c>
      <c r="AR455">
        <v>42669</v>
      </c>
      <c r="AS455">
        <v>772</v>
      </c>
      <c r="AV455">
        <v>42639</v>
      </c>
      <c r="AW455" t="s">
        <v>1622</v>
      </c>
      <c r="AX455">
        <v>4174.96</v>
      </c>
    </row>
    <row r="456" spans="1:50" x14ac:dyDescent="0.25">
      <c r="A456">
        <v>42646</v>
      </c>
      <c r="B456">
        <v>172.851</v>
      </c>
      <c r="C456">
        <v>172.89</v>
      </c>
      <c r="F456">
        <v>42646</v>
      </c>
      <c r="G456">
        <v>172.89</v>
      </c>
      <c r="H456">
        <v>172.851</v>
      </c>
      <c r="K456">
        <v>42649</v>
      </c>
      <c r="L456">
        <v>0.17899999999999999</v>
      </c>
      <c r="N456">
        <v>42653</v>
      </c>
      <c r="O456">
        <v>20521</v>
      </c>
      <c r="R456">
        <v>42681</v>
      </c>
      <c r="S456" t="s">
        <v>1622</v>
      </c>
      <c r="T456">
        <v>1842.88</v>
      </c>
      <c r="AE456">
        <v>42653</v>
      </c>
      <c r="AF456">
        <v>152.45400000000001</v>
      </c>
      <c r="AG456">
        <v>152.69999999999999</v>
      </c>
      <c r="AJ456">
        <v>42653</v>
      </c>
      <c r="AK456">
        <v>152.69999999999999</v>
      </c>
      <c r="AL456">
        <v>152.45400000000001</v>
      </c>
      <c r="AO456">
        <v>42648</v>
      </c>
      <c r="AP456">
        <v>0.24790000000000001</v>
      </c>
      <c r="AR456">
        <v>42670</v>
      </c>
      <c r="AS456">
        <v>1292</v>
      </c>
      <c r="AV456">
        <v>42640</v>
      </c>
      <c r="AW456" t="s">
        <v>1622</v>
      </c>
      <c r="AX456">
        <v>4190.87</v>
      </c>
    </row>
    <row r="457" spans="1:50" x14ac:dyDescent="0.25">
      <c r="A457">
        <v>42647</v>
      </c>
      <c r="B457">
        <v>174.06360000000001</v>
      </c>
      <c r="C457">
        <v>175.09</v>
      </c>
      <c r="F457">
        <v>42647</v>
      </c>
      <c r="G457">
        <v>175.09</v>
      </c>
      <c r="H457">
        <v>174.06360000000001</v>
      </c>
      <c r="K457">
        <v>42650</v>
      </c>
      <c r="L457">
        <v>0.1951</v>
      </c>
      <c r="N457">
        <v>42654</v>
      </c>
      <c r="O457">
        <v>7209</v>
      </c>
      <c r="R457">
        <v>42682</v>
      </c>
      <c r="S457" t="s">
        <v>1622</v>
      </c>
      <c r="T457">
        <v>1843.73</v>
      </c>
      <c r="AE457">
        <v>42654</v>
      </c>
      <c r="AF457">
        <v>151.3937</v>
      </c>
      <c r="AG457">
        <v>151.61000000000001</v>
      </c>
      <c r="AJ457">
        <v>42654</v>
      </c>
      <c r="AK457">
        <v>151.61000000000001</v>
      </c>
      <c r="AL457">
        <v>151.3937</v>
      </c>
      <c r="AO457">
        <v>42649</v>
      </c>
      <c r="AP457">
        <v>0.24829999999999999</v>
      </c>
      <c r="AR457">
        <v>42671</v>
      </c>
      <c r="AS457">
        <v>567</v>
      </c>
      <c r="AV457">
        <v>42641</v>
      </c>
      <c r="AW457" t="s">
        <v>1622</v>
      </c>
      <c r="AX457">
        <v>4192.49</v>
      </c>
    </row>
    <row r="458" spans="1:50" x14ac:dyDescent="0.25">
      <c r="A458">
        <v>42648</v>
      </c>
      <c r="B458">
        <v>175.02379999999999</v>
      </c>
      <c r="C458">
        <v>176.39</v>
      </c>
      <c r="F458">
        <v>42648</v>
      </c>
      <c r="G458">
        <v>176.39</v>
      </c>
      <c r="H458">
        <v>175.02379999999999</v>
      </c>
      <c r="K458">
        <v>42653</v>
      </c>
      <c r="L458">
        <v>0.22</v>
      </c>
      <c r="N458">
        <v>42655</v>
      </c>
      <c r="O458">
        <v>1822</v>
      </c>
      <c r="R458">
        <v>42683</v>
      </c>
      <c r="S458" t="s">
        <v>1622</v>
      </c>
      <c r="T458">
        <v>1758.89</v>
      </c>
      <c r="AE458">
        <v>42655</v>
      </c>
      <c r="AF458">
        <v>150.31909999999999</v>
      </c>
      <c r="AG458">
        <v>150.55000000000001</v>
      </c>
      <c r="AJ458">
        <v>42655</v>
      </c>
      <c r="AK458">
        <v>150.55000000000001</v>
      </c>
      <c r="AL458">
        <v>150.31909999999999</v>
      </c>
      <c r="AO458">
        <v>42650</v>
      </c>
      <c r="AP458">
        <v>0.2366</v>
      </c>
      <c r="AR458">
        <v>42674</v>
      </c>
      <c r="AS458">
        <v>3733</v>
      </c>
      <c r="AV458">
        <v>42642</v>
      </c>
      <c r="AW458" t="s">
        <v>1622</v>
      </c>
      <c r="AX458">
        <v>4153.7299999999996</v>
      </c>
    </row>
    <row r="459" spans="1:50" x14ac:dyDescent="0.25">
      <c r="A459">
        <v>42649</v>
      </c>
      <c r="B459">
        <v>175.78710000000001</v>
      </c>
      <c r="C459">
        <v>175.99</v>
      </c>
      <c r="F459">
        <v>42649</v>
      </c>
      <c r="G459">
        <v>175.99</v>
      </c>
      <c r="H459">
        <v>175.78710000000001</v>
      </c>
      <c r="K459">
        <v>42654</v>
      </c>
      <c r="L459">
        <v>0.1777</v>
      </c>
      <c r="N459">
        <v>42656</v>
      </c>
      <c r="O459">
        <v>539</v>
      </c>
      <c r="R459">
        <v>42684</v>
      </c>
      <c r="S459" t="s">
        <v>1622</v>
      </c>
      <c r="T459">
        <v>1859.99</v>
      </c>
      <c r="AE459">
        <v>42656</v>
      </c>
      <c r="AF459">
        <v>151.9435</v>
      </c>
      <c r="AG459">
        <v>151.88</v>
      </c>
      <c r="AJ459">
        <v>42656</v>
      </c>
      <c r="AK459">
        <v>151.88</v>
      </c>
      <c r="AL459">
        <v>151.9435</v>
      </c>
      <c r="AO459">
        <v>42653</v>
      </c>
      <c r="AP459">
        <v>0.2</v>
      </c>
      <c r="AR459">
        <v>42675</v>
      </c>
      <c r="AS459">
        <v>350</v>
      </c>
      <c r="AV459">
        <v>42643</v>
      </c>
      <c r="AW459" t="s">
        <v>1622</v>
      </c>
      <c r="AX459">
        <v>4162.6899999999996</v>
      </c>
    </row>
    <row r="460" spans="1:50" x14ac:dyDescent="0.25">
      <c r="A460">
        <v>42650</v>
      </c>
      <c r="B460">
        <v>175.346</v>
      </c>
      <c r="C460">
        <v>174.79</v>
      </c>
      <c r="F460">
        <v>42650</v>
      </c>
      <c r="G460">
        <v>174.79</v>
      </c>
      <c r="H460">
        <v>175.346</v>
      </c>
      <c r="K460">
        <v>42655</v>
      </c>
      <c r="L460">
        <v>0.13339999999999999</v>
      </c>
      <c r="N460">
        <v>42657</v>
      </c>
      <c r="O460">
        <v>385</v>
      </c>
      <c r="R460">
        <v>42685</v>
      </c>
      <c r="S460" t="s">
        <v>1622</v>
      </c>
      <c r="T460">
        <v>1862.55</v>
      </c>
      <c r="AE460">
        <v>42657</v>
      </c>
      <c r="AF460">
        <v>152.69040000000001</v>
      </c>
      <c r="AG460">
        <v>152.66</v>
      </c>
      <c r="AJ460">
        <v>42657</v>
      </c>
      <c r="AK460">
        <v>152.66</v>
      </c>
      <c r="AL460">
        <v>152.69040000000001</v>
      </c>
      <c r="AO460">
        <v>42654</v>
      </c>
      <c r="AP460">
        <v>0.1946</v>
      </c>
      <c r="AR460">
        <v>42676</v>
      </c>
      <c r="AS460">
        <v>1386</v>
      </c>
      <c r="AV460">
        <v>42646</v>
      </c>
      <c r="AW460" t="s">
        <v>1622</v>
      </c>
      <c r="AX460">
        <v>4157.76</v>
      </c>
    </row>
    <row r="461" spans="1:50" x14ac:dyDescent="0.25">
      <c r="A461">
        <v>42653</v>
      </c>
      <c r="B461">
        <v>175.32990000000001</v>
      </c>
      <c r="C461">
        <v>176.38</v>
      </c>
      <c r="F461">
        <v>42653</v>
      </c>
      <c r="G461">
        <v>176.38</v>
      </c>
      <c r="H461">
        <v>175.32990000000001</v>
      </c>
      <c r="K461">
        <v>42656</v>
      </c>
      <c r="L461">
        <v>0.1585</v>
      </c>
      <c r="N461">
        <v>42660</v>
      </c>
      <c r="O461">
        <v>404</v>
      </c>
      <c r="R461">
        <v>42688</v>
      </c>
      <c r="S461" t="s">
        <v>1622</v>
      </c>
      <c r="T461">
        <v>1891.73</v>
      </c>
      <c r="AE461">
        <v>42660</v>
      </c>
      <c r="AF461">
        <v>151.57419999999999</v>
      </c>
      <c r="AG461">
        <v>152.01</v>
      </c>
      <c r="AJ461">
        <v>42660</v>
      </c>
      <c r="AK461">
        <v>152.01</v>
      </c>
      <c r="AL461">
        <v>151.57419999999999</v>
      </c>
      <c r="AO461">
        <v>42655</v>
      </c>
      <c r="AP461">
        <v>0.18290000000000001</v>
      </c>
      <c r="AR461">
        <v>42677</v>
      </c>
      <c r="AS461">
        <v>10149</v>
      </c>
      <c r="AV461">
        <v>42647</v>
      </c>
      <c r="AW461" t="s">
        <v>1622</v>
      </c>
      <c r="AX461">
        <v>4105.93</v>
      </c>
    </row>
    <row r="462" spans="1:50" x14ac:dyDescent="0.25">
      <c r="A462">
        <v>42654</v>
      </c>
      <c r="B462">
        <v>176.0624</v>
      </c>
      <c r="C462">
        <v>174.36</v>
      </c>
      <c r="F462">
        <v>42654</v>
      </c>
      <c r="G462">
        <v>174.36</v>
      </c>
      <c r="H462">
        <v>176.0624</v>
      </c>
      <c r="K462">
        <v>42657</v>
      </c>
      <c r="L462">
        <v>0.15809999999999999</v>
      </c>
      <c r="N462">
        <v>42661</v>
      </c>
      <c r="O462">
        <v>3356</v>
      </c>
      <c r="R462">
        <v>42689</v>
      </c>
      <c r="S462" t="s">
        <v>1622</v>
      </c>
      <c r="T462">
        <v>1895.72</v>
      </c>
      <c r="AE462">
        <v>42661</v>
      </c>
      <c r="AF462">
        <v>154.05179999999999</v>
      </c>
      <c r="AG462">
        <v>154</v>
      </c>
      <c r="AJ462">
        <v>42661</v>
      </c>
      <c r="AK462">
        <v>154</v>
      </c>
      <c r="AL462">
        <v>154.05179999999999</v>
      </c>
      <c r="AO462">
        <v>42656</v>
      </c>
      <c r="AP462">
        <v>0.1573</v>
      </c>
      <c r="AR462">
        <v>42678</v>
      </c>
      <c r="AS462">
        <v>1574</v>
      </c>
      <c r="AV462">
        <v>42648</v>
      </c>
      <c r="AW462" t="s">
        <v>1622</v>
      </c>
      <c r="AX462">
        <v>4006.51</v>
      </c>
    </row>
    <row r="463" spans="1:50" x14ac:dyDescent="0.25">
      <c r="A463">
        <v>42655</v>
      </c>
      <c r="B463">
        <v>174.2646</v>
      </c>
      <c r="C463">
        <v>175.52</v>
      </c>
      <c r="F463">
        <v>42655</v>
      </c>
      <c r="G463">
        <v>175.52</v>
      </c>
      <c r="H463">
        <v>174.2646</v>
      </c>
      <c r="K463">
        <v>42660</v>
      </c>
      <c r="L463">
        <v>0.1547</v>
      </c>
      <c r="N463">
        <v>42662</v>
      </c>
      <c r="O463">
        <v>1960</v>
      </c>
      <c r="R463">
        <v>42690</v>
      </c>
      <c r="S463" t="s">
        <v>1622</v>
      </c>
      <c r="T463">
        <v>1920.61</v>
      </c>
      <c r="AE463">
        <v>42662</v>
      </c>
      <c r="AF463">
        <v>153.90880000000001</v>
      </c>
      <c r="AG463">
        <v>153.88999999999999</v>
      </c>
      <c r="AJ463">
        <v>42662</v>
      </c>
      <c r="AK463">
        <v>153.88999999999999</v>
      </c>
      <c r="AL463">
        <v>153.90880000000001</v>
      </c>
      <c r="AO463">
        <v>42657</v>
      </c>
      <c r="AP463">
        <v>0.24160000000000001</v>
      </c>
      <c r="AR463">
        <v>42681</v>
      </c>
      <c r="AS463">
        <v>70</v>
      </c>
      <c r="AV463">
        <v>42649</v>
      </c>
      <c r="AW463" t="s">
        <v>1622</v>
      </c>
      <c r="AX463">
        <v>3942.48</v>
      </c>
    </row>
    <row r="464" spans="1:50" x14ac:dyDescent="0.25">
      <c r="A464">
        <v>42656</v>
      </c>
      <c r="B464">
        <v>174.2525</v>
      </c>
      <c r="C464">
        <v>173.49</v>
      </c>
      <c r="F464">
        <v>42656</v>
      </c>
      <c r="G464">
        <v>173.49</v>
      </c>
      <c r="H464">
        <v>174.2525</v>
      </c>
      <c r="K464">
        <v>42661</v>
      </c>
      <c r="L464">
        <v>0.15559999999999999</v>
      </c>
      <c r="N464">
        <v>42663</v>
      </c>
      <c r="O464">
        <v>2815</v>
      </c>
      <c r="R464">
        <v>42691</v>
      </c>
      <c r="S464" t="s">
        <v>1622</v>
      </c>
      <c r="T464">
        <v>1922.51</v>
      </c>
      <c r="AE464">
        <v>42663</v>
      </c>
      <c r="AF464">
        <v>155.3049</v>
      </c>
      <c r="AG464">
        <v>155.43</v>
      </c>
      <c r="AJ464">
        <v>42663</v>
      </c>
      <c r="AK464">
        <v>155.43</v>
      </c>
      <c r="AL464">
        <v>155.3049</v>
      </c>
      <c r="AO464">
        <v>42660</v>
      </c>
      <c r="AP464">
        <v>0.26869999999999999</v>
      </c>
      <c r="AR464">
        <v>42682</v>
      </c>
      <c r="AS464">
        <v>173</v>
      </c>
      <c r="AV464">
        <v>42650</v>
      </c>
      <c r="AW464" t="s">
        <v>1622</v>
      </c>
      <c r="AX464">
        <v>3931.22</v>
      </c>
    </row>
    <row r="465" spans="1:50" x14ac:dyDescent="0.25">
      <c r="A465">
        <v>42657</v>
      </c>
      <c r="B465">
        <v>174.87370000000001</v>
      </c>
      <c r="C465">
        <v>175.33</v>
      </c>
      <c r="F465">
        <v>42657</v>
      </c>
      <c r="G465">
        <v>175.33</v>
      </c>
      <c r="H465">
        <v>174.87370000000001</v>
      </c>
      <c r="K465">
        <v>42662</v>
      </c>
      <c r="L465">
        <v>0.1615</v>
      </c>
      <c r="N465">
        <v>42664</v>
      </c>
      <c r="O465">
        <v>4312</v>
      </c>
      <c r="R465">
        <v>42692</v>
      </c>
      <c r="S465" t="s">
        <v>1622</v>
      </c>
      <c r="T465">
        <v>1929.62</v>
      </c>
      <c r="AE465">
        <v>42664</v>
      </c>
      <c r="AF465">
        <v>155.3946</v>
      </c>
      <c r="AG465">
        <v>155.46</v>
      </c>
      <c r="AJ465">
        <v>42664</v>
      </c>
      <c r="AK465">
        <v>155.46</v>
      </c>
      <c r="AL465">
        <v>155.3946</v>
      </c>
      <c r="AO465">
        <v>42661</v>
      </c>
      <c r="AP465">
        <v>0.2399</v>
      </c>
      <c r="AR465">
        <v>42683</v>
      </c>
      <c r="AS465">
        <v>344</v>
      </c>
      <c r="AV465">
        <v>42653</v>
      </c>
      <c r="AW465" t="s">
        <v>1622</v>
      </c>
      <c r="AX465">
        <v>3955.1</v>
      </c>
    </row>
    <row r="466" spans="1:50" x14ac:dyDescent="0.25">
      <c r="A466">
        <v>42660</v>
      </c>
      <c r="B466">
        <v>175.5522</v>
      </c>
      <c r="C466">
        <v>174.89</v>
      </c>
      <c r="F466">
        <v>42660</v>
      </c>
      <c r="G466">
        <v>174.89</v>
      </c>
      <c r="H466">
        <v>175.5522</v>
      </c>
      <c r="K466">
        <v>42663</v>
      </c>
      <c r="L466">
        <v>0.14879999999999999</v>
      </c>
      <c r="N466">
        <v>42667</v>
      </c>
      <c r="O466">
        <v>13091</v>
      </c>
      <c r="R466">
        <v>42695</v>
      </c>
      <c r="S466" t="s">
        <v>1622</v>
      </c>
      <c r="T466">
        <v>1948.63</v>
      </c>
      <c r="AE466">
        <v>42667</v>
      </c>
      <c r="AF466">
        <v>156.3434</v>
      </c>
      <c r="AG466">
        <v>156.44</v>
      </c>
      <c r="AJ466">
        <v>42667</v>
      </c>
      <c r="AK466">
        <v>156.44</v>
      </c>
      <c r="AL466">
        <v>156.3434</v>
      </c>
      <c r="AO466">
        <v>42662</v>
      </c>
      <c r="AP466">
        <v>0.21679999999999999</v>
      </c>
      <c r="AR466">
        <v>42684</v>
      </c>
      <c r="AS466">
        <v>549</v>
      </c>
      <c r="AV466">
        <v>42654</v>
      </c>
      <c r="AW466" t="s">
        <v>1622</v>
      </c>
      <c r="AX466">
        <v>3927.51</v>
      </c>
    </row>
    <row r="467" spans="1:50" x14ac:dyDescent="0.25">
      <c r="A467">
        <v>42661</v>
      </c>
      <c r="B467">
        <v>176.06200000000001</v>
      </c>
      <c r="C467">
        <v>176.13</v>
      </c>
      <c r="F467">
        <v>42661</v>
      </c>
      <c r="G467">
        <v>176.13</v>
      </c>
      <c r="H467">
        <v>176.06200000000001</v>
      </c>
      <c r="K467">
        <v>42664</v>
      </c>
      <c r="L467">
        <v>0.19650000000000001</v>
      </c>
      <c r="N467">
        <v>42668</v>
      </c>
      <c r="O467">
        <v>5399</v>
      </c>
      <c r="R467">
        <v>42696</v>
      </c>
      <c r="S467" t="s">
        <v>1622</v>
      </c>
      <c r="T467">
        <v>1954.71</v>
      </c>
      <c r="AE467">
        <v>42668</v>
      </c>
      <c r="AF467">
        <v>156.7115</v>
      </c>
      <c r="AG467">
        <v>157.08000000000001</v>
      </c>
      <c r="AJ467">
        <v>42668</v>
      </c>
      <c r="AK467">
        <v>157.08000000000001</v>
      </c>
      <c r="AL467">
        <v>156.7115</v>
      </c>
      <c r="AO467">
        <v>42663</v>
      </c>
      <c r="AP467">
        <v>0.129</v>
      </c>
      <c r="AR467">
        <v>42685</v>
      </c>
      <c r="AS467">
        <v>1350</v>
      </c>
      <c r="AV467">
        <v>42655</v>
      </c>
      <c r="AW467" t="s">
        <v>1622</v>
      </c>
      <c r="AX467">
        <v>3899.66</v>
      </c>
    </row>
    <row r="468" spans="1:50" x14ac:dyDescent="0.25">
      <c r="A468">
        <v>42662</v>
      </c>
      <c r="B468">
        <v>176.13720000000001</v>
      </c>
      <c r="C468">
        <v>176.04</v>
      </c>
      <c r="F468">
        <v>42662</v>
      </c>
      <c r="G468">
        <v>176.04</v>
      </c>
      <c r="H468">
        <v>176.13720000000001</v>
      </c>
      <c r="K468">
        <v>42667</v>
      </c>
      <c r="L468">
        <v>0.27879999999999999</v>
      </c>
      <c r="N468">
        <v>42669</v>
      </c>
      <c r="O468">
        <v>4942</v>
      </c>
      <c r="R468">
        <v>42698</v>
      </c>
      <c r="S468" t="s">
        <v>1622</v>
      </c>
      <c r="T468">
        <v>1970.94</v>
      </c>
      <c r="AE468">
        <v>42669</v>
      </c>
      <c r="AF468">
        <v>153.51249999999999</v>
      </c>
      <c r="AG468">
        <v>153.82</v>
      </c>
      <c r="AJ468">
        <v>42669</v>
      </c>
      <c r="AK468">
        <v>153.82</v>
      </c>
      <c r="AL468">
        <v>153.51249999999999</v>
      </c>
      <c r="AO468">
        <v>42664</v>
      </c>
      <c r="AP468">
        <v>0.1172</v>
      </c>
      <c r="AR468">
        <v>42688</v>
      </c>
      <c r="AS468">
        <v>356</v>
      </c>
      <c r="AV468">
        <v>42656</v>
      </c>
      <c r="AW468" t="s">
        <v>1622</v>
      </c>
      <c r="AX468">
        <v>3941.89</v>
      </c>
    </row>
    <row r="469" spans="1:50" x14ac:dyDescent="0.25">
      <c r="A469">
        <v>42663</v>
      </c>
      <c r="B469">
        <v>177.89879999999999</v>
      </c>
      <c r="C469">
        <v>177.8</v>
      </c>
      <c r="F469">
        <v>42663</v>
      </c>
      <c r="G469">
        <v>177.8</v>
      </c>
      <c r="H469">
        <v>177.89879999999999</v>
      </c>
      <c r="K469">
        <v>42668</v>
      </c>
      <c r="L469">
        <v>0.16</v>
      </c>
      <c r="N469">
        <v>42670</v>
      </c>
      <c r="O469">
        <v>3446</v>
      </c>
      <c r="R469">
        <v>42699</v>
      </c>
      <c r="S469" t="s">
        <v>1622</v>
      </c>
      <c r="T469">
        <v>1976.86</v>
      </c>
      <c r="AE469">
        <v>42670</v>
      </c>
      <c r="AF469">
        <v>150.90530000000001</v>
      </c>
      <c r="AG469">
        <v>151.11000000000001</v>
      </c>
      <c r="AJ469">
        <v>42670</v>
      </c>
      <c r="AK469">
        <v>151.11000000000001</v>
      </c>
      <c r="AL469">
        <v>150.90530000000001</v>
      </c>
      <c r="AO469">
        <v>42667</v>
      </c>
      <c r="AP469">
        <v>0.13780000000000001</v>
      </c>
      <c r="AR469">
        <v>42689</v>
      </c>
      <c r="AS469">
        <v>9634</v>
      </c>
      <c r="AV469">
        <v>42657</v>
      </c>
      <c r="AW469" t="s">
        <v>1622</v>
      </c>
      <c r="AX469">
        <v>3961.33</v>
      </c>
    </row>
    <row r="470" spans="1:50" x14ac:dyDescent="0.25">
      <c r="A470">
        <v>42664</v>
      </c>
      <c r="B470">
        <v>177.17099999999999</v>
      </c>
      <c r="C470">
        <v>177.42</v>
      </c>
      <c r="F470">
        <v>42664</v>
      </c>
      <c r="G470">
        <v>177.42</v>
      </c>
      <c r="H470">
        <v>177.17099999999999</v>
      </c>
      <c r="K470">
        <v>42669</v>
      </c>
      <c r="L470">
        <v>0.19650000000000001</v>
      </c>
      <c r="N470">
        <v>42671</v>
      </c>
      <c r="O470">
        <v>23817</v>
      </c>
      <c r="R470">
        <v>42702</v>
      </c>
      <c r="S470" t="s">
        <v>1622</v>
      </c>
      <c r="T470">
        <v>1983.53</v>
      </c>
      <c r="AE470">
        <v>42671</v>
      </c>
      <c r="AF470">
        <v>150.69290000000001</v>
      </c>
      <c r="AG470">
        <v>150.97999999999999</v>
      </c>
      <c r="AJ470">
        <v>42671</v>
      </c>
      <c r="AK470">
        <v>150.97999999999999</v>
      </c>
      <c r="AL470">
        <v>150.69290000000001</v>
      </c>
      <c r="AO470">
        <v>42668</v>
      </c>
      <c r="AP470">
        <v>0.1762</v>
      </c>
      <c r="AR470">
        <v>42690</v>
      </c>
      <c r="AS470">
        <v>682</v>
      </c>
      <c r="AV470">
        <v>42660</v>
      </c>
      <c r="AW470" t="s">
        <v>1622</v>
      </c>
      <c r="AX470">
        <v>3931.77</v>
      </c>
    </row>
    <row r="471" spans="1:50" x14ac:dyDescent="0.25">
      <c r="A471">
        <v>42667</v>
      </c>
      <c r="B471">
        <v>177.45400000000001</v>
      </c>
      <c r="C471">
        <v>178.54</v>
      </c>
      <c r="F471">
        <v>42667</v>
      </c>
      <c r="G471">
        <v>178.54</v>
      </c>
      <c r="H471">
        <v>177.45400000000001</v>
      </c>
      <c r="K471">
        <v>42670</v>
      </c>
      <c r="L471">
        <v>0.19209999999999999</v>
      </c>
      <c r="N471">
        <v>42674</v>
      </c>
      <c r="O471">
        <v>13893</v>
      </c>
      <c r="R471">
        <v>42703</v>
      </c>
      <c r="S471" t="s">
        <v>1622</v>
      </c>
      <c r="T471">
        <v>1982.2</v>
      </c>
      <c r="AE471">
        <v>42674</v>
      </c>
      <c r="AF471">
        <v>151.32249999999999</v>
      </c>
      <c r="AG471">
        <v>151.53</v>
      </c>
      <c r="AJ471">
        <v>42674</v>
      </c>
      <c r="AK471">
        <v>151.53</v>
      </c>
      <c r="AL471">
        <v>151.32249999999999</v>
      </c>
      <c r="AO471">
        <v>42669</v>
      </c>
      <c r="AP471">
        <v>0.1971</v>
      </c>
      <c r="AR471">
        <v>42691</v>
      </c>
      <c r="AS471">
        <v>2560</v>
      </c>
      <c r="AV471">
        <v>42661</v>
      </c>
      <c r="AW471" t="s">
        <v>1622</v>
      </c>
      <c r="AX471">
        <v>3996.22</v>
      </c>
    </row>
    <row r="472" spans="1:50" x14ac:dyDescent="0.25">
      <c r="A472">
        <v>42668</v>
      </c>
      <c r="B472">
        <v>178.7088</v>
      </c>
      <c r="C472">
        <v>178.7</v>
      </c>
      <c r="F472">
        <v>42668</v>
      </c>
      <c r="G472">
        <v>178.7</v>
      </c>
      <c r="H472">
        <v>178.7088</v>
      </c>
      <c r="K472">
        <v>42671</v>
      </c>
      <c r="L472">
        <v>0.1865</v>
      </c>
      <c r="N472">
        <v>42675</v>
      </c>
      <c r="O472">
        <v>50658</v>
      </c>
      <c r="R472">
        <v>42704</v>
      </c>
      <c r="S472" t="s">
        <v>1622</v>
      </c>
      <c r="T472">
        <v>1983.33</v>
      </c>
      <c r="AE472">
        <v>42675</v>
      </c>
      <c r="AF472" t="s">
        <v>1622</v>
      </c>
      <c r="AG472">
        <v>149.04</v>
      </c>
      <c r="AJ472">
        <v>42675</v>
      </c>
      <c r="AK472">
        <v>149.04</v>
      </c>
      <c r="AL472" t="s">
        <v>1622</v>
      </c>
      <c r="AO472">
        <v>42670</v>
      </c>
      <c r="AP472">
        <v>0.21149999999999999</v>
      </c>
      <c r="AR472">
        <v>42692</v>
      </c>
      <c r="AS472">
        <v>10296</v>
      </c>
      <c r="AV472">
        <v>42662</v>
      </c>
      <c r="AW472" t="s">
        <v>1622</v>
      </c>
      <c r="AX472">
        <v>3992.56</v>
      </c>
    </row>
    <row r="473" spans="1:50" x14ac:dyDescent="0.25">
      <c r="A473">
        <v>42669</v>
      </c>
      <c r="B473">
        <v>179.39769999999999</v>
      </c>
      <c r="C473">
        <v>179.29</v>
      </c>
      <c r="F473">
        <v>42669</v>
      </c>
      <c r="G473">
        <v>179.29</v>
      </c>
      <c r="H473">
        <v>179.39769999999999</v>
      </c>
      <c r="K473">
        <v>42674</v>
      </c>
      <c r="L473">
        <v>0.16669999999999999</v>
      </c>
      <c r="N473">
        <v>42676</v>
      </c>
      <c r="O473">
        <v>238734</v>
      </c>
      <c r="R473">
        <v>42705</v>
      </c>
      <c r="S473" t="s">
        <v>1622</v>
      </c>
      <c r="T473">
        <v>2002.1</v>
      </c>
      <c r="AE473">
        <v>42676</v>
      </c>
      <c r="AF473">
        <v>148.96690000000001</v>
      </c>
      <c r="AG473">
        <v>149.32</v>
      </c>
      <c r="AJ473">
        <v>42676</v>
      </c>
      <c r="AK473">
        <v>149.32</v>
      </c>
      <c r="AL473">
        <v>148.96690000000001</v>
      </c>
      <c r="AO473">
        <v>42671</v>
      </c>
      <c r="AP473">
        <v>0.2021</v>
      </c>
      <c r="AR473">
        <v>42695</v>
      </c>
      <c r="AS473">
        <v>1822</v>
      </c>
      <c r="AV473">
        <v>42663</v>
      </c>
      <c r="AW473" t="s">
        <v>1622</v>
      </c>
      <c r="AX473">
        <v>4028.9</v>
      </c>
    </row>
    <row r="474" spans="1:50" x14ac:dyDescent="0.25">
      <c r="A474">
        <v>42670</v>
      </c>
      <c r="B474">
        <v>179.30590000000001</v>
      </c>
      <c r="C474">
        <v>180.77</v>
      </c>
      <c r="F474">
        <v>42670</v>
      </c>
      <c r="G474">
        <v>180.77</v>
      </c>
      <c r="H474">
        <v>179.30590000000001</v>
      </c>
      <c r="K474">
        <v>42675</v>
      </c>
      <c r="L474">
        <v>0.19109999999999999</v>
      </c>
      <c r="N474">
        <v>42677</v>
      </c>
      <c r="O474">
        <v>2906</v>
      </c>
      <c r="R474">
        <v>42706</v>
      </c>
      <c r="S474" t="s">
        <v>1622</v>
      </c>
      <c r="T474">
        <v>1995</v>
      </c>
      <c r="AE474">
        <v>42677</v>
      </c>
      <c r="AF474">
        <v>148.83369999999999</v>
      </c>
      <c r="AG474">
        <v>148.94999999999999</v>
      </c>
      <c r="AJ474">
        <v>42677</v>
      </c>
      <c r="AK474">
        <v>148.94999999999999</v>
      </c>
      <c r="AL474">
        <v>148.83369999999999</v>
      </c>
      <c r="AO474">
        <v>42674</v>
      </c>
      <c r="AP474">
        <v>0.20799999999999999</v>
      </c>
      <c r="AR474">
        <v>42696</v>
      </c>
      <c r="AS474">
        <v>644</v>
      </c>
      <c r="AV474">
        <v>42664</v>
      </c>
      <c r="AW474" t="s">
        <v>1622</v>
      </c>
      <c r="AX474">
        <v>4031.18</v>
      </c>
    </row>
    <row r="475" spans="1:50" x14ac:dyDescent="0.25">
      <c r="A475">
        <v>42671</v>
      </c>
      <c r="B475">
        <v>180.6335</v>
      </c>
      <c r="C475">
        <v>180.9</v>
      </c>
      <c r="F475">
        <v>42671</v>
      </c>
      <c r="G475">
        <v>180.9</v>
      </c>
      <c r="H475">
        <v>180.6335</v>
      </c>
      <c r="K475">
        <v>42676</v>
      </c>
      <c r="L475">
        <v>0.1784</v>
      </c>
      <c r="N475">
        <v>42678</v>
      </c>
      <c r="O475">
        <v>3234</v>
      </c>
      <c r="R475">
        <v>42709</v>
      </c>
      <c r="S475" t="s">
        <v>1622</v>
      </c>
      <c r="T475">
        <v>1980.36</v>
      </c>
      <c r="AE475">
        <v>42678</v>
      </c>
      <c r="AF475">
        <v>147.5197</v>
      </c>
      <c r="AG475">
        <v>147.66</v>
      </c>
      <c r="AJ475">
        <v>42678</v>
      </c>
      <c r="AK475">
        <v>147.66</v>
      </c>
      <c r="AL475">
        <v>147.5197</v>
      </c>
      <c r="AO475">
        <v>42675</v>
      </c>
      <c r="AP475">
        <v>0.20710000000000001</v>
      </c>
      <c r="AR475">
        <v>42697</v>
      </c>
      <c r="AS475">
        <v>86482</v>
      </c>
      <c r="AV475">
        <v>42667</v>
      </c>
      <c r="AW475" t="s">
        <v>1622</v>
      </c>
      <c r="AX475">
        <v>4056.01</v>
      </c>
    </row>
    <row r="476" spans="1:50" x14ac:dyDescent="0.25">
      <c r="A476">
        <v>42674</v>
      </c>
      <c r="B476">
        <v>180.69069999999999</v>
      </c>
      <c r="C476">
        <v>181.1</v>
      </c>
      <c r="F476">
        <v>42674</v>
      </c>
      <c r="G476">
        <v>181.1</v>
      </c>
      <c r="H476">
        <v>180.69069999999999</v>
      </c>
      <c r="K476">
        <v>42677</v>
      </c>
      <c r="L476">
        <v>0.1963</v>
      </c>
      <c r="N476">
        <v>42681</v>
      </c>
      <c r="O476">
        <v>5398</v>
      </c>
      <c r="R476">
        <v>42710</v>
      </c>
      <c r="S476" t="s">
        <v>1622</v>
      </c>
      <c r="T476">
        <v>1994.01</v>
      </c>
      <c r="AE476">
        <v>42681</v>
      </c>
      <c r="AF476">
        <v>149.29740000000001</v>
      </c>
      <c r="AG476">
        <v>149.27000000000001</v>
      </c>
      <c r="AJ476">
        <v>42681</v>
      </c>
      <c r="AK476">
        <v>149.27000000000001</v>
      </c>
      <c r="AL476">
        <v>149.29740000000001</v>
      </c>
      <c r="AO476">
        <v>42676</v>
      </c>
      <c r="AP476">
        <v>0.20569999999999999</v>
      </c>
      <c r="AR476">
        <v>42698</v>
      </c>
      <c r="AS476">
        <v>511</v>
      </c>
      <c r="AV476">
        <v>42668</v>
      </c>
      <c r="AW476" t="s">
        <v>1622</v>
      </c>
      <c r="AX476">
        <v>4065.64</v>
      </c>
    </row>
    <row r="477" spans="1:50" x14ac:dyDescent="0.25">
      <c r="A477">
        <v>42675</v>
      </c>
      <c r="B477">
        <v>180.70820000000001</v>
      </c>
      <c r="C477">
        <v>178.88</v>
      </c>
      <c r="F477">
        <v>42675</v>
      </c>
      <c r="G477">
        <v>178.88</v>
      </c>
      <c r="H477">
        <v>180.70820000000001</v>
      </c>
      <c r="K477">
        <v>42678</v>
      </c>
      <c r="L477">
        <v>0.16500000000000001</v>
      </c>
      <c r="N477">
        <v>42682</v>
      </c>
      <c r="O477">
        <v>2826</v>
      </c>
      <c r="R477">
        <v>42711</v>
      </c>
      <c r="S477" t="s">
        <v>1622</v>
      </c>
      <c r="T477">
        <v>2011.83</v>
      </c>
      <c r="AE477">
        <v>42682</v>
      </c>
      <c r="AF477">
        <v>149.50960000000001</v>
      </c>
      <c r="AG477">
        <v>149.49</v>
      </c>
      <c r="AJ477">
        <v>42682</v>
      </c>
      <c r="AK477">
        <v>149.49</v>
      </c>
      <c r="AL477">
        <v>149.50960000000001</v>
      </c>
      <c r="AO477">
        <v>42677</v>
      </c>
      <c r="AP477">
        <v>0.22770000000000001</v>
      </c>
      <c r="AR477">
        <v>42699</v>
      </c>
      <c r="AS477">
        <v>1258</v>
      </c>
      <c r="AV477">
        <v>42669</v>
      </c>
      <c r="AW477" t="s">
        <v>1622</v>
      </c>
      <c r="AX477">
        <v>3985.29</v>
      </c>
    </row>
    <row r="478" spans="1:50" x14ac:dyDescent="0.25">
      <c r="A478">
        <v>42676</v>
      </c>
      <c r="B478">
        <v>177.47499999999999</v>
      </c>
      <c r="C478">
        <v>176.13</v>
      </c>
      <c r="F478">
        <v>42676</v>
      </c>
      <c r="G478">
        <v>176.13</v>
      </c>
      <c r="H478">
        <v>177.47499999999999</v>
      </c>
      <c r="K478">
        <v>42681</v>
      </c>
      <c r="L478">
        <v>0.1749</v>
      </c>
      <c r="N478">
        <v>42683</v>
      </c>
      <c r="O478">
        <v>1767</v>
      </c>
      <c r="R478">
        <v>42712</v>
      </c>
      <c r="S478" t="s">
        <v>1622</v>
      </c>
      <c r="T478">
        <v>2041.64</v>
      </c>
      <c r="AE478">
        <v>42683</v>
      </c>
      <c r="AF478">
        <v>147.5557</v>
      </c>
      <c r="AG478">
        <v>147.66999999999999</v>
      </c>
      <c r="AJ478">
        <v>42683</v>
      </c>
      <c r="AK478">
        <v>147.66999999999999</v>
      </c>
      <c r="AL478">
        <v>147.5557</v>
      </c>
      <c r="AO478">
        <v>42678</v>
      </c>
      <c r="AP478">
        <v>0.21729999999999999</v>
      </c>
      <c r="AR478">
        <v>42702</v>
      </c>
      <c r="AS478">
        <v>4329</v>
      </c>
      <c r="AV478">
        <v>42670</v>
      </c>
      <c r="AW478" t="s">
        <v>1622</v>
      </c>
      <c r="AX478">
        <v>3918.83</v>
      </c>
    </row>
    <row r="479" spans="1:50" x14ac:dyDescent="0.25">
      <c r="A479">
        <v>42677</v>
      </c>
      <c r="B479">
        <v>177.46950000000001</v>
      </c>
      <c r="C479">
        <v>175.99</v>
      </c>
      <c r="F479">
        <v>42677</v>
      </c>
      <c r="G479">
        <v>175.99</v>
      </c>
      <c r="H479">
        <v>177.46950000000001</v>
      </c>
      <c r="K479">
        <v>42682</v>
      </c>
      <c r="L479">
        <v>0.16039999999999999</v>
      </c>
      <c r="N479">
        <v>42684</v>
      </c>
      <c r="O479">
        <v>4787</v>
      </c>
      <c r="R479">
        <v>42713</v>
      </c>
      <c r="S479" t="s">
        <v>1622</v>
      </c>
      <c r="T479">
        <v>2058.7199999999998</v>
      </c>
      <c r="AE479">
        <v>42684</v>
      </c>
      <c r="AF479">
        <v>142.3553</v>
      </c>
      <c r="AG479">
        <v>142.44999999999999</v>
      </c>
      <c r="AJ479">
        <v>42684</v>
      </c>
      <c r="AK479">
        <v>142.44999999999999</v>
      </c>
      <c r="AL479">
        <v>142.3553</v>
      </c>
      <c r="AO479">
        <v>42681</v>
      </c>
      <c r="AP479">
        <v>0.2172</v>
      </c>
      <c r="AR479">
        <v>42703</v>
      </c>
      <c r="AS479">
        <v>334</v>
      </c>
      <c r="AV479">
        <v>42671</v>
      </c>
      <c r="AW479" t="s">
        <v>1622</v>
      </c>
      <c r="AX479">
        <v>3913.41</v>
      </c>
    </row>
    <row r="480" spans="1:50" x14ac:dyDescent="0.25">
      <c r="A480">
        <v>42678</v>
      </c>
      <c r="B480">
        <v>174.66220000000001</v>
      </c>
      <c r="C480">
        <v>174.96</v>
      </c>
      <c r="F480">
        <v>42678</v>
      </c>
      <c r="G480">
        <v>174.96</v>
      </c>
      <c r="H480">
        <v>174.66220000000001</v>
      </c>
      <c r="K480">
        <v>42683</v>
      </c>
      <c r="L480">
        <v>0.26669999999999999</v>
      </c>
      <c r="N480">
        <v>42685</v>
      </c>
      <c r="O480">
        <v>217</v>
      </c>
      <c r="R480">
        <v>42716</v>
      </c>
      <c r="S480" t="s">
        <v>1622</v>
      </c>
      <c r="T480">
        <v>2066.7800000000002</v>
      </c>
      <c r="AE480">
        <v>42685</v>
      </c>
      <c r="AF480">
        <v>142.8862</v>
      </c>
      <c r="AG480">
        <v>143.29</v>
      </c>
      <c r="AJ480">
        <v>42685</v>
      </c>
      <c r="AK480">
        <v>143.29</v>
      </c>
      <c r="AL480">
        <v>142.8862</v>
      </c>
      <c r="AO480">
        <v>42682</v>
      </c>
      <c r="AP480">
        <v>0.2099</v>
      </c>
      <c r="AR480">
        <v>42704</v>
      </c>
      <c r="AS480">
        <v>79199</v>
      </c>
      <c r="AV480">
        <v>42674</v>
      </c>
      <c r="AW480" t="s">
        <v>1622</v>
      </c>
      <c r="AX480">
        <v>3929.97</v>
      </c>
    </row>
    <row r="481" spans="1:50" x14ac:dyDescent="0.25">
      <c r="A481">
        <v>42681</v>
      </c>
      <c r="B481">
        <v>176.6874</v>
      </c>
      <c r="C481">
        <v>177.35</v>
      </c>
      <c r="F481">
        <v>42681</v>
      </c>
      <c r="G481">
        <v>177.35</v>
      </c>
      <c r="H481">
        <v>176.6874</v>
      </c>
      <c r="K481">
        <v>42684</v>
      </c>
      <c r="L481">
        <v>0.15129999999999999</v>
      </c>
      <c r="N481">
        <v>42688</v>
      </c>
      <c r="O481">
        <v>10132</v>
      </c>
      <c r="R481">
        <v>42717</v>
      </c>
      <c r="S481" t="s">
        <v>1622</v>
      </c>
      <c r="T481">
        <v>2078.56</v>
      </c>
      <c r="AE481">
        <v>42688</v>
      </c>
      <c r="AF481">
        <v>141.1234</v>
      </c>
      <c r="AG481">
        <v>141.06</v>
      </c>
      <c r="AJ481">
        <v>42688</v>
      </c>
      <c r="AK481">
        <v>141.06</v>
      </c>
      <c r="AL481">
        <v>141.1234</v>
      </c>
      <c r="AO481">
        <v>42683</v>
      </c>
      <c r="AP481">
        <v>0.22600000000000001</v>
      </c>
      <c r="AR481">
        <v>42705</v>
      </c>
      <c r="AS481">
        <v>93</v>
      </c>
      <c r="AV481">
        <v>42675</v>
      </c>
      <c r="AW481" t="s">
        <v>1622</v>
      </c>
      <c r="AX481">
        <v>3868.94</v>
      </c>
    </row>
    <row r="482" spans="1:50" x14ac:dyDescent="0.25">
      <c r="A482">
        <v>42682</v>
      </c>
      <c r="B482">
        <v>176.76349999999999</v>
      </c>
      <c r="C482">
        <v>177.84</v>
      </c>
      <c r="F482">
        <v>42682</v>
      </c>
      <c r="G482">
        <v>177.84</v>
      </c>
      <c r="H482">
        <v>176.76349999999999</v>
      </c>
      <c r="K482">
        <v>42685</v>
      </c>
      <c r="L482">
        <v>0.16539999999999999</v>
      </c>
      <c r="N482">
        <v>42689</v>
      </c>
      <c r="O482">
        <v>70533</v>
      </c>
      <c r="R482">
        <v>42718</v>
      </c>
      <c r="S482" t="s">
        <v>1622</v>
      </c>
      <c r="T482">
        <v>2076.5500000000002</v>
      </c>
      <c r="AE482">
        <v>42689</v>
      </c>
      <c r="AF482">
        <v>143.28970000000001</v>
      </c>
      <c r="AG482">
        <v>143.37</v>
      </c>
      <c r="AJ482">
        <v>42689</v>
      </c>
      <c r="AK482">
        <v>143.37</v>
      </c>
      <c r="AL482">
        <v>143.28970000000001</v>
      </c>
      <c r="AO482">
        <v>42684</v>
      </c>
      <c r="AP482">
        <v>0.18579999999999999</v>
      </c>
      <c r="AR482">
        <v>42706</v>
      </c>
      <c r="AS482">
        <v>3026</v>
      </c>
      <c r="AV482">
        <v>42676</v>
      </c>
      <c r="AW482" t="s">
        <v>1622</v>
      </c>
      <c r="AX482">
        <v>3868.68</v>
      </c>
    </row>
    <row r="483" spans="1:50" x14ac:dyDescent="0.25">
      <c r="A483">
        <v>42683</v>
      </c>
      <c r="B483">
        <v>168.62440000000001</v>
      </c>
      <c r="C483">
        <v>177.26</v>
      </c>
      <c r="F483">
        <v>42683</v>
      </c>
      <c r="G483">
        <v>177.26</v>
      </c>
      <c r="H483">
        <v>168.62440000000001</v>
      </c>
      <c r="K483">
        <v>42688</v>
      </c>
      <c r="L483">
        <v>0.19409999999999999</v>
      </c>
      <c r="N483">
        <v>42690</v>
      </c>
      <c r="O483">
        <v>76738</v>
      </c>
      <c r="R483">
        <v>42719</v>
      </c>
      <c r="S483" t="s">
        <v>1622</v>
      </c>
      <c r="T483">
        <v>2081.98</v>
      </c>
      <c r="AE483">
        <v>42690</v>
      </c>
      <c r="AF483">
        <v>142.2997</v>
      </c>
      <c r="AG483">
        <v>142.49</v>
      </c>
      <c r="AJ483">
        <v>42690</v>
      </c>
      <c r="AK483">
        <v>142.49</v>
      </c>
      <c r="AL483">
        <v>142.2997</v>
      </c>
      <c r="AO483">
        <v>42685</v>
      </c>
      <c r="AP483">
        <v>0.19719999999999999</v>
      </c>
      <c r="AR483">
        <v>42709</v>
      </c>
      <c r="AS483">
        <v>47602</v>
      </c>
      <c r="AV483">
        <v>42677</v>
      </c>
      <c r="AW483" t="s">
        <v>1622</v>
      </c>
      <c r="AX483">
        <v>3865.26</v>
      </c>
    </row>
    <row r="484" spans="1:50" x14ac:dyDescent="0.25">
      <c r="A484">
        <v>42684</v>
      </c>
      <c r="B484">
        <v>178.31139999999999</v>
      </c>
      <c r="C484">
        <v>179.31</v>
      </c>
      <c r="F484">
        <v>42684</v>
      </c>
      <c r="G484">
        <v>179.31</v>
      </c>
      <c r="H484">
        <v>178.31139999999999</v>
      </c>
      <c r="K484">
        <v>42689</v>
      </c>
      <c r="L484">
        <v>0.1767</v>
      </c>
      <c r="N484">
        <v>42691</v>
      </c>
      <c r="O484">
        <v>91495</v>
      </c>
      <c r="R484">
        <v>42720</v>
      </c>
      <c r="S484" t="s">
        <v>1622</v>
      </c>
      <c r="T484">
        <v>2092.61</v>
      </c>
      <c r="AE484">
        <v>42691</v>
      </c>
      <c r="AF484">
        <v>143.43770000000001</v>
      </c>
      <c r="AG484">
        <v>143.63999999999999</v>
      </c>
      <c r="AJ484">
        <v>42691</v>
      </c>
      <c r="AK484">
        <v>143.63999999999999</v>
      </c>
      <c r="AL484">
        <v>143.43770000000001</v>
      </c>
      <c r="AO484">
        <v>42688</v>
      </c>
      <c r="AP484">
        <v>0.18440000000000001</v>
      </c>
      <c r="AR484">
        <v>42710</v>
      </c>
      <c r="AS484">
        <v>17071</v>
      </c>
      <c r="AV484">
        <v>42678</v>
      </c>
      <c r="AW484" t="s">
        <v>1622</v>
      </c>
      <c r="AX484">
        <v>3831.09</v>
      </c>
    </row>
    <row r="485" spans="1:50" x14ac:dyDescent="0.25">
      <c r="A485">
        <v>42685</v>
      </c>
      <c r="B485">
        <v>178.5513</v>
      </c>
      <c r="C485">
        <v>179.02</v>
      </c>
      <c r="F485">
        <v>42685</v>
      </c>
      <c r="G485">
        <v>179.02</v>
      </c>
      <c r="H485">
        <v>178.5513</v>
      </c>
      <c r="K485">
        <v>42690</v>
      </c>
      <c r="L485">
        <v>0.17829999999999999</v>
      </c>
      <c r="N485">
        <v>42692</v>
      </c>
      <c r="O485">
        <v>46556</v>
      </c>
      <c r="R485">
        <v>42723</v>
      </c>
      <c r="S485" t="s">
        <v>1622</v>
      </c>
      <c r="T485">
        <v>2090.4499999999998</v>
      </c>
      <c r="AE485">
        <v>42692</v>
      </c>
      <c r="AF485">
        <v>142.84389999999999</v>
      </c>
      <c r="AG485">
        <v>143.16</v>
      </c>
      <c r="AJ485">
        <v>42692</v>
      </c>
      <c r="AK485">
        <v>143.16</v>
      </c>
      <c r="AL485">
        <v>142.84389999999999</v>
      </c>
      <c r="AO485">
        <v>42689</v>
      </c>
      <c r="AP485">
        <v>0.22439999999999999</v>
      </c>
      <c r="AR485">
        <v>42711</v>
      </c>
      <c r="AS485">
        <v>388</v>
      </c>
      <c r="AV485">
        <v>42681</v>
      </c>
      <c r="AW485" t="s">
        <v>1622</v>
      </c>
      <c r="AX485">
        <v>3877.58</v>
      </c>
    </row>
    <row r="486" spans="1:50" x14ac:dyDescent="0.25">
      <c r="A486">
        <v>42688</v>
      </c>
      <c r="B486">
        <v>181.33189999999999</v>
      </c>
      <c r="C486">
        <v>181.68</v>
      </c>
      <c r="F486">
        <v>42688</v>
      </c>
      <c r="G486">
        <v>181.68</v>
      </c>
      <c r="H486">
        <v>181.33189999999999</v>
      </c>
      <c r="K486">
        <v>42691</v>
      </c>
      <c r="L486">
        <v>0.16259999999999999</v>
      </c>
      <c r="N486">
        <v>42695</v>
      </c>
      <c r="O486">
        <v>1042</v>
      </c>
      <c r="R486">
        <v>42724</v>
      </c>
      <c r="S486" t="s">
        <v>1622</v>
      </c>
      <c r="T486">
        <v>2094.8200000000002</v>
      </c>
      <c r="AE486">
        <v>42695</v>
      </c>
      <c r="AF486">
        <v>142.58420000000001</v>
      </c>
      <c r="AG486">
        <v>142.69999999999999</v>
      </c>
      <c r="AJ486">
        <v>42695</v>
      </c>
      <c r="AK486">
        <v>142.69999999999999</v>
      </c>
      <c r="AL486">
        <v>142.58420000000001</v>
      </c>
      <c r="AO486">
        <v>42690</v>
      </c>
      <c r="AP486">
        <v>0.218</v>
      </c>
      <c r="AR486">
        <v>42712</v>
      </c>
      <c r="AS486">
        <v>15570</v>
      </c>
      <c r="AV486">
        <v>42682</v>
      </c>
      <c r="AW486" t="s">
        <v>1622</v>
      </c>
      <c r="AX486">
        <v>3883.17</v>
      </c>
    </row>
    <row r="487" spans="1:50" x14ac:dyDescent="0.25">
      <c r="A487">
        <v>42689</v>
      </c>
      <c r="B487">
        <v>181.7088</v>
      </c>
      <c r="C487">
        <v>183.26</v>
      </c>
      <c r="F487">
        <v>42689</v>
      </c>
      <c r="G487">
        <v>183.26</v>
      </c>
      <c r="H487">
        <v>181.7088</v>
      </c>
      <c r="K487">
        <v>42692</v>
      </c>
      <c r="L487">
        <v>0.16769999999999999</v>
      </c>
      <c r="N487">
        <v>42696</v>
      </c>
      <c r="O487">
        <v>11076</v>
      </c>
      <c r="R487">
        <v>42725</v>
      </c>
      <c r="S487" t="s">
        <v>1622</v>
      </c>
      <c r="T487">
        <v>2084.9899999999998</v>
      </c>
      <c r="AE487">
        <v>42696</v>
      </c>
      <c r="AF487">
        <v>143.84479999999999</v>
      </c>
      <c r="AG487">
        <v>143.94</v>
      </c>
      <c r="AJ487">
        <v>42696</v>
      </c>
      <c r="AK487">
        <v>143.94</v>
      </c>
      <c r="AL487">
        <v>143.84479999999999</v>
      </c>
      <c r="AO487">
        <v>42691</v>
      </c>
      <c r="AP487">
        <v>0.1741</v>
      </c>
      <c r="AR487">
        <v>42713</v>
      </c>
      <c r="AS487">
        <v>195</v>
      </c>
      <c r="AV487">
        <v>42683</v>
      </c>
      <c r="AW487" t="s">
        <v>1622</v>
      </c>
      <c r="AX487">
        <v>3832.4</v>
      </c>
    </row>
    <row r="488" spans="1:50" x14ac:dyDescent="0.25">
      <c r="A488">
        <v>42690</v>
      </c>
      <c r="B488">
        <v>184.0889</v>
      </c>
      <c r="C488">
        <v>184.01</v>
      </c>
      <c r="F488">
        <v>42690</v>
      </c>
      <c r="G488">
        <v>184.01</v>
      </c>
      <c r="H488">
        <v>184.0889</v>
      </c>
      <c r="K488">
        <v>42695</v>
      </c>
      <c r="L488">
        <v>0.14080000000000001</v>
      </c>
      <c r="N488">
        <v>42697</v>
      </c>
      <c r="O488">
        <v>12254</v>
      </c>
      <c r="R488">
        <v>42726</v>
      </c>
      <c r="S488" t="s">
        <v>1622</v>
      </c>
      <c r="T488">
        <v>2083.44</v>
      </c>
      <c r="AE488">
        <v>42697</v>
      </c>
      <c r="AF488">
        <v>144.33369999999999</v>
      </c>
      <c r="AG488">
        <v>144.33000000000001</v>
      </c>
      <c r="AJ488">
        <v>42697</v>
      </c>
      <c r="AK488">
        <v>144.33000000000001</v>
      </c>
      <c r="AL488">
        <v>144.33369999999999</v>
      </c>
      <c r="AO488">
        <v>42692</v>
      </c>
      <c r="AP488">
        <v>0.20830000000000001</v>
      </c>
      <c r="AR488">
        <v>42716</v>
      </c>
      <c r="AS488">
        <v>124825</v>
      </c>
      <c r="AV488">
        <v>42684</v>
      </c>
      <c r="AW488" t="s">
        <v>1622</v>
      </c>
      <c r="AX488">
        <v>3696.95</v>
      </c>
    </row>
    <row r="489" spans="1:50" x14ac:dyDescent="0.25">
      <c r="A489">
        <v>42691</v>
      </c>
      <c r="B489">
        <v>184.2654</v>
      </c>
      <c r="C489">
        <v>185.31</v>
      </c>
      <c r="F489">
        <v>42691</v>
      </c>
      <c r="G489">
        <v>185.31</v>
      </c>
      <c r="H489">
        <v>184.2654</v>
      </c>
      <c r="K489">
        <v>42696</v>
      </c>
      <c r="L489">
        <v>0.1258</v>
      </c>
      <c r="N489">
        <v>42698</v>
      </c>
      <c r="O489">
        <v>7419</v>
      </c>
      <c r="R489">
        <v>42730</v>
      </c>
      <c r="S489" t="s">
        <v>1622</v>
      </c>
      <c r="T489">
        <v>2075.83</v>
      </c>
      <c r="AE489">
        <v>42698</v>
      </c>
      <c r="AF489">
        <v>144.16130000000001</v>
      </c>
      <c r="AG489">
        <v>144.33000000000001</v>
      </c>
      <c r="AJ489">
        <v>42698</v>
      </c>
      <c r="AK489">
        <v>144.33000000000001</v>
      </c>
      <c r="AL489">
        <v>144.16130000000001</v>
      </c>
      <c r="AO489">
        <v>42695</v>
      </c>
      <c r="AP489">
        <v>0.22339999999999999</v>
      </c>
      <c r="AR489">
        <v>42717</v>
      </c>
      <c r="AS489">
        <v>275</v>
      </c>
      <c r="AV489">
        <v>42685</v>
      </c>
      <c r="AW489" t="s">
        <v>1622</v>
      </c>
      <c r="AX489">
        <v>3710.99</v>
      </c>
    </row>
    <row r="490" spans="1:50" x14ac:dyDescent="0.25">
      <c r="A490">
        <v>42692</v>
      </c>
      <c r="B490">
        <v>184.94120000000001</v>
      </c>
      <c r="C490">
        <v>185.53</v>
      </c>
      <c r="F490">
        <v>42692</v>
      </c>
      <c r="G490">
        <v>185.53</v>
      </c>
      <c r="H490">
        <v>184.94120000000001</v>
      </c>
      <c r="K490">
        <v>42697</v>
      </c>
      <c r="L490">
        <v>0.1411</v>
      </c>
      <c r="N490">
        <v>42699</v>
      </c>
      <c r="O490">
        <v>28017</v>
      </c>
      <c r="R490">
        <v>42731</v>
      </c>
      <c r="S490" t="s">
        <v>1622</v>
      </c>
      <c r="T490">
        <v>2073.2399999999998</v>
      </c>
      <c r="AE490">
        <v>42699</v>
      </c>
      <c r="AF490">
        <v>145.00800000000001</v>
      </c>
      <c r="AG490">
        <v>145.24</v>
      </c>
      <c r="AJ490">
        <v>42699</v>
      </c>
      <c r="AK490">
        <v>145.24</v>
      </c>
      <c r="AL490">
        <v>145.00800000000001</v>
      </c>
      <c r="AO490">
        <v>42696</v>
      </c>
      <c r="AP490">
        <v>0.24030000000000001</v>
      </c>
      <c r="AR490">
        <v>42718</v>
      </c>
      <c r="AS490">
        <v>91763</v>
      </c>
      <c r="AV490">
        <v>42688</v>
      </c>
      <c r="AW490" t="s">
        <v>1622</v>
      </c>
      <c r="AX490">
        <v>3665.33</v>
      </c>
    </row>
    <row r="491" spans="1:50" x14ac:dyDescent="0.25">
      <c r="A491">
        <v>42695</v>
      </c>
      <c r="B491">
        <v>186.74600000000001</v>
      </c>
      <c r="C491">
        <v>186.82</v>
      </c>
      <c r="F491">
        <v>42695</v>
      </c>
      <c r="G491">
        <v>186.82</v>
      </c>
      <c r="H491">
        <v>186.74600000000001</v>
      </c>
      <c r="K491">
        <v>42698</v>
      </c>
      <c r="L491">
        <v>0.13239999999999999</v>
      </c>
      <c r="N491">
        <v>42702</v>
      </c>
      <c r="O491">
        <v>120461</v>
      </c>
      <c r="R491">
        <v>42732</v>
      </c>
      <c r="S491" t="s">
        <v>1622</v>
      </c>
      <c r="T491">
        <v>2076.6</v>
      </c>
      <c r="AE491">
        <v>42702</v>
      </c>
      <c r="AF491">
        <v>145.64519999999999</v>
      </c>
      <c r="AG491">
        <v>145.77000000000001</v>
      </c>
      <c r="AJ491">
        <v>42702</v>
      </c>
      <c r="AK491">
        <v>145.77000000000001</v>
      </c>
      <c r="AL491">
        <v>145.64519999999999</v>
      </c>
      <c r="AO491">
        <v>42697</v>
      </c>
      <c r="AP491">
        <v>0.20860000000000001</v>
      </c>
      <c r="AR491">
        <v>42719</v>
      </c>
      <c r="AS491">
        <v>3249</v>
      </c>
      <c r="AV491">
        <v>42689</v>
      </c>
      <c r="AW491" t="s">
        <v>1622</v>
      </c>
      <c r="AX491">
        <v>3721.78</v>
      </c>
    </row>
    <row r="492" spans="1:50" x14ac:dyDescent="0.25">
      <c r="A492">
        <v>42696</v>
      </c>
      <c r="B492">
        <v>187.3229</v>
      </c>
      <c r="C492">
        <v>187.81</v>
      </c>
      <c r="F492">
        <v>42696</v>
      </c>
      <c r="G492">
        <v>187.81</v>
      </c>
      <c r="H492">
        <v>187.3229</v>
      </c>
      <c r="K492">
        <v>42699</v>
      </c>
      <c r="L492">
        <v>0.14779999999999999</v>
      </c>
      <c r="N492">
        <v>42703</v>
      </c>
      <c r="O492">
        <v>7744</v>
      </c>
      <c r="R492">
        <v>42733</v>
      </c>
      <c r="S492" t="s">
        <v>1622</v>
      </c>
      <c r="T492">
        <v>2051.92</v>
      </c>
      <c r="AE492">
        <v>42703</v>
      </c>
      <c r="AF492">
        <v>145.89009999999999</v>
      </c>
      <c r="AG492">
        <v>146.03</v>
      </c>
      <c r="AJ492">
        <v>42703</v>
      </c>
      <c r="AK492">
        <v>146.03</v>
      </c>
      <c r="AL492">
        <v>145.89009999999999</v>
      </c>
      <c r="AO492">
        <v>42698</v>
      </c>
      <c r="AP492">
        <v>0.1608</v>
      </c>
      <c r="AR492">
        <v>42720</v>
      </c>
      <c r="AS492">
        <v>4618</v>
      </c>
      <c r="AV492">
        <v>42690</v>
      </c>
      <c r="AW492" t="s">
        <v>1622</v>
      </c>
      <c r="AX492">
        <v>3696.08</v>
      </c>
    </row>
    <row r="493" spans="1:50" x14ac:dyDescent="0.25">
      <c r="A493">
        <v>42697</v>
      </c>
      <c r="B493">
        <v>187.31710000000001</v>
      </c>
      <c r="C493">
        <v>189.29</v>
      </c>
      <c r="F493">
        <v>42697</v>
      </c>
      <c r="G493">
        <v>189.29</v>
      </c>
      <c r="H493">
        <v>187.31710000000001</v>
      </c>
      <c r="K493">
        <v>42702</v>
      </c>
      <c r="L493">
        <v>0.1331</v>
      </c>
      <c r="N493">
        <v>42704</v>
      </c>
      <c r="O493">
        <v>33117</v>
      </c>
      <c r="R493">
        <v>42734</v>
      </c>
      <c r="S493" t="s">
        <v>1622</v>
      </c>
      <c r="T493">
        <v>2052.21</v>
      </c>
      <c r="AE493">
        <v>42704</v>
      </c>
      <c r="AF493">
        <v>145.29750000000001</v>
      </c>
      <c r="AG493">
        <v>144.75</v>
      </c>
      <c r="AJ493">
        <v>42704</v>
      </c>
      <c r="AK493">
        <v>144.75</v>
      </c>
      <c r="AL493">
        <v>145.29750000000001</v>
      </c>
      <c r="AO493">
        <v>42699</v>
      </c>
      <c r="AP493">
        <v>0.21690000000000001</v>
      </c>
      <c r="AR493">
        <v>42723</v>
      </c>
      <c r="AS493">
        <v>4370</v>
      </c>
      <c r="AV493">
        <v>42691</v>
      </c>
      <c r="AW493" t="s">
        <v>1622</v>
      </c>
      <c r="AX493">
        <v>3725.73</v>
      </c>
    </row>
    <row r="494" spans="1:50" x14ac:dyDescent="0.25">
      <c r="A494">
        <v>42698</v>
      </c>
      <c r="B494">
        <v>188.86689999999999</v>
      </c>
      <c r="C494">
        <v>189.45</v>
      </c>
      <c r="F494">
        <v>42698</v>
      </c>
      <c r="G494">
        <v>189.45</v>
      </c>
      <c r="H494">
        <v>188.86689999999999</v>
      </c>
      <c r="K494">
        <v>42703</v>
      </c>
      <c r="L494">
        <v>0.10979999999999999</v>
      </c>
      <c r="N494">
        <v>42705</v>
      </c>
      <c r="O494">
        <v>54239</v>
      </c>
      <c r="R494">
        <v>42739</v>
      </c>
      <c r="S494" t="s">
        <v>1622</v>
      </c>
      <c r="T494">
        <v>2101.3200000000002</v>
      </c>
      <c r="AE494">
        <v>42705</v>
      </c>
      <c r="AF494">
        <v>142.3903</v>
      </c>
      <c r="AG494">
        <v>142.69999999999999</v>
      </c>
      <c r="AJ494">
        <v>42705</v>
      </c>
      <c r="AK494">
        <v>142.69999999999999</v>
      </c>
      <c r="AL494">
        <v>142.3903</v>
      </c>
      <c r="AO494">
        <v>42702</v>
      </c>
      <c r="AP494">
        <v>0.2127</v>
      </c>
      <c r="AR494">
        <v>42724</v>
      </c>
      <c r="AS494">
        <v>128</v>
      </c>
      <c r="AV494">
        <v>42692</v>
      </c>
      <c r="AW494" t="s">
        <v>1622</v>
      </c>
      <c r="AX494">
        <v>3710.37</v>
      </c>
    </row>
    <row r="495" spans="1:50" x14ac:dyDescent="0.25">
      <c r="A495">
        <v>42699</v>
      </c>
      <c r="B495">
        <v>189.4281</v>
      </c>
      <c r="C495">
        <v>189.09</v>
      </c>
      <c r="F495">
        <v>42699</v>
      </c>
      <c r="G495">
        <v>189.09</v>
      </c>
      <c r="H495">
        <v>189.4281</v>
      </c>
      <c r="K495">
        <v>42704</v>
      </c>
      <c r="L495">
        <v>0.13489999999999999</v>
      </c>
      <c r="N495">
        <v>42706</v>
      </c>
      <c r="O495">
        <v>75710</v>
      </c>
      <c r="R495">
        <v>42740</v>
      </c>
      <c r="S495" t="s">
        <v>1622</v>
      </c>
      <c r="T495">
        <v>2102.96</v>
      </c>
      <c r="AE495">
        <v>42706</v>
      </c>
      <c r="AF495">
        <v>142.7782</v>
      </c>
      <c r="AG495">
        <v>142.63</v>
      </c>
      <c r="AJ495">
        <v>42706</v>
      </c>
      <c r="AK495">
        <v>142.63</v>
      </c>
      <c r="AL495">
        <v>142.7782</v>
      </c>
      <c r="AO495">
        <v>42703</v>
      </c>
      <c r="AP495">
        <v>0.2082</v>
      </c>
      <c r="AR495">
        <v>42725</v>
      </c>
      <c r="AS495">
        <v>1357</v>
      </c>
      <c r="AV495">
        <v>42695</v>
      </c>
      <c r="AW495" t="s">
        <v>1622</v>
      </c>
      <c r="AX495">
        <v>3703.77</v>
      </c>
    </row>
    <row r="496" spans="1:50" x14ac:dyDescent="0.25">
      <c r="A496">
        <v>42702</v>
      </c>
      <c r="B496">
        <v>190.04769999999999</v>
      </c>
      <c r="C496">
        <v>189.35</v>
      </c>
      <c r="F496">
        <v>42702</v>
      </c>
      <c r="G496">
        <v>189.35</v>
      </c>
      <c r="H496">
        <v>190.04769999999999</v>
      </c>
      <c r="K496">
        <v>42705</v>
      </c>
      <c r="L496">
        <v>0.1409</v>
      </c>
      <c r="N496">
        <v>42709</v>
      </c>
      <c r="O496">
        <v>79196</v>
      </c>
      <c r="R496">
        <v>42741</v>
      </c>
      <c r="S496" t="s">
        <v>1622</v>
      </c>
      <c r="T496">
        <v>2099.62</v>
      </c>
      <c r="AE496">
        <v>42709</v>
      </c>
      <c r="AF496">
        <v>142.3237</v>
      </c>
      <c r="AG496">
        <v>142.29</v>
      </c>
      <c r="AJ496">
        <v>42709</v>
      </c>
      <c r="AK496">
        <v>142.29</v>
      </c>
      <c r="AL496">
        <v>142.3237</v>
      </c>
      <c r="AO496">
        <v>42704</v>
      </c>
      <c r="AP496">
        <v>0.20399999999999999</v>
      </c>
      <c r="AR496">
        <v>42726</v>
      </c>
      <c r="AS496">
        <v>1836</v>
      </c>
      <c r="AV496">
        <v>42696</v>
      </c>
      <c r="AW496" t="s">
        <v>1622</v>
      </c>
      <c r="AX496">
        <v>3736.56</v>
      </c>
    </row>
    <row r="497" spans="1:50" x14ac:dyDescent="0.25">
      <c r="A497">
        <v>42703</v>
      </c>
      <c r="B497">
        <v>189.9145</v>
      </c>
      <c r="C497">
        <v>191.3</v>
      </c>
      <c r="F497">
        <v>42703</v>
      </c>
      <c r="G497">
        <v>191.3</v>
      </c>
      <c r="H497">
        <v>189.9145</v>
      </c>
      <c r="K497">
        <v>42706</v>
      </c>
      <c r="L497">
        <v>0.11749999999999999</v>
      </c>
      <c r="N497">
        <v>42710</v>
      </c>
      <c r="O497">
        <v>29734</v>
      </c>
      <c r="R497">
        <v>42745</v>
      </c>
      <c r="S497" t="s">
        <v>1622</v>
      </c>
      <c r="T497">
        <v>2084.84</v>
      </c>
      <c r="AE497">
        <v>42710</v>
      </c>
      <c r="AF497">
        <v>143.40219999999999</v>
      </c>
      <c r="AG497">
        <v>143.28</v>
      </c>
      <c r="AJ497">
        <v>42710</v>
      </c>
      <c r="AK497">
        <v>143.28</v>
      </c>
      <c r="AL497">
        <v>143.40219999999999</v>
      </c>
      <c r="AO497">
        <v>42705</v>
      </c>
      <c r="AP497">
        <v>0.20369999999999999</v>
      </c>
      <c r="AR497">
        <v>42727</v>
      </c>
      <c r="AS497">
        <v>6707</v>
      </c>
      <c r="AV497">
        <v>42697</v>
      </c>
      <c r="AW497" t="s">
        <v>1622</v>
      </c>
      <c r="AX497">
        <v>3748.82</v>
      </c>
    </row>
    <row r="498" spans="1:50" x14ac:dyDescent="0.25">
      <c r="A498">
        <v>42704</v>
      </c>
      <c r="B498">
        <v>190.01689999999999</v>
      </c>
      <c r="C498">
        <v>193.47</v>
      </c>
      <c r="F498">
        <v>42704</v>
      </c>
      <c r="G498">
        <v>193.47</v>
      </c>
      <c r="H498">
        <v>190.01689999999999</v>
      </c>
      <c r="K498">
        <v>42709</v>
      </c>
      <c r="L498">
        <v>0.12089999999999999</v>
      </c>
      <c r="N498">
        <v>42711</v>
      </c>
      <c r="O498">
        <v>33287</v>
      </c>
      <c r="R498">
        <v>42746</v>
      </c>
      <c r="S498" t="s">
        <v>1622</v>
      </c>
      <c r="T498">
        <v>2095.84</v>
      </c>
      <c r="AE498">
        <v>42711</v>
      </c>
      <c r="AF498">
        <v>144.77799999999999</v>
      </c>
      <c r="AG498">
        <v>144.63999999999999</v>
      </c>
      <c r="AJ498">
        <v>42711</v>
      </c>
      <c r="AK498">
        <v>144.63999999999999</v>
      </c>
      <c r="AL498">
        <v>144.77799999999999</v>
      </c>
      <c r="AO498">
        <v>42706</v>
      </c>
      <c r="AP498">
        <v>0.1827</v>
      </c>
      <c r="AR498">
        <v>42731</v>
      </c>
      <c r="AS498">
        <v>880</v>
      </c>
      <c r="AV498">
        <v>42698</v>
      </c>
      <c r="AW498" t="s">
        <v>1622</v>
      </c>
      <c r="AX498">
        <v>3744.39</v>
      </c>
    </row>
    <row r="499" spans="1:50" x14ac:dyDescent="0.25">
      <c r="A499">
        <v>42705</v>
      </c>
      <c r="B499">
        <v>191.80930000000001</v>
      </c>
      <c r="C499">
        <v>191.84</v>
      </c>
      <c r="F499">
        <v>42705</v>
      </c>
      <c r="G499">
        <v>191.84</v>
      </c>
      <c r="H499">
        <v>191.80930000000001</v>
      </c>
      <c r="K499">
        <v>42710</v>
      </c>
      <c r="L499">
        <v>0.1198</v>
      </c>
      <c r="N499">
        <v>42712</v>
      </c>
      <c r="O499">
        <v>31211</v>
      </c>
      <c r="R499">
        <v>42747</v>
      </c>
      <c r="S499" t="s">
        <v>1622</v>
      </c>
      <c r="T499">
        <v>2075.3200000000002</v>
      </c>
      <c r="AE499">
        <v>42712</v>
      </c>
      <c r="AF499">
        <v>144.64340000000001</v>
      </c>
      <c r="AG499">
        <v>144.83000000000001</v>
      </c>
      <c r="AJ499">
        <v>42712</v>
      </c>
      <c r="AK499">
        <v>144.83000000000001</v>
      </c>
      <c r="AL499">
        <v>144.64340000000001</v>
      </c>
      <c r="AO499">
        <v>42709</v>
      </c>
      <c r="AP499">
        <v>0.2019</v>
      </c>
      <c r="AR499">
        <v>42732</v>
      </c>
      <c r="AS499">
        <v>2187</v>
      </c>
      <c r="AV499">
        <v>42699</v>
      </c>
      <c r="AW499" t="s">
        <v>1622</v>
      </c>
      <c r="AX499">
        <v>3767</v>
      </c>
    </row>
    <row r="500" spans="1:50" x14ac:dyDescent="0.25">
      <c r="A500">
        <v>42706</v>
      </c>
      <c r="B500">
        <v>191.1232</v>
      </c>
      <c r="C500">
        <v>191.05</v>
      </c>
      <c r="F500">
        <v>42706</v>
      </c>
      <c r="G500">
        <v>191.05</v>
      </c>
      <c r="H500">
        <v>191.1232</v>
      </c>
      <c r="K500">
        <v>42711</v>
      </c>
      <c r="L500">
        <v>0.12509999999999999</v>
      </c>
      <c r="N500">
        <v>42713</v>
      </c>
      <c r="O500">
        <v>29396</v>
      </c>
      <c r="R500">
        <v>42748</v>
      </c>
      <c r="S500" t="s">
        <v>1622</v>
      </c>
      <c r="T500">
        <v>2088.13</v>
      </c>
      <c r="AE500">
        <v>42713</v>
      </c>
      <c r="AF500">
        <v>147.33330000000001</v>
      </c>
      <c r="AG500">
        <v>147.47</v>
      </c>
      <c r="AJ500">
        <v>42713</v>
      </c>
      <c r="AK500">
        <v>147.47</v>
      </c>
      <c r="AL500">
        <v>147.33330000000001</v>
      </c>
      <c r="AO500">
        <v>42710</v>
      </c>
      <c r="AP500">
        <v>0.16400000000000001</v>
      </c>
      <c r="AR500">
        <v>42733</v>
      </c>
      <c r="AS500">
        <v>521</v>
      </c>
      <c r="AV500">
        <v>42702</v>
      </c>
      <c r="AW500" t="s">
        <v>1622</v>
      </c>
      <c r="AX500">
        <v>3783.7</v>
      </c>
    </row>
    <row r="501" spans="1:50" x14ac:dyDescent="0.25">
      <c r="A501">
        <v>42709</v>
      </c>
      <c r="B501">
        <v>189.70320000000001</v>
      </c>
      <c r="C501">
        <v>192.24</v>
      </c>
      <c r="F501">
        <v>42709</v>
      </c>
      <c r="G501">
        <v>192.24</v>
      </c>
      <c r="H501">
        <v>189.70320000000001</v>
      </c>
      <c r="K501">
        <v>42712</v>
      </c>
      <c r="L501">
        <v>0.159</v>
      </c>
      <c r="N501">
        <v>42716</v>
      </c>
      <c r="O501">
        <v>7927</v>
      </c>
      <c r="R501">
        <v>42751</v>
      </c>
      <c r="S501" t="s">
        <v>1622</v>
      </c>
      <c r="T501">
        <v>2068.63</v>
      </c>
      <c r="AE501">
        <v>42716</v>
      </c>
      <c r="AF501">
        <v>146.17420000000001</v>
      </c>
      <c r="AG501">
        <v>146.30000000000001</v>
      </c>
      <c r="AJ501">
        <v>42716</v>
      </c>
      <c r="AK501">
        <v>146.30000000000001</v>
      </c>
      <c r="AL501">
        <v>146.17420000000001</v>
      </c>
      <c r="AO501">
        <v>42711</v>
      </c>
      <c r="AP501">
        <v>0.20330000000000001</v>
      </c>
      <c r="AR501">
        <v>42734</v>
      </c>
      <c r="AS501">
        <v>647</v>
      </c>
      <c r="AV501">
        <v>42703</v>
      </c>
      <c r="AW501" t="s">
        <v>1622</v>
      </c>
      <c r="AX501">
        <v>3790.12</v>
      </c>
    </row>
    <row r="502" spans="1:50" x14ac:dyDescent="0.25">
      <c r="A502">
        <v>42710</v>
      </c>
      <c r="B502">
        <v>191.00489999999999</v>
      </c>
      <c r="C502">
        <v>191.52</v>
      </c>
      <c r="F502">
        <v>42710</v>
      </c>
      <c r="G502">
        <v>191.52</v>
      </c>
      <c r="H502">
        <v>191.00489999999999</v>
      </c>
      <c r="K502">
        <v>42713</v>
      </c>
      <c r="L502">
        <v>0.10630000000000001</v>
      </c>
      <c r="N502">
        <v>42717</v>
      </c>
      <c r="O502">
        <v>110385</v>
      </c>
      <c r="R502">
        <v>42752</v>
      </c>
      <c r="S502" t="s">
        <v>1622</v>
      </c>
      <c r="T502">
        <v>2039</v>
      </c>
      <c r="AE502">
        <v>42717</v>
      </c>
      <c r="AF502">
        <v>148.0548</v>
      </c>
      <c r="AG502">
        <v>148.07</v>
      </c>
      <c r="AJ502">
        <v>42717</v>
      </c>
      <c r="AK502">
        <v>148.07</v>
      </c>
      <c r="AL502">
        <v>148.0548</v>
      </c>
      <c r="AO502">
        <v>42712</v>
      </c>
      <c r="AP502">
        <v>0.18790000000000001</v>
      </c>
      <c r="AR502">
        <v>42737</v>
      </c>
      <c r="AS502">
        <v>295</v>
      </c>
      <c r="AV502">
        <v>42704</v>
      </c>
      <c r="AW502" t="s">
        <v>1622</v>
      </c>
      <c r="AX502">
        <v>3774.76</v>
      </c>
    </row>
    <row r="503" spans="1:50" x14ac:dyDescent="0.25">
      <c r="A503">
        <v>42711</v>
      </c>
      <c r="B503">
        <v>192.70599999999999</v>
      </c>
      <c r="C503">
        <v>193.04</v>
      </c>
      <c r="F503">
        <v>42711</v>
      </c>
      <c r="G503">
        <v>193.04</v>
      </c>
      <c r="H503">
        <v>192.70599999999999</v>
      </c>
      <c r="K503">
        <v>42716</v>
      </c>
      <c r="L503">
        <v>0.1153</v>
      </c>
      <c r="N503">
        <v>42718</v>
      </c>
      <c r="O503">
        <v>7583</v>
      </c>
      <c r="R503">
        <v>42753</v>
      </c>
      <c r="S503" t="s">
        <v>1622</v>
      </c>
      <c r="T503">
        <v>2045.53</v>
      </c>
      <c r="AE503">
        <v>42718</v>
      </c>
      <c r="AF503">
        <v>147.2167</v>
      </c>
      <c r="AG503">
        <v>147.22999999999999</v>
      </c>
      <c r="AJ503">
        <v>42718</v>
      </c>
      <c r="AK503">
        <v>147.22999999999999</v>
      </c>
      <c r="AL503">
        <v>147.2167</v>
      </c>
      <c r="AO503">
        <v>42713</v>
      </c>
      <c r="AP503">
        <v>0.1421</v>
      </c>
      <c r="AR503">
        <v>42739</v>
      </c>
      <c r="AS503">
        <v>598</v>
      </c>
      <c r="AV503">
        <v>42705</v>
      </c>
      <c r="AW503" t="s">
        <v>1622</v>
      </c>
      <c r="AX503">
        <v>3699.23</v>
      </c>
    </row>
    <row r="504" spans="1:50" x14ac:dyDescent="0.25">
      <c r="A504">
        <v>42712</v>
      </c>
      <c r="B504">
        <v>195.5564</v>
      </c>
      <c r="C504">
        <v>197.18</v>
      </c>
      <c r="F504">
        <v>42712</v>
      </c>
      <c r="G504">
        <v>197.18</v>
      </c>
      <c r="H504">
        <v>195.5564</v>
      </c>
      <c r="K504">
        <v>42717</v>
      </c>
      <c r="L504">
        <v>0.1085</v>
      </c>
      <c r="N504">
        <v>42719</v>
      </c>
      <c r="O504">
        <v>119972</v>
      </c>
      <c r="R504">
        <v>42754</v>
      </c>
      <c r="S504" t="s">
        <v>1622</v>
      </c>
      <c r="T504">
        <v>2064.92</v>
      </c>
      <c r="AE504">
        <v>42719</v>
      </c>
      <c r="AF504">
        <v>145.37</v>
      </c>
      <c r="AG504">
        <v>145.38999999999999</v>
      </c>
      <c r="AJ504">
        <v>42719</v>
      </c>
      <c r="AK504">
        <v>145.38999999999999</v>
      </c>
      <c r="AL504">
        <v>145.37</v>
      </c>
      <c r="AO504">
        <v>42716</v>
      </c>
      <c r="AP504">
        <v>0.16850000000000001</v>
      </c>
      <c r="AR504">
        <v>42740</v>
      </c>
      <c r="AS504">
        <v>6182</v>
      </c>
      <c r="AV504">
        <v>42706</v>
      </c>
      <c r="AW504" t="s">
        <v>1622</v>
      </c>
      <c r="AX504">
        <v>3709.36</v>
      </c>
    </row>
    <row r="505" spans="1:50" x14ac:dyDescent="0.25">
      <c r="A505">
        <v>42713</v>
      </c>
      <c r="B505">
        <v>197.18530000000001</v>
      </c>
      <c r="C505">
        <v>199.04</v>
      </c>
      <c r="F505">
        <v>42713</v>
      </c>
      <c r="G505">
        <v>199.04</v>
      </c>
      <c r="H505">
        <v>197.18530000000001</v>
      </c>
      <c r="K505">
        <v>42718</v>
      </c>
      <c r="L505">
        <v>0.123</v>
      </c>
      <c r="N505">
        <v>42720</v>
      </c>
      <c r="O505">
        <v>172473</v>
      </c>
      <c r="R505">
        <v>42755</v>
      </c>
      <c r="S505" t="s">
        <v>1622</v>
      </c>
      <c r="T505">
        <v>2072.0700000000002</v>
      </c>
      <c r="AE505">
        <v>42720</v>
      </c>
      <c r="AF505">
        <v>147.03790000000001</v>
      </c>
      <c r="AG505">
        <v>147.11000000000001</v>
      </c>
      <c r="AJ505">
        <v>42720</v>
      </c>
      <c r="AK505">
        <v>147.11000000000001</v>
      </c>
      <c r="AL505">
        <v>147.03790000000001</v>
      </c>
      <c r="AO505">
        <v>42717</v>
      </c>
      <c r="AP505">
        <v>0.1434</v>
      </c>
      <c r="AR505">
        <v>42741</v>
      </c>
      <c r="AS505">
        <v>259</v>
      </c>
      <c r="AV505">
        <v>42709</v>
      </c>
      <c r="AW505" t="s">
        <v>1622</v>
      </c>
      <c r="AX505">
        <v>3697.7</v>
      </c>
    </row>
    <row r="506" spans="1:50" x14ac:dyDescent="0.25">
      <c r="A506">
        <v>42716</v>
      </c>
      <c r="B506">
        <v>197.9391</v>
      </c>
      <c r="C506">
        <v>198.73</v>
      </c>
      <c r="F506">
        <v>42716</v>
      </c>
      <c r="G506">
        <v>198.73</v>
      </c>
      <c r="H506">
        <v>197.9391</v>
      </c>
      <c r="K506">
        <v>42719</v>
      </c>
      <c r="L506">
        <v>0.1404</v>
      </c>
      <c r="N506">
        <v>42723</v>
      </c>
      <c r="O506">
        <v>26774</v>
      </c>
      <c r="R506">
        <v>42758</v>
      </c>
      <c r="S506" t="s">
        <v>1622</v>
      </c>
      <c r="T506">
        <v>2046.24</v>
      </c>
      <c r="AE506">
        <v>42723</v>
      </c>
      <c r="AF506">
        <v>148.93729999999999</v>
      </c>
      <c r="AG506">
        <v>148.94</v>
      </c>
      <c r="AJ506">
        <v>42723</v>
      </c>
      <c r="AK506">
        <v>148.94</v>
      </c>
      <c r="AL506">
        <v>148.93729999999999</v>
      </c>
      <c r="AO506">
        <v>42718</v>
      </c>
      <c r="AP506">
        <v>0.18720000000000001</v>
      </c>
      <c r="AR506">
        <v>42744</v>
      </c>
      <c r="AS506">
        <v>236</v>
      </c>
      <c r="AV506">
        <v>42710</v>
      </c>
      <c r="AW506" t="s">
        <v>1622</v>
      </c>
      <c r="AX506">
        <v>3725.79</v>
      </c>
    </row>
    <row r="507" spans="1:50" x14ac:dyDescent="0.25">
      <c r="A507">
        <v>42717</v>
      </c>
      <c r="B507">
        <v>199.06120000000001</v>
      </c>
      <c r="C507">
        <v>199.37</v>
      </c>
      <c r="F507">
        <v>42717</v>
      </c>
      <c r="G507">
        <v>199.37</v>
      </c>
      <c r="H507">
        <v>199.06120000000001</v>
      </c>
      <c r="K507">
        <v>42720</v>
      </c>
      <c r="L507">
        <v>0.1288</v>
      </c>
      <c r="N507">
        <v>42724</v>
      </c>
      <c r="O507">
        <v>4349</v>
      </c>
      <c r="R507">
        <v>42759</v>
      </c>
      <c r="S507" t="s">
        <v>1622</v>
      </c>
      <c r="T507">
        <v>2034.9</v>
      </c>
      <c r="AE507">
        <v>42724</v>
      </c>
      <c r="AF507">
        <v>149.13550000000001</v>
      </c>
      <c r="AG507">
        <v>149.16999999999999</v>
      </c>
      <c r="AJ507">
        <v>42724</v>
      </c>
      <c r="AK507">
        <v>149.16999999999999</v>
      </c>
      <c r="AL507">
        <v>149.13550000000001</v>
      </c>
      <c r="AO507">
        <v>42719</v>
      </c>
      <c r="AP507">
        <v>0.15740000000000001</v>
      </c>
      <c r="AR507">
        <v>42745</v>
      </c>
      <c r="AS507">
        <v>459</v>
      </c>
      <c r="AV507">
        <v>42711</v>
      </c>
      <c r="AW507" t="s">
        <v>1622</v>
      </c>
      <c r="AX507">
        <v>3761.5</v>
      </c>
    </row>
    <row r="508" spans="1:50" x14ac:dyDescent="0.25">
      <c r="A508">
        <v>42718</v>
      </c>
      <c r="B508">
        <v>198.86259999999999</v>
      </c>
      <c r="C508">
        <v>198.19</v>
      </c>
      <c r="F508">
        <v>42718</v>
      </c>
      <c r="G508">
        <v>198.19</v>
      </c>
      <c r="H508">
        <v>198.86259999999999</v>
      </c>
      <c r="K508">
        <v>42723</v>
      </c>
      <c r="L508">
        <v>9.2600000000000002E-2</v>
      </c>
      <c r="N508">
        <v>42725</v>
      </c>
      <c r="O508">
        <v>10821</v>
      </c>
      <c r="R508">
        <v>42760</v>
      </c>
      <c r="S508" t="s">
        <v>1622</v>
      </c>
      <c r="T508">
        <v>2055.79</v>
      </c>
      <c r="AE508">
        <v>42725</v>
      </c>
      <c r="AF508">
        <v>150.0771</v>
      </c>
      <c r="AG508">
        <v>150.06</v>
      </c>
      <c r="AJ508">
        <v>42725</v>
      </c>
      <c r="AK508">
        <v>150.06</v>
      </c>
      <c r="AL508">
        <v>150.0771</v>
      </c>
      <c r="AO508">
        <v>42720</v>
      </c>
      <c r="AP508">
        <v>0.13159999999999999</v>
      </c>
      <c r="AR508">
        <v>42746</v>
      </c>
      <c r="AS508">
        <v>72</v>
      </c>
      <c r="AV508">
        <v>42712</v>
      </c>
      <c r="AW508" t="s">
        <v>1622</v>
      </c>
      <c r="AX508">
        <v>3758.05</v>
      </c>
    </row>
    <row r="509" spans="1:50" x14ac:dyDescent="0.25">
      <c r="A509">
        <v>42719</v>
      </c>
      <c r="B509">
        <v>199.37649999999999</v>
      </c>
      <c r="C509">
        <v>202.02</v>
      </c>
      <c r="F509">
        <v>42719</v>
      </c>
      <c r="G509">
        <v>202.02</v>
      </c>
      <c r="H509">
        <v>199.37649999999999</v>
      </c>
      <c r="K509">
        <v>42724</v>
      </c>
      <c r="L509">
        <v>0.1231</v>
      </c>
      <c r="N509">
        <v>42726</v>
      </c>
      <c r="O509">
        <v>10543</v>
      </c>
      <c r="R509">
        <v>42761</v>
      </c>
      <c r="S509" t="s">
        <v>1622</v>
      </c>
      <c r="T509">
        <v>2087.5700000000002</v>
      </c>
      <c r="AE509">
        <v>42726</v>
      </c>
      <c r="AF509">
        <v>149.66229999999999</v>
      </c>
      <c r="AG509">
        <v>149.37</v>
      </c>
      <c r="AJ509">
        <v>42726</v>
      </c>
      <c r="AK509">
        <v>149.37</v>
      </c>
      <c r="AL509">
        <v>149.66229999999999</v>
      </c>
      <c r="AO509">
        <v>42723</v>
      </c>
      <c r="AP509">
        <v>0.1041</v>
      </c>
      <c r="AR509">
        <v>42747</v>
      </c>
      <c r="AS509">
        <v>401</v>
      </c>
      <c r="AV509">
        <v>42713</v>
      </c>
      <c r="AW509" t="s">
        <v>1622</v>
      </c>
      <c r="AX509">
        <v>3828.03</v>
      </c>
    </row>
    <row r="510" spans="1:50" x14ac:dyDescent="0.25">
      <c r="A510">
        <v>42720</v>
      </c>
      <c r="B510">
        <v>200.38829999999999</v>
      </c>
      <c r="C510">
        <v>199.74</v>
      </c>
      <c r="F510">
        <v>42720</v>
      </c>
      <c r="G510">
        <v>199.74</v>
      </c>
      <c r="H510">
        <v>200.38829999999999</v>
      </c>
      <c r="K510">
        <v>42725</v>
      </c>
      <c r="L510">
        <v>0.12520000000000001</v>
      </c>
      <c r="N510">
        <v>42727</v>
      </c>
      <c r="O510">
        <v>5140</v>
      </c>
      <c r="R510">
        <v>42762</v>
      </c>
      <c r="S510" t="s">
        <v>1622</v>
      </c>
      <c r="T510">
        <v>2093.41</v>
      </c>
      <c r="AE510">
        <v>42727</v>
      </c>
      <c r="AF510">
        <v>150.49350000000001</v>
      </c>
      <c r="AG510">
        <v>150.6</v>
      </c>
      <c r="AJ510">
        <v>42727</v>
      </c>
      <c r="AK510">
        <v>150.6</v>
      </c>
      <c r="AL510">
        <v>150.49350000000001</v>
      </c>
      <c r="AO510">
        <v>42724</v>
      </c>
      <c r="AP510">
        <v>0.1716</v>
      </c>
      <c r="AR510">
        <v>42748</v>
      </c>
      <c r="AS510">
        <v>151</v>
      </c>
      <c r="AV510">
        <v>42716</v>
      </c>
      <c r="AW510" t="s">
        <v>1622</v>
      </c>
      <c r="AX510">
        <v>3798.04</v>
      </c>
    </row>
    <row r="511" spans="1:50" x14ac:dyDescent="0.25">
      <c r="A511">
        <v>42723</v>
      </c>
      <c r="B511">
        <v>200.16300000000001</v>
      </c>
      <c r="C511">
        <v>199.85</v>
      </c>
      <c r="F511">
        <v>42723</v>
      </c>
      <c r="G511">
        <v>199.85</v>
      </c>
      <c r="H511">
        <v>200.16300000000001</v>
      </c>
      <c r="K511">
        <v>42726</v>
      </c>
      <c r="L511">
        <v>0.13089999999999999</v>
      </c>
      <c r="N511">
        <v>42731</v>
      </c>
      <c r="O511">
        <v>3808</v>
      </c>
      <c r="R511">
        <v>42765</v>
      </c>
      <c r="S511" t="s">
        <v>1622</v>
      </c>
      <c r="T511">
        <v>2085.85</v>
      </c>
      <c r="AE511">
        <v>42731</v>
      </c>
      <c r="AF511">
        <v>151.11660000000001</v>
      </c>
      <c r="AG511">
        <v>151.11000000000001</v>
      </c>
      <c r="AJ511">
        <v>42731</v>
      </c>
      <c r="AK511">
        <v>151.11000000000001</v>
      </c>
      <c r="AL511">
        <v>151.11660000000001</v>
      </c>
      <c r="AO511">
        <v>42725</v>
      </c>
      <c r="AP511">
        <v>0.21179999999999999</v>
      </c>
      <c r="AR511">
        <v>42751</v>
      </c>
      <c r="AS511">
        <v>1086</v>
      </c>
      <c r="AV511">
        <v>42717</v>
      </c>
      <c r="AW511" t="s">
        <v>1622</v>
      </c>
      <c r="AX511">
        <v>3846.99</v>
      </c>
    </row>
    <row r="512" spans="1:50" x14ac:dyDescent="0.25">
      <c r="A512">
        <v>42724</v>
      </c>
      <c r="B512">
        <v>200.57429999999999</v>
      </c>
      <c r="C512">
        <v>202.2</v>
      </c>
      <c r="F512">
        <v>42724</v>
      </c>
      <c r="G512">
        <v>202.2</v>
      </c>
      <c r="H512">
        <v>200.57429999999999</v>
      </c>
      <c r="K512">
        <v>42727</v>
      </c>
      <c r="L512">
        <v>0.1181</v>
      </c>
      <c r="N512">
        <v>42732</v>
      </c>
      <c r="O512">
        <v>6386</v>
      </c>
      <c r="R512">
        <v>42766</v>
      </c>
      <c r="S512" t="s">
        <v>1622</v>
      </c>
      <c r="T512">
        <v>2055.64</v>
      </c>
      <c r="AE512">
        <v>42732</v>
      </c>
      <c r="AF512">
        <v>150.12799999999999</v>
      </c>
      <c r="AG512">
        <v>149.93</v>
      </c>
      <c r="AJ512">
        <v>42732</v>
      </c>
      <c r="AK512">
        <v>149.93</v>
      </c>
      <c r="AL512">
        <v>150.12799999999999</v>
      </c>
      <c r="AO512">
        <v>42726</v>
      </c>
      <c r="AP512">
        <v>0.22439999999999999</v>
      </c>
      <c r="AR512">
        <v>42752</v>
      </c>
      <c r="AS512">
        <v>451</v>
      </c>
      <c r="AV512">
        <v>42718</v>
      </c>
      <c r="AW512" t="s">
        <v>1622</v>
      </c>
      <c r="AX512">
        <v>3825.25</v>
      </c>
    </row>
    <row r="513" spans="1:50" x14ac:dyDescent="0.25">
      <c r="A513">
        <v>42725</v>
      </c>
      <c r="B513">
        <v>199.62799999999999</v>
      </c>
      <c r="C513">
        <v>200.37</v>
      </c>
      <c r="F513">
        <v>42725</v>
      </c>
      <c r="G513">
        <v>200.37</v>
      </c>
      <c r="H513">
        <v>199.62799999999999</v>
      </c>
      <c r="K513">
        <v>42731</v>
      </c>
      <c r="L513">
        <v>0.16239999999999999</v>
      </c>
      <c r="N513">
        <v>42733</v>
      </c>
      <c r="O513">
        <v>1389</v>
      </c>
      <c r="R513">
        <v>42767</v>
      </c>
      <c r="S513" t="s">
        <v>1622</v>
      </c>
      <c r="T513">
        <v>2063.86</v>
      </c>
      <c r="AE513">
        <v>42733</v>
      </c>
      <c r="AF513">
        <v>151.44130000000001</v>
      </c>
      <c r="AG513">
        <v>151.07</v>
      </c>
      <c r="AJ513">
        <v>42733</v>
      </c>
      <c r="AK513">
        <v>151.07</v>
      </c>
      <c r="AL513">
        <v>151.44130000000001</v>
      </c>
      <c r="AO513">
        <v>42727</v>
      </c>
      <c r="AP513">
        <v>0.1928</v>
      </c>
      <c r="AR513">
        <v>42753</v>
      </c>
      <c r="AS513">
        <v>194</v>
      </c>
      <c r="AV513">
        <v>42719</v>
      </c>
      <c r="AW513" t="s">
        <v>1622</v>
      </c>
      <c r="AX513">
        <v>3777.29</v>
      </c>
    </row>
    <row r="514" spans="1:50" x14ac:dyDescent="0.25">
      <c r="A514">
        <v>42726</v>
      </c>
      <c r="B514">
        <v>199.4734</v>
      </c>
      <c r="C514">
        <v>199.64</v>
      </c>
      <c r="F514">
        <v>42726</v>
      </c>
      <c r="G514">
        <v>199.64</v>
      </c>
      <c r="H514">
        <v>199.4734</v>
      </c>
      <c r="K514">
        <v>42732</v>
      </c>
      <c r="L514">
        <v>0.1517</v>
      </c>
      <c r="N514">
        <v>42734</v>
      </c>
      <c r="O514">
        <v>3008</v>
      </c>
      <c r="R514">
        <v>42768</v>
      </c>
      <c r="S514" t="s">
        <v>1622</v>
      </c>
      <c r="T514">
        <v>2040.37</v>
      </c>
      <c r="AE514">
        <v>42734</v>
      </c>
      <c r="AF514">
        <v>152.67599999999999</v>
      </c>
      <c r="AG514">
        <v>152.58000000000001</v>
      </c>
      <c r="AJ514">
        <v>42734</v>
      </c>
      <c r="AK514">
        <v>152.58000000000001</v>
      </c>
      <c r="AL514">
        <v>152.67599999999999</v>
      </c>
      <c r="AO514">
        <v>42731</v>
      </c>
      <c r="AP514">
        <v>0.2114</v>
      </c>
      <c r="AR514">
        <v>42754</v>
      </c>
      <c r="AS514">
        <v>2229</v>
      </c>
      <c r="AV514">
        <v>42720</v>
      </c>
      <c r="AW514" t="s">
        <v>1622</v>
      </c>
      <c r="AX514">
        <v>3820.7</v>
      </c>
    </row>
    <row r="515" spans="1:50" x14ac:dyDescent="0.25">
      <c r="A515">
        <v>42727</v>
      </c>
      <c r="B515">
        <v>199.46729999999999</v>
      </c>
      <c r="C515">
        <v>199.66</v>
      </c>
      <c r="F515">
        <v>42727</v>
      </c>
      <c r="G515">
        <v>199.66</v>
      </c>
      <c r="H515">
        <v>199.46729999999999</v>
      </c>
      <c r="K515">
        <v>42733</v>
      </c>
      <c r="L515">
        <v>0.1239</v>
      </c>
      <c r="N515">
        <v>42737</v>
      </c>
      <c r="O515">
        <v>3602</v>
      </c>
      <c r="R515">
        <v>42769</v>
      </c>
      <c r="S515" t="s">
        <v>1622</v>
      </c>
      <c r="T515">
        <v>2046.51</v>
      </c>
      <c r="AE515">
        <v>42737</v>
      </c>
      <c r="AF515">
        <v>154.0763</v>
      </c>
      <c r="AG515">
        <v>153.99</v>
      </c>
      <c r="AJ515">
        <v>42737</v>
      </c>
      <c r="AK515">
        <v>153.99</v>
      </c>
      <c r="AL515">
        <v>154.0763</v>
      </c>
      <c r="AO515">
        <v>42732</v>
      </c>
      <c r="AP515">
        <v>0.15659999999999999</v>
      </c>
      <c r="AR515">
        <v>42755</v>
      </c>
      <c r="AS515">
        <v>243</v>
      </c>
      <c r="AV515">
        <v>42723</v>
      </c>
      <c r="AW515" t="s">
        <v>1622</v>
      </c>
      <c r="AX515">
        <v>3870.27</v>
      </c>
    </row>
    <row r="516" spans="1:50" x14ac:dyDescent="0.25">
      <c r="A516">
        <v>42731</v>
      </c>
      <c r="B516">
        <v>198.46639999999999</v>
      </c>
      <c r="C516">
        <v>199.19</v>
      </c>
      <c r="F516">
        <v>42731</v>
      </c>
      <c r="G516">
        <v>199.19</v>
      </c>
      <c r="H516">
        <v>198.46639999999999</v>
      </c>
      <c r="K516">
        <v>42734</v>
      </c>
      <c r="L516">
        <v>0.13539999999999999</v>
      </c>
      <c r="N516">
        <v>42738</v>
      </c>
      <c r="O516">
        <v>2768</v>
      </c>
      <c r="R516">
        <v>42772</v>
      </c>
      <c r="S516" t="s">
        <v>1622</v>
      </c>
      <c r="T516">
        <v>2053.8200000000002</v>
      </c>
      <c r="AE516">
        <v>42738</v>
      </c>
      <c r="AF516">
        <v>151.61709999999999</v>
      </c>
      <c r="AG516">
        <v>151.51</v>
      </c>
      <c r="AJ516">
        <v>42738</v>
      </c>
      <c r="AK516">
        <v>151.51</v>
      </c>
      <c r="AL516">
        <v>151.61709999999999</v>
      </c>
      <c r="AO516">
        <v>42733</v>
      </c>
      <c r="AP516">
        <v>0.2392</v>
      </c>
      <c r="AR516">
        <v>42758</v>
      </c>
      <c r="AS516">
        <v>487</v>
      </c>
      <c r="AV516">
        <v>42724</v>
      </c>
      <c r="AW516" t="s">
        <v>1622</v>
      </c>
      <c r="AX516">
        <v>3875.47</v>
      </c>
    </row>
    <row r="517" spans="1:50" x14ac:dyDescent="0.25">
      <c r="A517">
        <v>42732</v>
      </c>
      <c r="B517">
        <v>198.78200000000001</v>
      </c>
      <c r="C517">
        <v>199.66</v>
      </c>
      <c r="F517">
        <v>42732</v>
      </c>
      <c r="G517">
        <v>199.66</v>
      </c>
      <c r="H517">
        <v>198.78200000000001</v>
      </c>
      <c r="K517">
        <v>42737</v>
      </c>
      <c r="L517">
        <v>0.63660000000000005</v>
      </c>
      <c r="N517">
        <v>42739</v>
      </c>
      <c r="O517">
        <v>2423</v>
      </c>
      <c r="R517">
        <v>42773</v>
      </c>
      <c r="S517" t="s">
        <v>1622</v>
      </c>
      <c r="T517">
        <v>2047.87</v>
      </c>
      <c r="AE517">
        <v>42739</v>
      </c>
      <c r="AF517">
        <v>152.2174</v>
      </c>
      <c r="AG517">
        <v>151.97999999999999</v>
      </c>
      <c r="AJ517">
        <v>42739</v>
      </c>
      <c r="AK517">
        <v>151.97999999999999</v>
      </c>
      <c r="AL517">
        <v>152.2174</v>
      </c>
      <c r="AO517">
        <v>42734</v>
      </c>
      <c r="AP517">
        <v>0.255</v>
      </c>
      <c r="AR517">
        <v>42759</v>
      </c>
      <c r="AS517">
        <v>113</v>
      </c>
      <c r="AV517">
        <v>42725</v>
      </c>
      <c r="AW517" t="s">
        <v>1622</v>
      </c>
      <c r="AX517">
        <v>3900.3</v>
      </c>
    </row>
    <row r="518" spans="1:50" x14ac:dyDescent="0.25">
      <c r="A518">
        <v>42733</v>
      </c>
      <c r="B518">
        <v>196.4134</v>
      </c>
      <c r="C518">
        <v>195.4</v>
      </c>
      <c r="F518">
        <v>42733</v>
      </c>
      <c r="G518">
        <v>195.4</v>
      </c>
      <c r="H518">
        <v>196.4134</v>
      </c>
      <c r="K518">
        <v>42738</v>
      </c>
      <c r="L518">
        <v>0.1089</v>
      </c>
      <c r="N518">
        <v>42740</v>
      </c>
      <c r="O518">
        <v>87165</v>
      </c>
      <c r="R518">
        <v>42774</v>
      </c>
      <c r="S518" t="s">
        <v>1622</v>
      </c>
      <c r="T518">
        <v>2058.9</v>
      </c>
      <c r="AE518">
        <v>42740</v>
      </c>
      <c r="AF518">
        <v>152.92070000000001</v>
      </c>
      <c r="AG518">
        <v>153.12</v>
      </c>
      <c r="AJ518">
        <v>42740</v>
      </c>
      <c r="AK518">
        <v>153.12</v>
      </c>
      <c r="AL518">
        <v>152.92070000000001</v>
      </c>
      <c r="AO518">
        <v>42737</v>
      </c>
      <c r="AP518">
        <v>0.32900000000000001</v>
      </c>
      <c r="AR518">
        <v>42760</v>
      </c>
      <c r="AS518">
        <v>69</v>
      </c>
      <c r="AV518">
        <v>42726</v>
      </c>
      <c r="AW518" t="s">
        <v>1622</v>
      </c>
      <c r="AX518">
        <v>3889.56</v>
      </c>
    </row>
    <row r="519" spans="1:50" x14ac:dyDescent="0.25">
      <c r="A519">
        <v>42734</v>
      </c>
      <c r="B519">
        <v>196.43520000000001</v>
      </c>
      <c r="C519">
        <v>195.81</v>
      </c>
      <c r="F519">
        <v>42734</v>
      </c>
      <c r="G519">
        <v>195.81</v>
      </c>
      <c r="H519">
        <v>196.43520000000001</v>
      </c>
      <c r="K519">
        <v>42739</v>
      </c>
      <c r="L519">
        <v>9.3299999999999994E-2</v>
      </c>
      <c r="N519">
        <v>42741</v>
      </c>
      <c r="O519">
        <v>1541</v>
      </c>
      <c r="R519">
        <v>42775</v>
      </c>
      <c r="S519" t="s">
        <v>1622</v>
      </c>
      <c r="T519">
        <v>2044.45</v>
      </c>
      <c r="AE519">
        <v>42741</v>
      </c>
      <c r="AF519">
        <v>153.64580000000001</v>
      </c>
      <c r="AG519">
        <v>153.58000000000001</v>
      </c>
      <c r="AJ519">
        <v>42741</v>
      </c>
      <c r="AK519">
        <v>153.58000000000001</v>
      </c>
      <c r="AL519">
        <v>153.64580000000001</v>
      </c>
      <c r="AO519">
        <v>42738</v>
      </c>
      <c r="AP519">
        <v>0.21940000000000001</v>
      </c>
      <c r="AR519">
        <v>42761</v>
      </c>
      <c r="AS519">
        <v>135</v>
      </c>
      <c r="AV519">
        <v>42727</v>
      </c>
      <c r="AW519" t="s">
        <v>1622</v>
      </c>
      <c r="AX519">
        <v>3911.23</v>
      </c>
    </row>
    <row r="520" spans="1:50" x14ac:dyDescent="0.25">
      <c r="A520">
        <v>42737</v>
      </c>
      <c r="B520">
        <v>196.4171</v>
      </c>
      <c r="C520">
        <v>197.89</v>
      </c>
      <c r="F520">
        <v>42737</v>
      </c>
      <c r="G520">
        <v>197.89</v>
      </c>
      <c r="H520">
        <v>196.4171</v>
      </c>
      <c r="K520">
        <v>42740</v>
      </c>
      <c r="L520">
        <v>0.11609999999999999</v>
      </c>
      <c r="N520">
        <v>42744</v>
      </c>
      <c r="O520">
        <v>968</v>
      </c>
      <c r="R520">
        <v>42776</v>
      </c>
      <c r="S520" t="s">
        <v>1622</v>
      </c>
      <c r="T520">
        <v>2089.34</v>
      </c>
      <c r="AE520">
        <v>42744</v>
      </c>
      <c r="AF520">
        <v>152.24039999999999</v>
      </c>
      <c r="AG520">
        <v>152.25</v>
      </c>
      <c r="AJ520">
        <v>42744</v>
      </c>
      <c r="AK520">
        <v>152.25</v>
      </c>
      <c r="AL520">
        <v>152.24039999999999</v>
      </c>
      <c r="AO520">
        <v>42739</v>
      </c>
      <c r="AP520">
        <v>0.23130000000000001</v>
      </c>
      <c r="AR520">
        <v>42762</v>
      </c>
      <c r="AS520">
        <v>116</v>
      </c>
      <c r="AV520">
        <v>42730</v>
      </c>
      <c r="AW520" t="s">
        <v>1622</v>
      </c>
      <c r="AX520">
        <v>3911.23</v>
      </c>
    </row>
    <row r="521" spans="1:50" x14ac:dyDescent="0.25">
      <c r="A521">
        <v>42738</v>
      </c>
      <c r="B521">
        <v>196.4111</v>
      </c>
      <c r="C521">
        <v>198.11</v>
      </c>
      <c r="F521">
        <v>42738</v>
      </c>
      <c r="G521">
        <v>198.11</v>
      </c>
      <c r="H521">
        <v>196.4111</v>
      </c>
      <c r="K521">
        <v>42741</v>
      </c>
      <c r="L521">
        <v>0.12889999999999999</v>
      </c>
      <c r="N521">
        <v>42745</v>
      </c>
      <c r="O521">
        <v>3466</v>
      </c>
      <c r="R521">
        <v>42779</v>
      </c>
      <c r="S521" t="s">
        <v>1622</v>
      </c>
      <c r="T521">
        <v>2099.6999999999998</v>
      </c>
      <c r="AE521">
        <v>42745</v>
      </c>
      <c r="AF521">
        <v>152.23939999999999</v>
      </c>
      <c r="AG521">
        <v>151.93</v>
      </c>
      <c r="AJ521">
        <v>42745</v>
      </c>
      <c r="AK521">
        <v>151.93</v>
      </c>
      <c r="AL521">
        <v>152.23939999999999</v>
      </c>
      <c r="AO521">
        <v>42740</v>
      </c>
      <c r="AP521">
        <v>0.18379999999999999</v>
      </c>
      <c r="AR521">
        <v>42765</v>
      </c>
      <c r="AS521">
        <v>1033</v>
      </c>
      <c r="AV521">
        <v>42731</v>
      </c>
      <c r="AW521" t="s">
        <v>1622</v>
      </c>
      <c r="AX521">
        <v>3927.66</v>
      </c>
    </row>
    <row r="522" spans="1:50" x14ac:dyDescent="0.25">
      <c r="A522">
        <v>42739</v>
      </c>
      <c r="B522">
        <v>201.10509999999999</v>
      </c>
      <c r="C522">
        <v>201.68</v>
      </c>
      <c r="F522">
        <v>42739</v>
      </c>
      <c r="G522">
        <v>201.68</v>
      </c>
      <c r="H522">
        <v>201.10509999999999</v>
      </c>
      <c r="K522">
        <v>42744</v>
      </c>
      <c r="L522">
        <v>0.13039999999999999</v>
      </c>
      <c r="N522">
        <v>42746</v>
      </c>
      <c r="O522">
        <v>6207</v>
      </c>
      <c r="R522">
        <v>42780</v>
      </c>
      <c r="S522" t="s">
        <v>1622</v>
      </c>
      <c r="T522">
        <v>2079.1999999999998</v>
      </c>
      <c r="AE522">
        <v>42746</v>
      </c>
      <c r="AF522">
        <v>151.89779999999999</v>
      </c>
      <c r="AG522">
        <v>151.84</v>
      </c>
      <c r="AJ522">
        <v>42746</v>
      </c>
      <c r="AK522">
        <v>151.84</v>
      </c>
      <c r="AL522">
        <v>151.89779999999999</v>
      </c>
      <c r="AO522">
        <v>42741</v>
      </c>
      <c r="AP522">
        <v>0.20039999999999999</v>
      </c>
      <c r="AR522">
        <v>42766</v>
      </c>
      <c r="AS522">
        <v>170</v>
      </c>
      <c r="AV522">
        <v>42732</v>
      </c>
      <c r="AW522" t="s">
        <v>1622</v>
      </c>
      <c r="AX522">
        <v>3901.98</v>
      </c>
    </row>
    <row r="523" spans="1:50" x14ac:dyDescent="0.25">
      <c r="A523">
        <v>42740</v>
      </c>
      <c r="B523">
        <v>201.25579999999999</v>
      </c>
      <c r="C523">
        <v>200.25</v>
      </c>
      <c r="F523">
        <v>42740</v>
      </c>
      <c r="G523">
        <v>200.25</v>
      </c>
      <c r="H523">
        <v>201.25579999999999</v>
      </c>
      <c r="K523">
        <v>42745</v>
      </c>
      <c r="L523">
        <v>0.1091</v>
      </c>
      <c r="N523">
        <v>42747</v>
      </c>
      <c r="O523">
        <v>33565</v>
      </c>
      <c r="R523">
        <v>42781</v>
      </c>
      <c r="S523" t="s">
        <v>1622</v>
      </c>
      <c r="T523">
        <v>2098.9299999999998</v>
      </c>
      <c r="AE523">
        <v>42747</v>
      </c>
      <c r="AF523">
        <v>151.1482</v>
      </c>
      <c r="AG523">
        <v>151.30000000000001</v>
      </c>
      <c r="AJ523">
        <v>42747</v>
      </c>
      <c r="AK523">
        <v>151.30000000000001</v>
      </c>
      <c r="AL523">
        <v>151.1482</v>
      </c>
      <c r="AO523">
        <v>42744</v>
      </c>
      <c r="AP523">
        <v>0.2404</v>
      </c>
      <c r="AR523">
        <v>42767</v>
      </c>
      <c r="AS523">
        <v>17049</v>
      </c>
      <c r="AV523">
        <v>42733</v>
      </c>
      <c r="AW523" t="s">
        <v>1622</v>
      </c>
      <c r="AX523">
        <v>3936.2</v>
      </c>
    </row>
    <row r="524" spans="1:50" x14ac:dyDescent="0.25">
      <c r="A524">
        <v>42741</v>
      </c>
      <c r="B524">
        <v>200.93</v>
      </c>
      <c r="C524">
        <v>202.31</v>
      </c>
      <c r="F524">
        <v>42741</v>
      </c>
      <c r="G524">
        <v>202.31</v>
      </c>
      <c r="H524">
        <v>200.93</v>
      </c>
      <c r="K524">
        <v>42746</v>
      </c>
      <c r="L524">
        <v>0.1003</v>
      </c>
      <c r="N524">
        <v>42748</v>
      </c>
      <c r="O524">
        <v>9069</v>
      </c>
      <c r="R524">
        <v>42782</v>
      </c>
      <c r="S524" t="s">
        <v>1622</v>
      </c>
      <c r="T524">
        <v>2095.36</v>
      </c>
      <c r="AE524">
        <v>42748</v>
      </c>
      <c r="AF524">
        <v>150.82419999999999</v>
      </c>
      <c r="AG524">
        <v>150.69999999999999</v>
      </c>
      <c r="AJ524">
        <v>42748</v>
      </c>
      <c r="AK524">
        <v>150.69999999999999</v>
      </c>
      <c r="AL524">
        <v>150.82419999999999</v>
      </c>
      <c r="AO524">
        <v>42745</v>
      </c>
      <c r="AP524">
        <v>0.15559999999999999</v>
      </c>
      <c r="AR524">
        <v>42768</v>
      </c>
      <c r="AS524">
        <v>795</v>
      </c>
      <c r="AV524">
        <v>42734</v>
      </c>
      <c r="AW524" t="s">
        <v>1622</v>
      </c>
      <c r="AX524">
        <v>3968.49</v>
      </c>
    </row>
    <row r="525" spans="1:50" x14ac:dyDescent="0.25">
      <c r="A525">
        <v>42744</v>
      </c>
      <c r="B525">
        <v>200.91149999999999</v>
      </c>
      <c r="C525">
        <v>201.16</v>
      </c>
      <c r="F525">
        <v>42744</v>
      </c>
      <c r="G525">
        <v>201.16</v>
      </c>
      <c r="H525">
        <v>200.91149999999999</v>
      </c>
      <c r="K525">
        <v>42747</v>
      </c>
      <c r="L525">
        <v>8.8800000000000004E-2</v>
      </c>
      <c r="N525">
        <v>42751</v>
      </c>
      <c r="O525">
        <v>1872</v>
      </c>
      <c r="R525">
        <v>42783</v>
      </c>
      <c r="S525" t="s">
        <v>1622</v>
      </c>
      <c r="T525">
        <v>2086.7800000000002</v>
      </c>
      <c r="AE525">
        <v>42751</v>
      </c>
      <c r="AF525">
        <v>150.7287</v>
      </c>
      <c r="AG525">
        <v>150.68</v>
      </c>
      <c r="AJ525">
        <v>42751</v>
      </c>
      <c r="AK525">
        <v>150.68</v>
      </c>
      <c r="AL525">
        <v>150.7287</v>
      </c>
      <c r="AO525">
        <v>42746</v>
      </c>
      <c r="AP525">
        <v>0.22489999999999999</v>
      </c>
      <c r="AR525">
        <v>42769</v>
      </c>
      <c r="AS525">
        <v>46101</v>
      </c>
      <c r="AV525">
        <v>42737</v>
      </c>
      <c r="AW525" t="s">
        <v>1622</v>
      </c>
      <c r="AX525">
        <v>4005.09</v>
      </c>
    </row>
    <row r="526" spans="1:50" x14ac:dyDescent="0.25">
      <c r="A526">
        <v>42745</v>
      </c>
      <c r="B526">
        <v>199.49109999999999</v>
      </c>
      <c r="C526">
        <v>200.14</v>
      </c>
      <c r="F526">
        <v>42745</v>
      </c>
      <c r="G526">
        <v>200.14</v>
      </c>
      <c r="H526">
        <v>199.49109999999999</v>
      </c>
      <c r="K526">
        <v>42748</v>
      </c>
      <c r="L526">
        <v>0.1241</v>
      </c>
      <c r="N526">
        <v>42752</v>
      </c>
      <c r="O526">
        <v>13641</v>
      </c>
      <c r="R526">
        <v>42786</v>
      </c>
      <c r="S526" t="s">
        <v>1622</v>
      </c>
      <c r="T526">
        <v>2090.1</v>
      </c>
      <c r="AE526">
        <v>42752</v>
      </c>
      <c r="AF526">
        <v>149.9111</v>
      </c>
      <c r="AG526">
        <v>149.85</v>
      </c>
      <c r="AJ526">
        <v>42752</v>
      </c>
      <c r="AK526">
        <v>149.85</v>
      </c>
      <c r="AL526">
        <v>149.9111</v>
      </c>
      <c r="AO526">
        <v>42747</v>
      </c>
      <c r="AP526">
        <v>0.19059999999999999</v>
      </c>
      <c r="AR526">
        <v>42772</v>
      </c>
      <c r="AS526">
        <v>86</v>
      </c>
      <c r="AV526">
        <v>42738</v>
      </c>
      <c r="AW526" t="s">
        <v>1622</v>
      </c>
      <c r="AX526">
        <v>3941.15</v>
      </c>
    </row>
    <row r="527" spans="1:50" x14ac:dyDescent="0.25">
      <c r="A527">
        <v>42746</v>
      </c>
      <c r="B527">
        <v>200.53749999999999</v>
      </c>
      <c r="C527">
        <v>200.85</v>
      </c>
      <c r="F527">
        <v>42746</v>
      </c>
      <c r="G527">
        <v>200.85</v>
      </c>
      <c r="H527">
        <v>200.53749999999999</v>
      </c>
      <c r="K527">
        <v>42751</v>
      </c>
      <c r="L527">
        <v>0.1013</v>
      </c>
      <c r="N527">
        <v>42753</v>
      </c>
      <c r="O527">
        <v>6773</v>
      </c>
      <c r="R527">
        <v>42787</v>
      </c>
      <c r="S527" t="s">
        <v>1622</v>
      </c>
      <c r="T527">
        <v>2101.89</v>
      </c>
      <c r="AE527">
        <v>42753</v>
      </c>
      <c r="AF527">
        <v>150.10919999999999</v>
      </c>
      <c r="AG527">
        <v>149.83000000000001</v>
      </c>
      <c r="AJ527">
        <v>42753</v>
      </c>
      <c r="AK527">
        <v>149.83000000000001</v>
      </c>
      <c r="AL527">
        <v>150.10919999999999</v>
      </c>
      <c r="AO527">
        <v>42748</v>
      </c>
      <c r="AP527">
        <v>0.19209999999999999</v>
      </c>
      <c r="AR527">
        <v>42773</v>
      </c>
      <c r="AS527">
        <v>1616</v>
      </c>
      <c r="AV527">
        <v>42739</v>
      </c>
      <c r="AW527" t="s">
        <v>1622</v>
      </c>
      <c r="AX527">
        <v>3956.88</v>
      </c>
    </row>
    <row r="528" spans="1:50" x14ac:dyDescent="0.25">
      <c r="A528">
        <v>42747</v>
      </c>
      <c r="B528">
        <v>198.56800000000001</v>
      </c>
      <c r="C528">
        <v>197.29</v>
      </c>
      <c r="F528">
        <v>42747</v>
      </c>
      <c r="G528">
        <v>197.29</v>
      </c>
      <c r="H528">
        <v>198.56800000000001</v>
      </c>
      <c r="K528">
        <v>42752</v>
      </c>
      <c r="L528">
        <v>0.1013</v>
      </c>
      <c r="N528">
        <v>42754</v>
      </c>
      <c r="O528">
        <v>9270</v>
      </c>
      <c r="R528">
        <v>42788</v>
      </c>
      <c r="S528" t="s">
        <v>1622</v>
      </c>
      <c r="T528">
        <v>2103.91</v>
      </c>
      <c r="AE528">
        <v>42754</v>
      </c>
      <c r="AF528">
        <v>148.24879999999999</v>
      </c>
      <c r="AG528">
        <v>148.26</v>
      </c>
      <c r="AJ528">
        <v>42754</v>
      </c>
      <c r="AK528">
        <v>148.26</v>
      </c>
      <c r="AL528">
        <v>148.24879999999999</v>
      </c>
      <c r="AO528">
        <v>42751</v>
      </c>
      <c r="AP528">
        <v>0.17699999999999999</v>
      </c>
      <c r="AR528">
        <v>42774</v>
      </c>
      <c r="AS528">
        <v>20161</v>
      </c>
      <c r="AV528">
        <v>42740</v>
      </c>
      <c r="AW528" t="s">
        <v>1622</v>
      </c>
      <c r="AX528">
        <v>3975.23</v>
      </c>
    </row>
    <row r="529" spans="1:50" x14ac:dyDescent="0.25">
      <c r="A529">
        <v>42748</v>
      </c>
      <c r="B529">
        <v>199.78749999999999</v>
      </c>
      <c r="C529">
        <v>200.42</v>
      </c>
      <c r="F529">
        <v>42748</v>
      </c>
      <c r="G529">
        <v>200.42</v>
      </c>
      <c r="H529">
        <v>199.78749999999999</v>
      </c>
      <c r="K529">
        <v>42753</v>
      </c>
      <c r="L529">
        <v>8.3900000000000002E-2</v>
      </c>
      <c r="N529">
        <v>42755</v>
      </c>
      <c r="O529">
        <v>1751</v>
      </c>
      <c r="R529">
        <v>42789</v>
      </c>
      <c r="S529" t="s">
        <v>1622</v>
      </c>
      <c r="T529">
        <v>2102.7399999999998</v>
      </c>
      <c r="AE529">
        <v>42755</v>
      </c>
      <c r="AF529">
        <v>147.7748</v>
      </c>
      <c r="AG529">
        <v>147.71</v>
      </c>
      <c r="AJ529">
        <v>42755</v>
      </c>
      <c r="AK529">
        <v>147.71</v>
      </c>
      <c r="AL529">
        <v>147.7748</v>
      </c>
      <c r="AO529">
        <v>42752</v>
      </c>
      <c r="AP529">
        <v>0.1794</v>
      </c>
      <c r="AR529">
        <v>42775</v>
      </c>
      <c r="AS529">
        <v>20088</v>
      </c>
      <c r="AV529">
        <v>42741</v>
      </c>
      <c r="AW529" t="s">
        <v>1622</v>
      </c>
      <c r="AX529">
        <v>3994.15</v>
      </c>
    </row>
    <row r="530" spans="1:50" x14ac:dyDescent="0.25">
      <c r="A530">
        <v>42751</v>
      </c>
      <c r="B530">
        <v>197.90360000000001</v>
      </c>
      <c r="C530">
        <v>197.16</v>
      </c>
      <c r="F530">
        <v>42751</v>
      </c>
      <c r="G530">
        <v>197.16</v>
      </c>
      <c r="H530">
        <v>197.90360000000001</v>
      </c>
      <c r="K530">
        <v>42754</v>
      </c>
      <c r="L530">
        <v>8.6499999999999994E-2</v>
      </c>
      <c r="N530">
        <v>42758</v>
      </c>
      <c r="O530">
        <v>4152</v>
      </c>
      <c r="R530">
        <v>42790</v>
      </c>
      <c r="S530" t="s">
        <v>1622</v>
      </c>
      <c r="T530">
        <v>2094.85</v>
      </c>
      <c r="AE530">
        <v>42758</v>
      </c>
      <c r="AF530">
        <v>148.34989999999999</v>
      </c>
      <c r="AG530">
        <v>148.21</v>
      </c>
      <c r="AJ530">
        <v>42758</v>
      </c>
      <c r="AK530">
        <v>148.21</v>
      </c>
      <c r="AL530">
        <v>148.34989999999999</v>
      </c>
      <c r="AO530">
        <v>42753</v>
      </c>
      <c r="AP530">
        <v>0.18010000000000001</v>
      </c>
      <c r="AR530">
        <v>42776</v>
      </c>
      <c r="AS530">
        <v>444</v>
      </c>
      <c r="AV530">
        <v>42744</v>
      </c>
      <c r="AW530" t="s">
        <v>1622</v>
      </c>
      <c r="AX530">
        <v>3957.75</v>
      </c>
    </row>
    <row r="531" spans="1:50" x14ac:dyDescent="0.25">
      <c r="A531">
        <v>42752</v>
      </c>
      <c r="B531">
        <v>195.06200000000001</v>
      </c>
      <c r="C531">
        <v>194.58</v>
      </c>
      <c r="F531">
        <v>42752</v>
      </c>
      <c r="G531">
        <v>194.58</v>
      </c>
      <c r="H531">
        <v>195.06200000000001</v>
      </c>
      <c r="K531">
        <v>42755</v>
      </c>
      <c r="L531">
        <v>6.9800000000000001E-2</v>
      </c>
      <c r="N531">
        <v>42759</v>
      </c>
      <c r="O531">
        <v>2219</v>
      </c>
      <c r="R531">
        <v>42793</v>
      </c>
      <c r="S531" t="s">
        <v>1622</v>
      </c>
      <c r="T531">
        <v>2072.4699999999998</v>
      </c>
      <c r="AE531">
        <v>42759</v>
      </c>
      <c r="AF531">
        <v>147.63890000000001</v>
      </c>
      <c r="AG531">
        <v>147.77000000000001</v>
      </c>
      <c r="AJ531">
        <v>42759</v>
      </c>
      <c r="AK531">
        <v>147.77000000000001</v>
      </c>
      <c r="AL531">
        <v>147.63890000000001</v>
      </c>
      <c r="AO531">
        <v>42754</v>
      </c>
      <c r="AP531">
        <v>0.16270000000000001</v>
      </c>
      <c r="AR531">
        <v>42779</v>
      </c>
      <c r="AS531">
        <v>25426</v>
      </c>
      <c r="AV531">
        <v>42745</v>
      </c>
      <c r="AW531" t="s">
        <v>1622</v>
      </c>
      <c r="AX531">
        <v>3957.78</v>
      </c>
    </row>
    <row r="532" spans="1:50" x14ac:dyDescent="0.25">
      <c r="A532">
        <v>42753</v>
      </c>
      <c r="B532">
        <v>195.6816</v>
      </c>
      <c r="C532">
        <v>195.74</v>
      </c>
      <c r="F532">
        <v>42753</v>
      </c>
      <c r="G532">
        <v>195.74</v>
      </c>
      <c r="H532">
        <v>195.6816</v>
      </c>
      <c r="K532">
        <v>42758</v>
      </c>
      <c r="L532">
        <v>8.4599999999999995E-2</v>
      </c>
      <c r="N532">
        <v>42760</v>
      </c>
      <c r="O532">
        <v>27348</v>
      </c>
      <c r="R532">
        <v>42794</v>
      </c>
      <c r="S532" t="s">
        <v>1622</v>
      </c>
      <c r="T532">
        <v>2074.3000000000002</v>
      </c>
      <c r="AE532">
        <v>42760</v>
      </c>
      <c r="AF532">
        <v>147.37530000000001</v>
      </c>
      <c r="AG532">
        <v>147.25</v>
      </c>
      <c r="AJ532">
        <v>42760</v>
      </c>
      <c r="AK532">
        <v>147.25</v>
      </c>
      <c r="AL532">
        <v>147.37530000000001</v>
      </c>
      <c r="AO532">
        <v>42755</v>
      </c>
      <c r="AP532">
        <v>0.15529999999999999</v>
      </c>
      <c r="AR532">
        <v>42780</v>
      </c>
      <c r="AS532">
        <v>365</v>
      </c>
      <c r="AV532">
        <v>42746</v>
      </c>
      <c r="AW532" t="s">
        <v>1622</v>
      </c>
      <c r="AX532">
        <v>3948.95</v>
      </c>
    </row>
    <row r="533" spans="1:50" x14ac:dyDescent="0.25">
      <c r="A533">
        <v>42754</v>
      </c>
      <c r="B533">
        <v>197.53049999999999</v>
      </c>
      <c r="C533">
        <v>198.17</v>
      </c>
      <c r="F533">
        <v>42754</v>
      </c>
      <c r="G533">
        <v>198.17</v>
      </c>
      <c r="H533">
        <v>197.53049999999999</v>
      </c>
      <c r="K533">
        <v>42759</v>
      </c>
      <c r="L533">
        <v>9.64E-2</v>
      </c>
      <c r="N533">
        <v>42761</v>
      </c>
      <c r="O533">
        <v>16590</v>
      </c>
      <c r="R533">
        <v>42795</v>
      </c>
      <c r="S533" t="s">
        <v>1622</v>
      </c>
      <c r="T533">
        <v>2097.94</v>
      </c>
      <c r="AE533">
        <v>42761</v>
      </c>
      <c r="AF533">
        <v>147.85220000000001</v>
      </c>
      <c r="AG533">
        <v>147.88</v>
      </c>
      <c r="AJ533">
        <v>42761</v>
      </c>
      <c r="AK533">
        <v>147.88</v>
      </c>
      <c r="AL533">
        <v>147.85220000000001</v>
      </c>
      <c r="AO533">
        <v>42758</v>
      </c>
      <c r="AP533">
        <v>0.16039999999999999</v>
      </c>
      <c r="AR533">
        <v>42781</v>
      </c>
      <c r="AS533">
        <v>2720</v>
      </c>
      <c r="AV533">
        <v>42747</v>
      </c>
      <c r="AW533" t="s">
        <v>1622</v>
      </c>
      <c r="AX533">
        <v>3929.5</v>
      </c>
    </row>
    <row r="534" spans="1:50" x14ac:dyDescent="0.25">
      <c r="A534">
        <v>42755</v>
      </c>
      <c r="B534">
        <v>198.20840000000001</v>
      </c>
      <c r="C534">
        <v>199.54</v>
      </c>
      <c r="F534">
        <v>42755</v>
      </c>
      <c r="G534">
        <v>199.54</v>
      </c>
      <c r="H534">
        <v>198.20840000000001</v>
      </c>
      <c r="K534">
        <v>42760</v>
      </c>
      <c r="L534">
        <v>0.13220000000000001</v>
      </c>
      <c r="N534">
        <v>42762</v>
      </c>
      <c r="O534">
        <v>20477</v>
      </c>
      <c r="R534">
        <v>42796</v>
      </c>
      <c r="S534" t="s">
        <v>1622</v>
      </c>
      <c r="T534">
        <v>2113.4</v>
      </c>
      <c r="AE534">
        <v>42762</v>
      </c>
      <c r="AF534">
        <v>147.75810000000001</v>
      </c>
      <c r="AG534">
        <v>147.61000000000001</v>
      </c>
      <c r="AJ534">
        <v>42762</v>
      </c>
      <c r="AK534">
        <v>147.61000000000001</v>
      </c>
      <c r="AL534">
        <v>147.75810000000001</v>
      </c>
      <c r="AO534">
        <v>42759</v>
      </c>
      <c r="AP534">
        <v>0.16639999999999999</v>
      </c>
      <c r="AR534">
        <v>42782</v>
      </c>
      <c r="AS534">
        <v>529</v>
      </c>
      <c r="AV534">
        <v>42748</v>
      </c>
      <c r="AW534" t="s">
        <v>1622</v>
      </c>
      <c r="AX534">
        <v>3921.13</v>
      </c>
    </row>
    <row r="535" spans="1:50" x14ac:dyDescent="0.25">
      <c r="A535">
        <v>42758</v>
      </c>
      <c r="B535">
        <v>195.71950000000001</v>
      </c>
      <c r="C535">
        <v>195.23</v>
      </c>
      <c r="F535">
        <v>42758</v>
      </c>
      <c r="G535">
        <v>195.23</v>
      </c>
      <c r="H535">
        <v>195.71950000000001</v>
      </c>
      <c r="K535">
        <v>42761</v>
      </c>
      <c r="L535">
        <v>7.3899999999999993E-2</v>
      </c>
      <c r="N535">
        <v>42765</v>
      </c>
      <c r="O535">
        <v>21815</v>
      </c>
      <c r="R535">
        <v>42797</v>
      </c>
      <c r="S535" t="s">
        <v>1622</v>
      </c>
      <c r="T535">
        <v>2104.6</v>
      </c>
      <c r="AE535">
        <v>42765</v>
      </c>
      <c r="AF535">
        <v>147.26310000000001</v>
      </c>
      <c r="AG535">
        <v>147.25</v>
      </c>
      <c r="AJ535">
        <v>42765</v>
      </c>
      <c r="AK535">
        <v>147.25</v>
      </c>
      <c r="AL535">
        <v>147.26310000000001</v>
      </c>
      <c r="AO535">
        <v>42760</v>
      </c>
      <c r="AP535">
        <v>0.15310000000000001</v>
      </c>
      <c r="AR535">
        <v>42783</v>
      </c>
      <c r="AS535">
        <v>28109</v>
      </c>
      <c r="AV535">
        <v>42751</v>
      </c>
      <c r="AW535" t="s">
        <v>1622</v>
      </c>
      <c r="AX535">
        <v>3918.8</v>
      </c>
    </row>
    <row r="536" spans="1:50" x14ac:dyDescent="0.25">
      <c r="A536">
        <v>42759</v>
      </c>
      <c r="B536">
        <v>194.62889999999999</v>
      </c>
      <c r="C536">
        <v>196.21</v>
      </c>
      <c r="F536">
        <v>42759</v>
      </c>
      <c r="G536">
        <v>196.21</v>
      </c>
      <c r="H536">
        <v>194.62889999999999</v>
      </c>
      <c r="K536">
        <v>42762</v>
      </c>
      <c r="L536">
        <v>9.1899999999999996E-2</v>
      </c>
      <c r="N536">
        <v>42766</v>
      </c>
      <c r="O536">
        <v>4518</v>
      </c>
      <c r="R536">
        <v>42800</v>
      </c>
      <c r="S536" t="s">
        <v>1622</v>
      </c>
      <c r="T536">
        <v>2100.41</v>
      </c>
      <c r="AE536">
        <v>42766</v>
      </c>
      <c r="AF536">
        <v>148.25980000000001</v>
      </c>
      <c r="AG536">
        <v>147.76</v>
      </c>
      <c r="AJ536">
        <v>42766</v>
      </c>
      <c r="AK536">
        <v>147.76</v>
      </c>
      <c r="AL536">
        <v>148.25980000000001</v>
      </c>
      <c r="AO536">
        <v>42761</v>
      </c>
      <c r="AP536">
        <v>0.14990000000000001</v>
      </c>
      <c r="AR536">
        <v>42786</v>
      </c>
      <c r="AS536">
        <v>91</v>
      </c>
      <c r="AV536">
        <v>42752</v>
      </c>
      <c r="AW536" t="s">
        <v>1622</v>
      </c>
      <c r="AX536">
        <v>3897.59</v>
      </c>
    </row>
    <row r="537" spans="1:50" x14ac:dyDescent="0.25">
      <c r="A537">
        <v>42760</v>
      </c>
      <c r="B537">
        <v>196.62090000000001</v>
      </c>
      <c r="C537">
        <v>198.53</v>
      </c>
      <c r="F537">
        <v>42760</v>
      </c>
      <c r="G537">
        <v>198.53</v>
      </c>
      <c r="H537">
        <v>196.62090000000001</v>
      </c>
      <c r="K537">
        <v>42765</v>
      </c>
      <c r="L537">
        <v>9.4200000000000006E-2</v>
      </c>
      <c r="N537">
        <v>42767</v>
      </c>
      <c r="O537">
        <v>3166</v>
      </c>
      <c r="R537">
        <v>42801</v>
      </c>
      <c r="S537" t="s">
        <v>1622</v>
      </c>
      <c r="T537">
        <v>2100.66</v>
      </c>
      <c r="AE537">
        <v>42767</v>
      </c>
      <c r="AF537">
        <v>149.34469999999999</v>
      </c>
      <c r="AG537">
        <v>149.28</v>
      </c>
      <c r="AJ537">
        <v>42767</v>
      </c>
      <c r="AK537">
        <v>149.28</v>
      </c>
      <c r="AL537">
        <v>149.34469999999999</v>
      </c>
      <c r="AO537">
        <v>42762</v>
      </c>
      <c r="AP537">
        <v>0.161</v>
      </c>
      <c r="AR537">
        <v>42787</v>
      </c>
      <c r="AS537">
        <v>451045</v>
      </c>
      <c r="AV537">
        <v>42753</v>
      </c>
      <c r="AW537" t="s">
        <v>1622</v>
      </c>
      <c r="AX537">
        <v>3902.8</v>
      </c>
    </row>
    <row r="538" spans="1:50" x14ac:dyDescent="0.25">
      <c r="A538">
        <v>42761</v>
      </c>
      <c r="B538">
        <v>199.65430000000001</v>
      </c>
      <c r="C538">
        <v>201.93</v>
      </c>
      <c r="F538">
        <v>42761</v>
      </c>
      <c r="G538">
        <v>201.93</v>
      </c>
      <c r="H538">
        <v>199.65430000000001</v>
      </c>
      <c r="K538">
        <v>42766</v>
      </c>
      <c r="L538">
        <v>9.9299999999999999E-2</v>
      </c>
      <c r="N538">
        <v>42768</v>
      </c>
      <c r="O538">
        <v>3092</v>
      </c>
      <c r="R538">
        <v>42802</v>
      </c>
      <c r="S538" t="s">
        <v>1622</v>
      </c>
      <c r="T538">
        <v>2094.3200000000002</v>
      </c>
      <c r="AE538">
        <v>42768</v>
      </c>
      <c r="AF538">
        <v>148.709</v>
      </c>
      <c r="AG538">
        <v>148.72</v>
      </c>
      <c r="AJ538">
        <v>42768</v>
      </c>
      <c r="AK538">
        <v>148.72</v>
      </c>
      <c r="AL538">
        <v>148.709</v>
      </c>
      <c r="AO538">
        <v>42765</v>
      </c>
      <c r="AP538">
        <v>0.1678</v>
      </c>
      <c r="AR538">
        <v>42788</v>
      </c>
      <c r="AS538">
        <v>105</v>
      </c>
      <c r="AV538">
        <v>42754</v>
      </c>
      <c r="AW538" t="s">
        <v>1622</v>
      </c>
      <c r="AX538">
        <v>3854.45</v>
      </c>
    </row>
    <row r="539" spans="1:50" x14ac:dyDescent="0.25">
      <c r="A539">
        <v>42762</v>
      </c>
      <c r="B539">
        <v>200.20670000000001</v>
      </c>
      <c r="C539">
        <v>200.77</v>
      </c>
      <c r="F539">
        <v>42762</v>
      </c>
      <c r="G539">
        <v>200.77</v>
      </c>
      <c r="H539">
        <v>200.20670000000001</v>
      </c>
      <c r="K539">
        <v>42767</v>
      </c>
      <c r="L539">
        <v>0.1313</v>
      </c>
      <c r="N539">
        <v>42769</v>
      </c>
      <c r="O539">
        <v>8517</v>
      </c>
      <c r="R539">
        <v>42803</v>
      </c>
      <c r="S539" t="s">
        <v>1622</v>
      </c>
      <c r="T539">
        <v>2100.0700000000002</v>
      </c>
      <c r="AE539">
        <v>42769</v>
      </c>
      <c r="AF539">
        <v>149.09649999999999</v>
      </c>
      <c r="AG539">
        <v>148.91</v>
      </c>
      <c r="AJ539">
        <v>42769</v>
      </c>
      <c r="AK539">
        <v>148.91</v>
      </c>
      <c r="AL539">
        <v>149.09649999999999</v>
      </c>
      <c r="AO539">
        <v>42766</v>
      </c>
      <c r="AP539">
        <v>0.1613</v>
      </c>
      <c r="AR539">
        <v>42789</v>
      </c>
      <c r="AS539">
        <v>122</v>
      </c>
      <c r="AV539">
        <v>42755</v>
      </c>
      <c r="AW539" t="s">
        <v>1622</v>
      </c>
      <c r="AX539">
        <v>3842.17</v>
      </c>
    </row>
    <row r="540" spans="1:50" x14ac:dyDescent="0.25">
      <c r="A540">
        <v>42765</v>
      </c>
      <c r="B540">
        <v>199.46530000000001</v>
      </c>
      <c r="C540">
        <v>196.72</v>
      </c>
      <c r="F540">
        <v>42765</v>
      </c>
      <c r="G540">
        <v>196.72</v>
      </c>
      <c r="H540">
        <v>199.46530000000001</v>
      </c>
      <c r="K540">
        <v>42768</v>
      </c>
      <c r="L540">
        <v>6.7900000000000002E-2</v>
      </c>
      <c r="N540">
        <v>42772</v>
      </c>
      <c r="O540">
        <v>1963</v>
      </c>
      <c r="R540">
        <v>42804</v>
      </c>
      <c r="S540" t="s">
        <v>1622</v>
      </c>
      <c r="T540">
        <v>2125.64</v>
      </c>
      <c r="AE540">
        <v>42772</v>
      </c>
      <c r="AF540">
        <v>148.08449999999999</v>
      </c>
      <c r="AG540">
        <v>148.12</v>
      </c>
      <c r="AJ540">
        <v>42772</v>
      </c>
      <c r="AK540">
        <v>148.12</v>
      </c>
      <c r="AL540">
        <v>148.08449999999999</v>
      </c>
      <c r="AO540">
        <v>42767</v>
      </c>
      <c r="AP540">
        <v>0.16539999999999999</v>
      </c>
      <c r="AR540">
        <v>42790</v>
      </c>
      <c r="AS540">
        <v>797</v>
      </c>
      <c r="AV540">
        <v>42758</v>
      </c>
      <c r="AW540" t="s">
        <v>1622</v>
      </c>
      <c r="AX540">
        <v>3857.29</v>
      </c>
    </row>
    <row r="541" spans="1:50" x14ac:dyDescent="0.25">
      <c r="A541">
        <v>42766</v>
      </c>
      <c r="B541">
        <v>196.57130000000001</v>
      </c>
      <c r="C541">
        <v>194.38</v>
      </c>
      <c r="F541">
        <v>42766</v>
      </c>
      <c r="G541">
        <v>194.38</v>
      </c>
      <c r="H541">
        <v>196.57130000000001</v>
      </c>
      <c r="K541">
        <v>42769</v>
      </c>
      <c r="L541">
        <v>9.1800000000000007E-2</v>
      </c>
      <c r="N541">
        <v>42773</v>
      </c>
      <c r="O541">
        <v>4375</v>
      </c>
      <c r="R541">
        <v>42807</v>
      </c>
      <c r="S541" t="s">
        <v>1622</v>
      </c>
      <c r="T541">
        <v>2129.9699999999998</v>
      </c>
      <c r="AE541">
        <v>42773</v>
      </c>
      <c r="AF541">
        <v>150.15790000000001</v>
      </c>
      <c r="AG541">
        <v>150.09</v>
      </c>
      <c r="AJ541">
        <v>42773</v>
      </c>
      <c r="AK541">
        <v>150.09</v>
      </c>
      <c r="AL541">
        <v>150.15790000000001</v>
      </c>
      <c r="AO541">
        <v>42768</v>
      </c>
      <c r="AP541">
        <v>0.1731</v>
      </c>
      <c r="AR541">
        <v>42793</v>
      </c>
      <c r="AS541">
        <v>383</v>
      </c>
      <c r="AV541">
        <v>42759</v>
      </c>
      <c r="AW541" t="s">
        <v>1622</v>
      </c>
      <c r="AX541">
        <v>3838.84</v>
      </c>
    </row>
    <row r="542" spans="1:50" x14ac:dyDescent="0.25">
      <c r="A542">
        <v>42767</v>
      </c>
      <c r="B542">
        <v>197.35040000000001</v>
      </c>
      <c r="C542">
        <v>198.27</v>
      </c>
      <c r="F542">
        <v>42767</v>
      </c>
      <c r="G542">
        <v>198.27</v>
      </c>
      <c r="H542">
        <v>197.35040000000001</v>
      </c>
      <c r="K542">
        <v>42772</v>
      </c>
      <c r="L542">
        <v>7.3099999999999998E-2</v>
      </c>
      <c r="N542">
        <v>42774</v>
      </c>
      <c r="O542">
        <v>83064</v>
      </c>
      <c r="R542">
        <v>42808</v>
      </c>
      <c r="S542" t="s">
        <v>1622</v>
      </c>
      <c r="T542">
        <v>2126.66</v>
      </c>
      <c r="AE542">
        <v>42774</v>
      </c>
      <c r="AF542">
        <v>152.1644</v>
      </c>
      <c r="AG542">
        <v>152.01</v>
      </c>
      <c r="AJ542">
        <v>42774</v>
      </c>
      <c r="AK542">
        <v>152.01</v>
      </c>
      <c r="AL542">
        <v>152.1644</v>
      </c>
      <c r="AO542">
        <v>42769</v>
      </c>
      <c r="AP542">
        <v>0.18640000000000001</v>
      </c>
      <c r="AR542">
        <v>42794</v>
      </c>
      <c r="AS542">
        <v>342</v>
      </c>
      <c r="AV542">
        <v>42760</v>
      </c>
      <c r="AW542" t="s">
        <v>1622</v>
      </c>
      <c r="AX542">
        <v>3832.04</v>
      </c>
    </row>
    <row r="543" spans="1:50" x14ac:dyDescent="0.25">
      <c r="A543">
        <v>42768</v>
      </c>
      <c r="B543">
        <v>195.09819999999999</v>
      </c>
      <c r="C543">
        <v>195.97</v>
      </c>
      <c r="F543">
        <v>42768</v>
      </c>
      <c r="G543">
        <v>195.97</v>
      </c>
      <c r="H543">
        <v>195.09819999999999</v>
      </c>
      <c r="K543">
        <v>42773</v>
      </c>
      <c r="L543">
        <v>8.7300000000000003E-2</v>
      </c>
      <c r="N543">
        <v>42775</v>
      </c>
      <c r="O543">
        <v>5644</v>
      </c>
      <c r="R543">
        <v>42809</v>
      </c>
      <c r="S543" t="s">
        <v>1622</v>
      </c>
      <c r="T543">
        <v>2121.98</v>
      </c>
      <c r="AE543">
        <v>42775</v>
      </c>
      <c r="AF543">
        <v>152.18780000000001</v>
      </c>
      <c r="AG543">
        <v>152</v>
      </c>
      <c r="AJ543">
        <v>42775</v>
      </c>
      <c r="AK543">
        <v>152</v>
      </c>
      <c r="AL543">
        <v>152.18780000000001</v>
      </c>
      <c r="AO543">
        <v>42772</v>
      </c>
      <c r="AP543">
        <v>0.14319999999999999</v>
      </c>
      <c r="AR543">
        <v>42795</v>
      </c>
      <c r="AS543">
        <v>142</v>
      </c>
      <c r="AV543">
        <v>42761</v>
      </c>
      <c r="AW543" t="s">
        <v>1622</v>
      </c>
      <c r="AX543">
        <v>3844.5</v>
      </c>
    </row>
    <row r="544" spans="1:50" x14ac:dyDescent="0.25">
      <c r="A544">
        <v>42769</v>
      </c>
      <c r="B544">
        <v>195.67930000000001</v>
      </c>
      <c r="C544">
        <v>196.96</v>
      </c>
      <c r="F544">
        <v>42769</v>
      </c>
      <c r="G544">
        <v>196.96</v>
      </c>
      <c r="H544">
        <v>195.67930000000001</v>
      </c>
      <c r="K544">
        <v>42774</v>
      </c>
      <c r="L544">
        <v>8.4699999999999998E-2</v>
      </c>
      <c r="N544">
        <v>42776</v>
      </c>
      <c r="O544">
        <v>4231</v>
      </c>
      <c r="R544">
        <v>42810</v>
      </c>
      <c r="S544" t="s">
        <v>1622</v>
      </c>
      <c r="T544">
        <v>2123.7399999999998</v>
      </c>
      <c r="AE544">
        <v>42776</v>
      </c>
      <c r="AF544">
        <v>151.83519999999999</v>
      </c>
      <c r="AG544">
        <v>151.81</v>
      </c>
      <c r="AJ544">
        <v>42776</v>
      </c>
      <c r="AK544">
        <v>151.81</v>
      </c>
      <c r="AL544">
        <v>151.83519999999999</v>
      </c>
      <c r="AO544">
        <v>42773</v>
      </c>
      <c r="AP544">
        <v>0.16039999999999999</v>
      </c>
      <c r="AR544">
        <v>42796</v>
      </c>
      <c r="AS544">
        <v>226</v>
      </c>
      <c r="AV544">
        <v>42762</v>
      </c>
      <c r="AW544" t="s">
        <v>1622</v>
      </c>
      <c r="AX544">
        <v>3842.1</v>
      </c>
    </row>
    <row r="545" spans="1:50" x14ac:dyDescent="0.25">
      <c r="A545">
        <v>42772</v>
      </c>
      <c r="B545">
        <v>196.36019999999999</v>
      </c>
      <c r="C545">
        <v>195.89</v>
      </c>
      <c r="F545">
        <v>42772</v>
      </c>
      <c r="G545">
        <v>195.89</v>
      </c>
      <c r="H545">
        <v>196.36019999999999</v>
      </c>
      <c r="K545">
        <v>42775</v>
      </c>
      <c r="L545">
        <v>9.6299999999999997E-2</v>
      </c>
      <c r="N545">
        <v>42779</v>
      </c>
      <c r="O545">
        <v>8438</v>
      </c>
      <c r="R545">
        <v>42811</v>
      </c>
      <c r="S545" t="s">
        <v>1622</v>
      </c>
      <c r="T545">
        <v>2114.59</v>
      </c>
      <c r="AE545">
        <v>42779</v>
      </c>
      <c r="AF545">
        <v>151.6463</v>
      </c>
      <c r="AG545">
        <v>151.61000000000001</v>
      </c>
      <c r="AJ545">
        <v>42779</v>
      </c>
      <c r="AK545">
        <v>151.61000000000001</v>
      </c>
      <c r="AL545">
        <v>151.6463</v>
      </c>
      <c r="AO545">
        <v>42774</v>
      </c>
      <c r="AP545">
        <v>0.15479999999999999</v>
      </c>
      <c r="AR545">
        <v>42797</v>
      </c>
      <c r="AS545">
        <v>37</v>
      </c>
      <c r="AV545">
        <v>42765</v>
      </c>
      <c r="AW545" t="s">
        <v>1622</v>
      </c>
      <c r="AX545">
        <v>3829.38</v>
      </c>
    </row>
    <row r="546" spans="1:50" x14ac:dyDescent="0.25">
      <c r="A546">
        <v>42773</v>
      </c>
      <c r="B546">
        <v>195.78530000000001</v>
      </c>
      <c r="C546">
        <v>195.88</v>
      </c>
      <c r="F546">
        <v>42773</v>
      </c>
      <c r="G546">
        <v>195.88</v>
      </c>
      <c r="H546">
        <v>195.78530000000001</v>
      </c>
      <c r="K546">
        <v>42776</v>
      </c>
      <c r="L546">
        <v>8.6900000000000005E-2</v>
      </c>
      <c r="N546">
        <v>42780</v>
      </c>
      <c r="O546">
        <v>50307</v>
      </c>
      <c r="R546">
        <v>42815</v>
      </c>
      <c r="S546" t="s">
        <v>1622</v>
      </c>
      <c r="T546">
        <v>2111.5100000000002</v>
      </c>
      <c r="AE546">
        <v>42780</v>
      </c>
      <c r="AF546">
        <v>153.1002</v>
      </c>
      <c r="AG546">
        <v>152.66999999999999</v>
      </c>
      <c r="AJ546">
        <v>42780</v>
      </c>
      <c r="AK546">
        <v>152.66999999999999</v>
      </c>
      <c r="AL546">
        <v>153.1002</v>
      </c>
      <c r="AO546">
        <v>42775</v>
      </c>
      <c r="AP546">
        <v>0.1593</v>
      </c>
      <c r="AR546">
        <v>42800</v>
      </c>
      <c r="AS546">
        <v>37139</v>
      </c>
      <c r="AV546">
        <v>42766</v>
      </c>
      <c r="AW546" t="s">
        <v>1622</v>
      </c>
      <c r="AX546">
        <v>3855.37</v>
      </c>
    </row>
    <row r="547" spans="1:50" x14ac:dyDescent="0.25">
      <c r="A547">
        <v>42774</v>
      </c>
      <c r="B547">
        <v>196.8338</v>
      </c>
      <c r="C547">
        <v>195.86</v>
      </c>
      <c r="F547">
        <v>42774</v>
      </c>
      <c r="G547">
        <v>195.86</v>
      </c>
      <c r="H547">
        <v>196.8338</v>
      </c>
      <c r="K547">
        <v>42779</v>
      </c>
      <c r="L547">
        <v>7.6100000000000001E-2</v>
      </c>
      <c r="N547">
        <v>42781</v>
      </c>
      <c r="O547">
        <v>2017</v>
      </c>
      <c r="R547">
        <v>42816</v>
      </c>
      <c r="S547" t="s">
        <v>1622</v>
      </c>
      <c r="T547">
        <v>2067.09</v>
      </c>
      <c r="AE547">
        <v>42781</v>
      </c>
      <c r="AF547">
        <v>154.2662</v>
      </c>
      <c r="AG547">
        <v>154.47999999999999</v>
      </c>
      <c r="AJ547">
        <v>42781</v>
      </c>
      <c r="AK547">
        <v>154.47999999999999</v>
      </c>
      <c r="AL547">
        <v>154.2662</v>
      </c>
      <c r="AO547">
        <v>42776</v>
      </c>
      <c r="AP547">
        <v>0.17530000000000001</v>
      </c>
      <c r="AR547">
        <v>42801</v>
      </c>
      <c r="AS547">
        <v>333</v>
      </c>
      <c r="AV547">
        <v>42767</v>
      </c>
      <c r="AW547" t="s">
        <v>1622</v>
      </c>
      <c r="AX547">
        <v>3883.65</v>
      </c>
    </row>
    <row r="548" spans="1:50" x14ac:dyDescent="0.25">
      <c r="A548">
        <v>42775</v>
      </c>
      <c r="B548">
        <v>195.44630000000001</v>
      </c>
      <c r="C548">
        <v>198.1</v>
      </c>
      <c r="F548">
        <v>42775</v>
      </c>
      <c r="G548">
        <v>198.1</v>
      </c>
      <c r="H548">
        <v>195.44630000000001</v>
      </c>
      <c r="K548">
        <v>42780</v>
      </c>
      <c r="L548">
        <v>9.4200000000000006E-2</v>
      </c>
      <c r="N548">
        <v>42782</v>
      </c>
      <c r="O548">
        <v>5621</v>
      </c>
      <c r="R548">
        <v>42817</v>
      </c>
      <c r="S548" t="s">
        <v>1622</v>
      </c>
      <c r="T548">
        <v>2067.44</v>
      </c>
      <c r="AE548">
        <v>42782</v>
      </c>
      <c r="AF548">
        <v>154.3723</v>
      </c>
      <c r="AG548">
        <v>154.18</v>
      </c>
      <c r="AJ548">
        <v>42782</v>
      </c>
      <c r="AK548">
        <v>154.18</v>
      </c>
      <c r="AL548">
        <v>154.3723</v>
      </c>
      <c r="AO548">
        <v>42779</v>
      </c>
      <c r="AP548">
        <v>0.16950000000000001</v>
      </c>
      <c r="AR548">
        <v>42802</v>
      </c>
      <c r="AS548">
        <v>22</v>
      </c>
      <c r="AV548">
        <v>42768</v>
      </c>
      <c r="AW548" t="s">
        <v>1622</v>
      </c>
      <c r="AX548">
        <v>3867.16</v>
      </c>
    </row>
    <row r="549" spans="1:50" x14ac:dyDescent="0.25">
      <c r="A549">
        <v>42776</v>
      </c>
      <c r="B549">
        <v>199.73070000000001</v>
      </c>
      <c r="C549">
        <v>199.66</v>
      </c>
      <c r="F549">
        <v>42776</v>
      </c>
      <c r="G549">
        <v>199.66</v>
      </c>
      <c r="H549">
        <v>199.73070000000001</v>
      </c>
      <c r="K549">
        <v>42781</v>
      </c>
      <c r="L549">
        <v>0.14360000000000001</v>
      </c>
      <c r="N549">
        <v>42783</v>
      </c>
      <c r="O549">
        <v>2264</v>
      </c>
      <c r="R549">
        <v>42818</v>
      </c>
      <c r="S549" t="s">
        <v>1622</v>
      </c>
      <c r="T549">
        <v>2085.44</v>
      </c>
      <c r="AE549">
        <v>42783</v>
      </c>
      <c r="AF549">
        <v>154.49090000000001</v>
      </c>
      <c r="AG549">
        <v>154.72999999999999</v>
      </c>
      <c r="AJ549">
        <v>42783</v>
      </c>
      <c r="AK549">
        <v>154.72999999999999</v>
      </c>
      <c r="AL549">
        <v>154.49090000000001</v>
      </c>
      <c r="AO549">
        <v>42780</v>
      </c>
      <c r="AP549">
        <v>0.1822</v>
      </c>
      <c r="AR549">
        <v>42803</v>
      </c>
      <c r="AS549">
        <v>94</v>
      </c>
      <c r="AV549">
        <v>42769</v>
      </c>
      <c r="AW549" t="s">
        <v>1622</v>
      </c>
      <c r="AX549">
        <v>3877.3</v>
      </c>
    </row>
    <row r="550" spans="1:50" x14ac:dyDescent="0.25">
      <c r="A550">
        <v>42779</v>
      </c>
      <c r="B550">
        <v>200.70349999999999</v>
      </c>
      <c r="C550">
        <v>201.65</v>
      </c>
      <c r="F550">
        <v>42779</v>
      </c>
      <c r="G550">
        <v>201.65</v>
      </c>
      <c r="H550">
        <v>200.70349999999999</v>
      </c>
      <c r="K550">
        <v>42782</v>
      </c>
      <c r="L550">
        <v>9.8400000000000001E-2</v>
      </c>
      <c r="N550">
        <v>42786</v>
      </c>
      <c r="O550">
        <v>5043</v>
      </c>
      <c r="R550">
        <v>42821</v>
      </c>
      <c r="S550" t="s">
        <v>1622</v>
      </c>
      <c r="T550">
        <v>2059.2600000000002</v>
      </c>
      <c r="AE550">
        <v>42786</v>
      </c>
      <c r="AF550">
        <v>154.2989</v>
      </c>
      <c r="AG550">
        <v>154.34</v>
      </c>
      <c r="AJ550">
        <v>42786</v>
      </c>
      <c r="AK550">
        <v>154.34</v>
      </c>
      <c r="AL550">
        <v>154.2989</v>
      </c>
      <c r="AO550">
        <v>42781</v>
      </c>
      <c r="AP550">
        <v>0.16550000000000001</v>
      </c>
      <c r="AR550">
        <v>42804</v>
      </c>
      <c r="AS550">
        <v>5028</v>
      </c>
      <c r="AV550">
        <v>42772</v>
      </c>
      <c r="AW550" t="s">
        <v>1622</v>
      </c>
      <c r="AX550">
        <v>3851.12</v>
      </c>
    </row>
    <row r="551" spans="1:50" x14ac:dyDescent="0.25">
      <c r="A551">
        <v>42780</v>
      </c>
      <c r="B551">
        <v>198.7379</v>
      </c>
      <c r="C551">
        <v>200.85</v>
      </c>
      <c r="F551">
        <v>42780</v>
      </c>
      <c r="G551">
        <v>200.85</v>
      </c>
      <c r="H551">
        <v>198.7379</v>
      </c>
      <c r="K551">
        <v>42783</v>
      </c>
      <c r="L551">
        <v>8.8300000000000003E-2</v>
      </c>
      <c r="N551">
        <v>42787</v>
      </c>
      <c r="O551">
        <v>37608</v>
      </c>
      <c r="R551">
        <v>42822</v>
      </c>
      <c r="S551" t="s">
        <v>1622</v>
      </c>
      <c r="T551">
        <v>2086.66</v>
      </c>
      <c r="AE551">
        <v>42787</v>
      </c>
      <c r="AF551">
        <v>153.82220000000001</v>
      </c>
      <c r="AG551">
        <v>153.78</v>
      </c>
      <c r="AJ551">
        <v>42787</v>
      </c>
      <c r="AK551">
        <v>153.78</v>
      </c>
      <c r="AL551">
        <v>153.82220000000001</v>
      </c>
      <c r="AO551">
        <v>42782</v>
      </c>
      <c r="AP551">
        <v>0.17169999999999999</v>
      </c>
      <c r="AR551">
        <v>42807</v>
      </c>
      <c r="AS551">
        <v>218</v>
      </c>
      <c r="AV551">
        <v>42773</v>
      </c>
      <c r="AW551" t="s">
        <v>1622</v>
      </c>
      <c r="AX551">
        <v>3905.14</v>
      </c>
    </row>
    <row r="552" spans="1:50" x14ac:dyDescent="0.25">
      <c r="A552">
        <v>42781</v>
      </c>
      <c r="B552">
        <v>200.61760000000001</v>
      </c>
      <c r="C552">
        <v>200.68</v>
      </c>
      <c r="F552">
        <v>42781</v>
      </c>
      <c r="G552">
        <v>200.68</v>
      </c>
      <c r="H552">
        <v>200.61760000000001</v>
      </c>
      <c r="K552">
        <v>42786</v>
      </c>
      <c r="L552">
        <v>9.7799999999999998E-2</v>
      </c>
      <c r="N552">
        <v>42788</v>
      </c>
      <c r="O552">
        <v>3426</v>
      </c>
      <c r="R552">
        <v>42823</v>
      </c>
      <c r="S552" t="s">
        <v>1622</v>
      </c>
      <c r="T552">
        <v>2101.61</v>
      </c>
      <c r="AE552">
        <v>42788</v>
      </c>
      <c r="AF552">
        <v>153.81909999999999</v>
      </c>
      <c r="AG552">
        <v>153.93</v>
      </c>
      <c r="AJ552">
        <v>42788</v>
      </c>
      <c r="AK552">
        <v>153.93</v>
      </c>
      <c r="AL552">
        <v>153.81909999999999</v>
      </c>
      <c r="AO552">
        <v>42783</v>
      </c>
      <c r="AP552">
        <v>0.14280000000000001</v>
      </c>
      <c r="AR552">
        <v>42808</v>
      </c>
      <c r="AS552">
        <v>12538</v>
      </c>
      <c r="AV552">
        <v>42774</v>
      </c>
      <c r="AW552" t="s">
        <v>1622</v>
      </c>
      <c r="AX552">
        <v>3957.42</v>
      </c>
    </row>
    <row r="553" spans="1:50" x14ac:dyDescent="0.25">
      <c r="A553">
        <v>42782</v>
      </c>
      <c r="B553">
        <v>200.27019999999999</v>
      </c>
      <c r="C553">
        <v>198.95</v>
      </c>
      <c r="F553">
        <v>42782</v>
      </c>
      <c r="G553">
        <v>198.95</v>
      </c>
      <c r="H553">
        <v>200.27019999999999</v>
      </c>
      <c r="K553">
        <v>42787</v>
      </c>
      <c r="L553">
        <v>9.4799999999999995E-2</v>
      </c>
      <c r="N553">
        <v>42789</v>
      </c>
      <c r="O553">
        <v>2576</v>
      </c>
      <c r="R553">
        <v>42824</v>
      </c>
      <c r="S553" t="s">
        <v>1622</v>
      </c>
      <c r="T553">
        <v>2081.94</v>
      </c>
      <c r="AE553">
        <v>42789</v>
      </c>
      <c r="AF553">
        <v>153.79339999999999</v>
      </c>
      <c r="AG553">
        <v>154.12</v>
      </c>
      <c r="AJ553">
        <v>42789</v>
      </c>
      <c r="AK553">
        <v>154.12</v>
      </c>
      <c r="AL553">
        <v>153.79339999999999</v>
      </c>
      <c r="AO553">
        <v>42786</v>
      </c>
      <c r="AP553">
        <v>0.1782</v>
      </c>
      <c r="AR553">
        <v>42809</v>
      </c>
      <c r="AS553">
        <v>1080</v>
      </c>
      <c r="AV553">
        <v>42775</v>
      </c>
      <c r="AW553" t="s">
        <v>1622</v>
      </c>
      <c r="AX553">
        <v>3958.08</v>
      </c>
    </row>
    <row r="554" spans="1:50" x14ac:dyDescent="0.25">
      <c r="A554">
        <v>42783</v>
      </c>
      <c r="B554">
        <v>199.44409999999999</v>
      </c>
      <c r="C554">
        <v>198.12</v>
      </c>
      <c r="F554">
        <v>42783</v>
      </c>
      <c r="G554">
        <v>198.12</v>
      </c>
      <c r="H554">
        <v>199.44409999999999</v>
      </c>
      <c r="K554">
        <v>42788</v>
      </c>
      <c r="L554">
        <v>8.8400000000000006E-2</v>
      </c>
      <c r="N554">
        <v>42790</v>
      </c>
      <c r="O554">
        <v>101985</v>
      </c>
      <c r="R554">
        <v>42825</v>
      </c>
      <c r="S554" t="s">
        <v>1622</v>
      </c>
      <c r="T554">
        <v>2061.5500000000002</v>
      </c>
      <c r="AE554">
        <v>42790</v>
      </c>
      <c r="AF554">
        <v>153.28880000000001</v>
      </c>
      <c r="AG554">
        <v>153.25</v>
      </c>
      <c r="AJ554">
        <v>42790</v>
      </c>
      <c r="AK554">
        <v>153.25</v>
      </c>
      <c r="AL554">
        <v>153.28880000000001</v>
      </c>
      <c r="AO554">
        <v>42787</v>
      </c>
      <c r="AP554">
        <v>0.1991</v>
      </c>
      <c r="AR554">
        <v>42810</v>
      </c>
      <c r="AS554">
        <v>564</v>
      </c>
      <c r="AV554">
        <v>42776</v>
      </c>
      <c r="AW554" t="s">
        <v>1622</v>
      </c>
      <c r="AX554">
        <v>3948.95</v>
      </c>
    </row>
    <row r="555" spans="1:50" x14ac:dyDescent="0.25">
      <c r="A555">
        <v>42786</v>
      </c>
      <c r="B555">
        <v>199.74299999999999</v>
      </c>
      <c r="C555">
        <v>199.89</v>
      </c>
      <c r="F555">
        <v>42786</v>
      </c>
      <c r="G555">
        <v>199.89</v>
      </c>
      <c r="H555">
        <v>199.74299999999999</v>
      </c>
      <c r="K555">
        <v>42789</v>
      </c>
      <c r="L555">
        <v>8.6599999999999996E-2</v>
      </c>
      <c r="N555">
        <v>42793</v>
      </c>
      <c r="O555">
        <v>2379</v>
      </c>
      <c r="R555">
        <v>42828</v>
      </c>
      <c r="S555" t="s">
        <v>1622</v>
      </c>
      <c r="T555">
        <v>2067.65</v>
      </c>
      <c r="AE555">
        <v>42793</v>
      </c>
      <c r="AF555">
        <v>152.5284</v>
      </c>
      <c r="AG555">
        <v>152.55000000000001</v>
      </c>
      <c r="AJ555">
        <v>42793</v>
      </c>
      <c r="AK555">
        <v>152.55000000000001</v>
      </c>
      <c r="AL555">
        <v>152.5284</v>
      </c>
      <c r="AO555">
        <v>42788</v>
      </c>
      <c r="AP555">
        <v>0.15329999999999999</v>
      </c>
      <c r="AR555">
        <v>42811</v>
      </c>
      <c r="AS555">
        <v>68906</v>
      </c>
      <c r="AV555">
        <v>42779</v>
      </c>
      <c r="AW555" t="s">
        <v>1622</v>
      </c>
      <c r="AX555">
        <v>3944.2</v>
      </c>
    </row>
    <row r="556" spans="1:50" x14ac:dyDescent="0.25">
      <c r="A556">
        <v>42787</v>
      </c>
      <c r="B556">
        <v>200.86349999999999</v>
      </c>
      <c r="C556">
        <v>201.8</v>
      </c>
      <c r="F556">
        <v>42787</v>
      </c>
      <c r="G556">
        <v>201.8</v>
      </c>
      <c r="H556">
        <v>200.86349999999999</v>
      </c>
      <c r="K556">
        <v>42790</v>
      </c>
      <c r="L556">
        <v>8.7300000000000003E-2</v>
      </c>
      <c r="N556">
        <v>42794</v>
      </c>
      <c r="O556">
        <v>939</v>
      </c>
      <c r="R556">
        <v>42829</v>
      </c>
      <c r="S556" t="s">
        <v>1622</v>
      </c>
      <c r="T556">
        <v>2050.81</v>
      </c>
      <c r="AE556">
        <v>42794</v>
      </c>
      <c r="AF556">
        <v>152.85140000000001</v>
      </c>
      <c r="AG556">
        <v>152.51</v>
      </c>
      <c r="AJ556">
        <v>42794</v>
      </c>
      <c r="AK556">
        <v>152.51</v>
      </c>
      <c r="AL556">
        <v>152.85140000000001</v>
      </c>
      <c r="AO556">
        <v>42789</v>
      </c>
      <c r="AP556">
        <v>0.16089999999999999</v>
      </c>
      <c r="AR556">
        <v>42814</v>
      </c>
      <c r="AS556">
        <v>94895</v>
      </c>
      <c r="AV556">
        <v>42780</v>
      </c>
      <c r="AW556" t="s">
        <v>1622</v>
      </c>
      <c r="AX556">
        <v>3982.09</v>
      </c>
    </row>
    <row r="557" spans="1:50" x14ac:dyDescent="0.25">
      <c r="A557">
        <v>42788</v>
      </c>
      <c r="B557">
        <v>201.0514</v>
      </c>
      <c r="C557">
        <v>200.95</v>
      </c>
      <c r="F557">
        <v>42788</v>
      </c>
      <c r="G557">
        <v>200.95</v>
      </c>
      <c r="H557">
        <v>201.0514</v>
      </c>
      <c r="K557">
        <v>42793</v>
      </c>
      <c r="L557">
        <v>9.9099999999999994E-2</v>
      </c>
      <c r="N557">
        <v>42795</v>
      </c>
      <c r="O557">
        <v>5563</v>
      </c>
      <c r="R557">
        <v>42830</v>
      </c>
      <c r="S557" t="s">
        <v>1622</v>
      </c>
      <c r="T557">
        <v>2050.88</v>
      </c>
      <c r="AE557">
        <v>42795</v>
      </c>
      <c r="AF557">
        <v>153.3278</v>
      </c>
      <c r="AG557">
        <v>153.4</v>
      </c>
      <c r="AJ557">
        <v>42795</v>
      </c>
      <c r="AK557">
        <v>153.4</v>
      </c>
      <c r="AL557">
        <v>153.3278</v>
      </c>
      <c r="AO557">
        <v>42790</v>
      </c>
      <c r="AP557">
        <v>0.16980000000000001</v>
      </c>
      <c r="AR557">
        <v>42815</v>
      </c>
      <c r="AS557">
        <v>414</v>
      </c>
      <c r="AV557">
        <v>42781</v>
      </c>
      <c r="AW557" t="s">
        <v>1622</v>
      </c>
      <c r="AX557">
        <v>4012.53</v>
      </c>
    </row>
    <row r="558" spans="1:50" x14ac:dyDescent="0.25">
      <c r="A558">
        <v>42789</v>
      </c>
      <c r="B558">
        <v>200.9324</v>
      </c>
      <c r="C558">
        <v>200.25</v>
      </c>
      <c r="F558">
        <v>42789</v>
      </c>
      <c r="G558">
        <v>200.25</v>
      </c>
      <c r="H558">
        <v>200.9324</v>
      </c>
      <c r="K558">
        <v>42794</v>
      </c>
      <c r="L558">
        <v>9.5699999999999993E-2</v>
      </c>
      <c r="N558">
        <v>42796</v>
      </c>
      <c r="O558">
        <v>2702</v>
      </c>
      <c r="R558">
        <v>42831</v>
      </c>
      <c r="S558" t="s">
        <v>1622</v>
      </c>
      <c r="T558">
        <v>2017.11</v>
      </c>
      <c r="AE558">
        <v>42796</v>
      </c>
      <c r="AF558">
        <v>152.80930000000001</v>
      </c>
      <c r="AG558">
        <v>152.69999999999999</v>
      </c>
      <c r="AJ558">
        <v>42796</v>
      </c>
      <c r="AK558">
        <v>152.69999999999999</v>
      </c>
      <c r="AL558">
        <v>152.80930000000001</v>
      </c>
      <c r="AO558">
        <v>42793</v>
      </c>
      <c r="AP558">
        <v>0.183</v>
      </c>
      <c r="AR558">
        <v>42816</v>
      </c>
      <c r="AS558">
        <v>337</v>
      </c>
      <c r="AV558">
        <v>42782</v>
      </c>
      <c r="AW558" t="s">
        <v>1622</v>
      </c>
      <c r="AX558">
        <v>4015.4</v>
      </c>
    </row>
    <row r="559" spans="1:50" x14ac:dyDescent="0.25">
      <c r="A559">
        <v>42790</v>
      </c>
      <c r="B559">
        <v>200.17240000000001</v>
      </c>
      <c r="C559">
        <v>198.44</v>
      </c>
      <c r="F559">
        <v>42790</v>
      </c>
      <c r="G559">
        <v>198.44</v>
      </c>
      <c r="H559">
        <v>200.17240000000001</v>
      </c>
      <c r="K559">
        <v>42795</v>
      </c>
      <c r="L559">
        <v>9.98E-2</v>
      </c>
      <c r="N559">
        <v>42797</v>
      </c>
      <c r="O559">
        <v>3993</v>
      </c>
      <c r="R559">
        <v>42832</v>
      </c>
      <c r="S559" t="s">
        <v>1622</v>
      </c>
      <c r="T559">
        <v>2030.34</v>
      </c>
      <c r="AE559">
        <v>42797</v>
      </c>
      <c r="AF559">
        <v>152.6268</v>
      </c>
      <c r="AG559">
        <v>152.54</v>
      </c>
      <c r="AJ559">
        <v>42797</v>
      </c>
      <c r="AK559">
        <v>152.54</v>
      </c>
      <c r="AL559">
        <v>152.6268</v>
      </c>
      <c r="AO559">
        <v>42794</v>
      </c>
      <c r="AP559">
        <v>0.1744</v>
      </c>
      <c r="AR559">
        <v>42817</v>
      </c>
      <c r="AS559">
        <v>2012</v>
      </c>
      <c r="AV559">
        <v>42783</v>
      </c>
      <c r="AW559" t="s">
        <v>1622</v>
      </c>
      <c r="AX559">
        <v>4018.55</v>
      </c>
    </row>
    <row r="560" spans="1:50" x14ac:dyDescent="0.25">
      <c r="A560">
        <v>42793</v>
      </c>
      <c r="B560">
        <v>198.01660000000001</v>
      </c>
      <c r="C560">
        <v>197.99</v>
      </c>
      <c r="F560">
        <v>42793</v>
      </c>
      <c r="G560">
        <v>197.99</v>
      </c>
      <c r="H560">
        <v>198.01660000000001</v>
      </c>
      <c r="K560">
        <v>42796</v>
      </c>
      <c r="L560">
        <v>7.9799999999999996E-2</v>
      </c>
      <c r="N560">
        <v>42800</v>
      </c>
      <c r="O560">
        <v>165246</v>
      </c>
      <c r="R560">
        <v>42835</v>
      </c>
      <c r="S560" t="s">
        <v>1622</v>
      </c>
      <c r="T560">
        <v>2043.9</v>
      </c>
      <c r="AE560">
        <v>42800</v>
      </c>
      <c r="AF560">
        <v>152.31129999999999</v>
      </c>
      <c r="AG560">
        <v>152.44</v>
      </c>
      <c r="AJ560">
        <v>42800</v>
      </c>
      <c r="AK560">
        <v>152.44</v>
      </c>
      <c r="AL560">
        <v>152.31129999999999</v>
      </c>
      <c r="AO560">
        <v>42795</v>
      </c>
      <c r="AP560">
        <v>0.1464</v>
      </c>
      <c r="AR560">
        <v>42818</v>
      </c>
      <c r="AS560">
        <v>29667</v>
      </c>
      <c r="AV560">
        <v>42786</v>
      </c>
      <c r="AW560" t="s">
        <v>1622</v>
      </c>
      <c r="AX560">
        <v>4013.71</v>
      </c>
    </row>
    <row r="561" spans="1:50" x14ac:dyDescent="0.25">
      <c r="A561">
        <v>42794</v>
      </c>
      <c r="B561">
        <v>198.18440000000001</v>
      </c>
      <c r="C561">
        <v>197.73</v>
      </c>
      <c r="F561">
        <v>42794</v>
      </c>
      <c r="G561">
        <v>197.73</v>
      </c>
      <c r="H561">
        <v>198.18440000000001</v>
      </c>
      <c r="K561">
        <v>42797</v>
      </c>
      <c r="L561">
        <v>9.4399999999999998E-2</v>
      </c>
      <c r="N561">
        <v>42801</v>
      </c>
      <c r="O561">
        <v>1890</v>
      </c>
      <c r="R561">
        <v>42836</v>
      </c>
      <c r="S561" t="s">
        <v>1622</v>
      </c>
      <c r="T561">
        <v>2037.59</v>
      </c>
      <c r="AE561">
        <v>42801</v>
      </c>
      <c r="AF561">
        <v>151.02600000000001</v>
      </c>
      <c r="AG561">
        <v>151.07</v>
      </c>
      <c r="AJ561">
        <v>42801</v>
      </c>
      <c r="AK561">
        <v>151.07</v>
      </c>
      <c r="AL561">
        <v>151.02600000000001</v>
      </c>
      <c r="AO561">
        <v>42796</v>
      </c>
      <c r="AP561">
        <v>0.15040000000000001</v>
      </c>
      <c r="AR561">
        <v>42821</v>
      </c>
      <c r="AS561">
        <v>7794</v>
      </c>
      <c r="AV561">
        <v>42787</v>
      </c>
      <c r="AW561" t="s">
        <v>1622</v>
      </c>
      <c r="AX561">
        <v>4001.12</v>
      </c>
    </row>
    <row r="562" spans="1:50" x14ac:dyDescent="0.25">
      <c r="A562">
        <v>42795</v>
      </c>
      <c r="B562">
        <v>200.43690000000001</v>
      </c>
      <c r="C562">
        <v>203.05</v>
      </c>
      <c r="F562">
        <v>42795</v>
      </c>
      <c r="G562">
        <v>203.05</v>
      </c>
      <c r="H562">
        <v>200.43690000000001</v>
      </c>
      <c r="K562">
        <v>42800</v>
      </c>
      <c r="L562">
        <v>9.3799999999999994E-2</v>
      </c>
      <c r="N562">
        <v>42802</v>
      </c>
      <c r="O562">
        <v>5053</v>
      </c>
      <c r="R562">
        <v>42837</v>
      </c>
      <c r="S562" t="s">
        <v>1622</v>
      </c>
      <c r="T562">
        <v>2015.77</v>
      </c>
      <c r="AE562">
        <v>42802</v>
      </c>
      <c r="AF562">
        <v>150.6961</v>
      </c>
      <c r="AG562">
        <v>150.41999999999999</v>
      </c>
      <c r="AJ562">
        <v>42802</v>
      </c>
      <c r="AK562">
        <v>150.41999999999999</v>
      </c>
      <c r="AL562">
        <v>150.6961</v>
      </c>
      <c r="AO562">
        <v>42797</v>
      </c>
      <c r="AP562">
        <v>0.16189999999999999</v>
      </c>
      <c r="AR562">
        <v>42822</v>
      </c>
      <c r="AS562">
        <v>179</v>
      </c>
      <c r="AV562">
        <v>42788</v>
      </c>
      <c r="AW562" t="s">
        <v>1622</v>
      </c>
      <c r="AX562">
        <v>4001.09</v>
      </c>
    </row>
    <row r="563" spans="1:50" x14ac:dyDescent="0.25">
      <c r="A563">
        <v>42796</v>
      </c>
      <c r="B563">
        <v>201.90770000000001</v>
      </c>
      <c r="C563">
        <v>202.08</v>
      </c>
      <c r="F563">
        <v>42796</v>
      </c>
      <c r="G563">
        <v>202.08</v>
      </c>
      <c r="H563">
        <v>201.90770000000001</v>
      </c>
      <c r="K563">
        <v>42801</v>
      </c>
      <c r="L563">
        <v>0.104</v>
      </c>
      <c r="N563">
        <v>42803</v>
      </c>
      <c r="O563">
        <v>7676</v>
      </c>
      <c r="R563">
        <v>42838</v>
      </c>
      <c r="S563" t="s">
        <v>1622</v>
      </c>
      <c r="T563">
        <v>2000.07</v>
      </c>
      <c r="AE563">
        <v>42803</v>
      </c>
      <c r="AF563">
        <v>151.33420000000001</v>
      </c>
      <c r="AG563">
        <v>151.31</v>
      </c>
      <c r="AJ563">
        <v>42803</v>
      </c>
      <c r="AK563">
        <v>151.31</v>
      </c>
      <c r="AL563">
        <v>151.33420000000001</v>
      </c>
      <c r="AO563">
        <v>42800</v>
      </c>
      <c r="AP563">
        <v>9.6799999999999997E-2</v>
      </c>
      <c r="AR563">
        <v>42823</v>
      </c>
      <c r="AS563">
        <v>2805</v>
      </c>
      <c r="AV563">
        <v>42789</v>
      </c>
      <c r="AW563" t="s">
        <v>1622</v>
      </c>
      <c r="AX563">
        <v>4000.48</v>
      </c>
    </row>
    <row r="564" spans="1:50" x14ac:dyDescent="0.25">
      <c r="A564">
        <v>42797</v>
      </c>
      <c r="B564">
        <v>201.0608</v>
      </c>
      <c r="C564">
        <v>201.77</v>
      </c>
      <c r="F564">
        <v>42797</v>
      </c>
      <c r="G564">
        <v>201.77</v>
      </c>
      <c r="H564">
        <v>201.0608</v>
      </c>
      <c r="K564">
        <v>42802</v>
      </c>
      <c r="L564">
        <v>9.0300000000000005E-2</v>
      </c>
      <c r="N564">
        <v>42804</v>
      </c>
      <c r="O564">
        <v>15429</v>
      </c>
      <c r="R564">
        <v>42839</v>
      </c>
      <c r="S564" t="s">
        <v>1622</v>
      </c>
      <c r="T564">
        <v>1987.11</v>
      </c>
      <c r="AE564">
        <v>42804</v>
      </c>
      <c r="AF564">
        <v>149.9545</v>
      </c>
      <c r="AG564">
        <v>149.82</v>
      </c>
      <c r="AJ564">
        <v>42804</v>
      </c>
      <c r="AK564">
        <v>149.82</v>
      </c>
      <c r="AL564">
        <v>149.9545</v>
      </c>
      <c r="AO564">
        <v>42801</v>
      </c>
      <c r="AP564">
        <v>0.1628</v>
      </c>
      <c r="AR564">
        <v>42824</v>
      </c>
      <c r="AS564">
        <v>124</v>
      </c>
      <c r="AV564">
        <v>42790</v>
      </c>
      <c r="AW564" t="s">
        <v>1622</v>
      </c>
      <c r="AX564">
        <v>3987.4</v>
      </c>
    </row>
    <row r="565" spans="1:50" x14ac:dyDescent="0.25">
      <c r="A565">
        <v>42800</v>
      </c>
      <c r="B565">
        <v>200.6421</v>
      </c>
      <c r="C565">
        <v>200.56</v>
      </c>
      <c r="F565">
        <v>42800</v>
      </c>
      <c r="G565">
        <v>200.56</v>
      </c>
      <c r="H565">
        <v>200.6421</v>
      </c>
      <c r="K565">
        <v>42803</v>
      </c>
      <c r="L565">
        <v>8.9399999999999993E-2</v>
      </c>
      <c r="N565">
        <v>42807</v>
      </c>
      <c r="O565">
        <v>1801</v>
      </c>
      <c r="R565">
        <v>42842</v>
      </c>
      <c r="S565" t="s">
        <v>1622</v>
      </c>
      <c r="T565">
        <v>1996.33</v>
      </c>
      <c r="AE565">
        <v>42807</v>
      </c>
      <c r="AF565">
        <v>150.1953</v>
      </c>
      <c r="AG565">
        <v>150.19</v>
      </c>
      <c r="AJ565">
        <v>42807</v>
      </c>
      <c r="AK565">
        <v>150.19</v>
      </c>
      <c r="AL565">
        <v>150.1953</v>
      </c>
      <c r="AO565">
        <v>42802</v>
      </c>
      <c r="AP565">
        <v>0.17480000000000001</v>
      </c>
      <c r="AR565">
        <v>42825</v>
      </c>
      <c r="AS565">
        <v>18</v>
      </c>
      <c r="AV565">
        <v>42793</v>
      </c>
      <c r="AW565" t="s">
        <v>1622</v>
      </c>
      <c r="AX565">
        <v>3967.77</v>
      </c>
    </row>
    <row r="566" spans="1:50" x14ac:dyDescent="0.25">
      <c r="A566">
        <v>42801</v>
      </c>
      <c r="B566">
        <v>200.65979999999999</v>
      </c>
      <c r="C566">
        <v>200.83</v>
      </c>
      <c r="F566">
        <v>42801</v>
      </c>
      <c r="G566">
        <v>200.83</v>
      </c>
      <c r="H566">
        <v>200.65979999999999</v>
      </c>
      <c r="K566">
        <v>42804</v>
      </c>
      <c r="L566">
        <v>0.1011</v>
      </c>
      <c r="N566">
        <v>42808</v>
      </c>
      <c r="O566">
        <v>1312</v>
      </c>
      <c r="R566">
        <v>42843</v>
      </c>
      <c r="S566" t="s">
        <v>1622</v>
      </c>
      <c r="T566">
        <v>2004.5</v>
      </c>
      <c r="AE566">
        <v>42808</v>
      </c>
      <c r="AF566">
        <v>150.08349999999999</v>
      </c>
      <c r="AG566">
        <v>150.30000000000001</v>
      </c>
      <c r="AJ566">
        <v>42808</v>
      </c>
      <c r="AK566">
        <v>150.30000000000001</v>
      </c>
      <c r="AL566">
        <v>150.08349999999999</v>
      </c>
      <c r="AO566">
        <v>42803</v>
      </c>
      <c r="AP566">
        <v>0.16819999999999999</v>
      </c>
      <c r="AR566">
        <v>42828</v>
      </c>
      <c r="AS566">
        <v>456</v>
      </c>
      <c r="AV566">
        <v>42794</v>
      </c>
      <c r="AW566" t="s">
        <v>1622</v>
      </c>
      <c r="AX566">
        <v>3976.24</v>
      </c>
    </row>
    <row r="567" spans="1:50" x14ac:dyDescent="0.25">
      <c r="A567">
        <v>42802</v>
      </c>
      <c r="B567">
        <v>200.048</v>
      </c>
      <c r="C567">
        <v>201.33</v>
      </c>
      <c r="F567">
        <v>42802</v>
      </c>
      <c r="G567">
        <v>201.33</v>
      </c>
      <c r="H567">
        <v>200.048</v>
      </c>
      <c r="K567">
        <v>42807</v>
      </c>
      <c r="L567">
        <v>8.8599999999999998E-2</v>
      </c>
      <c r="N567">
        <v>42809</v>
      </c>
      <c r="O567">
        <v>3352</v>
      </c>
      <c r="R567">
        <v>42844</v>
      </c>
      <c r="S567" t="s">
        <v>1622</v>
      </c>
      <c r="T567">
        <v>2004.32</v>
      </c>
      <c r="AE567">
        <v>42809</v>
      </c>
      <c r="AF567">
        <v>150.14449999999999</v>
      </c>
      <c r="AG567">
        <v>149.99</v>
      </c>
      <c r="AJ567">
        <v>42809</v>
      </c>
      <c r="AK567">
        <v>149.99</v>
      </c>
      <c r="AL567">
        <v>150.14449999999999</v>
      </c>
      <c r="AO567">
        <v>42804</v>
      </c>
      <c r="AP567">
        <v>0.17299999999999999</v>
      </c>
      <c r="AR567">
        <v>42829</v>
      </c>
      <c r="AS567">
        <v>2634</v>
      </c>
      <c r="AV567">
        <v>42795</v>
      </c>
      <c r="AW567" t="s">
        <v>1622</v>
      </c>
      <c r="AX567">
        <v>3988.7</v>
      </c>
    </row>
    <row r="568" spans="1:50" x14ac:dyDescent="0.25">
      <c r="A568">
        <v>42803</v>
      </c>
      <c r="B568">
        <v>200.59110000000001</v>
      </c>
      <c r="C568">
        <v>201.63</v>
      </c>
      <c r="F568">
        <v>42803</v>
      </c>
      <c r="G568">
        <v>201.63</v>
      </c>
      <c r="H568">
        <v>200.59110000000001</v>
      </c>
      <c r="K568">
        <v>42808</v>
      </c>
      <c r="L568">
        <v>8.4900000000000003E-2</v>
      </c>
      <c r="N568">
        <v>42810</v>
      </c>
      <c r="O568">
        <v>1848</v>
      </c>
      <c r="R568">
        <v>42845</v>
      </c>
      <c r="S568" t="s">
        <v>1622</v>
      </c>
      <c r="T568">
        <v>2006.23</v>
      </c>
      <c r="AE568">
        <v>42810</v>
      </c>
      <c r="AF568">
        <v>152.38679999999999</v>
      </c>
      <c r="AG568">
        <v>152.51</v>
      </c>
      <c r="AJ568">
        <v>42810</v>
      </c>
      <c r="AK568">
        <v>152.51</v>
      </c>
      <c r="AL568">
        <v>152.38679999999999</v>
      </c>
      <c r="AO568">
        <v>42807</v>
      </c>
      <c r="AP568">
        <v>0.15920000000000001</v>
      </c>
      <c r="AR568">
        <v>42830</v>
      </c>
      <c r="AS568">
        <v>3917</v>
      </c>
      <c r="AV568">
        <v>42796</v>
      </c>
      <c r="AW568" t="s">
        <v>1622</v>
      </c>
      <c r="AX568">
        <v>3975.08</v>
      </c>
    </row>
    <row r="569" spans="1:50" x14ac:dyDescent="0.25">
      <c r="A569">
        <v>42804</v>
      </c>
      <c r="B569">
        <v>203.02719999999999</v>
      </c>
      <c r="C569">
        <v>203.04</v>
      </c>
      <c r="F569">
        <v>42804</v>
      </c>
      <c r="G569">
        <v>203.04</v>
      </c>
      <c r="H569">
        <v>203.02719999999999</v>
      </c>
      <c r="K569">
        <v>42809</v>
      </c>
      <c r="L569">
        <v>9.11E-2</v>
      </c>
      <c r="N569">
        <v>42811</v>
      </c>
      <c r="O569">
        <v>19563</v>
      </c>
      <c r="R569">
        <v>42846</v>
      </c>
      <c r="S569" t="s">
        <v>1622</v>
      </c>
      <c r="T569">
        <v>2028.17</v>
      </c>
      <c r="AE569">
        <v>42811</v>
      </c>
      <c r="AF569">
        <v>153.45930000000001</v>
      </c>
      <c r="AG569">
        <v>153.51</v>
      </c>
      <c r="AJ569">
        <v>42811</v>
      </c>
      <c r="AK569">
        <v>153.51</v>
      </c>
      <c r="AL569">
        <v>153.45930000000001</v>
      </c>
      <c r="AO569">
        <v>42808</v>
      </c>
      <c r="AP569">
        <v>0.15790000000000001</v>
      </c>
      <c r="AR569">
        <v>42831</v>
      </c>
      <c r="AS569">
        <v>2049</v>
      </c>
      <c r="AV569">
        <v>42797</v>
      </c>
      <c r="AW569" t="s">
        <v>1622</v>
      </c>
      <c r="AX569">
        <v>3970.38</v>
      </c>
    </row>
    <row r="570" spans="1:50" x14ac:dyDescent="0.25">
      <c r="A570">
        <v>42807</v>
      </c>
      <c r="B570">
        <v>203.4221</v>
      </c>
      <c r="C570">
        <v>203.51</v>
      </c>
      <c r="F570">
        <v>42807</v>
      </c>
      <c r="G570">
        <v>203.51</v>
      </c>
      <c r="H570">
        <v>203.4221</v>
      </c>
      <c r="K570">
        <v>42810</v>
      </c>
      <c r="L570">
        <v>0.1074</v>
      </c>
      <c r="N570">
        <v>42814</v>
      </c>
      <c r="O570">
        <v>19154</v>
      </c>
      <c r="R570">
        <v>42849</v>
      </c>
      <c r="S570" t="s">
        <v>1622</v>
      </c>
      <c r="T570">
        <v>2047.97</v>
      </c>
      <c r="AE570">
        <v>42814</v>
      </c>
      <c r="AF570">
        <v>153.2826</v>
      </c>
      <c r="AG570">
        <v>153.38999999999999</v>
      </c>
      <c r="AJ570">
        <v>42814</v>
      </c>
      <c r="AK570">
        <v>153.38999999999999</v>
      </c>
      <c r="AL570">
        <v>153.2826</v>
      </c>
      <c r="AO570">
        <v>42809</v>
      </c>
      <c r="AP570">
        <v>0.16539999999999999</v>
      </c>
      <c r="AR570">
        <v>42832</v>
      </c>
      <c r="AS570">
        <v>323</v>
      </c>
      <c r="AV570">
        <v>42800</v>
      </c>
      <c r="AW570" t="s">
        <v>1622</v>
      </c>
      <c r="AX570">
        <v>3961.63</v>
      </c>
    </row>
    <row r="571" spans="1:50" x14ac:dyDescent="0.25">
      <c r="A571">
        <v>42808</v>
      </c>
      <c r="B571">
        <v>203.09970000000001</v>
      </c>
      <c r="C571">
        <v>202.27</v>
      </c>
      <c r="F571">
        <v>42808</v>
      </c>
      <c r="G571">
        <v>202.27</v>
      </c>
      <c r="H571">
        <v>203.09970000000001</v>
      </c>
      <c r="K571">
        <v>42811</v>
      </c>
      <c r="L571">
        <v>9.4600000000000004E-2</v>
      </c>
      <c r="N571">
        <v>42815</v>
      </c>
      <c r="O571">
        <v>3121</v>
      </c>
      <c r="R571">
        <v>42850</v>
      </c>
      <c r="S571" t="s">
        <v>1622</v>
      </c>
      <c r="T571">
        <v>2069.4499999999998</v>
      </c>
      <c r="AE571">
        <v>42815</v>
      </c>
      <c r="AF571">
        <v>152.77420000000001</v>
      </c>
      <c r="AG571">
        <v>152.99</v>
      </c>
      <c r="AJ571">
        <v>42815</v>
      </c>
      <c r="AK571">
        <v>152.99</v>
      </c>
      <c r="AL571">
        <v>152.77420000000001</v>
      </c>
      <c r="AO571">
        <v>42810</v>
      </c>
      <c r="AP571">
        <v>0.18160000000000001</v>
      </c>
      <c r="AR571">
        <v>42835</v>
      </c>
      <c r="AS571">
        <v>20327</v>
      </c>
      <c r="AV571">
        <v>42801</v>
      </c>
      <c r="AW571" t="s">
        <v>1622</v>
      </c>
      <c r="AX571">
        <v>3928.24</v>
      </c>
    </row>
    <row r="572" spans="1:50" x14ac:dyDescent="0.25">
      <c r="A572">
        <v>42809</v>
      </c>
      <c r="B572">
        <v>202.64660000000001</v>
      </c>
      <c r="C572">
        <v>203.13</v>
      </c>
      <c r="F572">
        <v>42809</v>
      </c>
      <c r="G572">
        <v>203.13</v>
      </c>
      <c r="H572">
        <v>202.64660000000001</v>
      </c>
      <c r="K572">
        <v>42814</v>
      </c>
      <c r="L572">
        <v>8.5800000000000001E-2</v>
      </c>
      <c r="N572">
        <v>42816</v>
      </c>
      <c r="O572">
        <v>14944</v>
      </c>
      <c r="R572">
        <v>42851</v>
      </c>
      <c r="S572" t="s">
        <v>1622</v>
      </c>
      <c r="T572">
        <v>2093.8200000000002</v>
      </c>
      <c r="AE572">
        <v>42816</v>
      </c>
      <c r="AF572">
        <v>151.6199</v>
      </c>
      <c r="AG572">
        <v>151.59</v>
      </c>
      <c r="AJ572">
        <v>42816</v>
      </c>
      <c r="AK572">
        <v>151.59</v>
      </c>
      <c r="AL572">
        <v>151.6199</v>
      </c>
      <c r="AO572">
        <v>42811</v>
      </c>
      <c r="AP572">
        <v>0.1628</v>
      </c>
      <c r="AR572">
        <v>42836</v>
      </c>
      <c r="AS572">
        <v>28514</v>
      </c>
      <c r="AV572">
        <v>42802</v>
      </c>
      <c r="AW572" t="s">
        <v>1622</v>
      </c>
      <c r="AX572">
        <v>3919.71</v>
      </c>
    </row>
    <row r="573" spans="1:50" x14ac:dyDescent="0.25">
      <c r="A573">
        <v>42810</v>
      </c>
      <c r="B573">
        <v>202.80840000000001</v>
      </c>
      <c r="C573">
        <v>201.9</v>
      </c>
      <c r="F573">
        <v>42810</v>
      </c>
      <c r="G573">
        <v>201.9</v>
      </c>
      <c r="H573">
        <v>202.80840000000001</v>
      </c>
      <c r="K573">
        <v>42815</v>
      </c>
      <c r="L573">
        <v>8.8300000000000003E-2</v>
      </c>
      <c r="N573">
        <v>42817</v>
      </c>
      <c r="O573">
        <v>53915</v>
      </c>
      <c r="R573">
        <v>42852</v>
      </c>
      <c r="S573" t="s">
        <v>1622</v>
      </c>
      <c r="T573">
        <v>2092.8000000000002</v>
      </c>
      <c r="AE573">
        <v>42817</v>
      </c>
      <c r="AF573">
        <v>152.346</v>
      </c>
      <c r="AG573">
        <v>152.31</v>
      </c>
      <c r="AJ573">
        <v>42817</v>
      </c>
      <c r="AK573">
        <v>152.31</v>
      </c>
      <c r="AL573">
        <v>152.346</v>
      </c>
      <c r="AO573">
        <v>42814</v>
      </c>
      <c r="AP573">
        <v>0.1663</v>
      </c>
      <c r="AR573">
        <v>42837</v>
      </c>
      <c r="AS573">
        <v>674</v>
      </c>
      <c r="AV573">
        <v>42803</v>
      </c>
      <c r="AW573" t="s">
        <v>1622</v>
      </c>
      <c r="AX573">
        <v>3936.37</v>
      </c>
    </row>
    <row r="574" spans="1:50" x14ac:dyDescent="0.25">
      <c r="A574">
        <v>42811</v>
      </c>
      <c r="B574">
        <v>201.92840000000001</v>
      </c>
      <c r="C574">
        <v>200.97</v>
      </c>
      <c r="F574">
        <v>42811</v>
      </c>
      <c r="G574">
        <v>200.97</v>
      </c>
      <c r="H574">
        <v>201.92840000000001</v>
      </c>
      <c r="K574">
        <v>42816</v>
      </c>
      <c r="L574">
        <v>8.8400000000000006E-2</v>
      </c>
      <c r="N574">
        <v>42818</v>
      </c>
      <c r="O574">
        <v>4093</v>
      </c>
      <c r="R574">
        <v>42853</v>
      </c>
      <c r="S574" t="s">
        <v>1622</v>
      </c>
      <c r="T574">
        <v>2086.2600000000002</v>
      </c>
      <c r="AE574">
        <v>42818</v>
      </c>
      <c r="AF574">
        <v>152.67259999999999</v>
      </c>
      <c r="AG574">
        <v>152.58000000000001</v>
      </c>
      <c r="AJ574">
        <v>42818</v>
      </c>
      <c r="AK574">
        <v>152.58000000000001</v>
      </c>
      <c r="AL574">
        <v>152.67259999999999</v>
      </c>
      <c r="AO574">
        <v>42815</v>
      </c>
      <c r="AP574">
        <v>0.22819999999999999</v>
      </c>
      <c r="AR574">
        <v>42838</v>
      </c>
      <c r="AS574">
        <v>366</v>
      </c>
      <c r="AV574">
        <v>42804</v>
      </c>
      <c r="AW574" t="s">
        <v>1622</v>
      </c>
      <c r="AX574">
        <v>3900.52</v>
      </c>
    </row>
    <row r="575" spans="1:50" x14ac:dyDescent="0.25">
      <c r="A575">
        <v>42814</v>
      </c>
      <c r="B575">
        <v>201.90979999999999</v>
      </c>
      <c r="C575">
        <v>201.33</v>
      </c>
      <c r="F575">
        <v>42814</v>
      </c>
      <c r="G575">
        <v>201.33</v>
      </c>
      <c r="H575">
        <v>201.90979999999999</v>
      </c>
      <c r="K575">
        <v>42817</v>
      </c>
      <c r="L575">
        <v>0.1016</v>
      </c>
      <c r="N575">
        <v>42821</v>
      </c>
      <c r="O575">
        <v>7961</v>
      </c>
      <c r="R575">
        <v>42856</v>
      </c>
      <c r="S575" t="s">
        <v>1622</v>
      </c>
      <c r="T575">
        <v>2096.9899999999998</v>
      </c>
      <c r="AE575">
        <v>42821</v>
      </c>
      <c r="AF575">
        <v>152.1482</v>
      </c>
      <c r="AG575">
        <v>152.43</v>
      </c>
      <c r="AJ575">
        <v>42821</v>
      </c>
      <c r="AK575">
        <v>152.43</v>
      </c>
      <c r="AL575">
        <v>152.1482</v>
      </c>
      <c r="AO575">
        <v>42816</v>
      </c>
      <c r="AP575">
        <v>0.26040000000000002</v>
      </c>
      <c r="AR575">
        <v>42843</v>
      </c>
      <c r="AS575">
        <v>1051</v>
      </c>
      <c r="AV575">
        <v>42807</v>
      </c>
      <c r="AW575" t="s">
        <v>1622</v>
      </c>
      <c r="AX575">
        <v>3906.95</v>
      </c>
    </row>
    <row r="576" spans="1:50" x14ac:dyDescent="0.25">
      <c r="A576">
        <v>42815</v>
      </c>
      <c r="B576">
        <v>201.6096</v>
      </c>
      <c r="C576">
        <v>199.01</v>
      </c>
      <c r="F576">
        <v>42815</v>
      </c>
      <c r="G576">
        <v>199.01</v>
      </c>
      <c r="H576">
        <v>201.6096</v>
      </c>
      <c r="K576">
        <v>42818</v>
      </c>
      <c r="L576">
        <v>9.3700000000000006E-2</v>
      </c>
      <c r="N576">
        <v>42822</v>
      </c>
      <c r="O576">
        <v>3223</v>
      </c>
      <c r="R576">
        <v>42857</v>
      </c>
      <c r="S576" t="s">
        <v>1622</v>
      </c>
      <c r="T576">
        <v>2111.09</v>
      </c>
      <c r="AE576">
        <v>42822</v>
      </c>
      <c r="AF576">
        <v>151.708</v>
      </c>
      <c r="AG576">
        <v>151.65</v>
      </c>
      <c r="AJ576">
        <v>42822</v>
      </c>
      <c r="AK576">
        <v>151.65</v>
      </c>
      <c r="AL576">
        <v>151.708</v>
      </c>
      <c r="AO576">
        <v>42817</v>
      </c>
      <c r="AP576">
        <v>0.18459999999999999</v>
      </c>
      <c r="AR576">
        <v>42844</v>
      </c>
      <c r="AS576">
        <v>2057</v>
      </c>
      <c r="AV576">
        <v>42808</v>
      </c>
      <c r="AW576" t="s">
        <v>1622</v>
      </c>
      <c r="AX576">
        <v>3904.09</v>
      </c>
    </row>
    <row r="577" spans="1:50" x14ac:dyDescent="0.25">
      <c r="A577">
        <v>42816</v>
      </c>
      <c r="B577">
        <v>197.3622</v>
      </c>
      <c r="C577">
        <v>196.38</v>
      </c>
      <c r="F577">
        <v>42816</v>
      </c>
      <c r="G577">
        <v>196.38</v>
      </c>
      <c r="H577">
        <v>197.3622</v>
      </c>
      <c r="K577">
        <v>42821</v>
      </c>
      <c r="L577">
        <v>0.11600000000000001</v>
      </c>
      <c r="N577">
        <v>42823</v>
      </c>
      <c r="O577">
        <v>6284</v>
      </c>
      <c r="R577">
        <v>42863</v>
      </c>
      <c r="S577" t="s">
        <v>1622</v>
      </c>
      <c r="T577">
        <v>2158.6999999999998</v>
      </c>
      <c r="AE577">
        <v>42823</v>
      </c>
      <c r="AF577">
        <v>152.6414</v>
      </c>
      <c r="AG577">
        <v>152.66</v>
      </c>
      <c r="AJ577">
        <v>42823</v>
      </c>
      <c r="AK577">
        <v>152.66</v>
      </c>
      <c r="AL577">
        <v>152.6414</v>
      </c>
      <c r="AO577">
        <v>42818</v>
      </c>
      <c r="AP577">
        <v>0.21879999999999999</v>
      </c>
      <c r="AR577">
        <v>42845</v>
      </c>
      <c r="AS577">
        <v>212</v>
      </c>
      <c r="AV577">
        <v>42809</v>
      </c>
      <c r="AW577" t="s">
        <v>1622</v>
      </c>
      <c r="AX577">
        <v>3905.73</v>
      </c>
    </row>
    <row r="578" spans="1:50" x14ac:dyDescent="0.25">
      <c r="A578">
        <v>42817</v>
      </c>
      <c r="B578">
        <v>197.3896</v>
      </c>
      <c r="C578">
        <v>197.96</v>
      </c>
      <c r="F578">
        <v>42817</v>
      </c>
      <c r="G578">
        <v>197.96</v>
      </c>
      <c r="H578">
        <v>197.3896</v>
      </c>
      <c r="K578">
        <v>42822</v>
      </c>
      <c r="L578">
        <v>0.1242</v>
      </c>
      <c r="N578">
        <v>42824</v>
      </c>
      <c r="O578">
        <v>67493</v>
      </c>
      <c r="R578">
        <v>42864</v>
      </c>
      <c r="S578" t="s">
        <v>1622</v>
      </c>
      <c r="T578">
        <v>2153.21</v>
      </c>
      <c r="AE578">
        <v>42824</v>
      </c>
      <c r="AF578">
        <v>151.95939999999999</v>
      </c>
      <c r="AG578">
        <v>152.24</v>
      </c>
      <c r="AJ578">
        <v>42824</v>
      </c>
      <c r="AK578">
        <v>152.24</v>
      </c>
      <c r="AL578">
        <v>151.95939999999999</v>
      </c>
      <c r="AO578">
        <v>42821</v>
      </c>
      <c r="AP578">
        <v>0.15060000000000001</v>
      </c>
      <c r="AR578">
        <v>42846</v>
      </c>
      <c r="AS578">
        <v>404</v>
      </c>
      <c r="AV578">
        <v>42810</v>
      </c>
      <c r="AW578" t="s">
        <v>1622</v>
      </c>
      <c r="AX578">
        <v>3963.12</v>
      </c>
    </row>
    <row r="579" spans="1:50" x14ac:dyDescent="0.25">
      <c r="A579">
        <v>42818</v>
      </c>
      <c r="B579">
        <v>199.102</v>
      </c>
      <c r="C579">
        <v>198.62</v>
      </c>
      <c r="F579">
        <v>42818</v>
      </c>
      <c r="G579">
        <v>198.62</v>
      </c>
      <c r="H579">
        <v>199.102</v>
      </c>
      <c r="K579">
        <v>42823</v>
      </c>
      <c r="L579">
        <v>0.74939999999999996</v>
      </c>
      <c r="N579">
        <v>42825</v>
      </c>
      <c r="O579">
        <v>3151</v>
      </c>
      <c r="R579">
        <v>42865</v>
      </c>
      <c r="S579" t="s">
        <v>1622</v>
      </c>
      <c r="T579">
        <v>2157.7399999999998</v>
      </c>
      <c r="AE579">
        <v>42825</v>
      </c>
      <c r="AF579">
        <v>154.26910000000001</v>
      </c>
      <c r="AG579">
        <v>154.15</v>
      </c>
      <c r="AJ579">
        <v>42825</v>
      </c>
      <c r="AK579">
        <v>154.15</v>
      </c>
      <c r="AL579">
        <v>154.26910000000001</v>
      </c>
      <c r="AO579">
        <v>42822</v>
      </c>
      <c r="AP579">
        <v>0.1716</v>
      </c>
      <c r="AR579">
        <v>42849</v>
      </c>
      <c r="AS579">
        <v>97</v>
      </c>
      <c r="AV579">
        <v>42811</v>
      </c>
      <c r="AW579" t="s">
        <v>1622</v>
      </c>
      <c r="AX579">
        <v>3992.76</v>
      </c>
    </row>
    <row r="580" spans="1:50" x14ac:dyDescent="0.25">
      <c r="A580">
        <v>42821</v>
      </c>
      <c r="B580">
        <v>196.58449999999999</v>
      </c>
      <c r="C580">
        <v>197.19</v>
      </c>
      <c r="F580">
        <v>42821</v>
      </c>
      <c r="G580">
        <v>197.19</v>
      </c>
      <c r="H580">
        <v>196.58449999999999</v>
      </c>
      <c r="K580">
        <v>42824</v>
      </c>
      <c r="L580">
        <v>0.1096</v>
      </c>
      <c r="N580">
        <v>42828</v>
      </c>
      <c r="O580">
        <v>4031</v>
      </c>
      <c r="R580">
        <v>42866</v>
      </c>
      <c r="S580" t="s">
        <v>1622</v>
      </c>
      <c r="T580">
        <v>2159.9299999999998</v>
      </c>
      <c r="AE580">
        <v>42828</v>
      </c>
      <c r="AF580">
        <v>153.93170000000001</v>
      </c>
      <c r="AG580">
        <v>153.91</v>
      </c>
      <c r="AJ580">
        <v>42828</v>
      </c>
      <c r="AK580">
        <v>153.91</v>
      </c>
      <c r="AL580">
        <v>153.93170000000001</v>
      </c>
      <c r="AO580">
        <v>42823</v>
      </c>
      <c r="AP580">
        <v>0.18110000000000001</v>
      </c>
      <c r="AR580">
        <v>42850</v>
      </c>
      <c r="AS580">
        <v>177</v>
      </c>
      <c r="AV580">
        <v>42814</v>
      </c>
      <c r="AW580" t="s">
        <v>1622</v>
      </c>
      <c r="AX580">
        <v>3988.19</v>
      </c>
    </row>
    <row r="581" spans="1:50" x14ac:dyDescent="0.25">
      <c r="A581">
        <v>42822</v>
      </c>
      <c r="B581">
        <v>199.19409999999999</v>
      </c>
      <c r="C581">
        <v>198.81</v>
      </c>
      <c r="F581">
        <v>42822</v>
      </c>
      <c r="G581">
        <v>198.81</v>
      </c>
      <c r="H581">
        <v>199.19409999999999</v>
      </c>
      <c r="K581">
        <v>42825</v>
      </c>
      <c r="L581">
        <v>9.4200000000000006E-2</v>
      </c>
      <c r="N581">
        <v>42829</v>
      </c>
      <c r="O581">
        <v>41598</v>
      </c>
      <c r="R581">
        <v>42867</v>
      </c>
      <c r="S581" t="s">
        <v>1622</v>
      </c>
      <c r="T581">
        <v>2151.67</v>
      </c>
      <c r="AE581">
        <v>42829</v>
      </c>
      <c r="AF581">
        <v>154.6875</v>
      </c>
      <c r="AG581">
        <v>154.74</v>
      </c>
      <c r="AJ581">
        <v>42829</v>
      </c>
      <c r="AK581">
        <v>154.74</v>
      </c>
      <c r="AL581">
        <v>154.6875</v>
      </c>
      <c r="AO581">
        <v>42824</v>
      </c>
      <c r="AP581">
        <v>0.1678</v>
      </c>
      <c r="AR581">
        <v>42851</v>
      </c>
      <c r="AS581">
        <v>2315</v>
      </c>
      <c r="AV581">
        <v>42815</v>
      </c>
      <c r="AW581" t="s">
        <v>1622</v>
      </c>
      <c r="AX581">
        <v>3974.86</v>
      </c>
    </row>
    <row r="582" spans="1:50" x14ac:dyDescent="0.25">
      <c r="A582">
        <v>42823</v>
      </c>
      <c r="B582">
        <v>200.61510000000001</v>
      </c>
      <c r="C582">
        <v>199.9</v>
      </c>
      <c r="F582">
        <v>42823</v>
      </c>
      <c r="G582">
        <v>199.9</v>
      </c>
      <c r="H582">
        <v>200.61510000000001</v>
      </c>
      <c r="K582">
        <v>42828</v>
      </c>
      <c r="L582">
        <v>0.1051</v>
      </c>
      <c r="N582">
        <v>42830</v>
      </c>
      <c r="O582">
        <v>5885</v>
      </c>
      <c r="R582">
        <v>42870</v>
      </c>
      <c r="S582" t="s">
        <v>1622</v>
      </c>
      <c r="T582">
        <v>2150.69</v>
      </c>
      <c r="AE582">
        <v>42830</v>
      </c>
      <c r="AF582">
        <v>155.37450000000001</v>
      </c>
      <c r="AG582">
        <v>155.56</v>
      </c>
      <c r="AJ582">
        <v>42830</v>
      </c>
      <c r="AK582">
        <v>155.56</v>
      </c>
      <c r="AL582">
        <v>155.37450000000001</v>
      </c>
      <c r="AO582">
        <v>42825</v>
      </c>
      <c r="AP582">
        <v>0.18479999999999999</v>
      </c>
      <c r="AR582">
        <v>42852</v>
      </c>
      <c r="AS582">
        <v>942</v>
      </c>
      <c r="AV582">
        <v>42816</v>
      </c>
      <c r="AW582" t="s">
        <v>1622</v>
      </c>
      <c r="AX582">
        <v>3944.84</v>
      </c>
    </row>
    <row r="583" spans="1:50" x14ac:dyDescent="0.25">
      <c r="A583">
        <v>42824</v>
      </c>
      <c r="B583">
        <v>198.7313</v>
      </c>
      <c r="C583">
        <v>199.54</v>
      </c>
      <c r="F583">
        <v>42824</v>
      </c>
      <c r="G583">
        <v>199.54</v>
      </c>
      <c r="H583">
        <v>198.7313</v>
      </c>
      <c r="K583">
        <v>42829</v>
      </c>
      <c r="L583">
        <v>6.4899999999999999E-2</v>
      </c>
      <c r="N583">
        <v>42831</v>
      </c>
      <c r="O583">
        <v>23382</v>
      </c>
      <c r="R583">
        <v>42871</v>
      </c>
      <c r="S583" t="s">
        <v>1622</v>
      </c>
      <c r="T583">
        <v>2156.25</v>
      </c>
      <c r="AE583">
        <v>42831</v>
      </c>
      <c r="AF583">
        <v>156.40110000000001</v>
      </c>
      <c r="AG583">
        <v>156.63</v>
      </c>
      <c r="AJ583">
        <v>42831</v>
      </c>
      <c r="AK583">
        <v>156.63</v>
      </c>
      <c r="AL583">
        <v>156.40110000000001</v>
      </c>
      <c r="AO583">
        <v>42828</v>
      </c>
      <c r="AP583">
        <v>0.11360000000000001</v>
      </c>
      <c r="AR583">
        <v>42853</v>
      </c>
      <c r="AS583">
        <v>661</v>
      </c>
      <c r="AV583">
        <v>42817</v>
      </c>
      <c r="AW583" t="s">
        <v>1622</v>
      </c>
      <c r="AX583">
        <v>3963.76</v>
      </c>
    </row>
    <row r="584" spans="1:50" x14ac:dyDescent="0.25">
      <c r="A584">
        <v>42825</v>
      </c>
      <c r="B584">
        <v>196.77889999999999</v>
      </c>
      <c r="C584">
        <v>197.4</v>
      </c>
      <c r="F584">
        <v>42825</v>
      </c>
      <c r="G584">
        <v>197.4</v>
      </c>
      <c r="H584">
        <v>196.77889999999999</v>
      </c>
      <c r="K584">
        <v>42830</v>
      </c>
      <c r="L584">
        <v>0.1071</v>
      </c>
      <c r="N584">
        <v>42832</v>
      </c>
      <c r="O584">
        <v>1917</v>
      </c>
      <c r="R584">
        <v>42872</v>
      </c>
      <c r="S584" t="s">
        <v>1622</v>
      </c>
      <c r="T584">
        <v>2145.0300000000002</v>
      </c>
      <c r="AE584">
        <v>42832</v>
      </c>
      <c r="AF584">
        <v>157.5926</v>
      </c>
      <c r="AG584">
        <v>157.76</v>
      </c>
      <c r="AJ584">
        <v>42832</v>
      </c>
      <c r="AK584">
        <v>157.76</v>
      </c>
      <c r="AL584">
        <v>157.5926</v>
      </c>
      <c r="AO584">
        <v>42829</v>
      </c>
      <c r="AP584">
        <v>0.1293</v>
      </c>
      <c r="AR584">
        <v>42857</v>
      </c>
      <c r="AS584">
        <v>18779</v>
      </c>
      <c r="AV584">
        <v>42818</v>
      </c>
      <c r="AW584" t="s">
        <v>1622</v>
      </c>
      <c r="AX584">
        <v>3972.2</v>
      </c>
    </row>
    <row r="585" spans="1:50" x14ac:dyDescent="0.25">
      <c r="A585">
        <v>42828</v>
      </c>
      <c r="B585">
        <v>197.34299999999999</v>
      </c>
      <c r="C585">
        <v>196.86</v>
      </c>
      <c r="F585">
        <v>42828</v>
      </c>
      <c r="G585">
        <v>196.86</v>
      </c>
      <c r="H585">
        <v>197.34299999999999</v>
      </c>
      <c r="K585">
        <v>42831</v>
      </c>
      <c r="L585">
        <v>0.1055</v>
      </c>
      <c r="N585">
        <v>42835</v>
      </c>
      <c r="O585">
        <v>61238</v>
      </c>
      <c r="R585">
        <v>42873</v>
      </c>
      <c r="S585" t="s">
        <v>1622</v>
      </c>
      <c r="T585">
        <v>2117.15</v>
      </c>
      <c r="AE585">
        <v>42835</v>
      </c>
      <c r="AF585">
        <v>157.16470000000001</v>
      </c>
      <c r="AG585">
        <v>157.1</v>
      </c>
      <c r="AJ585">
        <v>42835</v>
      </c>
      <c r="AK585">
        <v>157.1</v>
      </c>
      <c r="AL585">
        <v>157.16470000000001</v>
      </c>
      <c r="AO585">
        <v>42830</v>
      </c>
      <c r="AP585">
        <v>0.1459</v>
      </c>
      <c r="AR585">
        <v>42858</v>
      </c>
      <c r="AS585">
        <v>673</v>
      </c>
      <c r="AV585">
        <v>42821</v>
      </c>
      <c r="AW585" t="s">
        <v>1622</v>
      </c>
      <c r="AX585">
        <v>3957.26</v>
      </c>
    </row>
    <row r="586" spans="1:50" x14ac:dyDescent="0.25">
      <c r="A586">
        <v>42829</v>
      </c>
      <c r="B586">
        <v>195.72980000000001</v>
      </c>
      <c r="C586">
        <v>196.36</v>
      </c>
      <c r="F586">
        <v>42829</v>
      </c>
      <c r="G586">
        <v>196.36</v>
      </c>
      <c r="H586">
        <v>195.72980000000001</v>
      </c>
      <c r="K586">
        <v>42832</v>
      </c>
      <c r="L586">
        <v>0.12709999999999999</v>
      </c>
      <c r="N586">
        <v>42836</v>
      </c>
      <c r="O586">
        <v>4832</v>
      </c>
      <c r="R586">
        <v>42874</v>
      </c>
      <c r="S586" t="s">
        <v>1622</v>
      </c>
      <c r="T586">
        <v>2123.39</v>
      </c>
      <c r="AE586">
        <v>42836</v>
      </c>
      <c r="AF586">
        <v>157.57089999999999</v>
      </c>
      <c r="AG586">
        <v>157.61000000000001</v>
      </c>
      <c r="AJ586">
        <v>42836</v>
      </c>
      <c r="AK586">
        <v>157.61000000000001</v>
      </c>
      <c r="AL586">
        <v>157.57089999999999</v>
      </c>
      <c r="AO586">
        <v>42831</v>
      </c>
      <c r="AP586">
        <v>8.5000000000000006E-2</v>
      </c>
      <c r="AR586">
        <v>42859</v>
      </c>
      <c r="AS586">
        <v>447</v>
      </c>
      <c r="AV586">
        <v>42822</v>
      </c>
      <c r="AW586" t="s">
        <v>1622</v>
      </c>
      <c r="AX586">
        <v>3945.85</v>
      </c>
    </row>
    <row r="587" spans="1:50" x14ac:dyDescent="0.25">
      <c r="A587">
        <v>42830</v>
      </c>
      <c r="B587">
        <v>195.7304</v>
      </c>
      <c r="C587">
        <v>196.95</v>
      </c>
      <c r="F587">
        <v>42830</v>
      </c>
      <c r="G587">
        <v>196.95</v>
      </c>
      <c r="H587">
        <v>195.7304</v>
      </c>
      <c r="K587">
        <v>42835</v>
      </c>
      <c r="L587">
        <v>0.10249999999999999</v>
      </c>
      <c r="N587">
        <v>42837</v>
      </c>
      <c r="O587">
        <v>4491</v>
      </c>
      <c r="R587">
        <v>42877</v>
      </c>
      <c r="S587" t="s">
        <v>1622</v>
      </c>
      <c r="T587">
        <v>2133.8200000000002</v>
      </c>
      <c r="AE587">
        <v>42837</v>
      </c>
      <c r="AF587">
        <v>158.32130000000001</v>
      </c>
      <c r="AG587">
        <v>158.28</v>
      </c>
      <c r="AJ587">
        <v>42837</v>
      </c>
      <c r="AK587">
        <v>158.28</v>
      </c>
      <c r="AL587">
        <v>158.32130000000001</v>
      </c>
      <c r="AO587">
        <v>42832</v>
      </c>
      <c r="AP587">
        <v>8.43E-2</v>
      </c>
      <c r="AR587">
        <v>42860</v>
      </c>
      <c r="AS587">
        <v>2401</v>
      </c>
      <c r="AV587">
        <v>42823</v>
      </c>
      <c r="AW587" t="s">
        <v>1622</v>
      </c>
      <c r="AX587">
        <v>3970.23</v>
      </c>
    </row>
    <row r="588" spans="1:50" x14ac:dyDescent="0.25">
      <c r="A588">
        <v>42831</v>
      </c>
      <c r="B588">
        <v>192.5016</v>
      </c>
      <c r="C588">
        <v>194.44</v>
      </c>
      <c r="F588">
        <v>42831</v>
      </c>
      <c r="G588">
        <v>194.44</v>
      </c>
      <c r="H588">
        <v>192.5016</v>
      </c>
      <c r="K588">
        <v>42836</v>
      </c>
      <c r="L588">
        <v>9.6299999999999997E-2</v>
      </c>
      <c r="N588">
        <v>42838</v>
      </c>
      <c r="O588">
        <v>95167</v>
      </c>
      <c r="R588">
        <v>42878</v>
      </c>
      <c r="S588" t="s">
        <v>1622</v>
      </c>
      <c r="T588">
        <v>2130.58</v>
      </c>
      <c r="AE588">
        <v>42838</v>
      </c>
      <c r="AF588">
        <v>158.38550000000001</v>
      </c>
      <c r="AG588">
        <v>157.99</v>
      </c>
      <c r="AJ588">
        <v>42838</v>
      </c>
      <c r="AK588">
        <v>157.99</v>
      </c>
      <c r="AL588">
        <v>158.38550000000001</v>
      </c>
      <c r="AO588">
        <v>42835</v>
      </c>
      <c r="AP588">
        <v>0.1668</v>
      </c>
      <c r="AR588">
        <v>42863</v>
      </c>
      <c r="AS588">
        <v>1130</v>
      </c>
      <c r="AV588">
        <v>42824</v>
      </c>
      <c r="AW588" t="s">
        <v>1622</v>
      </c>
      <c r="AX588">
        <v>3952.51</v>
      </c>
    </row>
    <row r="589" spans="1:50" x14ac:dyDescent="0.25">
      <c r="A589">
        <v>42832</v>
      </c>
      <c r="B589">
        <v>193.75829999999999</v>
      </c>
      <c r="C589">
        <v>194.77</v>
      </c>
      <c r="F589">
        <v>42832</v>
      </c>
      <c r="G589">
        <v>194.77</v>
      </c>
      <c r="H589">
        <v>193.75829999999999</v>
      </c>
      <c r="K589">
        <v>42837</v>
      </c>
      <c r="L589">
        <v>9.3700000000000006E-2</v>
      </c>
      <c r="N589">
        <v>42843</v>
      </c>
      <c r="O589">
        <v>11529</v>
      </c>
      <c r="R589">
        <v>42879</v>
      </c>
      <c r="S589" t="s">
        <v>1622</v>
      </c>
      <c r="T589">
        <v>2143.59</v>
      </c>
      <c r="AE589">
        <v>42843</v>
      </c>
      <c r="AF589">
        <v>158.03020000000001</v>
      </c>
      <c r="AG589">
        <v>157.97999999999999</v>
      </c>
      <c r="AJ589">
        <v>42843</v>
      </c>
      <c r="AK589">
        <v>157.97999999999999</v>
      </c>
      <c r="AL589">
        <v>158.03020000000001</v>
      </c>
      <c r="AO589">
        <v>42836</v>
      </c>
      <c r="AP589">
        <v>0.1008</v>
      </c>
      <c r="AR589">
        <v>42864</v>
      </c>
      <c r="AS589">
        <v>201</v>
      </c>
      <c r="AV589">
        <v>42825</v>
      </c>
      <c r="AW589" t="s">
        <v>1622</v>
      </c>
      <c r="AX589">
        <v>4012.91</v>
      </c>
    </row>
    <row r="590" spans="1:50" x14ac:dyDescent="0.25">
      <c r="A590">
        <v>42835</v>
      </c>
      <c r="B590">
        <v>195.03440000000001</v>
      </c>
      <c r="C590">
        <v>194.67</v>
      </c>
      <c r="F590">
        <v>42835</v>
      </c>
      <c r="G590">
        <v>194.67</v>
      </c>
      <c r="H590">
        <v>195.03440000000001</v>
      </c>
      <c r="K590">
        <v>42838</v>
      </c>
      <c r="L590">
        <v>0.1038</v>
      </c>
      <c r="N590">
        <v>42844</v>
      </c>
      <c r="O590">
        <v>8928</v>
      </c>
      <c r="R590">
        <v>42880</v>
      </c>
      <c r="S590" t="s">
        <v>1622</v>
      </c>
      <c r="T590">
        <v>2147.9499999999998</v>
      </c>
      <c r="AE590">
        <v>42844</v>
      </c>
      <c r="AF590">
        <v>157.29839999999999</v>
      </c>
      <c r="AG590">
        <v>157.21</v>
      </c>
      <c r="AJ590">
        <v>42844</v>
      </c>
      <c r="AK590">
        <v>157.21</v>
      </c>
      <c r="AL590">
        <v>157.29839999999999</v>
      </c>
      <c r="AO590">
        <v>42837</v>
      </c>
      <c r="AP590">
        <v>0.1908</v>
      </c>
      <c r="AR590">
        <v>42865</v>
      </c>
      <c r="AS590">
        <v>212</v>
      </c>
      <c r="AV590">
        <v>42828</v>
      </c>
      <c r="AW590" t="s">
        <v>1622</v>
      </c>
      <c r="AX590">
        <v>4004.32</v>
      </c>
    </row>
    <row r="591" spans="1:50" x14ac:dyDescent="0.25">
      <c r="A591">
        <v>42836</v>
      </c>
      <c r="B591">
        <v>194.4263</v>
      </c>
      <c r="C591">
        <v>192.6</v>
      </c>
      <c r="F591">
        <v>42836</v>
      </c>
      <c r="G591">
        <v>192.6</v>
      </c>
      <c r="H591">
        <v>194.4263</v>
      </c>
      <c r="K591">
        <v>42843</v>
      </c>
      <c r="L591">
        <v>8.9800000000000005E-2</v>
      </c>
      <c r="N591">
        <v>42845</v>
      </c>
      <c r="O591">
        <v>39305</v>
      </c>
      <c r="R591">
        <v>42881</v>
      </c>
      <c r="S591" t="s">
        <v>1622</v>
      </c>
      <c r="T591">
        <v>2135.9499999999998</v>
      </c>
      <c r="AE591">
        <v>42845</v>
      </c>
      <c r="AF591">
        <v>156.0966</v>
      </c>
      <c r="AG591">
        <v>156.19999999999999</v>
      </c>
      <c r="AJ591">
        <v>42845</v>
      </c>
      <c r="AK591">
        <v>156.19999999999999</v>
      </c>
      <c r="AL591">
        <v>156.0966</v>
      </c>
      <c r="AO591">
        <v>42838</v>
      </c>
      <c r="AP591">
        <v>0.18459999999999999</v>
      </c>
      <c r="AR591">
        <v>42866</v>
      </c>
      <c r="AS591">
        <v>2106</v>
      </c>
      <c r="AV591">
        <v>42829</v>
      </c>
      <c r="AW591" t="s">
        <v>1622</v>
      </c>
      <c r="AX591">
        <v>4024.06</v>
      </c>
    </row>
    <row r="592" spans="1:50" x14ac:dyDescent="0.25">
      <c r="A592">
        <v>42837</v>
      </c>
      <c r="B592">
        <v>192.3383</v>
      </c>
      <c r="C592">
        <v>191.88</v>
      </c>
      <c r="F592">
        <v>42837</v>
      </c>
      <c r="G592">
        <v>191.88</v>
      </c>
      <c r="H592">
        <v>192.3383</v>
      </c>
      <c r="K592">
        <v>42844</v>
      </c>
      <c r="L592">
        <v>7.3200000000000001E-2</v>
      </c>
      <c r="N592">
        <v>42846</v>
      </c>
      <c r="O592">
        <v>1394</v>
      </c>
      <c r="R592">
        <v>42884</v>
      </c>
      <c r="S592" t="s">
        <v>1622</v>
      </c>
      <c r="T592">
        <v>2137</v>
      </c>
      <c r="AE592">
        <v>42846</v>
      </c>
      <c r="AF592">
        <v>154.94560000000001</v>
      </c>
      <c r="AG592">
        <v>155.34</v>
      </c>
      <c r="AJ592">
        <v>42846</v>
      </c>
      <c r="AK592">
        <v>155.34</v>
      </c>
      <c r="AL592">
        <v>154.94560000000001</v>
      </c>
      <c r="AO592">
        <v>42843</v>
      </c>
      <c r="AP592">
        <v>0.19040000000000001</v>
      </c>
      <c r="AR592">
        <v>42867</v>
      </c>
      <c r="AS592">
        <v>914</v>
      </c>
      <c r="AV592">
        <v>42830</v>
      </c>
      <c r="AW592" t="s">
        <v>1622</v>
      </c>
      <c r="AX592">
        <v>4042.01</v>
      </c>
    </row>
    <row r="593" spans="1:50" x14ac:dyDescent="0.25">
      <c r="A593">
        <v>42838</v>
      </c>
      <c r="B593">
        <v>190.83439999999999</v>
      </c>
      <c r="C593">
        <v>190.38</v>
      </c>
      <c r="F593">
        <v>42838</v>
      </c>
      <c r="G593">
        <v>190.38</v>
      </c>
      <c r="H593">
        <v>190.83439999999999</v>
      </c>
      <c r="K593">
        <v>42845</v>
      </c>
      <c r="L593">
        <v>9.11E-2</v>
      </c>
      <c r="N593">
        <v>42849</v>
      </c>
      <c r="O593">
        <v>7601</v>
      </c>
      <c r="R593">
        <v>42885</v>
      </c>
      <c r="S593" t="s">
        <v>1622</v>
      </c>
      <c r="T593">
        <v>2140.25</v>
      </c>
      <c r="AE593">
        <v>42849</v>
      </c>
      <c r="AF593">
        <v>157.22460000000001</v>
      </c>
      <c r="AG593">
        <v>157.26</v>
      </c>
      <c r="AJ593">
        <v>42849</v>
      </c>
      <c r="AK593">
        <v>157.26</v>
      </c>
      <c r="AL593">
        <v>157.22460000000001</v>
      </c>
      <c r="AO593">
        <v>42844</v>
      </c>
      <c r="AP593">
        <v>0.22939999999999999</v>
      </c>
      <c r="AR593">
        <v>42870</v>
      </c>
      <c r="AS593">
        <v>982</v>
      </c>
      <c r="AV593">
        <v>42831</v>
      </c>
      <c r="AW593" t="s">
        <v>1622</v>
      </c>
      <c r="AX593">
        <v>4068.81</v>
      </c>
    </row>
    <row r="594" spans="1:50" x14ac:dyDescent="0.25">
      <c r="A594">
        <v>42843</v>
      </c>
      <c r="B594">
        <v>191.2278</v>
      </c>
      <c r="C594">
        <v>190.35</v>
      </c>
      <c r="F594">
        <v>42843</v>
      </c>
      <c r="G594">
        <v>190.35</v>
      </c>
      <c r="H594">
        <v>191.2278</v>
      </c>
      <c r="K594">
        <v>42846</v>
      </c>
      <c r="L594">
        <v>8.8800000000000004E-2</v>
      </c>
      <c r="N594">
        <v>42850</v>
      </c>
      <c r="O594">
        <v>10737</v>
      </c>
      <c r="R594">
        <v>42886</v>
      </c>
      <c r="S594" t="s">
        <v>1622</v>
      </c>
      <c r="T594">
        <v>2134.52</v>
      </c>
      <c r="AE594">
        <v>42850</v>
      </c>
      <c r="AF594">
        <v>159.4623</v>
      </c>
      <c r="AG594">
        <v>159.5</v>
      </c>
      <c r="AJ594">
        <v>42850</v>
      </c>
      <c r="AK594">
        <v>159.5</v>
      </c>
      <c r="AL594">
        <v>159.4623</v>
      </c>
      <c r="AO594">
        <v>42845</v>
      </c>
      <c r="AP594">
        <v>0.1532</v>
      </c>
      <c r="AR594">
        <v>42871</v>
      </c>
      <c r="AS594">
        <v>1505</v>
      </c>
      <c r="AV594">
        <v>42832</v>
      </c>
      <c r="AW594" t="s">
        <v>1622</v>
      </c>
      <c r="AX594">
        <v>4100</v>
      </c>
    </row>
    <row r="595" spans="1:50" x14ac:dyDescent="0.25">
      <c r="A595">
        <v>42844</v>
      </c>
      <c r="B595">
        <v>191.2047</v>
      </c>
      <c r="C595">
        <v>191.75</v>
      </c>
      <c r="F595">
        <v>42844</v>
      </c>
      <c r="G595">
        <v>191.75</v>
      </c>
      <c r="H595">
        <v>191.2047</v>
      </c>
      <c r="K595">
        <v>42849</v>
      </c>
      <c r="L595">
        <v>9.3899999999999997E-2</v>
      </c>
      <c r="N595">
        <v>42851</v>
      </c>
      <c r="O595">
        <v>15186</v>
      </c>
      <c r="R595">
        <v>42887</v>
      </c>
      <c r="S595" t="s">
        <v>1622</v>
      </c>
      <c r="T595">
        <v>2158.5700000000002</v>
      </c>
      <c r="AE595">
        <v>42851</v>
      </c>
      <c r="AF595">
        <v>159.39269999999999</v>
      </c>
      <c r="AG595">
        <v>159.28</v>
      </c>
      <c r="AJ595">
        <v>42851</v>
      </c>
      <c r="AK595">
        <v>159.28</v>
      </c>
      <c r="AL595">
        <v>159.39269999999999</v>
      </c>
      <c r="AO595">
        <v>42846</v>
      </c>
      <c r="AP595">
        <v>0.26269999999999999</v>
      </c>
      <c r="AR595">
        <v>42872</v>
      </c>
      <c r="AS595">
        <v>2844</v>
      </c>
      <c r="AV595">
        <v>42835</v>
      </c>
      <c r="AW595" t="s">
        <v>1622</v>
      </c>
      <c r="AX595">
        <v>4088.41</v>
      </c>
    </row>
    <row r="596" spans="1:50" x14ac:dyDescent="0.25">
      <c r="A596">
        <v>42845</v>
      </c>
      <c r="B596">
        <v>191.381</v>
      </c>
      <c r="C596">
        <v>192.68</v>
      </c>
      <c r="F596">
        <v>42845</v>
      </c>
      <c r="G596">
        <v>192.68</v>
      </c>
      <c r="H596">
        <v>191.381</v>
      </c>
      <c r="K596">
        <v>42850</v>
      </c>
      <c r="L596">
        <v>8.8900000000000007E-2</v>
      </c>
      <c r="N596">
        <v>42852</v>
      </c>
      <c r="O596">
        <v>6671</v>
      </c>
      <c r="R596">
        <v>42888</v>
      </c>
      <c r="S596" t="s">
        <v>1622</v>
      </c>
      <c r="T596">
        <v>2193.9899999999998</v>
      </c>
      <c r="AE596">
        <v>42852</v>
      </c>
      <c r="AF596">
        <v>159.60169999999999</v>
      </c>
      <c r="AG596">
        <v>159.37</v>
      </c>
      <c r="AJ596">
        <v>42852</v>
      </c>
      <c r="AK596">
        <v>159.37</v>
      </c>
      <c r="AL596">
        <v>159.60169999999999</v>
      </c>
      <c r="AO596">
        <v>42849</v>
      </c>
      <c r="AP596">
        <v>0.1583</v>
      </c>
      <c r="AR596">
        <v>42873</v>
      </c>
      <c r="AS596">
        <v>4443</v>
      </c>
      <c r="AV596">
        <v>42836</v>
      </c>
      <c r="AW596" t="s">
        <v>1622</v>
      </c>
      <c r="AX596">
        <v>4099.6099999999997</v>
      </c>
    </row>
    <row r="597" spans="1:50" x14ac:dyDescent="0.25">
      <c r="A597">
        <v>42846</v>
      </c>
      <c r="B597">
        <v>193.46799999999999</v>
      </c>
      <c r="C597">
        <v>193.44</v>
      </c>
      <c r="F597">
        <v>42846</v>
      </c>
      <c r="G597">
        <v>193.44</v>
      </c>
      <c r="H597">
        <v>193.46799999999999</v>
      </c>
      <c r="K597">
        <v>42851</v>
      </c>
      <c r="L597">
        <v>8.4400000000000003E-2</v>
      </c>
      <c r="N597">
        <v>42853</v>
      </c>
      <c r="O597">
        <v>19683</v>
      </c>
      <c r="R597">
        <v>42891</v>
      </c>
      <c r="S597" t="s">
        <v>1622</v>
      </c>
      <c r="T597">
        <v>2190.91</v>
      </c>
      <c r="AE597">
        <v>42853</v>
      </c>
      <c r="AF597">
        <v>158.23939999999999</v>
      </c>
      <c r="AG597">
        <v>157.80000000000001</v>
      </c>
      <c r="AJ597">
        <v>42853</v>
      </c>
      <c r="AK597">
        <v>157.80000000000001</v>
      </c>
      <c r="AL597">
        <v>158.23939999999999</v>
      </c>
      <c r="AO597">
        <v>42850</v>
      </c>
      <c r="AP597">
        <v>0.23130000000000001</v>
      </c>
      <c r="AR597">
        <v>42874</v>
      </c>
      <c r="AS597">
        <v>1790</v>
      </c>
      <c r="AV597">
        <v>42837</v>
      </c>
      <c r="AW597" t="s">
        <v>1622</v>
      </c>
      <c r="AX597">
        <v>4119.22</v>
      </c>
    </row>
    <row r="598" spans="1:50" x14ac:dyDescent="0.25">
      <c r="A598">
        <v>42849</v>
      </c>
      <c r="B598">
        <v>195.33879999999999</v>
      </c>
      <c r="C598">
        <v>195.97</v>
      </c>
      <c r="F598">
        <v>42849</v>
      </c>
      <c r="G598">
        <v>195.97</v>
      </c>
      <c r="H598">
        <v>195.33879999999999</v>
      </c>
      <c r="K598">
        <v>42852</v>
      </c>
      <c r="L598">
        <v>9.7299999999999998E-2</v>
      </c>
      <c r="N598">
        <v>42857</v>
      </c>
      <c r="O598">
        <v>7240</v>
      </c>
      <c r="R598">
        <v>42892</v>
      </c>
      <c r="S598" t="s">
        <v>1622</v>
      </c>
      <c r="T598">
        <v>2172.33</v>
      </c>
      <c r="AE598">
        <v>42857</v>
      </c>
      <c r="AF598">
        <v>159.88550000000001</v>
      </c>
      <c r="AG598">
        <v>160.19</v>
      </c>
      <c r="AJ598">
        <v>42857</v>
      </c>
      <c r="AK598">
        <v>160.19</v>
      </c>
      <c r="AL598">
        <v>159.88550000000001</v>
      </c>
      <c r="AO598">
        <v>42851</v>
      </c>
      <c r="AP598">
        <v>0.19209999999999999</v>
      </c>
      <c r="AR598">
        <v>42877</v>
      </c>
      <c r="AS598">
        <v>471764</v>
      </c>
      <c r="AV598">
        <v>42838</v>
      </c>
      <c r="AW598" t="s">
        <v>1622</v>
      </c>
      <c r="AX598">
        <v>4120.95</v>
      </c>
    </row>
    <row r="599" spans="1:50" x14ac:dyDescent="0.25">
      <c r="A599">
        <v>42850</v>
      </c>
      <c r="B599">
        <v>197.38149999999999</v>
      </c>
      <c r="C599">
        <v>198.57</v>
      </c>
      <c r="F599">
        <v>42850</v>
      </c>
      <c r="G599">
        <v>198.57</v>
      </c>
      <c r="H599">
        <v>197.38149999999999</v>
      </c>
      <c r="K599">
        <v>42853</v>
      </c>
      <c r="L599">
        <v>9.1999999999999998E-2</v>
      </c>
      <c r="N599">
        <v>42858</v>
      </c>
      <c r="O599">
        <v>2227</v>
      </c>
      <c r="R599">
        <v>42893</v>
      </c>
      <c r="S599" t="s">
        <v>1622</v>
      </c>
      <c r="T599">
        <v>2174.69</v>
      </c>
      <c r="AE599">
        <v>42858</v>
      </c>
      <c r="AF599">
        <v>160.399</v>
      </c>
      <c r="AG599">
        <v>160.36000000000001</v>
      </c>
      <c r="AJ599">
        <v>42858</v>
      </c>
      <c r="AK599">
        <v>160.36000000000001</v>
      </c>
      <c r="AL599">
        <v>160.399</v>
      </c>
      <c r="AO599">
        <v>42852</v>
      </c>
      <c r="AP599">
        <v>0.16980000000000001</v>
      </c>
      <c r="AR599">
        <v>42878</v>
      </c>
      <c r="AS599">
        <v>285774</v>
      </c>
      <c r="AV599">
        <v>42839</v>
      </c>
      <c r="AW599" t="s">
        <v>1622</v>
      </c>
      <c r="AX599">
        <v>4120.95</v>
      </c>
    </row>
    <row r="600" spans="1:50" x14ac:dyDescent="0.25">
      <c r="A600">
        <v>42851</v>
      </c>
      <c r="B600">
        <v>199.69980000000001</v>
      </c>
      <c r="C600">
        <v>200.2</v>
      </c>
      <c r="F600">
        <v>42851</v>
      </c>
      <c r="G600">
        <v>200.2</v>
      </c>
      <c r="H600">
        <v>199.69980000000001</v>
      </c>
      <c r="K600">
        <v>42857</v>
      </c>
      <c r="L600">
        <v>8.6699999999999999E-2</v>
      </c>
      <c r="N600">
        <v>42859</v>
      </c>
      <c r="O600">
        <v>18085</v>
      </c>
      <c r="R600">
        <v>42894</v>
      </c>
      <c r="S600" t="s">
        <v>1622</v>
      </c>
      <c r="T600">
        <v>2165.44</v>
      </c>
      <c r="AE600">
        <v>42859</v>
      </c>
      <c r="AF600">
        <v>160.8227</v>
      </c>
      <c r="AG600">
        <v>160.97</v>
      </c>
      <c r="AJ600">
        <v>42859</v>
      </c>
      <c r="AK600">
        <v>160.97</v>
      </c>
      <c r="AL600">
        <v>160.8227</v>
      </c>
      <c r="AO600">
        <v>42853</v>
      </c>
      <c r="AP600">
        <v>0.1835</v>
      </c>
      <c r="AR600">
        <v>42879</v>
      </c>
      <c r="AS600">
        <v>7698</v>
      </c>
      <c r="AV600">
        <v>42842</v>
      </c>
      <c r="AW600" t="s">
        <v>1622</v>
      </c>
      <c r="AX600">
        <v>4120.95</v>
      </c>
    </row>
    <row r="601" spans="1:50" x14ac:dyDescent="0.25">
      <c r="A601">
        <v>42852</v>
      </c>
      <c r="B601">
        <v>199.59639999999999</v>
      </c>
      <c r="C601">
        <v>199.28</v>
      </c>
      <c r="F601">
        <v>42852</v>
      </c>
      <c r="G601">
        <v>199.28</v>
      </c>
      <c r="H601">
        <v>199.59639999999999</v>
      </c>
      <c r="K601">
        <v>42858</v>
      </c>
      <c r="L601">
        <v>0.11940000000000001</v>
      </c>
      <c r="N601">
        <v>42860</v>
      </c>
      <c r="O601">
        <v>14965</v>
      </c>
      <c r="R601">
        <v>42895</v>
      </c>
      <c r="S601" t="s">
        <v>1622</v>
      </c>
      <c r="T601">
        <v>2167.08</v>
      </c>
      <c r="AE601">
        <v>42860</v>
      </c>
      <c r="AF601">
        <v>162.0316</v>
      </c>
      <c r="AG601">
        <v>162.13999999999999</v>
      </c>
      <c r="AJ601">
        <v>42860</v>
      </c>
      <c r="AK601">
        <v>162.13999999999999</v>
      </c>
      <c r="AL601">
        <v>162.0316</v>
      </c>
      <c r="AO601">
        <v>42857</v>
      </c>
      <c r="AP601">
        <v>0.15590000000000001</v>
      </c>
      <c r="AR601">
        <v>42881</v>
      </c>
      <c r="AS601">
        <v>225</v>
      </c>
      <c r="AV601">
        <v>42843</v>
      </c>
      <c r="AW601" t="s">
        <v>1622</v>
      </c>
      <c r="AX601">
        <v>4111.9799999999996</v>
      </c>
    </row>
    <row r="602" spans="1:50" x14ac:dyDescent="0.25">
      <c r="A602">
        <v>42853</v>
      </c>
      <c r="B602">
        <v>198.9665</v>
      </c>
      <c r="C602">
        <v>199.1</v>
      </c>
      <c r="F602">
        <v>42853</v>
      </c>
      <c r="G602">
        <v>199.1</v>
      </c>
      <c r="H602">
        <v>198.9665</v>
      </c>
      <c r="K602">
        <v>42859</v>
      </c>
      <c r="L602">
        <v>8.5300000000000001E-2</v>
      </c>
      <c r="N602">
        <v>42863</v>
      </c>
      <c r="O602">
        <v>4940</v>
      </c>
      <c r="R602">
        <v>42898</v>
      </c>
      <c r="S602" t="s">
        <v>1622</v>
      </c>
      <c r="T602">
        <v>2166.88</v>
      </c>
      <c r="AE602">
        <v>42863</v>
      </c>
      <c r="AF602">
        <v>163.64109999999999</v>
      </c>
      <c r="AG602">
        <v>163.44999999999999</v>
      </c>
      <c r="AJ602">
        <v>42863</v>
      </c>
      <c r="AK602">
        <v>163.44999999999999</v>
      </c>
      <c r="AL602">
        <v>163.64109999999999</v>
      </c>
      <c r="AO602">
        <v>42858</v>
      </c>
      <c r="AP602">
        <v>0.1915</v>
      </c>
      <c r="AR602">
        <v>42884</v>
      </c>
      <c r="AS602">
        <v>3259</v>
      </c>
      <c r="AV602">
        <v>42844</v>
      </c>
      <c r="AW602" t="s">
        <v>1622</v>
      </c>
      <c r="AX602">
        <v>4092.97</v>
      </c>
    </row>
    <row r="603" spans="1:50" x14ac:dyDescent="0.25">
      <c r="A603">
        <v>42857</v>
      </c>
      <c r="B603">
        <v>201.3099</v>
      </c>
      <c r="C603">
        <v>201.73</v>
      </c>
      <c r="F603">
        <v>42857</v>
      </c>
      <c r="G603">
        <v>201.73</v>
      </c>
      <c r="H603">
        <v>201.3099</v>
      </c>
      <c r="K603">
        <v>42860</v>
      </c>
      <c r="L603">
        <v>9.5000000000000001E-2</v>
      </c>
      <c r="N603">
        <v>42864</v>
      </c>
      <c r="O603">
        <v>193519</v>
      </c>
      <c r="R603">
        <v>42899</v>
      </c>
      <c r="S603" t="s">
        <v>1622</v>
      </c>
      <c r="T603">
        <v>2169.5500000000002</v>
      </c>
      <c r="AE603">
        <v>42864</v>
      </c>
      <c r="AF603">
        <v>164.60069999999999</v>
      </c>
      <c r="AG603">
        <v>164.46</v>
      </c>
      <c r="AJ603">
        <v>42864</v>
      </c>
      <c r="AK603">
        <v>164.46</v>
      </c>
      <c r="AL603">
        <v>164.60069999999999</v>
      </c>
      <c r="AO603">
        <v>42859</v>
      </c>
      <c r="AP603">
        <v>0.1837</v>
      </c>
      <c r="AR603">
        <v>42885</v>
      </c>
      <c r="AS603">
        <v>276</v>
      </c>
      <c r="AV603">
        <v>42845</v>
      </c>
      <c r="AW603" t="s">
        <v>1622</v>
      </c>
      <c r="AX603">
        <v>4061.71</v>
      </c>
    </row>
    <row r="604" spans="1:50" x14ac:dyDescent="0.25">
      <c r="A604">
        <v>42858</v>
      </c>
      <c r="B604">
        <v>201.30369999999999</v>
      </c>
      <c r="C604">
        <v>201.95</v>
      </c>
      <c r="F604">
        <v>42858</v>
      </c>
      <c r="G604">
        <v>201.95</v>
      </c>
      <c r="H604">
        <v>201.30369999999999</v>
      </c>
      <c r="K604">
        <v>42863</v>
      </c>
      <c r="L604">
        <v>9.4100000000000003E-2</v>
      </c>
      <c r="N604">
        <v>42865</v>
      </c>
      <c r="O604">
        <v>4391</v>
      </c>
      <c r="R604">
        <v>42900</v>
      </c>
      <c r="S604" t="s">
        <v>1622</v>
      </c>
      <c r="T604">
        <v>2167.04</v>
      </c>
      <c r="AE604">
        <v>42865</v>
      </c>
      <c r="AF604">
        <v>164.2851</v>
      </c>
      <c r="AG604">
        <v>164.26</v>
      </c>
      <c r="AJ604">
        <v>42865</v>
      </c>
      <c r="AK604">
        <v>164.26</v>
      </c>
      <c r="AL604">
        <v>164.2851</v>
      </c>
      <c r="AO604">
        <v>42860</v>
      </c>
      <c r="AP604">
        <v>0.2089</v>
      </c>
      <c r="AR604">
        <v>42886</v>
      </c>
      <c r="AS604">
        <v>54</v>
      </c>
      <c r="AV604">
        <v>42846</v>
      </c>
      <c r="AW604" t="s">
        <v>1622</v>
      </c>
      <c r="AX604">
        <v>4029.64</v>
      </c>
    </row>
    <row r="605" spans="1:50" x14ac:dyDescent="0.25">
      <c r="A605">
        <v>42859</v>
      </c>
      <c r="B605">
        <v>201.29750000000001</v>
      </c>
      <c r="C605">
        <v>203.08</v>
      </c>
      <c r="F605">
        <v>42859</v>
      </c>
      <c r="G605">
        <v>203.08</v>
      </c>
      <c r="H605">
        <v>201.29750000000001</v>
      </c>
      <c r="K605">
        <v>42864</v>
      </c>
      <c r="L605">
        <v>9.6199999999999994E-2</v>
      </c>
      <c r="N605">
        <v>42866</v>
      </c>
      <c r="O605">
        <v>14372</v>
      </c>
      <c r="R605">
        <v>42901</v>
      </c>
      <c r="S605" t="s">
        <v>1622</v>
      </c>
      <c r="T605">
        <v>2162.1</v>
      </c>
      <c r="AE605">
        <v>42866</v>
      </c>
      <c r="AF605">
        <v>165.24590000000001</v>
      </c>
      <c r="AG605">
        <v>165.31</v>
      </c>
      <c r="AJ605">
        <v>42866</v>
      </c>
      <c r="AK605">
        <v>165.31</v>
      </c>
      <c r="AL605">
        <v>165.24590000000001</v>
      </c>
      <c r="AO605">
        <v>42863</v>
      </c>
      <c r="AP605">
        <v>0.16589999999999999</v>
      </c>
      <c r="AR605">
        <v>42887</v>
      </c>
      <c r="AS605">
        <v>194</v>
      </c>
      <c r="AV605">
        <v>42849</v>
      </c>
      <c r="AW605" t="s">
        <v>1622</v>
      </c>
      <c r="AX605">
        <v>4089.15</v>
      </c>
    </row>
    <row r="606" spans="1:50" x14ac:dyDescent="0.25">
      <c r="A606">
        <v>42860</v>
      </c>
      <c r="B606">
        <v>201.29130000000001</v>
      </c>
      <c r="C606">
        <v>204.03</v>
      </c>
      <c r="F606">
        <v>42860</v>
      </c>
      <c r="G606">
        <v>204.03</v>
      </c>
      <c r="H606">
        <v>201.29130000000001</v>
      </c>
      <c r="K606">
        <v>42865</v>
      </c>
      <c r="L606">
        <v>8.09E-2</v>
      </c>
      <c r="N606">
        <v>42867</v>
      </c>
      <c r="O606">
        <v>191860</v>
      </c>
      <c r="R606">
        <v>42902</v>
      </c>
      <c r="S606" t="s">
        <v>1622</v>
      </c>
      <c r="T606">
        <v>2172.9299999999998</v>
      </c>
      <c r="AE606">
        <v>42867</v>
      </c>
      <c r="AF606">
        <v>165.9503</v>
      </c>
      <c r="AG606">
        <v>166.07</v>
      </c>
      <c r="AJ606">
        <v>42867</v>
      </c>
      <c r="AK606">
        <v>166.07</v>
      </c>
      <c r="AL606">
        <v>165.9503</v>
      </c>
      <c r="AO606">
        <v>42864</v>
      </c>
      <c r="AP606">
        <v>0.1668</v>
      </c>
      <c r="AR606">
        <v>42888</v>
      </c>
      <c r="AS606">
        <v>222</v>
      </c>
      <c r="AV606">
        <v>42850</v>
      </c>
      <c r="AW606" t="s">
        <v>1622</v>
      </c>
      <c r="AX606">
        <v>4146.1000000000004</v>
      </c>
    </row>
    <row r="607" spans="1:50" x14ac:dyDescent="0.25">
      <c r="A607">
        <v>42863</v>
      </c>
      <c r="B607">
        <v>205.81200000000001</v>
      </c>
      <c r="C607">
        <v>205.33</v>
      </c>
      <c r="F607">
        <v>42863</v>
      </c>
      <c r="G607">
        <v>205.33</v>
      </c>
      <c r="H607">
        <v>205.81200000000001</v>
      </c>
      <c r="K607">
        <v>42866</v>
      </c>
      <c r="L607">
        <v>7.8299999999999995E-2</v>
      </c>
      <c r="N607">
        <v>42870</v>
      </c>
      <c r="O607">
        <v>63791</v>
      </c>
      <c r="R607">
        <v>42905</v>
      </c>
      <c r="S607" t="s">
        <v>1622</v>
      </c>
      <c r="T607">
        <v>2186.59</v>
      </c>
      <c r="AE607">
        <v>42870</v>
      </c>
      <c r="AF607">
        <v>165.89570000000001</v>
      </c>
      <c r="AG607">
        <v>165.97</v>
      </c>
      <c r="AJ607">
        <v>42870</v>
      </c>
      <c r="AK607">
        <v>165.97</v>
      </c>
      <c r="AL607">
        <v>165.89570000000001</v>
      </c>
      <c r="AO607">
        <v>42865</v>
      </c>
      <c r="AP607">
        <v>0.19389999999999999</v>
      </c>
      <c r="AR607">
        <v>42892</v>
      </c>
      <c r="AS607">
        <v>2226</v>
      </c>
      <c r="AV607">
        <v>42851</v>
      </c>
      <c r="AW607" t="s">
        <v>1622</v>
      </c>
      <c r="AX607">
        <v>4144.3599999999997</v>
      </c>
    </row>
    <row r="608" spans="1:50" x14ac:dyDescent="0.25">
      <c r="A608">
        <v>42864</v>
      </c>
      <c r="B608">
        <v>205.28219999999999</v>
      </c>
      <c r="C608">
        <v>206.96</v>
      </c>
      <c r="F608">
        <v>42864</v>
      </c>
      <c r="G608">
        <v>206.96</v>
      </c>
      <c r="H608">
        <v>205.28219999999999</v>
      </c>
      <c r="K608">
        <v>42867</v>
      </c>
      <c r="L608">
        <v>6.2600000000000003E-2</v>
      </c>
      <c r="N608">
        <v>42871</v>
      </c>
      <c r="O608">
        <v>7921</v>
      </c>
      <c r="R608">
        <v>42906</v>
      </c>
      <c r="S608" t="s">
        <v>1622</v>
      </c>
      <c r="T608">
        <v>2201.84</v>
      </c>
      <c r="AE608">
        <v>42871</v>
      </c>
      <c r="AF608">
        <v>165.90559999999999</v>
      </c>
      <c r="AG608">
        <v>165.68</v>
      </c>
      <c r="AJ608">
        <v>42871</v>
      </c>
      <c r="AK608">
        <v>165.68</v>
      </c>
      <c r="AL608">
        <v>165.90559999999999</v>
      </c>
      <c r="AO608">
        <v>42866</v>
      </c>
      <c r="AP608">
        <v>0.18379999999999999</v>
      </c>
      <c r="AR608">
        <v>42893</v>
      </c>
      <c r="AS608">
        <v>284</v>
      </c>
      <c r="AV608">
        <v>42852</v>
      </c>
      <c r="AW608" t="s">
        <v>1622</v>
      </c>
      <c r="AX608">
        <v>4146.95</v>
      </c>
    </row>
    <row r="609" spans="1:50" x14ac:dyDescent="0.25">
      <c r="A609">
        <v>42865</v>
      </c>
      <c r="B609">
        <v>205.70779999999999</v>
      </c>
      <c r="C609">
        <v>206.2</v>
      </c>
      <c r="F609">
        <v>42865</v>
      </c>
      <c r="G609">
        <v>206.2</v>
      </c>
      <c r="H609">
        <v>205.70779999999999</v>
      </c>
      <c r="K609">
        <v>42870</v>
      </c>
      <c r="L609">
        <v>7.7799999999999994E-2</v>
      </c>
      <c r="N609">
        <v>42872</v>
      </c>
      <c r="O609">
        <v>10087</v>
      </c>
      <c r="R609">
        <v>42907</v>
      </c>
      <c r="S609" t="s">
        <v>1622</v>
      </c>
      <c r="T609">
        <v>2194.08</v>
      </c>
      <c r="AE609">
        <v>42872</v>
      </c>
      <c r="AF609">
        <v>164.91929999999999</v>
      </c>
      <c r="AG609">
        <v>164.38</v>
      </c>
      <c r="AJ609">
        <v>42872</v>
      </c>
      <c r="AK609">
        <v>164.38</v>
      </c>
      <c r="AL609">
        <v>164.91929999999999</v>
      </c>
      <c r="AO609">
        <v>42867</v>
      </c>
      <c r="AP609">
        <v>0.19320000000000001</v>
      </c>
      <c r="AR609">
        <v>42894</v>
      </c>
      <c r="AS609">
        <v>248</v>
      </c>
      <c r="AV609">
        <v>42853</v>
      </c>
      <c r="AW609" t="s">
        <v>1622</v>
      </c>
      <c r="AX609">
        <v>4113.97</v>
      </c>
    </row>
    <row r="610" spans="1:50" x14ac:dyDescent="0.25">
      <c r="A610">
        <v>42866</v>
      </c>
      <c r="B610">
        <v>205.91030000000001</v>
      </c>
      <c r="C610">
        <v>205.12</v>
      </c>
      <c r="F610">
        <v>42866</v>
      </c>
      <c r="G610">
        <v>205.12</v>
      </c>
      <c r="H610">
        <v>205.91030000000001</v>
      </c>
      <c r="K610">
        <v>42871</v>
      </c>
      <c r="L610">
        <v>8.1600000000000006E-2</v>
      </c>
      <c r="N610">
        <v>42873</v>
      </c>
      <c r="O610">
        <v>8808</v>
      </c>
      <c r="R610">
        <v>42908</v>
      </c>
      <c r="S610" t="s">
        <v>1622</v>
      </c>
      <c r="T610">
        <v>2192.4299999999998</v>
      </c>
      <c r="AE610">
        <v>42873</v>
      </c>
      <c r="AF610">
        <v>162.97290000000001</v>
      </c>
      <c r="AG610">
        <v>162.91999999999999</v>
      </c>
      <c r="AJ610">
        <v>42873</v>
      </c>
      <c r="AK610">
        <v>162.91999999999999</v>
      </c>
      <c r="AL610">
        <v>162.97290000000001</v>
      </c>
      <c r="AO610">
        <v>42870</v>
      </c>
      <c r="AP610">
        <v>0.1739</v>
      </c>
      <c r="AR610">
        <v>42895</v>
      </c>
      <c r="AS610">
        <v>20174</v>
      </c>
      <c r="AV610">
        <v>42856</v>
      </c>
      <c r="AW610" t="s">
        <v>1622</v>
      </c>
      <c r="AX610">
        <v>4113.97</v>
      </c>
    </row>
    <row r="611" spans="1:50" x14ac:dyDescent="0.25">
      <c r="A611">
        <v>42867</v>
      </c>
      <c r="B611">
        <v>205.1165</v>
      </c>
      <c r="C611">
        <v>204.95</v>
      </c>
      <c r="F611">
        <v>42867</v>
      </c>
      <c r="G611">
        <v>204.95</v>
      </c>
      <c r="H611">
        <v>205.1165</v>
      </c>
      <c r="K611">
        <v>42872</v>
      </c>
      <c r="L611">
        <v>8.8999999999999996E-2</v>
      </c>
      <c r="N611">
        <v>42874</v>
      </c>
      <c r="O611">
        <v>62026</v>
      </c>
      <c r="R611">
        <v>42909</v>
      </c>
      <c r="S611" t="s">
        <v>1622</v>
      </c>
      <c r="T611">
        <v>2193.69</v>
      </c>
      <c r="AE611">
        <v>42874</v>
      </c>
      <c r="AF611">
        <v>162.8759</v>
      </c>
      <c r="AG611">
        <v>163</v>
      </c>
      <c r="AJ611">
        <v>42874</v>
      </c>
      <c r="AK611">
        <v>163</v>
      </c>
      <c r="AL611">
        <v>162.8759</v>
      </c>
      <c r="AO611">
        <v>42871</v>
      </c>
      <c r="AP611">
        <v>0.15629999999999999</v>
      </c>
      <c r="AR611">
        <v>42898</v>
      </c>
      <c r="AS611">
        <v>9915</v>
      </c>
      <c r="AV611">
        <v>42857</v>
      </c>
      <c r="AW611" t="s">
        <v>1622</v>
      </c>
      <c r="AX611">
        <v>4156.8599999999997</v>
      </c>
    </row>
    <row r="612" spans="1:50" x14ac:dyDescent="0.25">
      <c r="A612">
        <v>42870</v>
      </c>
      <c r="B612">
        <v>205.0042</v>
      </c>
      <c r="C612">
        <v>205.88</v>
      </c>
      <c r="F612">
        <v>42870</v>
      </c>
      <c r="G612">
        <v>205.88</v>
      </c>
      <c r="H612">
        <v>205.0042</v>
      </c>
      <c r="K612">
        <v>42873</v>
      </c>
      <c r="L612">
        <v>7.7299999999999994E-2</v>
      </c>
      <c r="N612">
        <v>42877</v>
      </c>
      <c r="O612">
        <v>2733</v>
      </c>
      <c r="R612">
        <v>42912</v>
      </c>
      <c r="S612" t="s">
        <v>1622</v>
      </c>
      <c r="T612">
        <v>2194.8200000000002</v>
      </c>
      <c r="AE612">
        <v>42877</v>
      </c>
      <c r="AF612">
        <v>164.99119999999999</v>
      </c>
      <c r="AG612">
        <v>165.04</v>
      </c>
      <c r="AJ612">
        <v>42877</v>
      </c>
      <c r="AK612">
        <v>165.04</v>
      </c>
      <c r="AL612">
        <v>164.99119999999999</v>
      </c>
      <c r="AO612">
        <v>42872</v>
      </c>
      <c r="AP612">
        <v>0.26029999999999998</v>
      </c>
      <c r="AR612">
        <v>42899</v>
      </c>
      <c r="AS612">
        <v>81440</v>
      </c>
      <c r="AV612">
        <v>42858</v>
      </c>
      <c r="AW612" t="s">
        <v>1622</v>
      </c>
      <c r="AX612">
        <v>4169.7299999999996</v>
      </c>
    </row>
    <row r="613" spans="1:50" x14ac:dyDescent="0.25">
      <c r="A613">
        <v>42871</v>
      </c>
      <c r="B613">
        <v>205.52789999999999</v>
      </c>
      <c r="C613">
        <v>204.99</v>
      </c>
      <c r="F613">
        <v>42871</v>
      </c>
      <c r="G613">
        <v>204.99</v>
      </c>
      <c r="H613">
        <v>205.52789999999999</v>
      </c>
      <c r="K613">
        <v>42874</v>
      </c>
      <c r="L613">
        <v>8.3099999999999993E-2</v>
      </c>
      <c r="N613">
        <v>42878</v>
      </c>
      <c r="O613">
        <v>160385</v>
      </c>
      <c r="R613">
        <v>42913</v>
      </c>
      <c r="S613" t="s">
        <v>1622</v>
      </c>
      <c r="T613">
        <v>2203.92</v>
      </c>
      <c r="AE613">
        <v>42878</v>
      </c>
      <c r="AF613">
        <v>164.00290000000001</v>
      </c>
      <c r="AG613">
        <v>164.14</v>
      </c>
      <c r="AJ613">
        <v>42878</v>
      </c>
      <c r="AK613">
        <v>164.14</v>
      </c>
      <c r="AL613">
        <v>164.00290000000001</v>
      </c>
      <c r="AO613">
        <v>42873</v>
      </c>
      <c r="AP613">
        <v>0.15709999999999999</v>
      </c>
      <c r="AR613">
        <v>42900</v>
      </c>
      <c r="AS613">
        <v>302</v>
      </c>
      <c r="AV613">
        <v>42859</v>
      </c>
      <c r="AW613" t="s">
        <v>1622</v>
      </c>
      <c r="AX613">
        <v>4181.3</v>
      </c>
    </row>
    <row r="614" spans="1:50" x14ac:dyDescent="0.25">
      <c r="A614">
        <v>42872</v>
      </c>
      <c r="B614">
        <v>204.4522</v>
      </c>
      <c r="C614">
        <v>201.5</v>
      </c>
      <c r="F614">
        <v>42872</v>
      </c>
      <c r="G614">
        <v>201.5</v>
      </c>
      <c r="H614">
        <v>204.4522</v>
      </c>
      <c r="K614">
        <v>42877</v>
      </c>
      <c r="L614">
        <v>8.1299999999999997E-2</v>
      </c>
      <c r="N614">
        <v>42879</v>
      </c>
      <c r="O614">
        <v>2191</v>
      </c>
      <c r="R614">
        <v>42914</v>
      </c>
      <c r="S614" t="s">
        <v>1622</v>
      </c>
      <c r="T614">
        <v>2200.1</v>
      </c>
      <c r="AE614">
        <v>42879</v>
      </c>
      <c r="AF614">
        <v>165.03370000000001</v>
      </c>
      <c r="AG614">
        <v>164.6</v>
      </c>
      <c r="AJ614">
        <v>42879</v>
      </c>
      <c r="AK614">
        <v>164.6</v>
      </c>
      <c r="AL614">
        <v>165.03370000000001</v>
      </c>
      <c r="AO614">
        <v>42874</v>
      </c>
      <c r="AP614">
        <v>0.12609999999999999</v>
      </c>
      <c r="AR614">
        <v>42901</v>
      </c>
      <c r="AS614">
        <v>1157</v>
      </c>
      <c r="AV614">
        <v>42860</v>
      </c>
      <c r="AW614" t="s">
        <v>1622</v>
      </c>
      <c r="AX614">
        <v>4212.84</v>
      </c>
    </row>
    <row r="615" spans="1:50" x14ac:dyDescent="0.25">
      <c r="A615">
        <v>42873</v>
      </c>
      <c r="B615">
        <v>201.7886</v>
      </c>
      <c r="C615">
        <v>201.65</v>
      </c>
      <c r="F615">
        <v>42873</v>
      </c>
      <c r="G615">
        <v>201.65</v>
      </c>
      <c r="H615">
        <v>201.7886</v>
      </c>
      <c r="K615">
        <v>42878</v>
      </c>
      <c r="L615">
        <v>9.01E-2</v>
      </c>
      <c r="N615">
        <v>42880</v>
      </c>
      <c r="O615">
        <v>893</v>
      </c>
      <c r="R615">
        <v>42915</v>
      </c>
      <c r="S615" t="s">
        <v>1622</v>
      </c>
      <c r="T615">
        <v>2212.86</v>
      </c>
      <c r="AE615">
        <v>42880</v>
      </c>
      <c r="AF615" t="s">
        <v>1622</v>
      </c>
      <c r="AG615">
        <v>165.49</v>
      </c>
      <c r="AJ615">
        <v>42880</v>
      </c>
      <c r="AK615">
        <v>165.49</v>
      </c>
      <c r="AL615" t="s">
        <v>1622</v>
      </c>
      <c r="AO615">
        <v>42877</v>
      </c>
      <c r="AP615">
        <v>0.12379999999999999</v>
      </c>
      <c r="AR615">
        <v>42902</v>
      </c>
      <c r="AS615">
        <v>239</v>
      </c>
      <c r="AV615">
        <v>42863</v>
      </c>
      <c r="AW615" t="s">
        <v>1622</v>
      </c>
      <c r="AX615">
        <v>4254.8599999999997</v>
      </c>
    </row>
    <row r="616" spans="1:50" x14ac:dyDescent="0.25">
      <c r="A616">
        <v>42874</v>
      </c>
      <c r="B616">
        <v>202.37719999999999</v>
      </c>
      <c r="C616">
        <v>203.55</v>
      </c>
      <c r="F616">
        <v>42874</v>
      </c>
      <c r="G616">
        <v>203.55</v>
      </c>
      <c r="H616">
        <v>202.37719999999999</v>
      </c>
      <c r="K616">
        <v>42879</v>
      </c>
      <c r="L616">
        <v>9.9400000000000002E-2</v>
      </c>
      <c r="N616">
        <v>42881</v>
      </c>
      <c r="O616">
        <v>27212</v>
      </c>
      <c r="R616">
        <v>42916</v>
      </c>
      <c r="S616" t="s">
        <v>1622</v>
      </c>
      <c r="T616">
        <v>2196.73</v>
      </c>
      <c r="AE616">
        <v>42881</v>
      </c>
      <c r="AF616">
        <v>166.2097</v>
      </c>
      <c r="AG616">
        <v>165.82</v>
      </c>
      <c r="AJ616">
        <v>42881</v>
      </c>
      <c r="AK616">
        <v>165.82</v>
      </c>
      <c r="AL616">
        <v>166.2097</v>
      </c>
      <c r="AO616">
        <v>42878</v>
      </c>
      <c r="AP616">
        <v>0.13730000000000001</v>
      </c>
      <c r="AR616">
        <v>42905</v>
      </c>
      <c r="AS616">
        <v>45684</v>
      </c>
      <c r="AV616">
        <v>42864</v>
      </c>
      <c r="AW616" t="s">
        <v>1622</v>
      </c>
      <c r="AX616">
        <v>4279.76</v>
      </c>
    </row>
    <row r="617" spans="1:50" x14ac:dyDescent="0.25">
      <c r="A617">
        <v>42877</v>
      </c>
      <c r="B617">
        <v>203.35249999999999</v>
      </c>
      <c r="C617">
        <v>203.32</v>
      </c>
      <c r="F617">
        <v>42877</v>
      </c>
      <c r="G617">
        <v>203.32</v>
      </c>
      <c r="H617">
        <v>203.35249999999999</v>
      </c>
      <c r="K617">
        <v>42880</v>
      </c>
      <c r="L617">
        <v>9.8500000000000004E-2</v>
      </c>
      <c r="N617">
        <v>42884</v>
      </c>
      <c r="O617">
        <v>1282</v>
      </c>
      <c r="R617">
        <v>42919</v>
      </c>
      <c r="S617" t="s">
        <v>1622</v>
      </c>
      <c r="T617">
        <v>2200.0500000000002</v>
      </c>
      <c r="AE617">
        <v>42884</v>
      </c>
      <c r="AF617">
        <v>165.84209999999999</v>
      </c>
      <c r="AG617">
        <v>165.54</v>
      </c>
      <c r="AJ617">
        <v>42884</v>
      </c>
      <c r="AK617">
        <v>165.54</v>
      </c>
      <c r="AL617">
        <v>165.84209999999999</v>
      </c>
      <c r="AO617">
        <v>42879</v>
      </c>
      <c r="AP617">
        <v>0.32529999999999998</v>
      </c>
      <c r="AR617">
        <v>42906</v>
      </c>
      <c r="AS617">
        <v>1721</v>
      </c>
      <c r="AV617">
        <v>42865</v>
      </c>
      <c r="AW617" t="s">
        <v>1622</v>
      </c>
      <c r="AX617">
        <v>4271.6099999999997</v>
      </c>
    </row>
    <row r="618" spans="1:50" x14ac:dyDescent="0.25">
      <c r="A618">
        <v>42878</v>
      </c>
      <c r="B618">
        <v>203.03749999999999</v>
      </c>
      <c r="C618">
        <v>203.86</v>
      </c>
      <c r="F618">
        <v>42878</v>
      </c>
      <c r="G618">
        <v>203.86</v>
      </c>
      <c r="H618">
        <v>203.03749999999999</v>
      </c>
      <c r="K618">
        <v>42881</v>
      </c>
      <c r="L618">
        <v>9.6000000000000002E-2</v>
      </c>
      <c r="N618">
        <v>42885</v>
      </c>
      <c r="O618">
        <v>2547</v>
      </c>
      <c r="R618">
        <v>42920</v>
      </c>
      <c r="S618" t="s">
        <v>1622</v>
      </c>
      <c r="T618">
        <v>2193.65</v>
      </c>
      <c r="AE618">
        <v>42885</v>
      </c>
      <c r="AF618">
        <v>166.1002</v>
      </c>
      <c r="AG618">
        <v>166.13</v>
      </c>
      <c r="AJ618">
        <v>42885</v>
      </c>
      <c r="AK618">
        <v>166.13</v>
      </c>
      <c r="AL618">
        <v>166.1002</v>
      </c>
      <c r="AO618">
        <v>42880</v>
      </c>
      <c r="AP618">
        <v>0.20030000000000001</v>
      </c>
      <c r="AR618">
        <v>42907</v>
      </c>
      <c r="AS618">
        <v>17643</v>
      </c>
      <c r="AV618">
        <v>42866</v>
      </c>
      <c r="AW618" t="s">
        <v>1622</v>
      </c>
      <c r="AX618">
        <v>4296.47</v>
      </c>
    </row>
    <row r="619" spans="1:50" x14ac:dyDescent="0.25">
      <c r="A619">
        <v>42879</v>
      </c>
      <c r="B619">
        <v>204.27109999999999</v>
      </c>
      <c r="C619">
        <v>204.54</v>
      </c>
      <c r="F619">
        <v>42879</v>
      </c>
      <c r="G619">
        <v>204.54</v>
      </c>
      <c r="H619">
        <v>204.27109999999999</v>
      </c>
      <c r="K619">
        <v>42884</v>
      </c>
      <c r="L619">
        <v>9.9900000000000003E-2</v>
      </c>
      <c r="N619">
        <v>42886</v>
      </c>
      <c r="O619">
        <v>1691</v>
      </c>
      <c r="R619">
        <v>42921</v>
      </c>
      <c r="S619" t="s">
        <v>1622</v>
      </c>
      <c r="T619">
        <v>2205.7199999999998</v>
      </c>
      <c r="AE619">
        <v>42886</v>
      </c>
      <c r="AF619">
        <v>166.03489999999999</v>
      </c>
      <c r="AG619">
        <v>165.47</v>
      </c>
      <c r="AJ619">
        <v>42886</v>
      </c>
      <c r="AK619">
        <v>165.47</v>
      </c>
      <c r="AL619">
        <v>166.03489999999999</v>
      </c>
      <c r="AO619">
        <v>42881</v>
      </c>
      <c r="AP619">
        <v>0.15110000000000001</v>
      </c>
      <c r="AR619">
        <v>42908</v>
      </c>
      <c r="AS619">
        <v>2301</v>
      </c>
      <c r="AV619">
        <v>42867</v>
      </c>
      <c r="AW619" t="s">
        <v>1622</v>
      </c>
      <c r="AX619">
        <v>4314.8599999999997</v>
      </c>
    </row>
    <row r="620" spans="1:50" x14ac:dyDescent="0.25">
      <c r="A620">
        <v>42880</v>
      </c>
      <c r="B620">
        <v>204.68029999999999</v>
      </c>
      <c r="C620">
        <v>204.86</v>
      </c>
      <c r="F620">
        <v>42880</v>
      </c>
      <c r="G620">
        <v>204.86</v>
      </c>
      <c r="H620">
        <v>204.68029999999999</v>
      </c>
      <c r="K620">
        <v>42885</v>
      </c>
      <c r="L620">
        <v>0.1011</v>
      </c>
      <c r="N620">
        <v>42887</v>
      </c>
      <c r="O620">
        <v>9236</v>
      </c>
      <c r="R620">
        <v>42922</v>
      </c>
      <c r="S620" t="s">
        <v>1622</v>
      </c>
      <c r="T620">
        <v>2201.4499999999998</v>
      </c>
      <c r="AE620">
        <v>42887</v>
      </c>
      <c r="AF620">
        <v>167.89</v>
      </c>
      <c r="AG620">
        <v>167.73</v>
      </c>
      <c r="AJ620">
        <v>42887</v>
      </c>
      <c r="AK620">
        <v>167.73</v>
      </c>
      <c r="AL620">
        <v>167.89</v>
      </c>
      <c r="AO620">
        <v>42884</v>
      </c>
      <c r="AP620">
        <v>0.26400000000000001</v>
      </c>
      <c r="AR620">
        <v>42909</v>
      </c>
      <c r="AS620">
        <v>81966</v>
      </c>
      <c r="AV620">
        <v>42870</v>
      </c>
      <c r="AW620" t="s">
        <v>1622</v>
      </c>
      <c r="AX620">
        <v>4313.2299999999996</v>
      </c>
    </row>
    <row r="621" spans="1:50" x14ac:dyDescent="0.25">
      <c r="A621">
        <v>42881</v>
      </c>
      <c r="B621">
        <v>203.529</v>
      </c>
      <c r="C621">
        <v>203.66</v>
      </c>
      <c r="F621">
        <v>42881</v>
      </c>
      <c r="G621">
        <v>203.66</v>
      </c>
      <c r="H621">
        <v>203.529</v>
      </c>
      <c r="K621">
        <v>42886</v>
      </c>
      <c r="L621">
        <v>0.1014</v>
      </c>
      <c r="N621">
        <v>42888</v>
      </c>
      <c r="O621">
        <v>4885</v>
      </c>
      <c r="R621">
        <v>42923</v>
      </c>
      <c r="S621" t="s">
        <v>1622</v>
      </c>
      <c r="T621">
        <v>2189.84</v>
      </c>
      <c r="AE621">
        <v>42888</v>
      </c>
      <c r="AF621">
        <v>169.9049</v>
      </c>
      <c r="AG621">
        <v>169.41</v>
      </c>
      <c r="AJ621">
        <v>42888</v>
      </c>
      <c r="AK621">
        <v>169.41</v>
      </c>
      <c r="AL621">
        <v>169.9049</v>
      </c>
      <c r="AO621">
        <v>42885</v>
      </c>
      <c r="AP621">
        <v>0.1555</v>
      </c>
      <c r="AR621">
        <v>42912</v>
      </c>
      <c r="AS621">
        <v>576</v>
      </c>
      <c r="AV621">
        <v>42871</v>
      </c>
      <c r="AW621" t="s">
        <v>1622</v>
      </c>
      <c r="AX621">
        <v>4313.54</v>
      </c>
    </row>
    <row r="622" spans="1:50" x14ac:dyDescent="0.25">
      <c r="A622">
        <v>42884</v>
      </c>
      <c r="B622">
        <v>203.6103</v>
      </c>
      <c r="C622">
        <v>203.31</v>
      </c>
      <c r="F622">
        <v>42884</v>
      </c>
      <c r="G622">
        <v>203.31</v>
      </c>
      <c r="H622">
        <v>203.6103</v>
      </c>
      <c r="K622">
        <v>42887</v>
      </c>
      <c r="L622">
        <v>0.10009999999999999</v>
      </c>
      <c r="N622">
        <v>42891</v>
      </c>
      <c r="O622">
        <v>213</v>
      </c>
      <c r="R622">
        <v>42926</v>
      </c>
      <c r="S622" t="s">
        <v>1622</v>
      </c>
      <c r="T622">
        <v>2201.2800000000002</v>
      </c>
      <c r="AE622">
        <v>42891</v>
      </c>
      <c r="AF622" t="s">
        <v>1622</v>
      </c>
      <c r="AG622">
        <v>169.16</v>
      </c>
      <c r="AJ622">
        <v>42891</v>
      </c>
      <c r="AK622">
        <v>169.16</v>
      </c>
      <c r="AL622" t="s">
        <v>1622</v>
      </c>
      <c r="AO622">
        <v>42886</v>
      </c>
      <c r="AP622">
        <v>0.1389</v>
      </c>
      <c r="AR622">
        <v>42913</v>
      </c>
      <c r="AS622">
        <v>77770</v>
      </c>
      <c r="AV622">
        <v>42872</v>
      </c>
      <c r="AW622" t="s">
        <v>1622</v>
      </c>
      <c r="AX622">
        <v>4284.3999999999996</v>
      </c>
    </row>
    <row r="623" spans="1:50" x14ac:dyDescent="0.25">
      <c r="A623">
        <v>42885</v>
      </c>
      <c r="B623">
        <v>203.91370000000001</v>
      </c>
      <c r="C623">
        <v>203.62</v>
      </c>
      <c r="F623">
        <v>42885</v>
      </c>
      <c r="G623">
        <v>203.62</v>
      </c>
      <c r="H623">
        <v>203.91370000000001</v>
      </c>
      <c r="K623">
        <v>42888</v>
      </c>
      <c r="L623">
        <v>7.9399999999999998E-2</v>
      </c>
      <c r="N623">
        <v>42892</v>
      </c>
      <c r="O623">
        <v>1651</v>
      </c>
      <c r="R623">
        <v>42927</v>
      </c>
      <c r="S623" t="s">
        <v>1622</v>
      </c>
      <c r="T623">
        <v>2216.83</v>
      </c>
      <c r="AE623">
        <v>42892</v>
      </c>
      <c r="AF623">
        <v>169.297</v>
      </c>
      <c r="AG623">
        <v>169.33</v>
      </c>
      <c r="AJ623">
        <v>42892</v>
      </c>
      <c r="AK623">
        <v>169.33</v>
      </c>
      <c r="AL623">
        <v>169.297</v>
      </c>
      <c r="AO623">
        <v>42887</v>
      </c>
      <c r="AP623">
        <v>0.14899999999999999</v>
      </c>
      <c r="AR623">
        <v>42914</v>
      </c>
      <c r="AS623">
        <v>296</v>
      </c>
      <c r="AV623">
        <v>42873</v>
      </c>
      <c r="AW623" t="s">
        <v>1622</v>
      </c>
      <c r="AX623">
        <v>4232.9799999999996</v>
      </c>
    </row>
    <row r="624" spans="1:50" x14ac:dyDescent="0.25">
      <c r="A624">
        <v>42886</v>
      </c>
      <c r="B624">
        <v>203.36150000000001</v>
      </c>
      <c r="C624">
        <v>203.11</v>
      </c>
      <c r="F624">
        <v>42886</v>
      </c>
      <c r="G624">
        <v>203.11</v>
      </c>
      <c r="H624">
        <v>203.36150000000001</v>
      </c>
      <c r="K624">
        <v>42891</v>
      </c>
      <c r="L624">
        <v>8.1799999999999998E-2</v>
      </c>
      <c r="N624">
        <v>42893</v>
      </c>
      <c r="O624">
        <v>3158</v>
      </c>
      <c r="R624">
        <v>42928</v>
      </c>
      <c r="S624" t="s">
        <v>1622</v>
      </c>
      <c r="T624">
        <v>2206.31</v>
      </c>
      <c r="AE624">
        <v>42893</v>
      </c>
      <c r="AF624">
        <v>169.7766</v>
      </c>
      <c r="AG624">
        <v>169.55</v>
      </c>
      <c r="AJ624">
        <v>42893</v>
      </c>
      <c r="AK624">
        <v>169.55</v>
      </c>
      <c r="AL624">
        <v>169.7766</v>
      </c>
      <c r="AO624">
        <v>42888</v>
      </c>
      <c r="AP624">
        <v>0.1411</v>
      </c>
      <c r="AR624">
        <v>42915</v>
      </c>
      <c r="AS624">
        <v>24136</v>
      </c>
      <c r="AV624">
        <v>42874</v>
      </c>
      <c r="AW624" t="s">
        <v>1622</v>
      </c>
      <c r="AX624">
        <v>4230.01</v>
      </c>
    </row>
    <row r="625" spans="1:50" x14ac:dyDescent="0.25">
      <c r="A625">
        <v>42887</v>
      </c>
      <c r="B625">
        <v>205.6465</v>
      </c>
      <c r="C625">
        <v>205.99</v>
      </c>
      <c r="F625">
        <v>42887</v>
      </c>
      <c r="G625">
        <v>205.99</v>
      </c>
      <c r="H625">
        <v>205.6465</v>
      </c>
      <c r="K625">
        <v>42892</v>
      </c>
      <c r="L625">
        <v>9.3700000000000006E-2</v>
      </c>
      <c r="N625">
        <v>42894</v>
      </c>
      <c r="O625">
        <v>8185</v>
      </c>
      <c r="R625">
        <v>42929</v>
      </c>
      <c r="S625" t="s">
        <v>1622</v>
      </c>
      <c r="T625">
        <v>2205.98</v>
      </c>
      <c r="AE625">
        <v>42894</v>
      </c>
      <c r="AF625">
        <v>168.61</v>
      </c>
      <c r="AG625">
        <v>168.48</v>
      </c>
      <c r="AJ625">
        <v>42894</v>
      </c>
      <c r="AK625">
        <v>168.48</v>
      </c>
      <c r="AL625">
        <v>168.61</v>
      </c>
      <c r="AO625">
        <v>42891</v>
      </c>
      <c r="AP625">
        <v>0.4703</v>
      </c>
      <c r="AR625">
        <v>42916</v>
      </c>
      <c r="AS625">
        <v>90408</v>
      </c>
      <c r="AV625">
        <v>42877</v>
      </c>
      <c r="AW625" t="s">
        <v>1622</v>
      </c>
      <c r="AX625">
        <v>4283.12</v>
      </c>
    </row>
    <row r="626" spans="1:50" x14ac:dyDescent="0.25">
      <c r="A626">
        <v>42888</v>
      </c>
      <c r="B626">
        <v>209.0146</v>
      </c>
      <c r="C626">
        <v>208.12</v>
      </c>
      <c r="F626">
        <v>42888</v>
      </c>
      <c r="G626">
        <v>208.12</v>
      </c>
      <c r="H626">
        <v>209.0146</v>
      </c>
      <c r="K626">
        <v>42893</v>
      </c>
      <c r="L626">
        <v>9.3799999999999994E-2</v>
      </c>
      <c r="N626">
        <v>42895</v>
      </c>
      <c r="O626">
        <v>1150</v>
      </c>
      <c r="R626">
        <v>42930</v>
      </c>
      <c r="S626" t="s">
        <v>1622</v>
      </c>
      <c r="T626">
        <v>2214.48</v>
      </c>
      <c r="AE626">
        <v>42895</v>
      </c>
      <c r="AF626">
        <v>169.48439999999999</v>
      </c>
      <c r="AG626">
        <v>169.72</v>
      </c>
      <c r="AJ626">
        <v>42895</v>
      </c>
      <c r="AK626">
        <v>169.72</v>
      </c>
      <c r="AL626">
        <v>169.48439999999999</v>
      </c>
      <c r="AO626">
        <v>42892</v>
      </c>
      <c r="AP626">
        <v>0.15679999999999999</v>
      </c>
      <c r="AR626">
        <v>42919</v>
      </c>
      <c r="AS626">
        <v>1044</v>
      </c>
      <c r="AV626">
        <v>42878</v>
      </c>
      <c r="AW626" t="s">
        <v>1622</v>
      </c>
      <c r="AX626">
        <v>4257.1499999999996</v>
      </c>
    </row>
    <row r="627" spans="1:50" x14ac:dyDescent="0.25">
      <c r="A627">
        <v>42891</v>
      </c>
      <c r="B627">
        <v>208.70189999999999</v>
      </c>
      <c r="C627">
        <v>208.32</v>
      </c>
      <c r="F627">
        <v>42891</v>
      </c>
      <c r="G627">
        <v>208.32</v>
      </c>
      <c r="H627">
        <v>208.70189999999999</v>
      </c>
      <c r="K627">
        <v>42894</v>
      </c>
      <c r="L627">
        <v>0.1048</v>
      </c>
      <c r="N627">
        <v>42898</v>
      </c>
      <c r="O627">
        <v>58192</v>
      </c>
      <c r="R627">
        <v>42934</v>
      </c>
      <c r="S627" t="s">
        <v>1622</v>
      </c>
      <c r="T627">
        <v>2207.7199999999998</v>
      </c>
      <c r="AE627">
        <v>42898</v>
      </c>
      <c r="AF627">
        <v>168.2843</v>
      </c>
      <c r="AG627">
        <v>168.19</v>
      </c>
      <c r="AJ627">
        <v>42898</v>
      </c>
      <c r="AK627">
        <v>168.19</v>
      </c>
      <c r="AL627">
        <v>168.2843</v>
      </c>
      <c r="AO627">
        <v>42893</v>
      </c>
      <c r="AP627">
        <v>0.12609999999999999</v>
      </c>
      <c r="AR627">
        <v>42920</v>
      </c>
      <c r="AS627">
        <v>2253</v>
      </c>
      <c r="AV627">
        <v>42879</v>
      </c>
      <c r="AW627" t="s">
        <v>1622</v>
      </c>
      <c r="AX627">
        <v>4283.2700000000004</v>
      </c>
    </row>
    <row r="628" spans="1:50" x14ac:dyDescent="0.25">
      <c r="A628">
        <v>42892</v>
      </c>
      <c r="B628">
        <v>206.92570000000001</v>
      </c>
      <c r="C628">
        <v>206.28</v>
      </c>
      <c r="F628">
        <v>42892</v>
      </c>
      <c r="G628">
        <v>206.28</v>
      </c>
      <c r="H628">
        <v>206.92570000000001</v>
      </c>
      <c r="K628">
        <v>42895</v>
      </c>
      <c r="L628">
        <v>0.1041</v>
      </c>
      <c r="N628">
        <v>42899</v>
      </c>
      <c r="O628">
        <v>1938</v>
      </c>
      <c r="R628">
        <v>42935</v>
      </c>
      <c r="S628" t="s">
        <v>1622</v>
      </c>
      <c r="T628">
        <v>2209.62</v>
      </c>
      <c r="AE628">
        <v>42899</v>
      </c>
      <c r="AF628">
        <v>168.96279999999999</v>
      </c>
      <c r="AG628">
        <v>169.12</v>
      </c>
      <c r="AJ628">
        <v>42899</v>
      </c>
      <c r="AK628">
        <v>169.12</v>
      </c>
      <c r="AL628">
        <v>168.96279999999999</v>
      </c>
      <c r="AO628">
        <v>42894</v>
      </c>
      <c r="AP628">
        <v>0.14530000000000001</v>
      </c>
      <c r="AR628">
        <v>42921</v>
      </c>
      <c r="AS628">
        <v>273</v>
      </c>
      <c r="AV628">
        <v>42880</v>
      </c>
      <c r="AW628" t="s">
        <v>1622</v>
      </c>
      <c r="AX628">
        <v>4294.45</v>
      </c>
    </row>
    <row r="629" spans="1:50" x14ac:dyDescent="0.25">
      <c r="A629">
        <v>42893</v>
      </c>
      <c r="B629">
        <v>207.14410000000001</v>
      </c>
      <c r="C629">
        <v>206.5</v>
      </c>
      <c r="F629">
        <v>42893</v>
      </c>
      <c r="G629">
        <v>206.5</v>
      </c>
      <c r="H629">
        <v>207.14410000000001</v>
      </c>
      <c r="K629">
        <v>42898</v>
      </c>
      <c r="L629">
        <v>0.1048</v>
      </c>
      <c r="N629">
        <v>42900</v>
      </c>
      <c r="O629">
        <v>1360</v>
      </c>
      <c r="R629">
        <v>42936</v>
      </c>
      <c r="S629" t="s">
        <v>1622</v>
      </c>
      <c r="T629">
        <v>2224.5700000000002</v>
      </c>
      <c r="AE629">
        <v>42900</v>
      </c>
      <c r="AF629">
        <v>170.0975</v>
      </c>
      <c r="AG629">
        <v>170.12</v>
      </c>
      <c r="AJ629">
        <v>42900</v>
      </c>
      <c r="AK629">
        <v>170.12</v>
      </c>
      <c r="AL629">
        <v>170.0975</v>
      </c>
      <c r="AO629">
        <v>42895</v>
      </c>
      <c r="AP629">
        <v>0.1411</v>
      </c>
      <c r="AR629">
        <v>42922</v>
      </c>
      <c r="AS629">
        <v>33914</v>
      </c>
      <c r="AV629">
        <v>42881</v>
      </c>
      <c r="AW629" t="s">
        <v>1622</v>
      </c>
      <c r="AX629">
        <v>4313.93</v>
      </c>
    </row>
    <row r="630" spans="1:50" x14ac:dyDescent="0.25">
      <c r="A630">
        <v>42894</v>
      </c>
      <c r="B630">
        <v>206.2567</v>
      </c>
      <c r="C630">
        <v>207.35</v>
      </c>
      <c r="F630">
        <v>42894</v>
      </c>
      <c r="G630">
        <v>207.35</v>
      </c>
      <c r="H630">
        <v>206.2567</v>
      </c>
      <c r="K630">
        <v>42899</v>
      </c>
      <c r="L630">
        <v>9.8699999999999996E-2</v>
      </c>
      <c r="N630">
        <v>42901</v>
      </c>
      <c r="O630">
        <v>778</v>
      </c>
      <c r="R630">
        <v>42937</v>
      </c>
      <c r="S630" t="s">
        <v>1622</v>
      </c>
      <c r="T630">
        <v>2220.5</v>
      </c>
      <c r="AE630">
        <v>42901</v>
      </c>
      <c r="AF630">
        <v>169.41980000000001</v>
      </c>
      <c r="AG630">
        <v>169.42</v>
      </c>
      <c r="AJ630">
        <v>42901</v>
      </c>
      <c r="AK630">
        <v>169.42</v>
      </c>
      <c r="AL630">
        <v>169.41980000000001</v>
      </c>
      <c r="AO630">
        <v>42898</v>
      </c>
      <c r="AP630">
        <v>0.16189999999999999</v>
      </c>
      <c r="AR630">
        <v>42923</v>
      </c>
      <c r="AS630">
        <v>2758</v>
      </c>
      <c r="AV630">
        <v>42884</v>
      </c>
      <c r="AW630" t="s">
        <v>1622</v>
      </c>
      <c r="AX630">
        <v>4304.55</v>
      </c>
    </row>
    <row r="631" spans="1:50" x14ac:dyDescent="0.25">
      <c r="A631">
        <v>42895</v>
      </c>
      <c r="B631">
        <v>206.4066</v>
      </c>
      <c r="C631">
        <v>207.13</v>
      </c>
      <c r="F631">
        <v>42895</v>
      </c>
      <c r="G631">
        <v>207.13</v>
      </c>
      <c r="H631">
        <v>206.4066</v>
      </c>
      <c r="K631">
        <v>42900</v>
      </c>
      <c r="L631">
        <v>9.9599999999999994E-2</v>
      </c>
      <c r="N631">
        <v>42902</v>
      </c>
      <c r="O631">
        <v>6938</v>
      </c>
      <c r="R631">
        <v>42940</v>
      </c>
      <c r="S631" t="s">
        <v>1622</v>
      </c>
      <c r="T631">
        <v>2209.08</v>
      </c>
      <c r="AE631">
        <v>42902</v>
      </c>
      <c r="AF631">
        <v>170.0865</v>
      </c>
      <c r="AG631">
        <v>170.66</v>
      </c>
      <c r="AJ631">
        <v>42902</v>
      </c>
      <c r="AK631">
        <v>170.66</v>
      </c>
      <c r="AL631">
        <v>170.0865</v>
      </c>
      <c r="AO631">
        <v>42899</v>
      </c>
      <c r="AP631">
        <v>0.13819999999999999</v>
      </c>
      <c r="AR631">
        <v>42926</v>
      </c>
      <c r="AS631">
        <v>148</v>
      </c>
      <c r="AV631">
        <v>42885</v>
      </c>
      <c r="AW631" t="s">
        <v>1622</v>
      </c>
      <c r="AX631">
        <v>4311.33</v>
      </c>
    </row>
    <row r="632" spans="1:50" x14ac:dyDescent="0.25">
      <c r="A632">
        <v>42898</v>
      </c>
      <c r="B632">
        <v>206.36859999999999</v>
      </c>
      <c r="C632">
        <v>205.53</v>
      </c>
      <c r="F632">
        <v>42898</v>
      </c>
      <c r="G632">
        <v>205.53</v>
      </c>
      <c r="H632">
        <v>206.36859999999999</v>
      </c>
      <c r="K632">
        <v>42901</v>
      </c>
      <c r="L632">
        <v>9.4799999999999995E-2</v>
      </c>
      <c r="N632">
        <v>42905</v>
      </c>
      <c r="O632">
        <v>3796</v>
      </c>
      <c r="R632">
        <v>42941</v>
      </c>
      <c r="S632" t="s">
        <v>1622</v>
      </c>
      <c r="T632">
        <v>2203.0300000000002</v>
      </c>
      <c r="AE632">
        <v>42905</v>
      </c>
      <c r="AF632">
        <v>169.91489999999999</v>
      </c>
      <c r="AG632">
        <v>169.85</v>
      </c>
      <c r="AJ632">
        <v>42905</v>
      </c>
      <c r="AK632">
        <v>169.85</v>
      </c>
      <c r="AL632">
        <v>169.91489999999999</v>
      </c>
      <c r="AO632">
        <v>42900</v>
      </c>
      <c r="AP632">
        <v>0.17430000000000001</v>
      </c>
      <c r="AR632">
        <v>42927</v>
      </c>
      <c r="AS632">
        <v>38393</v>
      </c>
      <c r="AV632">
        <v>42886</v>
      </c>
      <c r="AW632" t="s">
        <v>1622</v>
      </c>
      <c r="AX632">
        <v>4309.7</v>
      </c>
    </row>
    <row r="633" spans="1:50" x14ac:dyDescent="0.25">
      <c r="A633">
        <v>42899</v>
      </c>
      <c r="B633">
        <v>206.6165</v>
      </c>
      <c r="C633">
        <v>206.8</v>
      </c>
      <c r="F633">
        <v>42899</v>
      </c>
      <c r="G633">
        <v>206.8</v>
      </c>
      <c r="H633">
        <v>206.6165</v>
      </c>
      <c r="K633">
        <v>42902</v>
      </c>
      <c r="L633">
        <v>8.6900000000000005E-2</v>
      </c>
      <c r="N633">
        <v>42906</v>
      </c>
      <c r="O633">
        <v>21590</v>
      </c>
      <c r="R633">
        <v>42942</v>
      </c>
      <c r="S633" t="s">
        <v>1622</v>
      </c>
      <c r="T633">
        <v>2208.08</v>
      </c>
      <c r="AE633">
        <v>42906</v>
      </c>
      <c r="AF633">
        <v>169.44329999999999</v>
      </c>
      <c r="AG633">
        <v>169.58</v>
      </c>
      <c r="AJ633">
        <v>42906</v>
      </c>
      <c r="AK633">
        <v>169.58</v>
      </c>
      <c r="AL633">
        <v>169.44329999999999</v>
      </c>
      <c r="AO633">
        <v>42901</v>
      </c>
      <c r="AP633">
        <v>0.1618</v>
      </c>
      <c r="AR633">
        <v>42928</v>
      </c>
      <c r="AS633">
        <v>509</v>
      </c>
      <c r="AV633">
        <v>42887</v>
      </c>
      <c r="AW633" t="s">
        <v>1622</v>
      </c>
      <c r="AX633">
        <v>4357.6899999999996</v>
      </c>
    </row>
    <row r="634" spans="1:50" x14ac:dyDescent="0.25">
      <c r="A634">
        <v>42900</v>
      </c>
      <c r="B634">
        <v>206.37110000000001</v>
      </c>
      <c r="C634">
        <v>205.25</v>
      </c>
      <c r="F634">
        <v>42900</v>
      </c>
      <c r="G634">
        <v>205.25</v>
      </c>
      <c r="H634">
        <v>206.37110000000001</v>
      </c>
      <c r="K634">
        <v>42905</v>
      </c>
      <c r="L634">
        <v>8.4599999999999995E-2</v>
      </c>
      <c r="N634">
        <v>42907</v>
      </c>
      <c r="O634">
        <v>32922</v>
      </c>
      <c r="R634">
        <v>42943</v>
      </c>
      <c r="S634" t="s">
        <v>1622</v>
      </c>
      <c r="T634">
        <v>2216.2199999999998</v>
      </c>
      <c r="AE634">
        <v>42907</v>
      </c>
      <c r="AF634">
        <v>168.3031</v>
      </c>
      <c r="AG634">
        <v>168.6</v>
      </c>
      <c r="AJ634">
        <v>42907</v>
      </c>
      <c r="AK634">
        <v>168.6</v>
      </c>
      <c r="AL634">
        <v>168.3031</v>
      </c>
      <c r="AO634">
        <v>42902</v>
      </c>
      <c r="AP634">
        <v>0.1628</v>
      </c>
      <c r="AR634">
        <v>42929</v>
      </c>
      <c r="AS634">
        <v>95</v>
      </c>
      <c r="AV634">
        <v>42888</v>
      </c>
      <c r="AW634" t="s">
        <v>1622</v>
      </c>
      <c r="AX634">
        <v>4409.95</v>
      </c>
    </row>
    <row r="635" spans="1:50" x14ac:dyDescent="0.25">
      <c r="A635">
        <v>42901</v>
      </c>
      <c r="B635">
        <v>205.89439999999999</v>
      </c>
      <c r="C635">
        <v>205.92</v>
      </c>
      <c r="F635">
        <v>42901</v>
      </c>
      <c r="G635">
        <v>205.92</v>
      </c>
      <c r="H635">
        <v>205.89439999999999</v>
      </c>
      <c r="K635">
        <v>42906</v>
      </c>
      <c r="L635">
        <v>5.8400000000000001E-2</v>
      </c>
      <c r="N635">
        <v>42908</v>
      </c>
      <c r="O635">
        <v>14099</v>
      </c>
      <c r="R635">
        <v>42944</v>
      </c>
      <c r="S635" t="s">
        <v>1622</v>
      </c>
      <c r="T635">
        <v>2208.67</v>
      </c>
      <c r="AE635">
        <v>42908</v>
      </c>
      <c r="AF635">
        <v>168.25059999999999</v>
      </c>
      <c r="AG635">
        <v>168.35</v>
      </c>
      <c r="AJ635">
        <v>42908</v>
      </c>
      <c r="AK635">
        <v>168.35</v>
      </c>
      <c r="AL635">
        <v>168.25059999999999</v>
      </c>
      <c r="AO635">
        <v>42905</v>
      </c>
      <c r="AP635">
        <v>0.18859999999999999</v>
      </c>
      <c r="AR635">
        <v>42930</v>
      </c>
      <c r="AS635">
        <v>7</v>
      </c>
      <c r="AV635">
        <v>42891</v>
      </c>
      <c r="AW635" t="s">
        <v>1622</v>
      </c>
      <c r="AX635">
        <v>4393.47</v>
      </c>
    </row>
    <row r="636" spans="1:50" x14ac:dyDescent="0.25">
      <c r="A636">
        <v>42902</v>
      </c>
      <c r="B636">
        <v>206.9194</v>
      </c>
      <c r="C636">
        <v>206.75</v>
      </c>
      <c r="F636">
        <v>42902</v>
      </c>
      <c r="G636">
        <v>206.75</v>
      </c>
      <c r="H636">
        <v>206.9194</v>
      </c>
      <c r="K636">
        <v>42907</v>
      </c>
      <c r="L636">
        <v>0.1114</v>
      </c>
      <c r="N636">
        <v>42909</v>
      </c>
      <c r="O636">
        <v>52351</v>
      </c>
      <c r="R636">
        <v>42947</v>
      </c>
      <c r="S636" t="s">
        <v>1622</v>
      </c>
      <c r="T636">
        <v>2205.11</v>
      </c>
      <c r="AE636">
        <v>42909</v>
      </c>
      <c r="AF636" t="s">
        <v>1622</v>
      </c>
      <c r="AG636">
        <v>169.29</v>
      </c>
      <c r="AJ636">
        <v>42909</v>
      </c>
      <c r="AK636">
        <v>169.29</v>
      </c>
      <c r="AL636" t="s">
        <v>1622</v>
      </c>
      <c r="AO636">
        <v>42906</v>
      </c>
      <c r="AP636">
        <v>0.15409999999999999</v>
      </c>
      <c r="AR636">
        <v>42933</v>
      </c>
      <c r="AS636">
        <v>4098</v>
      </c>
      <c r="AV636">
        <v>42892</v>
      </c>
      <c r="AW636" t="s">
        <v>1622</v>
      </c>
      <c r="AX636">
        <v>4393.21</v>
      </c>
    </row>
    <row r="637" spans="1:50" x14ac:dyDescent="0.25">
      <c r="A637">
        <v>42905</v>
      </c>
      <c r="B637">
        <v>208.20099999999999</v>
      </c>
      <c r="C637">
        <v>208.77</v>
      </c>
      <c r="F637">
        <v>42905</v>
      </c>
      <c r="G637">
        <v>208.77</v>
      </c>
      <c r="H637">
        <v>208.20099999999999</v>
      </c>
      <c r="K637">
        <v>42908</v>
      </c>
      <c r="L637">
        <v>8.1299999999999997E-2</v>
      </c>
      <c r="N637">
        <v>42912</v>
      </c>
      <c r="O637">
        <v>3263</v>
      </c>
      <c r="R637">
        <v>42948</v>
      </c>
      <c r="S637" t="s">
        <v>1622</v>
      </c>
      <c r="T637">
        <v>2218.52</v>
      </c>
      <c r="AE637">
        <v>42912</v>
      </c>
      <c r="AF637">
        <v>169.24289999999999</v>
      </c>
      <c r="AG637">
        <v>169.5</v>
      </c>
      <c r="AJ637">
        <v>42912</v>
      </c>
      <c r="AK637">
        <v>169.5</v>
      </c>
      <c r="AL637">
        <v>169.24289999999999</v>
      </c>
      <c r="AO637">
        <v>42907</v>
      </c>
      <c r="AP637">
        <v>0.12839999999999999</v>
      </c>
      <c r="AR637">
        <v>42934</v>
      </c>
      <c r="AS637">
        <v>2853</v>
      </c>
      <c r="AV637">
        <v>42893</v>
      </c>
      <c r="AW637" t="s">
        <v>1622</v>
      </c>
      <c r="AX637">
        <v>4405.7</v>
      </c>
    </row>
    <row r="638" spans="1:50" x14ac:dyDescent="0.25">
      <c r="A638">
        <v>42906</v>
      </c>
      <c r="B638">
        <v>209.64660000000001</v>
      </c>
      <c r="C638">
        <v>209.63</v>
      </c>
      <c r="F638">
        <v>42906</v>
      </c>
      <c r="G638">
        <v>209.63</v>
      </c>
      <c r="H638">
        <v>209.64660000000001</v>
      </c>
      <c r="K638">
        <v>42909</v>
      </c>
      <c r="L638">
        <v>9.8799999999999999E-2</v>
      </c>
      <c r="N638">
        <v>42913</v>
      </c>
      <c r="O638">
        <v>6891</v>
      </c>
      <c r="R638">
        <v>42949</v>
      </c>
      <c r="S638" t="s">
        <v>1622</v>
      </c>
      <c r="T638">
        <v>2226.48</v>
      </c>
      <c r="AE638">
        <v>42913</v>
      </c>
      <c r="AF638">
        <v>167.43780000000001</v>
      </c>
      <c r="AG638">
        <v>167.81</v>
      </c>
      <c r="AJ638">
        <v>42913</v>
      </c>
      <c r="AK638">
        <v>167.81</v>
      </c>
      <c r="AL638">
        <v>167.43780000000001</v>
      </c>
      <c r="AO638">
        <v>42908</v>
      </c>
      <c r="AP638">
        <v>0.12230000000000001</v>
      </c>
      <c r="AR638">
        <v>42935</v>
      </c>
      <c r="AS638">
        <v>2509</v>
      </c>
      <c r="AV638">
        <v>42894</v>
      </c>
      <c r="AW638" t="s">
        <v>1622</v>
      </c>
      <c r="AX638">
        <v>4375.4799999999996</v>
      </c>
    </row>
    <row r="639" spans="1:50" x14ac:dyDescent="0.25">
      <c r="A639">
        <v>42907</v>
      </c>
      <c r="B639">
        <v>208.90129999999999</v>
      </c>
      <c r="C639">
        <v>209.02</v>
      </c>
      <c r="F639">
        <v>42907</v>
      </c>
      <c r="G639">
        <v>209.02</v>
      </c>
      <c r="H639">
        <v>208.90129999999999</v>
      </c>
      <c r="K639">
        <v>42912</v>
      </c>
      <c r="L639">
        <v>7.9399999999999998E-2</v>
      </c>
      <c r="N639">
        <v>42914</v>
      </c>
      <c r="O639">
        <v>2916</v>
      </c>
      <c r="R639">
        <v>42950</v>
      </c>
      <c r="S639" t="s">
        <v>1622</v>
      </c>
      <c r="T639">
        <v>2225.66</v>
      </c>
      <c r="AE639">
        <v>42914</v>
      </c>
      <c r="AF639">
        <v>165.88890000000001</v>
      </c>
      <c r="AG639">
        <v>166.13</v>
      </c>
      <c r="AJ639">
        <v>42914</v>
      </c>
      <c r="AK639">
        <v>166.13</v>
      </c>
      <c r="AL639">
        <v>165.88890000000001</v>
      </c>
      <c r="AO639">
        <v>42909</v>
      </c>
      <c r="AP639">
        <v>0.13500000000000001</v>
      </c>
      <c r="AR639">
        <v>42936</v>
      </c>
      <c r="AS639">
        <v>332</v>
      </c>
      <c r="AV639">
        <v>42895</v>
      </c>
      <c r="AW639" t="s">
        <v>1622</v>
      </c>
      <c r="AX639">
        <v>4398.21</v>
      </c>
    </row>
    <row r="640" spans="1:50" x14ac:dyDescent="0.25">
      <c r="A640">
        <v>42908</v>
      </c>
      <c r="B640">
        <v>208.73779999999999</v>
      </c>
      <c r="C640">
        <v>209.44</v>
      </c>
      <c r="F640">
        <v>42908</v>
      </c>
      <c r="G640">
        <v>209.44</v>
      </c>
      <c r="H640">
        <v>208.73779999999999</v>
      </c>
      <c r="K640">
        <v>42913</v>
      </c>
      <c r="L640">
        <v>7.3099999999999998E-2</v>
      </c>
      <c r="N640">
        <v>42915</v>
      </c>
      <c r="O640">
        <v>17128</v>
      </c>
      <c r="R640">
        <v>42951</v>
      </c>
      <c r="S640" t="s">
        <v>1622</v>
      </c>
      <c r="T640">
        <v>2222.4</v>
      </c>
      <c r="AE640">
        <v>42915</v>
      </c>
      <c r="AF640">
        <v>164.47900000000001</v>
      </c>
      <c r="AG640">
        <v>164.3</v>
      </c>
      <c r="AJ640">
        <v>42915</v>
      </c>
      <c r="AK640">
        <v>164.3</v>
      </c>
      <c r="AL640">
        <v>164.47900000000001</v>
      </c>
      <c r="AO640">
        <v>42912</v>
      </c>
      <c r="AP640">
        <v>0.15110000000000001</v>
      </c>
      <c r="AR640">
        <v>42937</v>
      </c>
      <c r="AS640">
        <v>2025</v>
      </c>
      <c r="AV640">
        <v>42898</v>
      </c>
      <c r="AW640" t="s">
        <v>1622</v>
      </c>
      <c r="AX640">
        <v>4367.2700000000004</v>
      </c>
    </row>
    <row r="641" spans="1:50" x14ac:dyDescent="0.25">
      <c r="A641">
        <v>42909</v>
      </c>
      <c r="B641">
        <v>208.85140000000001</v>
      </c>
      <c r="C641">
        <v>208.74</v>
      </c>
      <c r="F641">
        <v>42909</v>
      </c>
      <c r="G641">
        <v>208.74</v>
      </c>
      <c r="H641">
        <v>208.85140000000001</v>
      </c>
      <c r="K641">
        <v>42914</v>
      </c>
      <c r="L641">
        <v>8.3099999999999993E-2</v>
      </c>
      <c r="N641">
        <v>42916</v>
      </c>
      <c r="O641">
        <v>8107</v>
      </c>
      <c r="R641">
        <v>42954</v>
      </c>
      <c r="S641" t="s">
        <v>1622</v>
      </c>
      <c r="T641">
        <v>2232.9699999999998</v>
      </c>
      <c r="AE641">
        <v>42916</v>
      </c>
      <c r="AF641">
        <v>164.7655</v>
      </c>
      <c r="AG641">
        <v>164.62</v>
      </c>
      <c r="AJ641">
        <v>42916</v>
      </c>
      <c r="AK641">
        <v>164.62</v>
      </c>
      <c r="AL641">
        <v>164.7655</v>
      </c>
      <c r="AO641">
        <v>42913</v>
      </c>
      <c r="AP641">
        <v>0.15870000000000001</v>
      </c>
      <c r="AR641">
        <v>42940</v>
      </c>
      <c r="AS641">
        <v>199</v>
      </c>
      <c r="AV641">
        <v>42899</v>
      </c>
      <c r="AW641" t="s">
        <v>1622</v>
      </c>
      <c r="AX641">
        <v>4384.9399999999996</v>
      </c>
    </row>
    <row r="642" spans="1:50" x14ac:dyDescent="0.25">
      <c r="A642">
        <v>42912</v>
      </c>
      <c r="B642">
        <v>208.93969999999999</v>
      </c>
      <c r="C642">
        <v>209.56</v>
      </c>
      <c r="F642">
        <v>42912</v>
      </c>
      <c r="G642">
        <v>209.56</v>
      </c>
      <c r="H642">
        <v>208.93969999999999</v>
      </c>
      <c r="K642">
        <v>42915</v>
      </c>
      <c r="L642">
        <v>7.9399999999999998E-2</v>
      </c>
      <c r="N642">
        <v>42919</v>
      </c>
      <c r="O642">
        <v>169077</v>
      </c>
      <c r="R642">
        <v>42955</v>
      </c>
      <c r="S642" t="s">
        <v>1622</v>
      </c>
      <c r="T642">
        <v>2227.65</v>
      </c>
      <c r="AE642">
        <v>42919</v>
      </c>
      <c r="AF642">
        <v>164.3304</v>
      </c>
      <c r="AG642">
        <v>164.36</v>
      </c>
      <c r="AJ642">
        <v>42919</v>
      </c>
      <c r="AK642">
        <v>164.36</v>
      </c>
      <c r="AL642">
        <v>164.3304</v>
      </c>
      <c r="AO642">
        <v>42914</v>
      </c>
      <c r="AP642">
        <v>0.15740000000000001</v>
      </c>
      <c r="AR642">
        <v>42941</v>
      </c>
      <c r="AS642">
        <v>546</v>
      </c>
      <c r="AV642">
        <v>42900</v>
      </c>
      <c r="AW642" t="s">
        <v>1622</v>
      </c>
      <c r="AX642">
        <v>4414.38</v>
      </c>
    </row>
    <row r="643" spans="1:50" x14ac:dyDescent="0.25">
      <c r="A643">
        <v>42913</v>
      </c>
      <c r="B643">
        <v>209.7996</v>
      </c>
      <c r="C643">
        <v>210.09</v>
      </c>
      <c r="F643">
        <v>42913</v>
      </c>
      <c r="G643">
        <v>210.09</v>
      </c>
      <c r="H643">
        <v>209.7996</v>
      </c>
      <c r="K643">
        <v>42916</v>
      </c>
      <c r="L643">
        <v>7.8600000000000003E-2</v>
      </c>
      <c r="N643">
        <v>42920</v>
      </c>
      <c r="O643">
        <v>3573</v>
      </c>
      <c r="R643">
        <v>42956</v>
      </c>
      <c r="S643" t="s">
        <v>1622</v>
      </c>
      <c r="T643">
        <v>2203.58</v>
      </c>
      <c r="AE643">
        <v>42920</v>
      </c>
      <c r="AF643">
        <v>164.1823</v>
      </c>
      <c r="AG643">
        <v>164.03</v>
      </c>
      <c r="AJ643">
        <v>42920</v>
      </c>
      <c r="AK643">
        <v>164.03</v>
      </c>
      <c r="AL643">
        <v>164.1823</v>
      </c>
      <c r="AO643">
        <v>42915</v>
      </c>
      <c r="AP643">
        <v>0.14349999999999999</v>
      </c>
      <c r="AR643">
        <v>42942</v>
      </c>
      <c r="AS643">
        <v>430</v>
      </c>
      <c r="AV643">
        <v>42901</v>
      </c>
      <c r="AW643" t="s">
        <v>1622</v>
      </c>
      <c r="AX643">
        <v>4396.8900000000003</v>
      </c>
    </row>
    <row r="644" spans="1:50" x14ac:dyDescent="0.25">
      <c r="A644">
        <v>42914</v>
      </c>
      <c r="B644">
        <v>209.42949999999999</v>
      </c>
      <c r="C644">
        <v>210.06</v>
      </c>
      <c r="F644">
        <v>42914</v>
      </c>
      <c r="G644">
        <v>210.06</v>
      </c>
      <c r="H644">
        <v>209.42949999999999</v>
      </c>
      <c r="K644">
        <v>42919</v>
      </c>
      <c r="L644">
        <v>7.4300000000000005E-2</v>
      </c>
      <c r="N644">
        <v>42921</v>
      </c>
      <c r="O644">
        <v>9110</v>
      </c>
      <c r="R644">
        <v>42957</v>
      </c>
      <c r="S644" t="s">
        <v>1622</v>
      </c>
      <c r="T644">
        <v>2202.6799999999998</v>
      </c>
      <c r="AE644">
        <v>42921</v>
      </c>
      <c r="AF644">
        <v>164.1191</v>
      </c>
      <c r="AG644">
        <v>163.91</v>
      </c>
      <c r="AJ644">
        <v>42921</v>
      </c>
      <c r="AK644">
        <v>163.91</v>
      </c>
      <c r="AL644">
        <v>164.1191</v>
      </c>
      <c r="AO644">
        <v>42916</v>
      </c>
      <c r="AP644">
        <v>0.24349999999999999</v>
      </c>
      <c r="AR644">
        <v>42943</v>
      </c>
      <c r="AS644">
        <v>389</v>
      </c>
      <c r="AV644">
        <v>42902</v>
      </c>
      <c r="AW644" t="s">
        <v>1622</v>
      </c>
      <c r="AX644">
        <v>4414.21</v>
      </c>
    </row>
    <row r="645" spans="1:50" x14ac:dyDescent="0.25">
      <c r="A645">
        <v>42915</v>
      </c>
      <c r="B645">
        <v>210.63669999999999</v>
      </c>
      <c r="C645">
        <v>209.54</v>
      </c>
      <c r="F645">
        <v>42915</v>
      </c>
      <c r="G645">
        <v>209.54</v>
      </c>
      <c r="H645">
        <v>210.63669999999999</v>
      </c>
      <c r="K645">
        <v>42920</v>
      </c>
      <c r="L645">
        <v>8.0500000000000002E-2</v>
      </c>
      <c r="N645">
        <v>42922</v>
      </c>
      <c r="O645">
        <v>17758</v>
      </c>
      <c r="R645">
        <v>42961</v>
      </c>
      <c r="S645" t="s">
        <v>1622</v>
      </c>
      <c r="T645">
        <v>2177.5500000000002</v>
      </c>
      <c r="AE645">
        <v>42922</v>
      </c>
      <c r="AF645">
        <v>162.25579999999999</v>
      </c>
      <c r="AG645">
        <v>162.13999999999999</v>
      </c>
      <c r="AJ645">
        <v>42922</v>
      </c>
      <c r="AK645">
        <v>162.13999999999999</v>
      </c>
      <c r="AL645">
        <v>162.25579999999999</v>
      </c>
      <c r="AO645">
        <v>42919</v>
      </c>
      <c r="AP645">
        <v>0.2006</v>
      </c>
      <c r="AR645">
        <v>42944</v>
      </c>
      <c r="AS645">
        <v>3</v>
      </c>
      <c r="AV645">
        <v>42905</v>
      </c>
      <c r="AW645" t="s">
        <v>1622</v>
      </c>
      <c r="AX645">
        <v>4407.5200000000004</v>
      </c>
    </row>
    <row r="646" spans="1:50" x14ac:dyDescent="0.25">
      <c r="A646">
        <v>42916</v>
      </c>
      <c r="B646">
        <v>209.0959</v>
      </c>
      <c r="C646">
        <v>209.05</v>
      </c>
      <c r="F646">
        <v>42916</v>
      </c>
      <c r="G646">
        <v>209.05</v>
      </c>
      <c r="H646">
        <v>209.0959</v>
      </c>
      <c r="K646">
        <v>42921</v>
      </c>
      <c r="L646">
        <v>7.1999999999999995E-2</v>
      </c>
      <c r="N646">
        <v>42923</v>
      </c>
      <c r="O646">
        <v>36550</v>
      </c>
      <c r="R646">
        <v>42962</v>
      </c>
      <c r="S646" t="s">
        <v>1622</v>
      </c>
      <c r="T646">
        <v>2201</v>
      </c>
      <c r="AE646">
        <v>42923</v>
      </c>
      <c r="AF646">
        <v>162.5641</v>
      </c>
      <c r="AG646">
        <v>162.6</v>
      </c>
      <c r="AJ646">
        <v>42923</v>
      </c>
      <c r="AK646">
        <v>162.6</v>
      </c>
      <c r="AL646">
        <v>162.5641</v>
      </c>
      <c r="AO646">
        <v>42920</v>
      </c>
      <c r="AP646">
        <v>0.14510000000000001</v>
      </c>
      <c r="AR646">
        <v>42947</v>
      </c>
      <c r="AS646">
        <v>1135</v>
      </c>
      <c r="AV646">
        <v>42906</v>
      </c>
      <c r="AW646" t="s">
        <v>1622</v>
      </c>
      <c r="AX646">
        <v>4395.18</v>
      </c>
    </row>
    <row r="647" spans="1:50" x14ac:dyDescent="0.25">
      <c r="A647">
        <v>42919</v>
      </c>
      <c r="B647">
        <v>209.39259999999999</v>
      </c>
      <c r="C647">
        <v>211.03</v>
      </c>
      <c r="F647">
        <v>42919</v>
      </c>
      <c r="G647">
        <v>211.03</v>
      </c>
      <c r="H647">
        <v>209.39259999999999</v>
      </c>
      <c r="K647">
        <v>42922</v>
      </c>
      <c r="L647">
        <v>8.5800000000000001E-2</v>
      </c>
      <c r="N647">
        <v>42926</v>
      </c>
      <c r="O647">
        <v>2872</v>
      </c>
      <c r="R647">
        <v>42963</v>
      </c>
      <c r="S647" t="s">
        <v>1622</v>
      </c>
      <c r="T647">
        <v>2200.71</v>
      </c>
      <c r="AE647">
        <v>42926</v>
      </c>
      <c r="AF647">
        <v>163.76920000000001</v>
      </c>
      <c r="AG647">
        <v>163.87</v>
      </c>
      <c r="AJ647">
        <v>42926</v>
      </c>
      <c r="AK647">
        <v>163.87</v>
      </c>
      <c r="AL647">
        <v>163.76920000000001</v>
      </c>
      <c r="AO647">
        <v>42921</v>
      </c>
      <c r="AP647">
        <v>0.111</v>
      </c>
      <c r="AR647">
        <v>42948</v>
      </c>
      <c r="AS647">
        <v>2423</v>
      </c>
      <c r="AV647">
        <v>42907</v>
      </c>
      <c r="AW647" t="s">
        <v>1622</v>
      </c>
      <c r="AX647">
        <v>4365.8599999999997</v>
      </c>
    </row>
    <row r="648" spans="1:50" x14ac:dyDescent="0.25">
      <c r="A648">
        <v>42920</v>
      </c>
      <c r="B648">
        <v>208.77709999999999</v>
      </c>
      <c r="C648">
        <v>209.07</v>
      </c>
      <c r="F648">
        <v>42920</v>
      </c>
      <c r="G648">
        <v>209.07</v>
      </c>
      <c r="H648">
        <v>208.77709999999999</v>
      </c>
      <c r="K648">
        <v>42923</v>
      </c>
      <c r="L648">
        <v>8.3099999999999993E-2</v>
      </c>
      <c r="N648">
        <v>42927</v>
      </c>
      <c r="O648">
        <v>1178</v>
      </c>
      <c r="R648">
        <v>42964</v>
      </c>
      <c r="S648" t="s">
        <v>1622</v>
      </c>
      <c r="T648">
        <v>2199.16</v>
      </c>
      <c r="AE648">
        <v>42927</v>
      </c>
      <c r="AF648">
        <v>162.54390000000001</v>
      </c>
      <c r="AG648">
        <v>162.57</v>
      </c>
      <c r="AJ648">
        <v>42927</v>
      </c>
      <c r="AK648">
        <v>162.57</v>
      </c>
      <c r="AL648">
        <v>162.54390000000001</v>
      </c>
      <c r="AO648">
        <v>42922</v>
      </c>
      <c r="AP648">
        <v>0.13850000000000001</v>
      </c>
      <c r="AR648">
        <v>42949</v>
      </c>
      <c r="AS648">
        <v>4091</v>
      </c>
      <c r="AV648">
        <v>42908</v>
      </c>
      <c r="AW648" t="s">
        <v>1622</v>
      </c>
      <c r="AX648">
        <v>4364.1400000000003</v>
      </c>
    </row>
    <row r="649" spans="1:50" x14ac:dyDescent="0.25">
      <c r="A649">
        <v>42921</v>
      </c>
      <c r="B649">
        <v>209.9203</v>
      </c>
      <c r="C649">
        <v>209.61</v>
      </c>
      <c r="F649">
        <v>42921</v>
      </c>
      <c r="G649">
        <v>209.61</v>
      </c>
      <c r="H649">
        <v>209.9203</v>
      </c>
      <c r="K649">
        <v>42926</v>
      </c>
      <c r="L649">
        <v>7.8700000000000006E-2</v>
      </c>
      <c r="N649">
        <v>42928</v>
      </c>
      <c r="O649">
        <v>5392</v>
      </c>
      <c r="R649">
        <v>42965</v>
      </c>
      <c r="S649" t="s">
        <v>1622</v>
      </c>
      <c r="T649">
        <v>2174.87</v>
      </c>
      <c r="AE649">
        <v>42928</v>
      </c>
      <c r="AF649">
        <v>164.69329999999999</v>
      </c>
      <c r="AG649">
        <v>164.68</v>
      </c>
      <c r="AJ649">
        <v>42928</v>
      </c>
      <c r="AK649">
        <v>164.68</v>
      </c>
      <c r="AL649">
        <v>164.69329999999999</v>
      </c>
      <c r="AO649">
        <v>42923</v>
      </c>
      <c r="AP649">
        <v>0.12889999999999999</v>
      </c>
      <c r="AR649">
        <v>42950</v>
      </c>
      <c r="AS649">
        <v>182085</v>
      </c>
      <c r="AV649">
        <v>42909</v>
      </c>
      <c r="AW649" t="s">
        <v>1622</v>
      </c>
      <c r="AX649">
        <v>4385.6499999999996</v>
      </c>
    </row>
    <row r="650" spans="1:50" x14ac:dyDescent="0.25">
      <c r="A650">
        <v>42922</v>
      </c>
      <c r="B650">
        <v>209.50659999999999</v>
      </c>
      <c r="C650">
        <v>208.68</v>
      </c>
      <c r="F650">
        <v>42922</v>
      </c>
      <c r="G650">
        <v>208.68</v>
      </c>
      <c r="H650">
        <v>209.50659999999999</v>
      </c>
      <c r="K650">
        <v>42927</v>
      </c>
      <c r="L650">
        <v>8.3500000000000005E-2</v>
      </c>
      <c r="N650">
        <v>42929</v>
      </c>
      <c r="O650">
        <v>3185</v>
      </c>
      <c r="R650">
        <v>42968</v>
      </c>
      <c r="S650" t="s">
        <v>1622</v>
      </c>
      <c r="T650">
        <v>2171.86</v>
      </c>
      <c r="AE650">
        <v>42929</v>
      </c>
      <c r="AF650">
        <v>165.3656</v>
      </c>
      <c r="AG650">
        <v>165.36</v>
      </c>
      <c r="AJ650">
        <v>42929</v>
      </c>
      <c r="AK650">
        <v>165.36</v>
      </c>
      <c r="AL650">
        <v>165.3656</v>
      </c>
      <c r="AO650">
        <v>42926</v>
      </c>
      <c r="AP650">
        <v>0.15229999999999999</v>
      </c>
      <c r="AR650">
        <v>42951</v>
      </c>
      <c r="AS650">
        <v>384</v>
      </c>
      <c r="AV650">
        <v>42912</v>
      </c>
      <c r="AW650" t="s">
        <v>1622</v>
      </c>
      <c r="AX650">
        <v>4390.58</v>
      </c>
    </row>
    <row r="651" spans="1:50" x14ac:dyDescent="0.25">
      <c r="A651">
        <v>42923</v>
      </c>
      <c r="B651">
        <v>208.39529999999999</v>
      </c>
      <c r="C651">
        <v>209.78</v>
      </c>
      <c r="F651">
        <v>42923</v>
      </c>
      <c r="G651">
        <v>209.78</v>
      </c>
      <c r="H651">
        <v>208.39529999999999</v>
      </c>
      <c r="K651">
        <v>42928</v>
      </c>
      <c r="L651">
        <v>7.8799999999999995E-2</v>
      </c>
      <c r="N651">
        <v>42930</v>
      </c>
      <c r="O651">
        <v>1640</v>
      </c>
      <c r="R651">
        <v>42969</v>
      </c>
      <c r="S651" t="s">
        <v>1622</v>
      </c>
      <c r="T651">
        <v>2173.14</v>
      </c>
      <c r="AE651">
        <v>42930</v>
      </c>
      <c r="AF651">
        <v>166.25200000000001</v>
      </c>
      <c r="AG651">
        <v>166.27</v>
      </c>
      <c r="AJ651">
        <v>42930</v>
      </c>
      <c r="AK651">
        <v>166.27</v>
      </c>
      <c r="AL651">
        <v>166.25200000000001</v>
      </c>
      <c r="AO651">
        <v>42927</v>
      </c>
      <c r="AP651">
        <v>0.18640000000000001</v>
      </c>
      <c r="AR651">
        <v>42954</v>
      </c>
      <c r="AS651">
        <v>1400</v>
      </c>
      <c r="AV651">
        <v>42913</v>
      </c>
      <c r="AW651" t="s">
        <v>1622</v>
      </c>
      <c r="AX651">
        <v>4343.83</v>
      </c>
    </row>
    <row r="652" spans="1:50" x14ac:dyDescent="0.25">
      <c r="A652">
        <v>42926</v>
      </c>
      <c r="B652">
        <v>209.46469999999999</v>
      </c>
      <c r="C652">
        <v>209.67</v>
      </c>
      <c r="F652">
        <v>42926</v>
      </c>
      <c r="G652">
        <v>209.67</v>
      </c>
      <c r="H652">
        <v>209.46469999999999</v>
      </c>
      <c r="K652">
        <v>42929</v>
      </c>
      <c r="L652">
        <v>8.1699999999999995E-2</v>
      </c>
      <c r="N652">
        <v>42933</v>
      </c>
      <c r="O652">
        <v>1706</v>
      </c>
      <c r="R652">
        <v>42970</v>
      </c>
      <c r="S652" t="s">
        <v>1622</v>
      </c>
      <c r="T652">
        <v>2178.5</v>
      </c>
      <c r="AE652">
        <v>42933</v>
      </c>
      <c r="AF652">
        <v>165.89830000000001</v>
      </c>
      <c r="AG652">
        <v>166.03</v>
      </c>
      <c r="AJ652">
        <v>42933</v>
      </c>
      <c r="AK652">
        <v>166.03</v>
      </c>
      <c r="AL652">
        <v>165.89830000000001</v>
      </c>
      <c r="AO652">
        <v>42928</v>
      </c>
      <c r="AP652">
        <v>0.15190000000000001</v>
      </c>
      <c r="AR652">
        <v>42955</v>
      </c>
      <c r="AS652">
        <v>581</v>
      </c>
      <c r="AV652">
        <v>42914</v>
      </c>
      <c r="AW652" t="s">
        <v>1622</v>
      </c>
      <c r="AX652">
        <v>4303.7</v>
      </c>
    </row>
    <row r="653" spans="1:50" x14ac:dyDescent="0.25">
      <c r="A653">
        <v>42927</v>
      </c>
      <c r="B653">
        <v>210.93790000000001</v>
      </c>
      <c r="C653">
        <v>210.54</v>
      </c>
      <c r="F653">
        <v>42927</v>
      </c>
      <c r="G653">
        <v>210.54</v>
      </c>
      <c r="H653">
        <v>210.93790000000001</v>
      </c>
      <c r="K653">
        <v>42930</v>
      </c>
      <c r="L653">
        <v>8.1199999999999994E-2</v>
      </c>
      <c r="N653">
        <v>42934</v>
      </c>
      <c r="O653">
        <v>1112</v>
      </c>
      <c r="R653">
        <v>42971</v>
      </c>
      <c r="S653" t="s">
        <v>1622</v>
      </c>
      <c r="T653">
        <v>2167.69</v>
      </c>
      <c r="AE653">
        <v>42934</v>
      </c>
      <c r="AF653">
        <v>166.03550000000001</v>
      </c>
      <c r="AG653">
        <v>165.89</v>
      </c>
      <c r="AJ653">
        <v>42934</v>
      </c>
      <c r="AK653">
        <v>165.89</v>
      </c>
      <c r="AL653">
        <v>166.03550000000001</v>
      </c>
      <c r="AO653">
        <v>42929</v>
      </c>
      <c r="AP653">
        <v>0.1593</v>
      </c>
      <c r="AR653">
        <v>42956</v>
      </c>
      <c r="AS653">
        <v>3100</v>
      </c>
      <c r="AV653">
        <v>42915</v>
      </c>
      <c r="AW653" t="s">
        <v>1622</v>
      </c>
      <c r="AX653">
        <v>4266.4399999999996</v>
      </c>
    </row>
    <row r="654" spans="1:50" x14ac:dyDescent="0.25">
      <c r="A654">
        <v>42928</v>
      </c>
      <c r="B654">
        <v>209.93039999999999</v>
      </c>
      <c r="C654">
        <v>210.76</v>
      </c>
      <c r="F654">
        <v>42928</v>
      </c>
      <c r="G654">
        <v>210.76</v>
      </c>
      <c r="H654">
        <v>209.93039999999999</v>
      </c>
      <c r="K654">
        <v>42933</v>
      </c>
      <c r="L654">
        <v>8.5400000000000004E-2</v>
      </c>
      <c r="N654">
        <v>42935</v>
      </c>
      <c r="O654">
        <v>1519</v>
      </c>
      <c r="R654">
        <v>42972</v>
      </c>
      <c r="S654" t="s">
        <v>1622</v>
      </c>
      <c r="T654">
        <v>2174.23</v>
      </c>
      <c r="AE654">
        <v>42935</v>
      </c>
      <c r="AF654">
        <v>166.04499999999999</v>
      </c>
      <c r="AG654">
        <v>166.06</v>
      </c>
      <c r="AJ654">
        <v>42935</v>
      </c>
      <c r="AK654">
        <v>166.06</v>
      </c>
      <c r="AL654">
        <v>166.04499999999999</v>
      </c>
      <c r="AO654">
        <v>42930</v>
      </c>
      <c r="AP654">
        <v>0.16189999999999999</v>
      </c>
      <c r="AR654">
        <v>42957</v>
      </c>
      <c r="AS654">
        <v>135031</v>
      </c>
      <c r="AV654">
        <v>42916</v>
      </c>
      <c r="AW654" t="s">
        <v>1622</v>
      </c>
      <c r="AX654">
        <v>4273.8900000000003</v>
      </c>
    </row>
    <row r="655" spans="1:50" x14ac:dyDescent="0.25">
      <c r="A655">
        <v>42929</v>
      </c>
      <c r="B655">
        <v>209.89259999999999</v>
      </c>
      <c r="C655">
        <v>210.46</v>
      </c>
      <c r="F655">
        <v>42929</v>
      </c>
      <c r="G655">
        <v>210.46</v>
      </c>
      <c r="H655">
        <v>209.89259999999999</v>
      </c>
      <c r="K655">
        <v>42934</v>
      </c>
      <c r="L655">
        <v>8.1900000000000001E-2</v>
      </c>
      <c r="N655">
        <v>42936</v>
      </c>
      <c r="O655">
        <v>2994</v>
      </c>
      <c r="R655">
        <v>42975</v>
      </c>
      <c r="S655" t="s">
        <v>1622</v>
      </c>
      <c r="T655">
        <v>2178.42</v>
      </c>
      <c r="AE655">
        <v>42936</v>
      </c>
      <c r="AF655">
        <v>166.12119999999999</v>
      </c>
      <c r="AG655">
        <v>166.26</v>
      </c>
      <c r="AJ655">
        <v>42936</v>
      </c>
      <c r="AK655">
        <v>166.26</v>
      </c>
      <c r="AL655">
        <v>166.12119999999999</v>
      </c>
      <c r="AO655">
        <v>42933</v>
      </c>
      <c r="AP655">
        <v>0.17730000000000001</v>
      </c>
      <c r="AR655">
        <v>42958</v>
      </c>
      <c r="AS655">
        <v>92</v>
      </c>
      <c r="AV655">
        <v>42919</v>
      </c>
      <c r="AW655" t="s">
        <v>1622</v>
      </c>
      <c r="AX655">
        <v>4262.55</v>
      </c>
    </row>
    <row r="656" spans="1:50" x14ac:dyDescent="0.25">
      <c r="A656">
        <v>42930</v>
      </c>
      <c r="B656">
        <v>210.69489999999999</v>
      </c>
      <c r="C656">
        <v>209.81</v>
      </c>
      <c r="F656">
        <v>42930</v>
      </c>
      <c r="G656">
        <v>209.81</v>
      </c>
      <c r="H656">
        <v>210.69489999999999</v>
      </c>
      <c r="K656">
        <v>42935</v>
      </c>
      <c r="L656">
        <v>8.7999999999999995E-2</v>
      </c>
      <c r="N656">
        <v>42937</v>
      </c>
      <c r="O656">
        <v>7877</v>
      </c>
      <c r="R656">
        <v>42976</v>
      </c>
      <c r="S656" t="s">
        <v>1622</v>
      </c>
      <c r="T656">
        <v>2175.7399999999998</v>
      </c>
      <c r="AE656">
        <v>42937</v>
      </c>
      <c r="AF656">
        <v>165.648</v>
      </c>
      <c r="AG656">
        <v>165.7</v>
      </c>
      <c r="AJ656">
        <v>42937</v>
      </c>
      <c r="AK656">
        <v>165.7</v>
      </c>
      <c r="AL656">
        <v>165.648</v>
      </c>
      <c r="AO656">
        <v>42934</v>
      </c>
      <c r="AP656">
        <v>0.1144</v>
      </c>
      <c r="AR656">
        <v>42961</v>
      </c>
      <c r="AS656">
        <v>116</v>
      </c>
      <c r="AV656">
        <v>42920</v>
      </c>
      <c r="AW656" t="s">
        <v>1622</v>
      </c>
      <c r="AX656">
        <v>4257.84</v>
      </c>
    </row>
    <row r="657" spans="1:50" x14ac:dyDescent="0.25">
      <c r="A657">
        <v>42933</v>
      </c>
      <c r="B657">
        <v>210.6755</v>
      </c>
      <c r="C657">
        <v>210.17</v>
      </c>
      <c r="F657">
        <v>42933</v>
      </c>
      <c r="G657">
        <v>210.17</v>
      </c>
      <c r="H657">
        <v>210.6755</v>
      </c>
      <c r="K657">
        <v>42936</v>
      </c>
      <c r="L657">
        <v>8.5099999999999995E-2</v>
      </c>
      <c r="N657">
        <v>42940</v>
      </c>
      <c r="O657">
        <v>1252</v>
      </c>
      <c r="R657">
        <v>42977</v>
      </c>
      <c r="S657" t="s">
        <v>1622</v>
      </c>
      <c r="T657">
        <v>2189.08</v>
      </c>
      <c r="AE657">
        <v>42940</v>
      </c>
      <c r="AF657">
        <v>165.4143</v>
      </c>
      <c r="AG657">
        <v>165.59</v>
      </c>
      <c r="AJ657">
        <v>42940</v>
      </c>
      <c r="AK657">
        <v>165.59</v>
      </c>
      <c r="AL657">
        <v>165.4143</v>
      </c>
      <c r="AO657">
        <v>42935</v>
      </c>
      <c r="AP657">
        <v>0.1573</v>
      </c>
      <c r="AR657">
        <v>42962</v>
      </c>
      <c r="AS657">
        <v>100</v>
      </c>
      <c r="AV657">
        <v>42921</v>
      </c>
      <c r="AW657" t="s">
        <v>1622</v>
      </c>
      <c r="AX657">
        <v>4254.3599999999997</v>
      </c>
    </row>
    <row r="658" spans="1:50" x14ac:dyDescent="0.25">
      <c r="A658">
        <v>42934</v>
      </c>
      <c r="B658">
        <v>210.02590000000001</v>
      </c>
      <c r="C658">
        <v>209.67</v>
      </c>
      <c r="F658">
        <v>42934</v>
      </c>
      <c r="G658">
        <v>209.67</v>
      </c>
      <c r="H658">
        <v>210.02590000000001</v>
      </c>
      <c r="K658">
        <v>42937</v>
      </c>
      <c r="L658">
        <v>6.8000000000000005E-2</v>
      </c>
      <c r="N658">
        <v>42941</v>
      </c>
      <c r="O658">
        <v>3724</v>
      </c>
      <c r="R658">
        <v>42978</v>
      </c>
      <c r="S658" t="s">
        <v>1622</v>
      </c>
      <c r="T658">
        <v>2202.31</v>
      </c>
      <c r="AE658">
        <v>42941</v>
      </c>
      <c r="AF658">
        <v>165.94880000000001</v>
      </c>
      <c r="AG658">
        <v>165.71</v>
      </c>
      <c r="AJ658">
        <v>42941</v>
      </c>
      <c r="AK658">
        <v>165.71</v>
      </c>
      <c r="AL658">
        <v>165.94880000000001</v>
      </c>
      <c r="AO658">
        <v>42936</v>
      </c>
      <c r="AP658">
        <v>0.18390000000000001</v>
      </c>
      <c r="AR658">
        <v>42963</v>
      </c>
      <c r="AS658">
        <v>630</v>
      </c>
      <c r="AV658">
        <v>42922</v>
      </c>
      <c r="AW658" t="s">
        <v>1622</v>
      </c>
      <c r="AX658">
        <v>4205.8599999999997</v>
      </c>
    </row>
    <row r="659" spans="1:50" x14ac:dyDescent="0.25">
      <c r="A659">
        <v>42935</v>
      </c>
      <c r="B659">
        <v>210.2002</v>
      </c>
      <c r="C659">
        <v>210.34</v>
      </c>
      <c r="F659">
        <v>42935</v>
      </c>
      <c r="G659">
        <v>210.34</v>
      </c>
      <c r="H659">
        <v>210.2002</v>
      </c>
      <c r="K659">
        <v>42940</v>
      </c>
      <c r="L659">
        <v>8.8300000000000003E-2</v>
      </c>
      <c r="N659">
        <v>42942</v>
      </c>
      <c r="O659">
        <v>543</v>
      </c>
      <c r="R659">
        <v>42979</v>
      </c>
      <c r="S659" t="s">
        <v>1622</v>
      </c>
      <c r="T659">
        <v>2205.2199999999998</v>
      </c>
      <c r="AE659">
        <v>42942</v>
      </c>
      <c r="AF659">
        <v>165.69970000000001</v>
      </c>
      <c r="AG659">
        <v>165.9</v>
      </c>
      <c r="AJ659">
        <v>42942</v>
      </c>
      <c r="AK659">
        <v>165.9</v>
      </c>
      <c r="AL659">
        <v>165.69970000000001</v>
      </c>
      <c r="AO659">
        <v>42937</v>
      </c>
      <c r="AP659">
        <v>0.17929999999999999</v>
      </c>
      <c r="AR659">
        <v>42964</v>
      </c>
      <c r="AS659">
        <v>151</v>
      </c>
      <c r="AV659">
        <v>42923</v>
      </c>
      <c r="AW659" t="s">
        <v>1622</v>
      </c>
      <c r="AX659">
        <v>4213.8500000000004</v>
      </c>
    </row>
    <row r="660" spans="1:50" x14ac:dyDescent="0.25">
      <c r="A660">
        <v>42936</v>
      </c>
      <c r="B660">
        <v>211.61590000000001</v>
      </c>
      <c r="C660">
        <v>210.97</v>
      </c>
      <c r="F660">
        <v>42936</v>
      </c>
      <c r="G660">
        <v>210.97</v>
      </c>
      <c r="H660">
        <v>211.61590000000001</v>
      </c>
      <c r="K660">
        <v>42941</v>
      </c>
      <c r="L660">
        <v>8.6999999999999994E-2</v>
      </c>
      <c r="N660">
        <v>42943</v>
      </c>
      <c r="O660">
        <v>22427</v>
      </c>
      <c r="R660">
        <v>42982</v>
      </c>
      <c r="S660" t="s">
        <v>1622</v>
      </c>
      <c r="T660">
        <v>2183.3200000000002</v>
      </c>
      <c r="AE660">
        <v>42943</v>
      </c>
      <c r="AF660">
        <v>166.97280000000001</v>
      </c>
      <c r="AG660">
        <v>167.15</v>
      </c>
      <c r="AJ660">
        <v>42943</v>
      </c>
      <c r="AK660">
        <v>167.15</v>
      </c>
      <c r="AL660">
        <v>166.97280000000001</v>
      </c>
      <c r="AO660">
        <v>42940</v>
      </c>
      <c r="AP660">
        <v>0.18140000000000001</v>
      </c>
      <c r="AR660">
        <v>42965</v>
      </c>
      <c r="AS660">
        <v>113</v>
      </c>
      <c r="AV660">
        <v>42926</v>
      </c>
      <c r="AW660" t="s">
        <v>1622</v>
      </c>
      <c r="AX660">
        <v>4245.26</v>
      </c>
    </row>
    <row r="661" spans="1:50" x14ac:dyDescent="0.25">
      <c r="A661">
        <v>42937</v>
      </c>
      <c r="B661">
        <v>211.22229999999999</v>
      </c>
      <c r="C661">
        <v>209.97</v>
      </c>
      <c r="F661">
        <v>42937</v>
      </c>
      <c r="G661">
        <v>209.97</v>
      </c>
      <c r="H661">
        <v>211.22229999999999</v>
      </c>
      <c r="K661">
        <v>42942</v>
      </c>
      <c r="L661">
        <v>6.7799999999999999E-2</v>
      </c>
      <c r="N661">
        <v>42944</v>
      </c>
      <c r="O661">
        <v>1444</v>
      </c>
      <c r="R661">
        <v>42983</v>
      </c>
      <c r="S661" t="s">
        <v>1622</v>
      </c>
      <c r="T661">
        <v>2165.7199999999998</v>
      </c>
      <c r="AE661">
        <v>42944</v>
      </c>
      <c r="AF661">
        <v>165.32</v>
      </c>
      <c r="AG661">
        <v>165.36</v>
      </c>
      <c r="AJ661">
        <v>42944</v>
      </c>
      <c r="AK661">
        <v>165.36</v>
      </c>
      <c r="AL661">
        <v>165.32</v>
      </c>
      <c r="AO661">
        <v>42941</v>
      </c>
      <c r="AP661">
        <v>0.17710000000000001</v>
      </c>
      <c r="AR661">
        <v>42968</v>
      </c>
      <c r="AS661">
        <v>56</v>
      </c>
      <c r="AV661">
        <v>42927</v>
      </c>
      <c r="AW661" t="s">
        <v>1622</v>
      </c>
      <c r="AX661">
        <v>4213.5600000000004</v>
      </c>
    </row>
    <row r="662" spans="1:50" x14ac:dyDescent="0.25">
      <c r="A662">
        <v>42940</v>
      </c>
      <c r="B662">
        <v>210.11660000000001</v>
      </c>
      <c r="C662">
        <v>209.38</v>
      </c>
      <c r="F662">
        <v>42940</v>
      </c>
      <c r="G662">
        <v>209.38</v>
      </c>
      <c r="H662">
        <v>210.11660000000001</v>
      </c>
      <c r="K662">
        <v>42943</v>
      </c>
      <c r="L662">
        <v>9.6600000000000005E-2</v>
      </c>
      <c r="N662">
        <v>42947</v>
      </c>
      <c r="O662">
        <v>1439</v>
      </c>
      <c r="R662">
        <v>42984</v>
      </c>
      <c r="S662" t="s">
        <v>1622</v>
      </c>
      <c r="T662">
        <v>2167.4499999999998</v>
      </c>
      <c r="AE662">
        <v>42947</v>
      </c>
      <c r="AF662">
        <v>164.5078</v>
      </c>
      <c r="AG662">
        <v>164.64</v>
      </c>
      <c r="AJ662">
        <v>42947</v>
      </c>
      <c r="AK662">
        <v>164.64</v>
      </c>
      <c r="AL662">
        <v>164.5078</v>
      </c>
      <c r="AO662">
        <v>42942</v>
      </c>
      <c r="AP662">
        <v>0.1782</v>
      </c>
      <c r="AR662">
        <v>42969</v>
      </c>
      <c r="AS662">
        <v>125</v>
      </c>
      <c r="AV662">
        <v>42928</v>
      </c>
      <c r="AW662" t="s">
        <v>1622</v>
      </c>
      <c r="AX662">
        <v>4269.24</v>
      </c>
    </row>
    <row r="663" spans="1:50" x14ac:dyDescent="0.25">
      <c r="A663">
        <v>42941</v>
      </c>
      <c r="B663">
        <v>209.53469999999999</v>
      </c>
      <c r="C663">
        <v>210.45</v>
      </c>
      <c r="F663">
        <v>42941</v>
      </c>
      <c r="G663">
        <v>210.45</v>
      </c>
      <c r="H663">
        <v>209.53469999999999</v>
      </c>
      <c r="K663">
        <v>42944</v>
      </c>
      <c r="L663">
        <v>9.5699999999999993E-2</v>
      </c>
      <c r="N663">
        <v>42948</v>
      </c>
      <c r="O663">
        <v>2142</v>
      </c>
      <c r="R663">
        <v>42985</v>
      </c>
      <c r="S663" t="s">
        <v>1622</v>
      </c>
      <c r="T663">
        <v>2175.98</v>
      </c>
      <c r="AE663">
        <v>42948</v>
      </c>
      <c r="AF663">
        <v>165.97900000000001</v>
      </c>
      <c r="AG663">
        <v>166.09</v>
      </c>
      <c r="AJ663">
        <v>42948</v>
      </c>
      <c r="AK663">
        <v>166.09</v>
      </c>
      <c r="AL663">
        <v>165.97900000000001</v>
      </c>
      <c r="AO663">
        <v>42943</v>
      </c>
      <c r="AP663">
        <v>0.18290000000000001</v>
      </c>
      <c r="AR663">
        <v>42970</v>
      </c>
      <c r="AS663">
        <v>176</v>
      </c>
      <c r="AV663">
        <v>42929</v>
      </c>
      <c r="AW663" t="s">
        <v>1622</v>
      </c>
      <c r="AX663">
        <v>4286.6099999999997</v>
      </c>
    </row>
    <row r="664" spans="1:50" x14ac:dyDescent="0.25">
      <c r="A664">
        <v>42942</v>
      </c>
      <c r="B664">
        <v>210.0086</v>
      </c>
      <c r="C664">
        <v>210.44</v>
      </c>
      <c r="F664">
        <v>42942</v>
      </c>
      <c r="G664">
        <v>210.44</v>
      </c>
      <c r="H664">
        <v>210.0086</v>
      </c>
      <c r="K664">
        <v>42947</v>
      </c>
      <c r="L664">
        <v>0.10580000000000001</v>
      </c>
      <c r="N664">
        <v>42949</v>
      </c>
      <c r="O664">
        <v>1286</v>
      </c>
      <c r="R664">
        <v>42986</v>
      </c>
      <c r="S664" t="s">
        <v>1622</v>
      </c>
      <c r="T664">
        <v>2169.54</v>
      </c>
      <c r="AE664">
        <v>42949</v>
      </c>
      <c r="AF664">
        <v>167.1551</v>
      </c>
      <c r="AG664">
        <v>167.19</v>
      </c>
      <c r="AJ664">
        <v>42949</v>
      </c>
      <c r="AK664">
        <v>167.19</v>
      </c>
      <c r="AL664">
        <v>167.1551</v>
      </c>
      <c r="AO664">
        <v>42944</v>
      </c>
      <c r="AP664">
        <v>0.2122</v>
      </c>
      <c r="AR664">
        <v>42971</v>
      </c>
      <c r="AS664">
        <v>597</v>
      </c>
      <c r="AV664">
        <v>42930</v>
      </c>
      <c r="AW664" t="s">
        <v>1622</v>
      </c>
      <c r="AX664">
        <v>4309.6400000000003</v>
      </c>
    </row>
    <row r="665" spans="1:50" x14ac:dyDescent="0.25">
      <c r="A665">
        <v>42943</v>
      </c>
      <c r="B665">
        <v>210.77629999999999</v>
      </c>
      <c r="C665">
        <v>210.95</v>
      </c>
      <c r="F665">
        <v>42943</v>
      </c>
      <c r="G665">
        <v>210.95</v>
      </c>
      <c r="H665">
        <v>210.77629999999999</v>
      </c>
      <c r="K665">
        <v>42948</v>
      </c>
      <c r="L665">
        <v>8.1799999999999998E-2</v>
      </c>
      <c r="N665">
        <v>42950</v>
      </c>
      <c r="O665">
        <v>3601</v>
      </c>
      <c r="R665">
        <v>42989</v>
      </c>
      <c r="S665" t="s">
        <v>1622</v>
      </c>
      <c r="T665">
        <v>2195.08</v>
      </c>
      <c r="AE665">
        <v>42950</v>
      </c>
      <c r="AF665">
        <v>167.30199999999999</v>
      </c>
      <c r="AG665">
        <v>167.45</v>
      </c>
      <c r="AJ665">
        <v>42950</v>
      </c>
      <c r="AK665">
        <v>167.45</v>
      </c>
      <c r="AL665">
        <v>167.30199999999999</v>
      </c>
      <c r="AO665">
        <v>42947</v>
      </c>
      <c r="AP665">
        <v>0.17899999999999999</v>
      </c>
      <c r="AR665">
        <v>42975</v>
      </c>
      <c r="AS665">
        <v>399</v>
      </c>
      <c r="AV665">
        <v>42933</v>
      </c>
      <c r="AW665" t="s">
        <v>1622</v>
      </c>
      <c r="AX665">
        <v>4300.6499999999996</v>
      </c>
    </row>
    <row r="666" spans="1:50" x14ac:dyDescent="0.25">
      <c r="A666">
        <v>42944</v>
      </c>
      <c r="B666">
        <v>210.05179999999999</v>
      </c>
      <c r="C666">
        <v>209.81</v>
      </c>
      <c r="F666">
        <v>42944</v>
      </c>
      <c r="G666">
        <v>209.81</v>
      </c>
      <c r="H666">
        <v>210.05179999999999</v>
      </c>
      <c r="K666">
        <v>42949</v>
      </c>
      <c r="L666">
        <v>6.2799999999999995E-2</v>
      </c>
      <c r="N666">
        <v>42951</v>
      </c>
      <c r="O666">
        <v>2872</v>
      </c>
      <c r="R666">
        <v>42990</v>
      </c>
      <c r="S666" t="s">
        <v>1622</v>
      </c>
      <c r="T666">
        <v>2215.6999999999998</v>
      </c>
      <c r="AE666">
        <v>42951</v>
      </c>
      <c r="AF666">
        <v>168.10470000000001</v>
      </c>
      <c r="AG666">
        <v>168.28</v>
      </c>
      <c r="AJ666">
        <v>42951</v>
      </c>
      <c r="AK666">
        <v>168.28</v>
      </c>
      <c r="AL666">
        <v>168.10470000000001</v>
      </c>
      <c r="AO666">
        <v>42948</v>
      </c>
      <c r="AP666">
        <v>0.29420000000000002</v>
      </c>
      <c r="AR666">
        <v>42977</v>
      </c>
      <c r="AS666">
        <v>590</v>
      </c>
      <c r="AV666">
        <v>42934</v>
      </c>
      <c r="AW666" t="s">
        <v>1622</v>
      </c>
      <c r="AX666">
        <v>4304.2700000000004</v>
      </c>
    </row>
    <row r="667" spans="1:50" x14ac:dyDescent="0.25">
      <c r="A667">
        <v>42947</v>
      </c>
      <c r="B667">
        <v>209.69399999999999</v>
      </c>
      <c r="C667">
        <v>209.92</v>
      </c>
      <c r="F667">
        <v>42947</v>
      </c>
      <c r="G667">
        <v>209.92</v>
      </c>
      <c r="H667">
        <v>209.69399999999999</v>
      </c>
      <c r="K667">
        <v>42950</v>
      </c>
      <c r="L667">
        <v>6.9400000000000003E-2</v>
      </c>
      <c r="N667">
        <v>42954</v>
      </c>
      <c r="O667">
        <v>2383</v>
      </c>
      <c r="R667">
        <v>42991</v>
      </c>
      <c r="S667" t="s">
        <v>1622</v>
      </c>
      <c r="T667">
        <v>2229.0300000000002</v>
      </c>
      <c r="AE667">
        <v>42954</v>
      </c>
      <c r="AF667">
        <v>168.01179999999999</v>
      </c>
      <c r="AG667">
        <v>168.07</v>
      </c>
      <c r="AJ667">
        <v>42954</v>
      </c>
      <c r="AK667">
        <v>168.07</v>
      </c>
      <c r="AL667">
        <v>168.01179999999999</v>
      </c>
      <c r="AO667">
        <v>42949</v>
      </c>
      <c r="AP667">
        <v>0.18779999999999999</v>
      </c>
      <c r="AR667">
        <v>42978</v>
      </c>
      <c r="AS667">
        <v>1378</v>
      </c>
      <c r="AV667">
        <v>42935</v>
      </c>
      <c r="AW667" t="s">
        <v>1622</v>
      </c>
      <c r="AX667">
        <v>4304.54</v>
      </c>
    </row>
    <row r="668" spans="1:50" x14ac:dyDescent="0.25">
      <c r="A668">
        <v>42948</v>
      </c>
      <c r="B668">
        <v>210.96270000000001</v>
      </c>
      <c r="C668">
        <v>211.24</v>
      </c>
      <c r="F668">
        <v>42948</v>
      </c>
      <c r="G668">
        <v>211.24</v>
      </c>
      <c r="H668">
        <v>210.96270000000001</v>
      </c>
      <c r="K668">
        <v>42951</v>
      </c>
      <c r="L668">
        <v>7.8399999999999997E-2</v>
      </c>
      <c r="N668">
        <v>42955</v>
      </c>
      <c r="O668">
        <v>3046</v>
      </c>
      <c r="R668">
        <v>42992</v>
      </c>
      <c r="S668" t="s">
        <v>1622</v>
      </c>
      <c r="T668">
        <v>2221.91</v>
      </c>
      <c r="AE668">
        <v>42955</v>
      </c>
      <c r="AF668">
        <v>167.87360000000001</v>
      </c>
      <c r="AG668">
        <v>167.84</v>
      </c>
      <c r="AJ668">
        <v>42955</v>
      </c>
      <c r="AK668">
        <v>167.84</v>
      </c>
      <c r="AL668">
        <v>167.87360000000001</v>
      </c>
      <c r="AO668">
        <v>42950</v>
      </c>
      <c r="AP668">
        <v>0.18640000000000001</v>
      </c>
      <c r="AR668">
        <v>42979</v>
      </c>
      <c r="AS668">
        <v>34</v>
      </c>
      <c r="AV668">
        <v>42936</v>
      </c>
      <c r="AW668" t="s">
        <v>1622</v>
      </c>
      <c r="AX668">
        <v>4306.66</v>
      </c>
    </row>
    <row r="669" spans="1:50" x14ac:dyDescent="0.25">
      <c r="A669">
        <v>42949</v>
      </c>
      <c r="B669">
        <v>211.7131</v>
      </c>
      <c r="C669">
        <v>211.28</v>
      </c>
      <c r="F669">
        <v>42949</v>
      </c>
      <c r="G669">
        <v>211.28</v>
      </c>
      <c r="H669">
        <v>211.7131</v>
      </c>
      <c r="K669">
        <v>42954</v>
      </c>
      <c r="L669">
        <v>8.3000000000000004E-2</v>
      </c>
      <c r="N669">
        <v>42956</v>
      </c>
      <c r="O669">
        <v>18003</v>
      </c>
      <c r="R669">
        <v>42993</v>
      </c>
      <c r="S669" t="s">
        <v>1622</v>
      </c>
      <c r="T669">
        <v>2231.06</v>
      </c>
      <c r="AE669">
        <v>42956</v>
      </c>
      <c r="AF669">
        <v>167.7817</v>
      </c>
      <c r="AG669">
        <v>167.95</v>
      </c>
      <c r="AJ669">
        <v>42956</v>
      </c>
      <c r="AK669">
        <v>167.95</v>
      </c>
      <c r="AL669">
        <v>167.7817</v>
      </c>
      <c r="AO669">
        <v>42951</v>
      </c>
      <c r="AP669">
        <v>0.1966</v>
      </c>
      <c r="AR669">
        <v>42982</v>
      </c>
      <c r="AS669">
        <v>1918</v>
      </c>
      <c r="AV669">
        <v>42937</v>
      </c>
      <c r="AW669" t="s">
        <v>1622</v>
      </c>
      <c r="AX669">
        <v>4294.5200000000004</v>
      </c>
    </row>
    <row r="670" spans="1:50" x14ac:dyDescent="0.25">
      <c r="A670">
        <v>42950</v>
      </c>
      <c r="B670">
        <v>211.62870000000001</v>
      </c>
      <c r="C670">
        <v>211.27</v>
      </c>
      <c r="F670">
        <v>42950</v>
      </c>
      <c r="G670">
        <v>211.27</v>
      </c>
      <c r="H670">
        <v>211.62870000000001</v>
      </c>
      <c r="K670">
        <v>42955</v>
      </c>
      <c r="L670">
        <v>6.3799999999999996E-2</v>
      </c>
      <c r="N670">
        <v>42957</v>
      </c>
      <c r="O670">
        <v>29625</v>
      </c>
      <c r="R670">
        <v>42997</v>
      </c>
      <c r="S670" t="s">
        <v>1622</v>
      </c>
      <c r="T670">
        <v>2269.63</v>
      </c>
      <c r="AE670">
        <v>42957</v>
      </c>
      <c r="AF670">
        <v>167.10849999999999</v>
      </c>
      <c r="AG670">
        <v>167.27</v>
      </c>
      <c r="AJ670">
        <v>42957</v>
      </c>
      <c r="AK670">
        <v>167.27</v>
      </c>
      <c r="AL670">
        <v>167.10849999999999</v>
      </c>
      <c r="AO670">
        <v>42954</v>
      </c>
      <c r="AP670">
        <v>0.17680000000000001</v>
      </c>
      <c r="AR670">
        <v>42983</v>
      </c>
      <c r="AS670">
        <v>312</v>
      </c>
      <c r="AV670">
        <v>42940</v>
      </c>
      <c r="AW670" t="s">
        <v>1622</v>
      </c>
      <c r="AX670">
        <v>4288.67</v>
      </c>
    </row>
    <row r="671" spans="1:50" x14ac:dyDescent="0.25">
      <c r="A671">
        <v>42951</v>
      </c>
      <c r="B671">
        <v>211.31219999999999</v>
      </c>
      <c r="C671">
        <v>212.78</v>
      </c>
      <c r="F671">
        <v>42951</v>
      </c>
      <c r="G671">
        <v>212.78</v>
      </c>
      <c r="H671">
        <v>211.31219999999999</v>
      </c>
      <c r="K671">
        <v>42956</v>
      </c>
      <c r="L671">
        <v>6.9000000000000006E-2</v>
      </c>
      <c r="N671">
        <v>42958</v>
      </c>
      <c r="O671">
        <v>37214</v>
      </c>
      <c r="R671">
        <v>42998</v>
      </c>
      <c r="S671" t="s">
        <v>1622</v>
      </c>
      <c r="T671">
        <v>2269.6799999999998</v>
      </c>
      <c r="AE671">
        <v>42958</v>
      </c>
      <c r="AF671">
        <v>164.82300000000001</v>
      </c>
      <c r="AG671">
        <v>165.07</v>
      </c>
      <c r="AJ671">
        <v>42958</v>
      </c>
      <c r="AK671">
        <v>165.07</v>
      </c>
      <c r="AL671">
        <v>164.82300000000001</v>
      </c>
      <c r="AO671">
        <v>42955</v>
      </c>
      <c r="AP671">
        <v>0.19220000000000001</v>
      </c>
      <c r="AR671">
        <v>42984</v>
      </c>
      <c r="AS671">
        <v>352</v>
      </c>
      <c r="AV671">
        <v>42941</v>
      </c>
      <c r="AW671" t="s">
        <v>1622</v>
      </c>
      <c r="AX671">
        <v>4302.49</v>
      </c>
    </row>
    <row r="672" spans="1:50" x14ac:dyDescent="0.25">
      <c r="A672">
        <v>42954</v>
      </c>
      <c r="B672">
        <v>212.29769999999999</v>
      </c>
      <c r="C672">
        <v>212.55</v>
      </c>
      <c r="F672">
        <v>42954</v>
      </c>
      <c r="G672">
        <v>212.55</v>
      </c>
      <c r="H672">
        <v>212.29769999999999</v>
      </c>
      <c r="K672">
        <v>42957</v>
      </c>
      <c r="L672">
        <v>8.43E-2</v>
      </c>
      <c r="N672">
        <v>42961</v>
      </c>
      <c r="O672">
        <v>2720</v>
      </c>
      <c r="R672">
        <v>42999</v>
      </c>
      <c r="S672" t="s">
        <v>1622</v>
      </c>
      <c r="T672">
        <v>2270.7399999999998</v>
      </c>
      <c r="AE672">
        <v>42961</v>
      </c>
      <c r="AF672">
        <v>167.36859999999999</v>
      </c>
      <c r="AG672">
        <v>167.58</v>
      </c>
      <c r="AJ672">
        <v>42961</v>
      </c>
      <c r="AK672">
        <v>167.58</v>
      </c>
      <c r="AL672">
        <v>167.36859999999999</v>
      </c>
      <c r="AO672">
        <v>42956</v>
      </c>
      <c r="AP672">
        <v>0.1439</v>
      </c>
      <c r="AR672">
        <v>42985</v>
      </c>
      <c r="AS672">
        <v>2805</v>
      </c>
      <c r="AV672">
        <v>42942</v>
      </c>
      <c r="AW672" t="s">
        <v>1622</v>
      </c>
      <c r="AX672">
        <v>4296.09</v>
      </c>
    </row>
    <row r="673" spans="1:50" x14ac:dyDescent="0.25">
      <c r="A673">
        <v>42955</v>
      </c>
      <c r="B673">
        <v>211.78540000000001</v>
      </c>
      <c r="C673">
        <v>212.16</v>
      </c>
      <c r="F673">
        <v>42955</v>
      </c>
      <c r="G673">
        <v>212.16</v>
      </c>
      <c r="H673">
        <v>211.78540000000001</v>
      </c>
      <c r="K673">
        <v>42958</v>
      </c>
      <c r="L673">
        <v>0.113</v>
      </c>
      <c r="N673">
        <v>42962</v>
      </c>
      <c r="O673">
        <v>365810</v>
      </c>
      <c r="R673">
        <v>43000</v>
      </c>
      <c r="S673" t="s">
        <v>1622</v>
      </c>
      <c r="T673">
        <v>2265.2399999999998</v>
      </c>
      <c r="AE673">
        <v>42962</v>
      </c>
      <c r="AF673" t="s">
        <v>1622</v>
      </c>
      <c r="AG673">
        <v>167.51</v>
      </c>
      <c r="AJ673">
        <v>42962</v>
      </c>
      <c r="AK673">
        <v>167.51</v>
      </c>
      <c r="AL673" t="s">
        <v>1622</v>
      </c>
      <c r="AO673">
        <v>42957</v>
      </c>
      <c r="AP673">
        <v>0.1278</v>
      </c>
      <c r="AR673">
        <v>42986</v>
      </c>
      <c r="AS673">
        <v>235</v>
      </c>
      <c r="AV673">
        <v>42943</v>
      </c>
      <c r="AW673" t="s">
        <v>1622</v>
      </c>
      <c r="AX673">
        <v>4329.21</v>
      </c>
    </row>
    <row r="674" spans="1:50" x14ac:dyDescent="0.25">
      <c r="A674">
        <v>42956</v>
      </c>
      <c r="B674">
        <v>209.4906</v>
      </c>
      <c r="C674">
        <v>209.33</v>
      </c>
      <c r="F674">
        <v>42956</v>
      </c>
      <c r="G674">
        <v>209.33</v>
      </c>
      <c r="H674">
        <v>209.4906</v>
      </c>
      <c r="K674">
        <v>42961</v>
      </c>
      <c r="L674">
        <v>8.2699999999999996E-2</v>
      </c>
      <c r="N674">
        <v>42963</v>
      </c>
      <c r="O674">
        <v>235806</v>
      </c>
      <c r="R674">
        <v>43003</v>
      </c>
      <c r="S674" t="s">
        <v>1622</v>
      </c>
      <c r="T674">
        <v>2276.1999999999998</v>
      </c>
      <c r="AE674">
        <v>42963</v>
      </c>
      <c r="AF674">
        <v>167.87440000000001</v>
      </c>
      <c r="AG674">
        <v>168.09</v>
      </c>
      <c r="AJ674">
        <v>42963</v>
      </c>
      <c r="AK674">
        <v>168.09</v>
      </c>
      <c r="AL674">
        <v>167.87440000000001</v>
      </c>
      <c r="AO674">
        <v>42958</v>
      </c>
      <c r="AP674">
        <v>0.1217</v>
      </c>
      <c r="AR674">
        <v>42989</v>
      </c>
      <c r="AS674">
        <v>319</v>
      </c>
      <c r="AV674">
        <v>42944</v>
      </c>
      <c r="AW674" t="s">
        <v>1622</v>
      </c>
      <c r="AX674">
        <v>4286.2299999999996</v>
      </c>
    </row>
    <row r="675" spans="1:50" x14ac:dyDescent="0.25">
      <c r="A675">
        <v>42957</v>
      </c>
      <c r="B675">
        <v>209.39859999999999</v>
      </c>
      <c r="C675">
        <v>207.13</v>
      </c>
      <c r="F675">
        <v>42957</v>
      </c>
      <c r="G675">
        <v>207.13</v>
      </c>
      <c r="H675">
        <v>209.39859999999999</v>
      </c>
      <c r="K675">
        <v>42962</v>
      </c>
      <c r="L675">
        <v>8.9599999999999999E-2</v>
      </c>
      <c r="N675">
        <v>42964</v>
      </c>
      <c r="O675">
        <v>5689</v>
      </c>
      <c r="R675">
        <v>43004</v>
      </c>
      <c r="S675" t="s">
        <v>1622</v>
      </c>
      <c r="T675">
        <v>2276.09</v>
      </c>
      <c r="AE675">
        <v>42964</v>
      </c>
      <c r="AF675">
        <v>167.8888</v>
      </c>
      <c r="AG675">
        <v>168.25</v>
      </c>
      <c r="AJ675">
        <v>42964</v>
      </c>
      <c r="AK675">
        <v>168.25</v>
      </c>
      <c r="AL675">
        <v>167.8888</v>
      </c>
      <c r="AO675">
        <v>42961</v>
      </c>
      <c r="AP675">
        <v>0.1174</v>
      </c>
      <c r="AR675">
        <v>42990</v>
      </c>
      <c r="AS675">
        <v>218</v>
      </c>
      <c r="AV675">
        <v>42947</v>
      </c>
      <c r="AW675" t="s">
        <v>1622</v>
      </c>
      <c r="AX675">
        <v>4265.3</v>
      </c>
    </row>
    <row r="676" spans="1:50" x14ac:dyDescent="0.25">
      <c r="A676">
        <v>42958</v>
      </c>
      <c r="B676">
        <v>209.3922</v>
      </c>
      <c r="C676">
        <v>205.15</v>
      </c>
      <c r="F676">
        <v>42958</v>
      </c>
      <c r="G676">
        <v>205.15</v>
      </c>
      <c r="H676">
        <v>209.3922</v>
      </c>
      <c r="K676">
        <v>42963</v>
      </c>
      <c r="L676">
        <v>9.7799999999999998E-2</v>
      </c>
      <c r="N676">
        <v>42965</v>
      </c>
      <c r="O676">
        <v>38766</v>
      </c>
      <c r="R676">
        <v>43005</v>
      </c>
      <c r="S676" t="s">
        <v>1622</v>
      </c>
      <c r="T676">
        <v>2282.12</v>
      </c>
      <c r="AE676">
        <v>42965</v>
      </c>
      <c r="AF676">
        <v>166.36949999999999</v>
      </c>
      <c r="AG676">
        <v>166.52</v>
      </c>
      <c r="AJ676">
        <v>42965</v>
      </c>
      <c r="AK676">
        <v>166.52</v>
      </c>
      <c r="AL676">
        <v>166.36949999999999</v>
      </c>
      <c r="AO676">
        <v>42962</v>
      </c>
      <c r="AP676">
        <v>0.1603</v>
      </c>
      <c r="AR676">
        <v>42991</v>
      </c>
      <c r="AS676">
        <v>25</v>
      </c>
      <c r="AV676">
        <v>42948</v>
      </c>
      <c r="AW676" t="s">
        <v>1622</v>
      </c>
      <c r="AX676">
        <v>4303.97</v>
      </c>
    </row>
    <row r="677" spans="1:50" x14ac:dyDescent="0.25">
      <c r="A677">
        <v>42961</v>
      </c>
      <c r="B677">
        <v>206.98419999999999</v>
      </c>
      <c r="C677">
        <v>207.48</v>
      </c>
      <c r="F677">
        <v>42961</v>
      </c>
      <c r="G677">
        <v>207.48</v>
      </c>
      <c r="H677">
        <v>206.98419999999999</v>
      </c>
      <c r="K677">
        <v>42964</v>
      </c>
      <c r="L677">
        <v>0.09</v>
      </c>
      <c r="N677">
        <v>42968</v>
      </c>
      <c r="O677">
        <v>2144</v>
      </c>
      <c r="R677">
        <v>43006</v>
      </c>
      <c r="S677" t="s">
        <v>1622</v>
      </c>
      <c r="T677">
        <v>2297.9699999999998</v>
      </c>
      <c r="AE677">
        <v>42968</v>
      </c>
      <c r="AF677">
        <v>166.3579</v>
      </c>
      <c r="AG677">
        <v>166.34</v>
      </c>
      <c r="AJ677">
        <v>42968</v>
      </c>
      <c r="AK677">
        <v>166.34</v>
      </c>
      <c r="AL677">
        <v>166.3579</v>
      </c>
      <c r="AO677">
        <v>42963</v>
      </c>
      <c r="AP677">
        <v>0.1381</v>
      </c>
      <c r="AR677">
        <v>42992</v>
      </c>
      <c r="AS677">
        <v>143</v>
      </c>
      <c r="AV677">
        <v>42949</v>
      </c>
      <c r="AW677" t="s">
        <v>1622</v>
      </c>
      <c r="AX677">
        <v>4334.41</v>
      </c>
    </row>
    <row r="678" spans="1:50" x14ac:dyDescent="0.25">
      <c r="A678">
        <v>42962</v>
      </c>
      <c r="B678">
        <v>209.20679999999999</v>
      </c>
      <c r="C678">
        <v>208.92</v>
      </c>
      <c r="F678">
        <v>42962</v>
      </c>
      <c r="G678">
        <v>208.92</v>
      </c>
      <c r="H678">
        <v>209.20679999999999</v>
      </c>
      <c r="K678">
        <v>42965</v>
      </c>
      <c r="L678">
        <v>9.2299999999999993E-2</v>
      </c>
      <c r="N678">
        <v>42969</v>
      </c>
      <c r="O678">
        <v>987</v>
      </c>
      <c r="R678">
        <v>43007</v>
      </c>
      <c r="S678" t="s">
        <v>1622</v>
      </c>
      <c r="T678">
        <v>2296.0300000000002</v>
      </c>
      <c r="AE678">
        <v>42969</v>
      </c>
      <c r="AF678">
        <v>166.75040000000001</v>
      </c>
      <c r="AG678">
        <v>166.89</v>
      </c>
      <c r="AJ678">
        <v>42969</v>
      </c>
      <c r="AK678">
        <v>166.89</v>
      </c>
      <c r="AL678">
        <v>166.75040000000001</v>
      </c>
      <c r="AO678">
        <v>42964</v>
      </c>
      <c r="AP678">
        <v>0.16750000000000001</v>
      </c>
      <c r="AR678">
        <v>42993</v>
      </c>
      <c r="AS678">
        <v>89</v>
      </c>
      <c r="AV678">
        <v>42950</v>
      </c>
      <c r="AW678" t="s">
        <v>1622</v>
      </c>
      <c r="AX678">
        <v>4338.3</v>
      </c>
    </row>
    <row r="679" spans="1:50" x14ac:dyDescent="0.25">
      <c r="A679">
        <v>42963</v>
      </c>
      <c r="B679">
        <v>209.1728</v>
      </c>
      <c r="C679">
        <v>209.6</v>
      </c>
      <c r="F679">
        <v>42963</v>
      </c>
      <c r="G679">
        <v>209.6</v>
      </c>
      <c r="H679">
        <v>209.1728</v>
      </c>
      <c r="K679">
        <v>42968</v>
      </c>
      <c r="L679">
        <v>9.2100000000000001E-2</v>
      </c>
      <c r="N679">
        <v>42970</v>
      </c>
      <c r="O679">
        <v>11521</v>
      </c>
      <c r="R679">
        <v>43010</v>
      </c>
      <c r="S679" t="s">
        <v>1622</v>
      </c>
      <c r="T679">
        <v>2294.79</v>
      </c>
      <c r="AE679">
        <v>42970</v>
      </c>
      <c r="AF679">
        <v>166.40649999999999</v>
      </c>
      <c r="AG679">
        <v>166.54</v>
      </c>
      <c r="AJ679">
        <v>42970</v>
      </c>
      <c r="AK679">
        <v>166.54</v>
      </c>
      <c r="AL679">
        <v>166.40649999999999</v>
      </c>
      <c r="AO679">
        <v>42965</v>
      </c>
      <c r="AP679">
        <v>0.15909999999999999</v>
      </c>
      <c r="AR679">
        <v>42996</v>
      </c>
      <c r="AS679">
        <v>609</v>
      </c>
      <c r="AV679">
        <v>42951</v>
      </c>
      <c r="AW679" t="s">
        <v>1622</v>
      </c>
      <c r="AX679">
        <v>4359.21</v>
      </c>
    </row>
    <row r="680" spans="1:50" x14ac:dyDescent="0.25">
      <c r="A680">
        <v>42964</v>
      </c>
      <c r="B680">
        <v>209.02</v>
      </c>
      <c r="C680">
        <v>208.01</v>
      </c>
      <c r="F680">
        <v>42964</v>
      </c>
      <c r="G680">
        <v>208.01</v>
      </c>
      <c r="H680">
        <v>209.02</v>
      </c>
      <c r="K680">
        <v>42969</v>
      </c>
      <c r="L680">
        <v>9.0800000000000006E-2</v>
      </c>
      <c r="N680">
        <v>42971</v>
      </c>
      <c r="O680">
        <v>2837</v>
      </c>
      <c r="R680">
        <v>43011</v>
      </c>
      <c r="S680" t="s">
        <v>1622</v>
      </c>
      <c r="T680">
        <v>2309.69</v>
      </c>
      <c r="AE680">
        <v>42971</v>
      </c>
      <c r="AF680">
        <v>166.35910000000001</v>
      </c>
      <c r="AG680">
        <v>166.67</v>
      </c>
      <c r="AJ680">
        <v>42971</v>
      </c>
      <c r="AK680">
        <v>166.67</v>
      </c>
      <c r="AL680">
        <v>166.35910000000001</v>
      </c>
      <c r="AO680">
        <v>42968</v>
      </c>
      <c r="AP680">
        <v>0.14560000000000001</v>
      </c>
      <c r="AR680">
        <v>42997</v>
      </c>
      <c r="AS680">
        <v>734</v>
      </c>
      <c r="AV680">
        <v>42954</v>
      </c>
      <c r="AW680" t="s">
        <v>1622</v>
      </c>
      <c r="AX680">
        <v>4356.97</v>
      </c>
    </row>
    <row r="681" spans="1:50" x14ac:dyDescent="0.25">
      <c r="A681">
        <v>42965</v>
      </c>
      <c r="B681">
        <v>206.70410000000001</v>
      </c>
      <c r="C681">
        <v>206.89</v>
      </c>
      <c r="F681">
        <v>42965</v>
      </c>
      <c r="G681">
        <v>206.89</v>
      </c>
      <c r="H681">
        <v>206.70410000000001</v>
      </c>
      <c r="K681">
        <v>42970</v>
      </c>
      <c r="L681">
        <v>8.9099999999999999E-2</v>
      </c>
      <c r="N681">
        <v>42972</v>
      </c>
      <c r="O681">
        <v>8438</v>
      </c>
      <c r="R681">
        <v>43012</v>
      </c>
      <c r="S681" t="s">
        <v>1622</v>
      </c>
      <c r="T681">
        <v>2309.81</v>
      </c>
      <c r="AE681">
        <v>42972</v>
      </c>
      <c r="AF681">
        <v>165.8014</v>
      </c>
      <c r="AG681">
        <v>166.1</v>
      </c>
      <c r="AJ681">
        <v>42972</v>
      </c>
      <c r="AK681">
        <v>166.1</v>
      </c>
      <c r="AL681">
        <v>165.8014</v>
      </c>
      <c r="AO681">
        <v>42969</v>
      </c>
      <c r="AP681">
        <v>0.1326</v>
      </c>
      <c r="AR681">
        <v>42998</v>
      </c>
      <c r="AS681">
        <v>53</v>
      </c>
      <c r="AV681">
        <v>42955</v>
      </c>
      <c r="AW681" t="s">
        <v>1622</v>
      </c>
      <c r="AX681">
        <v>4353.45</v>
      </c>
    </row>
    <row r="682" spans="1:50" x14ac:dyDescent="0.25">
      <c r="A682">
        <v>42968</v>
      </c>
      <c r="B682">
        <v>206.3981</v>
      </c>
      <c r="C682">
        <v>205.71</v>
      </c>
      <c r="F682">
        <v>42968</v>
      </c>
      <c r="G682">
        <v>205.71</v>
      </c>
      <c r="H682">
        <v>206.3981</v>
      </c>
      <c r="K682">
        <v>42971</v>
      </c>
      <c r="L682">
        <v>8.9800000000000005E-2</v>
      </c>
      <c r="N682">
        <v>42975</v>
      </c>
      <c r="O682">
        <v>2656</v>
      </c>
      <c r="R682">
        <v>43013</v>
      </c>
      <c r="S682" t="s">
        <v>1622</v>
      </c>
      <c r="T682">
        <v>2306.92</v>
      </c>
      <c r="AE682">
        <v>42975</v>
      </c>
      <c r="AF682">
        <v>166.102</v>
      </c>
      <c r="AG682">
        <v>166.12</v>
      </c>
      <c r="AJ682">
        <v>42975</v>
      </c>
      <c r="AK682">
        <v>166.12</v>
      </c>
      <c r="AL682">
        <v>166.102</v>
      </c>
      <c r="AO682">
        <v>42970</v>
      </c>
      <c r="AP682">
        <v>0.14419999999999999</v>
      </c>
      <c r="AR682">
        <v>42999</v>
      </c>
      <c r="AS682">
        <v>370</v>
      </c>
      <c r="AV682">
        <v>42956</v>
      </c>
      <c r="AW682" t="s">
        <v>1622</v>
      </c>
      <c r="AX682">
        <v>4351.13</v>
      </c>
    </row>
    <row r="683" spans="1:50" x14ac:dyDescent="0.25">
      <c r="A683">
        <v>42969</v>
      </c>
      <c r="B683">
        <v>206.51429999999999</v>
      </c>
      <c r="C683">
        <v>207.31</v>
      </c>
      <c r="F683">
        <v>42969</v>
      </c>
      <c r="G683">
        <v>207.31</v>
      </c>
      <c r="H683">
        <v>206.51429999999999</v>
      </c>
      <c r="K683">
        <v>42972</v>
      </c>
      <c r="L683">
        <v>0.1158</v>
      </c>
      <c r="N683">
        <v>42976</v>
      </c>
      <c r="O683">
        <v>1969</v>
      </c>
      <c r="R683">
        <v>43014</v>
      </c>
      <c r="S683" t="s">
        <v>1622</v>
      </c>
      <c r="T683">
        <v>2313.16</v>
      </c>
      <c r="AE683">
        <v>42976</v>
      </c>
      <c r="AF683">
        <v>165.5061</v>
      </c>
      <c r="AG683">
        <v>165.74</v>
      </c>
      <c r="AJ683">
        <v>42976</v>
      </c>
      <c r="AK683">
        <v>165.74</v>
      </c>
      <c r="AL683">
        <v>165.5061</v>
      </c>
      <c r="AO683">
        <v>42971</v>
      </c>
      <c r="AP683">
        <v>0.18820000000000001</v>
      </c>
      <c r="AR683">
        <v>43000</v>
      </c>
      <c r="AS683">
        <v>307</v>
      </c>
      <c r="AV683">
        <v>42957</v>
      </c>
      <c r="AW683" t="s">
        <v>1622</v>
      </c>
      <c r="AX683">
        <v>4333.7299999999996</v>
      </c>
    </row>
    <row r="684" spans="1:50" x14ac:dyDescent="0.25">
      <c r="A684">
        <v>42970</v>
      </c>
      <c r="B684">
        <v>207.01730000000001</v>
      </c>
      <c r="C684">
        <v>206.67</v>
      </c>
      <c r="F684">
        <v>42970</v>
      </c>
      <c r="G684">
        <v>206.67</v>
      </c>
      <c r="H684">
        <v>207.01730000000001</v>
      </c>
      <c r="K684">
        <v>42975</v>
      </c>
      <c r="L684">
        <v>8.8400000000000006E-2</v>
      </c>
      <c r="N684">
        <v>42977</v>
      </c>
      <c r="O684">
        <v>2951</v>
      </c>
      <c r="R684">
        <v>43018</v>
      </c>
      <c r="S684" t="s">
        <v>1622</v>
      </c>
      <c r="T684">
        <v>2324.27</v>
      </c>
      <c r="AE684">
        <v>42977</v>
      </c>
      <c r="AF684">
        <v>166.94980000000001</v>
      </c>
      <c r="AG684">
        <v>167.13</v>
      </c>
      <c r="AJ684">
        <v>42977</v>
      </c>
      <c r="AK684">
        <v>167.13</v>
      </c>
      <c r="AL684">
        <v>166.94980000000001</v>
      </c>
      <c r="AO684">
        <v>42972</v>
      </c>
      <c r="AP684">
        <v>0.12620000000000001</v>
      </c>
      <c r="AR684">
        <v>43003</v>
      </c>
      <c r="AS684">
        <v>417</v>
      </c>
      <c r="AV684">
        <v>42958</v>
      </c>
      <c r="AW684" t="s">
        <v>1622</v>
      </c>
      <c r="AX684">
        <v>4274.53</v>
      </c>
    </row>
    <row r="685" spans="1:50" x14ac:dyDescent="0.25">
      <c r="A685">
        <v>42971</v>
      </c>
      <c r="B685">
        <v>205.9838</v>
      </c>
      <c r="C685">
        <v>206.35</v>
      </c>
      <c r="F685">
        <v>42971</v>
      </c>
      <c r="G685">
        <v>206.35</v>
      </c>
      <c r="H685">
        <v>205.9838</v>
      </c>
      <c r="K685">
        <v>42976</v>
      </c>
      <c r="L685">
        <v>8.8099999999999998E-2</v>
      </c>
      <c r="N685">
        <v>42978</v>
      </c>
      <c r="O685">
        <v>11721</v>
      </c>
      <c r="R685">
        <v>43019</v>
      </c>
      <c r="S685" t="s">
        <v>1622</v>
      </c>
      <c r="T685">
        <v>2326.5300000000002</v>
      </c>
      <c r="AE685">
        <v>42978</v>
      </c>
      <c r="AF685">
        <v>168.2336</v>
      </c>
      <c r="AG685">
        <v>168.46</v>
      </c>
      <c r="AJ685">
        <v>42978</v>
      </c>
      <c r="AK685">
        <v>168.46</v>
      </c>
      <c r="AL685">
        <v>168.2336</v>
      </c>
      <c r="AO685">
        <v>42975</v>
      </c>
      <c r="AP685">
        <v>0.14030000000000001</v>
      </c>
      <c r="AR685">
        <v>43004</v>
      </c>
      <c r="AS685">
        <v>1089</v>
      </c>
      <c r="AV685">
        <v>42961</v>
      </c>
      <c r="AW685" t="s">
        <v>1622</v>
      </c>
      <c r="AX685">
        <v>4340.75</v>
      </c>
    </row>
    <row r="686" spans="1:50" x14ac:dyDescent="0.25">
      <c r="A686">
        <v>42972</v>
      </c>
      <c r="B686">
        <v>206.59889999999999</v>
      </c>
      <c r="C686">
        <v>206.73</v>
      </c>
      <c r="F686">
        <v>42972</v>
      </c>
      <c r="G686">
        <v>206.73</v>
      </c>
      <c r="H686">
        <v>206.59889999999999</v>
      </c>
      <c r="K686">
        <v>42977</v>
      </c>
      <c r="L686">
        <v>8.8800000000000004E-2</v>
      </c>
      <c r="N686">
        <v>42979</v>
      </c>
      <c r="O686">
        <v>11544</v>
      </c>
      <c r="R686">
        <v>43020</v>
      </c>
      <c r="S686" t="s">
        <v>1622</v>
      </c>
      <c r="T686">
        <v>2331.0500000000002</v>
      </c>
      <c r="AE686">
        <v>42979</v>
      </c>
      <c r="AF686">
        <v>167.53290000000001</v>
      </c>
      <c r="AG686">
        <v>167.66</v>
      </c>
      <c r="AJ686">
        <v>42979</v>
      </c>
      <c r="AK686">
        <v>167.66</v>
      </c>
      <c r="AL686">
        <v>167.53290000000001</v>
      </c>
      <c r="AO686">
        <v>42976</v>
      </c>
      <c r="AP686">
        <v>0.12139999999999999</v>
      </c>
      <c r="AR686">
        <v>43005</v>
      </c>
      <c r="AS686">
        <v>626</v>
      </c>
      <c r="AV686">
        <v>42962</v>
      </c>
      <c r="AW686" t="s">
        <v>1622</v>
      </c>
      <c r="AX686">
        <v>4340.79</v>
      </c>
    </row>
    <row r="687" spans="1:50" x14ac:dyDescent="0.25">
      <c r="A687">
        <v>42975</v>
      </c>
      <c r="B687">
        <v>206.97800000000001</v>
      </c>
      <c r="C687">
        <v>206.88</v>
      </c>
      <c r="F687">
        <v>42975</v>
      </c>
      <c r="G687">
        <v>206.88</v>
      </c>
      <c r="H687">
        <v>206.97800000000001</v>
      </c>
      <c r="K687">
        <v>42978</v>
      </c>
      <c r="L687">
        <v>6.3299999999999995E-2</v>
      </c>
      <c r="N687">
        <v>42982</v>
      </c>
      <c r="O687">
        <v>1181</v>
      </c>
      <c r="R687">
        <v>43021</v>
      </c>
      <c r="S687" t="s">
        <v>1622</v>
      </c>
      <c r="T687">
        <v>2342.7199999999998</v>
      </c>
      <c r="AE687">
        <v>42982</v>
      </c>
      <c r="AF687">
        <v>167.20930000000001</v>
      </c>
      <c r="AG687">
        <v>167.25</v>
      </c>
      <c r="AJ687">
        <v>42982</v>
      </c>
      <c r="AK687">
        <v>167.25</v>
      </c>
      <c r="AL687">
        <v>167.20930000000001</v>
      </c>
      <c r="AO687">
        <v>42977</v>
      </c>
      <c r="AP687">
        <v>0.14580000000000001</v>
      </c>
      <c r="AR687">
        <v>43006</v>
      </c>
      <c r="AS687">
        <v>1039</v>
      </c>
      <c r="AV687">
        <v>42963</v>
      </c>
      <c r="AW687" t="s">
        <v>1622</v>
      </c>
      <c r="AX687">
        <v>4354</v>
      </c>
    </row>
    <row r="688" spans="1:50" x14ac:dyDescent="0.25">
      <c r="A688">
        <v>42976</v>
      </c>
      <c r="B688">
        <v>206.71700000000001</v>
      </c>
      <c r="C688">
        <v>206.51</v>
      </c>
      <c r="F688">
        <v>42976</v>
      </c>
      <c r="G688">
        <v>206.51</v>
      </c>
      <c r="H688">
        <v>206.71700000000001</v>
      </c>
      <c r="K688">
        <v>42979</v>
      </c>
      <c r="L688">
        <v>8.9099999999999999E-2</v>
      </c>
      <c r="N688">
        <v>42983</v>
      </c>
      <c r="O688">
        <v>8967</v>
      </c>
      <c r="R688">
        <v>43024</v>
      </c>
      <c r="S688" t="s">
        <v>1622</v>
      </c>
      <c r="T688">
        <v>2357.34</v>
      </c>
      <c r="AE688">
        <v>42983</v>
      </c>
      <c r="AF688">
        <v>166.14160000000001</v>
      </c>
      <c r="AG688">
        <v>166.27</v>
      </c>
      <c r="AJ688">
        <v>42983</v>
      </c>
      <c r="AK688">
        <v>166.27</v>
      </c>
      <c r="AL688">
        <v>166.14160000000001</v>
      </c>
      <c r="AO688">
        <v>42978</v>
      </c>
      <c r="AP688">
        <v>0.15129999999999999</v>
      </c>
      <c r="AR688">
        <v>43007</v>
      </c>
      <c r="AS688">
        <v>147</v>
      </c>
      <c r="AV688">
        <v>42964</v>
      </c>
      <c r="AW688" t="s">
        <v>1622</v>
      </c>
      <c r="AX688">
        <v>4354.43</v>
      </c>
    </row>
    <row r="689" spans="1:50" x14ac:dyDescent="0.25">
      <c r="A689">
        <v>42977</v>
      </c>
      <c r="B689">
        <v>207.97810000000001</v>
      </c>
      <c r="C689">
        <v>208.05</v>
      </c>
      <c r="F689">
        <v>42977</v>
      </c>
      <c r="G689">
        <v>208.05</v>
      </c>
      <c r="H689">
        <v>207.97810000000001</v>
      </c>
      <c r="K689">
        <v>42982</v>
      </c>
      <c r="L689">
        <v>8.09E-2</v>
      </c>
      <c r="N689">
        <v>42984</v>
      </c>
      <c r="O689">
        <v>2014</v>
      </c>
      <c r="R689">
        <v>43025</v>
      </c>
      <c r="S689" t="s">
        <v>1622</v>
      </c>
      <c r="T689">
        <v>2363.11</v>
      </c>
      <c r="AE689">
        <v>42984</v>
      </c>
      <c r="AF689">
        <v>166.9366</v>
      </c>
      <c r="AG689">
        <v>167.13</v>
      </c>
      <c r="AJ689">
        <v>42984</v>
      </c>
      <c r="AK689">
        <v>167.13</v>
      </c>
      <c r="AL689">
        <v>166.9366</v>
      </c>
      <c r="AO689">
        <v>42979</v>
      </c>
      <c r="AP689">
        <v>0.1227</v>
      </c>
      <c r="AR689">
        <v>43010</v>
      </c>
      <c r="AS689">
        <v>82</v>
      </c>
      <c r="AV689">
        <v>42965</v>
      </c>
      <c r="AW689" t="s">
        <v>1622</v>
      </c>
      <c r="AX689">
        <v>4315.07</v>
      </c>
    </row>
    <row r="690" spans="1:50" x14ac:dyDescent="0.25">
      <c r="A690">
        <v>42978</v>
      </c>
      <c r="B690">
        <v>209.2286</v>
      </c>
      <c r="C690">
        <v>209.48</v>
      </c>
      <c r="F690">
        <v>42978</v>
      </c>
      <c r="G690">
        <v>209.48</v>
      </c>
      <c r="H690">
        <v>209.2286</v>
      </c>
      <c r="K690">
        <v>42983</v>
      </c>
      <c r="L690">
        <v>9.1300000000000006E-2</v>
      </c>
      <c r="N690">
        <v>42985</v>
      </c>
      <c r="O690">
        <v>261215</v>
      </c>
      <c r="R690">
        <v>43026</v>
      </c>
      <c r="S690" t="s">
        <v>1622</v>
      </c>
      <c r="T690">
        <v>2364.83</v>
      </c>
      <c r="AE690">
        <v>42985</v>
      </c>
      <c r="AF690">
        <v>168.13050000000001</v>
      </c>
      <c r="AG690">
        <v>168.46</v>
      </c>
      <c r="AJ690">
        <v>42985</v>
      </c>
      <c r="AK690">
        <v>168.46</v>
      </c>
      <c r="AL690">
        <v>168.13050000000001</v>
      </c>
      <c r="AO690">
        <v>42982</v>
      </c>
      <c r="AP690">
        <v>0.1211</v>
      </c>
      <c r="AR690">
        <v>43011</v>
      </c>
      <c r="AS690">
        <v>456</v>
      </c>
      <c r="AV690">
        <v>42968</v>
      </c>
      <c r="AW690" t="s">
        <v>1622</v>
      </c>
      <c r="AX690">
        <v>4314.95</v>
      </c>
    </row>
    <row r="691" spans="1:50" x14ac:dyDescent="0.25">
      <c r="A691">
        <v>42979</v>
      </c>
      <c r="B691">
        <v>209.49959999999999</v>
      </c>
      <c r="C691">
        <v>209.44</v>
      </c>
      <c r="F691">
        <v>42979</v>
      </c>
      <c r="G691">
        <v>209.44</v>
      </c>
      <c r="H691">
        <v>209.49959999999999</v>
      </c>
      <c r="K691">
        <v>42984</v>
      </c>
      <c r="L691">
        <v>9.2399999999999996E-2</v>
      </c>
      <c r="N691">
        <v>42986</v>
      </c>
      <c r="O691">
        <v>1014</v>
      </c>
      <c r="R691">
        <v>43027</v>
      </c>
      <c r="S691" t="s">
        <v>1622</v>
      </c>
      <c r="T691">
        <v>2372.16</v>
      </c>
      <c r="AE691">
        <v>42986</v>
      </c>
      <c r="AF691">
        <v>168.66470000000001</v>
      </c>
      <c r="AG691">
        <v>168.89</v>
      </c>
      <c r="AJ691">
        <v>42986</v>
      </c>
      <c r="AK691">
        <v>168.89</v>
      </c>
      <c r="AL691">
        <v>168.66470000000001</v>
      </c>
      <c r="AO691">
        <v>42983</v>
      </c>
      <c r="AP691">
        <v>0.1236</v>
      </c>
      <c r="AR691">
        <v>43012</v>
      </c>
      <c r="AS691">
        <v>37</v>
      </c>
      <c r="AV691">
        <v>42969</v>
      </c>
      <c r="AW691" t="s">
        <v>1622</v>
      </c>
      <c r="AX691">
        <v>4325.2</v>
      </c>
    </row>
    <row r="692" spans="1:50" x14ac:dyDescent="0.25">
      <c r="A692">
        <v>42982</v>
      </c>
      <c r="B692">
        <v>207.399</v>
      </c>
      <c r="C692">
        <v>206.95</v>
      </c>
      <c r="F692">
        <v>42982</v>
      </c>
      <c r="G692">
        <v>206.95</v>
      </c>
      <c r="H692">
        <v>207.399</v>
      </c>
      <c r="K692">
        <v>42985</v>
      </c>
      <c r="L692">
        <v>0.16689999999999999</v>
      </c>
      <c r="N692">
        <v>42989</v>
      </c>
      <c r="O692">
        <v>4386</v>
      </c>
      <c r="R692">
        <v>43028</v>
      </c>
      <c r="S692" t="s">
        <v>1622</v>
      </c>
      <c r="T692">
        <v>2372.9499999999998</v>
      </c>
      <c r="AE692">
        <v>42989</v>
      </c>
      <c r="AF692">
        <v>169.96860000000001</v>
      </c>
      <c r="AG692">
        <v>170.12</v>
      </c>
      <c r="AJ692">
        <v>42989</v>
      </c>
      <c r="AK692">
        <v>170.12</v>
      </c>
      <c r="AL692">
        <v>169.96860000000001</v>
      </c>
      <c r="AO692">
        <v>42984</v>
      </c>
      <c r="AP692">
        <v>0.12959999999999999</v>
      </c>
      <c r="AR692">
        <v>43013</v>
      </c>
      <c r="AS692">
        <v>205</v>
      </c>
      <c r="AV692">
        <v>42970</v>
      </c>
      <c r="AW692" t="s">
        <v>1622</v>
      </c>
      <c r="AX692">
        <v>4316.34</v>
      </c>
    </row>
    <row r="693" spans="1:50" x14ac:dyDescent="0.25">
      <c r="A693">
        <v>42983</v>
      </c>
      <c r="B693">
        <v>205.7208</v>
      </c>
      <c r="C693">
        <v>205.25</v>
      </c>
      <c r="F693">
        <v>42983</v>
      </c>
      <c r="G693">
        <v>205.25</v>
      </c>
      <c r="H693">
        <v>205.7208</v>
      </c>
      <c r="K693">
        <v>42986</v>
      </c>
      <c r="L693">
        <v>0.109</v>
      </c>
      <c r="N693">
        <v>42990</v>
      </c>
      <c r="O693">
        <v>4890</v>
      </c>
      <c r="R693">
        <v>43031</v>
      </c>
      <c r="S693" t="s">
        <v>1622</v>
      </c>
      <c r="T693">
        <v>2392.85</v>
      </c>
      <c r="AE693">
        <v>42990</v>
      </c>
      <c r="AF693">
        <v>169.7313</v>
      </c>
      <c r="AG693">
        <v>169.95</v>
      </c>
      <c r="AJ693">
        <v>42990</v>
      </c>
      <c r="AK693">
        <v>169.95</v>
      </c>
      <c r="AL693">
        <v>169.7313</v>
      </c>
      <c r="AO693">
        <v>42985</v>
      </c>
      <c r="AP693">
        <v>0.13189999999999999</v>
      </c>
      <c r="AR693">
        <v>43014</v>
      </c>
      <c r="AS693">
        <v>140</v>
      </c>
      <c r="AV693">
        <v>42971</v>
      </c>
      <c r="AW693" t="s">
        <v>1622</v>
      </c>
      <c r="AX693">
        <v>4315.16</v>
      </c>
    </row>
    <row r="694" spans="1:50" x14ac:dyDescent="0.25">
      <c r="A694">
        <v>42984</v>
      </c>
      <c r="B694">
        <v>205.87880000000001</v>
      </c>
      <c r="C694">
        <v>206.07</v>
      </c>
      <c r="F694">
        <v>42984</v>
      </c>
      <c r="G694">
        <v>206.07</v>
      </c>
      <c r="H694">
        <v>205.87880000000001</v>
      </c>
      <c r="K694">
        <v>42989</v>
      </c>
      <c r="L694">
        <v>8.4900000000000003E-2</v>
      </c>
      <c r="N694">
        <v>42991</v>
      </c>
      <c r="O694">
        <v>3238</v>
      </c>
      <c r="R694">
        <v>43032</v>
      </c>
      <c r="S694" t="s">
        <v>1622</v>
      </c>
      <c r="T694">
        <v>2408.7199999999998</v>
      </c>
      <c r="AE694">
        <v>42991</v>
      </c>
      <c r="AF694">
        <v>169.31110000000001</v>
      </c>
      <c r="AG694">
        <v>169.53</v>
      </c>
      <c r="AJ694">
        <v>42991</v>
      </c>
      <c r="AK694">
        <v>169.53</v>
      </c>
      <c r="AL694">
        <v>169.31110000000001</v>
      </c>
      <c r="AO694">
        <v>42986</v>
      </c>
      <c r="AP694">
        <v>0.1164</v>
      </c>
      <c r="AR694">
        <v>43017</v>
      </c>
      <c r="AS694">
        <v>3657</v>
      </c>
      <c r="AV694">
        <v>42972</v>
      </c>
      <c r="AW694" t="s">
        <v>1622</v>
      </c>
      <c r="AX694">
        <v>4300.76</v>
      </c>
    </row>
    <row r="695" spans="1:50" x14ac:dyDescent="0.25">
      <c r="A695">
        <v>42985</v>
      </c>
      <c r="B695">
        <v>206.68270000000001</v>
      </c>
      <c r="C695">
        <v>206.42</v>
      </c>
      <c r="F695">
        <v>42985</v>
      </c>
      <c r="G695">
        <v>206.42</v>
      </c>
      <c r="H695">
        <v>206.68270000000001</v>
      </c>
      <c r="K695">
        <v>42990</v>
      </c>
      <c r="L695">
        <v>6.5100000000000005E-2</v>
      </c>
      <c r="N695">
        <v>42992</v>
      </c>
      <c r="O695">
        <v>23290</v>
      </c>
      <c r="R695">
        <v>43033</v>
      </c>
      <c r="S695" t="s">
        <v>1622</v>
      </c>
      <c r="T695">
        <v>2401.21</v>
      </c>
      <c r="AE695">
        <v>42992</v>
      </c>
      <c r="AF695">
        <v>169.1901</v>
      </c>
      <c r="AG695">
        <v>169.05</v>
      </c>
      <c r="AJ695">
        <v>42992</v>
      </c>
      <c r="AK695">
        <v>169.05</v>
      </c>
      <c r="AL695">
        <v>169.1901</v>
      </c>
      <c r="AO695">
        <v>42989</v>
      </c>
      <c r="AP695">
        <v>0.1187</v>
      </c>
      <c r="AR695">
        <v>43018</v>
      </c>
      <c r="AS695">
        <v>1181</v>
      </c>
      <c r="AV695">
        <v>42975</v>
      </c>
      <c r="AW695" t="s">
        <v>1622</v>
      </c>
      <c r="AX695">
        <v>4308.7299999999996</v>
      </c>
    </row>
    <row r="696" spans="1:50" x14ac:dyDescent="0.25">
      <c r="A696">
        <v>42986</v>
      </c>
      <c r="B696">
        <v>206.06469999999999</v>
      </c>
      <c r="C696">
        <v>206.42</v>
      </c>
      <c r="F696">
        <v>42986</v>
      </c>
      <c r="G696">
        <v>206.42</v>
      </c>
      <c r="H696">
        <v>206.06469999999999</v>
      </c>
      <c r="K696">
        <v>42991</v>
      </c>
      <c r="L696">
        <v>6.4399999999999999E-2</v>
      </c>
      <c r="N696">
        <v>42993</v>
      </c>
      <c r="O696">
        <v>7003</v>
      </c>
      <c r="R696">
        <v>43034</v>
      </c>
      <c r="S696" t="s">
        <v>1622</v>
      </c>
      <c r="T696">
        <v>2404.58</v>
      </c>
      <c r="AE696">
        <v>42993</v>
      </c>
      <c r="AF696">
        <v>169.077</v>
      </c>
      <c r="AG696">
        <v>169.01</v>
      </c>
      <c r="AJ696">
        <v>42993</v>
      </c>
      <c r="AK696">
        <v>169.01</v>
      </c>
      <c r="AL696">
        <v>169.077</v>
      </c>
      <c r="AO696">
        <v>42990</v>
      </c>
      <c r="AP696">
        <v>0.1196</v>
      </c>
      <c r="AR696">
        <v>43019</v>
      </c>
      <c r="AS696">
        <v>57</v>
      </c>
      <c r="AV696">
        <v>42976</v>
      </c>
      <c r="AW696" t="s">
        <v>1622</v>
      </c>
      <c r="AX696">
        <v>4293.34</v>
      </c>
    </row>
    <row r="697" spans="1:50" x14ac:dyDescent="0.25">
      <c r="A697">
        <v>42989</v>
      </c>
      <c r="B697">
        <v>208.47130000000001</v>
      </c>
      <c r="C697">
        <v>209.67</v>
      </c>
      <c r="F697">
        <v>42989</v>
      </c>
      <c r="G697">
        <v>209.67</v>
      </c>
      <c r="H697">
        <v>208.47130000000001</v>
      </c>
      <c r="K697">
        <v>42992</v>
      </c>
      <c r="L697">
        <v>7.9299999999999995E-2</v>
      </c>
      <c r="N697">
        <v>42996</v>
      </c>
      <c r="O697">
        <v>8801</v>
      </c>
      <c r="R697">
        <v>43035</v>
      </c>
      <c r="S697" t="s">
        <v>1622</v>
      </c>
      <c r="T697">
        <v>2428.34</v>
      </c>
      <c r="AE697">
        <v>42996</v>
      </c>
      <c r="AF697">
        <v>168.8304</v>
      </c>
      <c r="AG697">
        <v>168.93</v>
      </c>
      <c r="AJ697">
        <v>42996</v>
      </c>
      <c r="AK697">
        <v>168.93</v>
      </c>
      <c r="AL697">
        <v>168.8304</v>
      </c>
      <c r="AO697">
        <v>42991</v>
      </c>
      <c r="AP697">
        <v>0.1221</v>
      </c>
      <c r="AR697">
        <v>43020</v>
      </c>
      <c r="AS697">
        <v>370</v>
      </c>
      <c r="AV697">
        <v>42977</v>
      </c>
      <c r="AW697" t="s">
        <v>1622</v>
      </c>
      <c r="AX697">
        <v>4331</v>
      </c>
    </row>
    <row r="698" spans="1:50" x14ac:dyDescent="0.25">
      <c r="A698">
        <v>42990</v>
      </c>
      <c r="B698">
        <v>210.42320000000001</v>
      </c>
      <c r="C698">
        <v>211.52</v>
      </c>
      <c r="F698">
        <v>42990</v>
      </c>
      <c r="G698">
        <v>211.52</v>
      </c>
      <c r="H698">
        <v>210.42320000000001</v>
      </c>
      <c r="K698">
        <v>42993</v>
      </c>
      <c r="L698">
        <v>8.1500000000000003E-2</v>
      </c>
      <c r="N698">
        <v>42997</v>
      </c>
      <c r="O698">
        <v>16522</v>
      </c>
      <c r="R698">
        <v>43038</v>
      </c>
      <c r="S698" t="s">
        <v>1622</v>
      </c>
      <c r="T698">
        <v>2427.9899999999998</v>
      </c>
      <c r="AE698">
        <v>42997</v>
      </c>
      <c r="AF698">
        <v>167.95160000000001</v>
      </c>
      <c r="AG698">
        <v>168.15</v>
      </c>
      <c r="AJ698">
        <v>42997</v>
      </c>
      <c r="AK698">
        <v>168.15</v>
      </c>
      <c r="AL698">
        <v>167.95160000000001</v>
      </c>
      <c r="AO698">
        <v>42992</v>
      </c>
      <c r="AP698">
        <v>0.13980000000000001</v>
      </c>
      <c r="AR698">
        <v>43021</v>
      </c>
      <c r="AS698">
        <v>8060</v>
      </c>
      <c r="AV698">
        <v>42978</v>
      </c>
      <c r="AW698" t="s">
        <v>1622</v>
      </c>
      <c r="AX698">
        <v>4364.37</v>
      </c>
    </row>
    <row r="699" spans="1:50" x14ac:dyDescent="0.25">
      <c r="A699">
        <v>42991</v>
      </c>
      <c r="B699">
        <v>211.68260000000001</v>
      </c>
      <c r="C699">
        <v>211.91</v>
      </c>
      <c r="F699">
        <v>42991</v>
      </c>
      <c r="G699">
        <v>211.91</v>
      </c>
      <c r="H699">
        <v>211.68260000000001</v>
      </c>
      <c r="K699">
        <v>42996</v>
      </c>
      <c r="L699">
        <v>7.7200000000000005E-2</v>
      </c>
      <c r="N699">
        <v>42998</v>
      </c>
      <c r="O699">
        <v>4018</v>
      </c>
      <c r="R699">
        <v>43039</v>
      </c>
      <c r="S699" t="s">
        <v>1622</v>
      </c>
      <c r="T699">
        <v>2421.2399999999998</v>
      </c>
      <c r="AE699">
        <v>42998</v>
      </c>
      <c r="AF699">
        <v>167.58869999999999</v>
      </c>
      <c r="AG699">
        <v>167.65</v>
      </c>
      <c r="AJ699">
        <v>42998</v>
      </c>
      <c r="AK699">
        <v>167.65</v>
      </c>
      <c r="AL699">
        <v>167.58869999999999</v>
      </c>
      <c r="AO699">
        <v>42993</v>
      </c>
      <c r="AP699">
        <v>0.11940000000000001</v>
      </c>
      <c r="AR699">
        <v>43024</v>
      </c>
      <c r="AS699">
        <v>724</v>
      </c>
      <c r="AV699">
        <v>42979</v>
      </c>
      <c r="AW699" t="s">
        <v>1622</v>
      </c>
      <c r="AX699">
        <v>4346.24</v>
      </c>
    </row>
    <row r="700" spans="1:50" x14ac:dyDescent="0.25">
      <c r="A700">
        <v>42992</v>
      </c>
      <c r="B700">
        <v>211</v>
      </c>
      <c r="C700">
        <v>211.95</v>
      </c>
      <c r="F700">
        <v>42992</v>
      </c>
      <c r="G700">
        <v>211.95</v>
      </c>
      <c r="H700">
        <v>211</v>
      </c>
      <c r="K700">
        <v>42997</v>
      </c>
      <c r="L700">
        <v>8.1100000000000005E-2</v>
      </c>
      <c r="N700">
        <v>42999</v>
      </c>
      <c r="O700">
        <v>6226</v>
      </c>
      <c r="R700">
        <v>43040</v>
      </c>
      <c r="S700" t="s">
        <v>1622</v>
      </c>
      <c r="T700">
        <v>2449.6999999999998</v>
      </c>
      <c r="AE700">
        <v>42999</v>
      </c>
      <c r="AF700">
        <v>167.09129999999999</v>
      </c>
      <c r="AG700">
        <v>167.2</v>
      </c>
      <c r="AJ700">
        <v>42999</v>
      </c>
      <c r="AK700">
        <v>167.2</v>
      </c>
      <c r="AL700">
        <v>167.09129999999999</v>
      </c>
      <c r="AO700">
        <v>42996</v>
      </c>
      <c r="AP700">
        <v>0.12740000000000001</v>
      </c>
      <c r="AR700">
        <v>43025</v>
      </c>
      <c r="AS700">
        <v>285425</v>
      </c>
      <c r="AV700">
        <v>42982</v>
      </c>
      <c r="AW700" t="s">
        <v>1622</v>
      </c>
      <c r="AX700">
        <v>4338.01</v>
      </c>
    </row>
    <row r="701" spans="1:50" x14ac:dyDescent="0.25">
      <c r="A701">
        <v>42993</v>
      </c>
      <c r="B701">
        <v>211.86240000000001</v>
      </c>
      <c r="C701">
        <v>212.72</v>
      </c>
      <c r="F701">
        <v>42993</v>
      </c>
      <c r="G701">
        <v>212.72</v>
      </c>
      <c r="H701">
        <v>211.86240000000001</v>
      </c>
      <c r="K701">
        <v>42998</v>
      </c>
      <c r="L701">
        <v>7.9600000000000004E-2</v>
      </c>
      <c r="N701">
        <v>43000</v>
      </c>
      <c r="O701">
        <v>8433</v>
      </c>
      <c r="R701">
        <v>43041</v>
      </c>
      <c r="S701" t="s">
        <v>1622</v>
      </c>
      <c r="T701">
        <v>2459.59</v>
      </c>
      <c r="AE701">
        <v>43000</v>
      </c>
      <c r="AF701">
        <v>167.16720000000001</v>
      </c>
      <c r="AG701">
        <v>167.32</v>
      </c>
      <c r="AJ701">
        <v>43000</v>
      </c>
      <c r="AK701">
        <v>167.32</v>
      </c>
      <c r="AL701">
        <v>167.16720000000001</v>
      </c>
      <c r="AO701">
        <v>42997</v>
      </c>
      <c r="AP701">
        <v>0.1163</v>
      </c>
      <c r="AR701">
        <v>43026</v>
      </c>
      <c r="AS701">
        <v>28039</v>
      </c>
      <c r="AV701">
        <v>42983</v>
      </c>
      <c r="AW701" t="s">
        <v>1622</v>
      </c>
      <c r="AX701">
        <v>4310.37</v>
      </c>
    </row>
    <row r="702" spans="1:50" x14ac:dyDescent="0.25">
      <c r="A702">
        <v>42996</v>
      </c>
      <c r="B702">
        <v>211.84289999999999</v>
      </c>
      <c r="C702">
        <v>214.19</v>
      </c>
      <c r="F702">
        <v>42996</v>
      </c>
      <c r="G702">
        <v>214.19</v>
      </c>
      <c r="H702">
        <v>211.84289999999999</v>
      </c>
      <c r="K702">
        <v>42999</v>
      </c>
      <c r="L702">
        <v>7.6300000000000007E-2</v>
      </c>
      <c r="N702">
        <v>43003</v>
      </c>
      <c r="O702">
        <v>14704</v>
      </c>
      <c r="R702">
        <v>43045</v>
      </c>
      <c r="S702" t="s">
        <v>1622</v>
      </c>
      <c r="T702">
        <v>2457.5300000000002</v>
      </c>
      <c r="AE702">
        <v>43003</v>
      </c>
      <c r="AF702">
        <v>167.47630000000001</v>
      </c>
      <c r="AG702">
        <v>167.71</v>
      </c>
      <c r="AJ702">
        <v>43003</v>
      </c>
      <c r="AK702">
        <v>167.71</v>
      </c>
      <c r="AL702">
        <v>167.47630000000001</v>
      </c>
      <c r="AO702">
        <v>42998</v>
      </c>
      <c r="AP702">
        <v>0.13339999999999999</v>
      </c>
      <c r="AR702">
        <v>43027</v>
      </c>
      <c r="AS702">
        <v>1027</v>
      </c>
      <c r="AV702">
        <v>42984</v>
      </c>
      <c r="AW702" t="s">
        <v>1622</v>
      </c>
      <c r="AX702">
        <v>4331.0600000000004</v>
      </c>
    </row>
    <row r="703" spans="1:50" x14ac:dyDescent="0.25">
      <c r="A703">
        <v>42997</v>
      </c>
      <c r="B703">
        <v>215.49860000000001</v>
      </c>
      <c r="C703">
        <v>214.86</v>
      </c>
      <c r="F703">
        <v>42997</v>
      </c>
      <c r="G703">
        <v>214.86</v>
      </c>
      <c r="H703">
        <v>215.49860000000001</v>
      </c>
      <c r="K703">
        <v>43000</v>
      </c>
      <c r="L703">
        <v>7.46E-2</v>
      </c>
      <c r="N703">
        <v>43004</v>
      </c>
      <c r="O703">
        <v>185056</v>
      </c>
      <c r="R703">
        <v>43046</v>
      </c>
      <c r="S703" t="s">
        <v>1622</v>
      </c>
      <c r="T703">
        <v>2485.94</v>
      </c>
      <c r="AE703">
        <v>43004</v>
      </c>
      <c r="AF703">
        <v>168.35910000000001</v>
      </c>
      <c r="AG703">
        <v>168.49</v>
      </c>
      <c r="AJ703">
        <v>43004</v>
      </c>
      <c r="AK703">
        <v>168.49</v>
      </c>
      <c r="AL703">
        <v>168.35910000000001</v>
      </c>
      <c r="AO703">
        <v>42999</v>
      </c>
      <c r="AP703">
        <v>0.1318</v>
      </c>
      <c r="AR703">
        <v>43028</v>
      </c>
      <c r="AS703">
        <v>199</v>
      </c>
      <c r="AV703">
        <v>42985</v>
      </c>
      <c r="AW703" t="s">
        <v>1622</v>
      </c>
      <c r="AX703">
        <v>4362.1000000000004</v>
      </c>
    </row>
    <row r="704" spans="1:50" x14ac:dyDescent="0.25">
      <c r="A704">
        <v>42998</v>
      </c>
      <c r="B704">
        <v>215.49770000000001</v>
      </c>
      <c r="C704">
        <v>215.38</v>
      </c>
      <c r="F704">
        <v>42998</v>
      </c>
      <c r="G704">
        <v>215.38</v>
      </c>
      <c r="H704">
        <v>215.49770000000001</v>
      </c>
      <c r="K704">
        <v>43003</v>
      </c>
      <c r="L704">
        <v>6.0299999999999999E-2</v>
      </c>
      <c r="N704">
        <v>43005</v>
      </c>
      <c r="O704">
        <v>21777</v>
      </c>
      <c r="R704">
        <v>43047</v>
      </c>
      <c r="S704" t="s">
        <v>1622</v>
      </c>
      <c r="T704">
        <v>2491.84</v>
      </c>
      <c r="AE704">
        <v>43005</v>
      </c>
      <c r="AF704">
        <v>167.34209999999999</v>
      </c>
      <c r="AG704">
        <v>167.39</v>
      </c>
      <c r="AJ704">
        <v>43005</v>
      </c>
      <c r="AK704">
        <v>167.39</v>
      </c>
      <c r="AL704">
        <v>167.34209999999999</v>
      </c>
      <c r="AO704">
        <v>43000</v>
      </c>
      <c r="AP704">
        <v>0.1215</v>
      </c>
      <c r="AR704">
        <v>43031</v>
      </c>
      <c r="AS704">
        <v>391</v>
      </c>
      <c r="AV704">
        <v>42986</v>
      </c>
      <c r="AW704" t="s">
        <v>1622</v>
      </c>
      <c r="AX704">
        <v>4376.0200000000004</v>
      </c>
    </row>
    <row r="705" spans="1:50" x14ac:dyDescent="0.25">
      <c r="A705">
        <v>42999</v>
      </c>
      <c r="B705">
        <v>215.5907</v>
      </c>
      <c r="C705">
        <v>215.77</v>
      </c>
      <c r="F705">
        <v>42999</v>
      </c>
      <c r="G705">
        <v>215.77</v>
      </c>
      <c r="H705">
        <v>215.5907</v>
      </c>
      <c r="K705">
        <v>43004</v>
      </c>
      <c r="L705">
        <v>7.7399999999999997E-2</v>
      </c>
      <c r="N705">
        <v>43006</v>
      </c>
      <c r="O705">
        <v>34238</v>
      </c>
      <c r="R705">
        <v>43048</v>
      </c>
      <c r="S705" t="s">
        <v>1622</v>
      </c>
      <c r="T705">
        <v>2485.64</v>
      </c>
      <c r="AE705">
        <v>43006</v>
      </c>
      <c r="AF705">
        <v>167.3494</v>
      </c>
      <c r="AG705">
        <v>167.4</v>
      </c>
      <c r="AJ705">
        <v>43006</v>
      </c>
      <c r="AK705">
        <v>167.4</v>
      </c>
      <c r="AL705">
        <v>167.3494</v>
      </c>
      <c r="AO705">
        <v>43003</v>
      </c>
      <c r="AP705">
        <v>9.8500000000000004E-2</v>
      </c>
      <c r="AR705">
        <v>43032</v>
      </c>
      <c r="AS705">
        <v>652</v>
      </c>
      <c r="AV705">
        <v>42989</v>
      </c>
      <c r="AW705" t="s">
        <v>1622</v>
      </c>
      <c r="AX705">
        <v>4410.05</v>
      </c>
    </row>
    <row r="706" spans="1:50" x14ac:dyDescent="0.25">
      <c r="A706">
        <v>43000</v>
      </c>
      <c r="B706">
        <v>215.06200000000001</v>
      </c>
      <c r="C706">
        <v>215.41</v>
      </c>
      <c r="F706">
        <v>43000</v>
      </c>
      <c r="G706">
        <v>215.41</v>
      </c>
      <c r="H706">
        <v>215.06200000000001</v>
      </c>
      <c r="K706">
        <v>43005</v>
      </c>
      <c r="L706">
        <v>0.109</v>
      </c>
      <c r="N706">
        <v>43007</v>
      </c>
      <c r="O706">
        <v>159975</v>
      </c>
      <c r="R706">
        <v>43049</v>
      </c>
      <c r="S706" t="s">
        <v>1622</v>
      </c>
      <c r="T706">
        <v>2468.1999999999998</v>
      </c>
      <c r="AE706">
        <v>43007</v>
      </c>
      <c r="AF706">
        <v>169.04669999999999</v>
      </c>
      <c r="AG706">
        <v>169.02</v>
      </c>
      <c r="AJ706">
        <v>43007</v>
      </c>
      <c r="AK706">
        <v>169.02</v>
      </c>
      <c r="AL706">
        <v>169.04669999999999</v>
      </c>
      <c r="AO706">
        <v>43004</v>
      </c>
      <c r="AP706">
        <v>9.3899999999999997E-2</v>
      </c>
      <c r="AR706">
        <v>43033</v>
      </c>
      <c r="AS706">
        <v>157</v>
      </c>
      <c r="AV706">
        <v>42990</v>
      </c>
      <c r="AW706" t="s">
        <v>1622</v>
      </c>
      <c r="AX706">
        <v>4403.95</v>
      </c>
    </row>
    <row r="707" spans="1:50" x14ac:dyDescent="0.25">
      <c r="A707">
        <v>43003</v>
      </c>
      <c r="B707">
        <v>216.08260000000001</v>
      </c>
      <c r="C707">
        <v>215.2</v>
      </c>
      <c r="F707">
        <v>43003</v>
      </c>
      <c r="G707">
        <v>215.2</v>
      </c>
      <c r="H707">
        <v>216.08260000000001</v>
      </c>
      <c r="K707">
        <v>43006</v>
      </c>
      <c r="L707">
        <v>6.1199999999999997E-2</v>
      </c>
      <c r="N707">
        <v>43010</v>
      </c>
      <c r="O707">
        <v>3095</v>
      </c>
      <c r="R707">
        <v>43052</v>
      </c>
      <c r="S707" t="s">
        <v>1622</v>
      </c>
      <c r="T707">
        <v>2444.91</v>
      </c>
      <c r="AE707">
        <v>43010</v>
      </c>
      <c r="AF707">
        <v>168.66970000000001</v>
      </c>
      <c r="AG707">
        <v>168.91</v>
      </c>
      <c r="AJ707">
        <v>43010</v>
      </c>
      <c r="AK707">
        <v>168.91</v>
      </c>
      <c r="AL707">
        <v>168.66970000000001</v>
      </c>
      <c r="AO707">
        <v>43005</v>
      </c>
      <c r="AP707">
        <v>9.4899999999999998E-2</v>
      </c>
      <c r="AR707">
        <v>43034</v>
      </c>
      <c r="AS707">
        <v>160</v>
      </c>
      <c r="AV707">
        <v>42991</v>
      </c>
      <c r="AW707" t="s">
        <v>1622</v>
      </c>
      <c r="AX707">
        <v>4393.1000000000004</v>
      </c>
    </row>
    <row r="708" spans="1:50" x14ac:dyDescent="0.25">
      <c r="A708">
        <v>43004</v>
      </c>
      <c r="B708">
        <v>216.06549999999999</v>
      </c>
      <c r="C708">
        <v>216.21</v>
      </c>
      <c r="F708">
        <v>43004</v>
      </c>
      <c r="G708">
        <v>216.21</v>
      </c>
      <c r="H708">
        <v>216.06549999999999</v>
      </c>
      <c r="K708">
        <v>43007</v>
      </c>
      <c r="L708">
        <v>6.3E-2</v>
      </c>
      <c r="N708">
        <v>43011</v>
      </c>
      <c r="O708">
        <v>5889</v>
      </c>
      <c r="R708">
        <v>43053</v>
      </c>
      <c r="S708" t="s">
        <v>1622</v>
      </c>
      <c r="T708">
        <v>2438.6</v>
      </c>
      <c r="AE708">
        <v>43011</v>
      </c>
      <c r="AF708" t="s">
        <v>1622</v>
      </c>
      <c r="AG708">
        <v>169.17</v>
      </c>
      <c r="AJ708">
        <v>43011</v>
      </c>
      <c r="AK708">
        <v>169.17</v>
      </c>
      <c r="AL708" t="s">
        <v>1622</v>
      </c>
      <c r="AO708">
        <v>43006</v>
      </c>
      <c r="AP708">
        <v>0.12039999999999999</v>
      </c>
      <c r="AR708">
        <v>43035</v>
      </c>
      <c r="AS708">
        <v>965</v>
      </c>
      <c r="AV708">
        <v>42992</v>
      </c>
      <c r="AW708" t="s">
        <v>1622</v>
      </c>
      <c r="AX708">
        <v>4390.03</v>
      </c>
    </row>
    <row r="709" spans="1:50" x14ac:dyDescent="0.25">
      <c r="A709">
        <v>43005</v>
      </c>
      <c r="B709">
        <v>216.63130000000001</v>
      </c>
      <c r="C709">
        <v>217.3</v>
      </c>
      <c r="F709">
        <v>43005</v>
      </c>
      <c r="G709">
        <v>217.3</v>
      </c>
      <c r="H709">
        <v>216.63130000000001</v>
      </c>
      <c r="K709">
        <v>43010</v>
      </c>
      <c r="L709">
        <v>7.6899999999999996E-2</v>
      </c>
      <c r="N709">
        <v>43012</v>
      </c>
      <c r="O709">
        <v>36314</v>
      </c>
      <c r="R709">
        <v>43054</v>
      </c>
      <c r="S709" t="s">
        <v>1622</v>
      </c>
      <c r="T709">
        <v>2391.14</v>
      </c>
      <c r="AE709">
        <v>43012</v>
      </c>
      <c r="AF709">
        <v>168.18340000000001</v>
      </c>
      <c r="AG709">
        <v>168.3</v>
      </c>
      <c r="AJ709">
        <v>43012</v>
      </c>
      <c r="AK709">
        <v>168.3</v>
      </c>
      <c r="AL709">
        <v>168.18340000000001</v>
      </c>
      <c r="AO709">
        <v>43007</v>
      </c>
      <c r="AP709">
        <v>0.1244</v>
      </c>
      <c r="AR709">
        <v>43038</v>
      </c>
      <c r="AS709">
        <v>2747</v>
      </c>
      <c r="AV709">
        <v>42993</v>
      </c>
      <c r="AW709" t="s">
        <v>1622</v>
      </c>
      <c r="AX709">
        <v>4387.1499999999996</v>
      </c>
    </row>
    <row r="710" spans="1:50" x14ac:dyDescent="0.25">
      <c r="A710">
        <v>43006</v>
      </c>
      <c r="B710">
        <v>218.1292</v>
      </c>
      <c r="C710">
        <v>218.1</v>
      </c>
      <c r="F710">
        <v>43006</v>
      </c>
      <c r="G710">
        <v>218.1</v>
      </c>
      <c r="H710">
        <v>218.1292</v>
      </c>
      <c r="K710">
        <v>43011</v>
      </c>
      <c r="L710">
        <v>4.9599999999999998E-2</v>
      </c>
      <c r="N710">
        <v>43013</v>
      </c>
      <c r="O710">
        <v>7783</v>
      </c>
      <c r="R710">
        <v>43055</v>
      </c>
      <c r="S710" t="s">
        <v>1622</v>
      </c>
      <c r="T710">
        <v>2415.3000000000002</v>
      </c>
      <c r="AE710">
        <v>43013</v>
      </c>
      <c r="AF710">
        <v>168.3202</v>
      </c>
      <c r="AG710">
        <v>168.26</v>
      </c>
      <c r="AJ710">
        <v>43013</v>
      </c>
      <c r="AK710">
        <v>168.26</v>
      </c>
      <c r="AL710">
        <v>168.3202</v>
      </c>
      <c r="AO710">
        <v>43010</v>
      </c>
      <c r="AP710">
        <v>0.1183</v>
      </c>
      <c r="AR710">
        <v>43039</v>
      </c>
      <c r="AS710">
        <v>54321</v>
      </c>
      <c r="AV710">
        <v>42996</v>
      </c>
      <c r="AW710" t="s">
        <v>1622</v>
      </c>
      <c r="AX710">
        <v>4380.96</v>
      </c>
    </row>
    <row r="711" spans="1:50" x14ac:dyDescent="0.25">
      <c r="A711">
        <v>43007</v>
      </c>
      <c r="B711">
        <v>217.9374</v>
      </c>
      <c r="C711">
        <v>218.07</v>
      </c>
      <c r="F711">
        <v>43007</v>
      </c>
      <c r="G711">
        <v>218.07</v>
      </c>
      <c r="H711">
        <v>217.9374</v>
      </c>
      <c r="K711">
        <v>43012</v>
      </c>
      <c r="L711">
        <v>0.1089</v>
      </c>
      <c r="N711">
        <v>43014</v>
      </c>
      <c r="O711">
        <v>136338</v>
      </c>
      <c r="R711">
        <v>43056</v>
      </c>
      <c r="S711" t="s">
        <v>1622</v>
      </c>
      <c r="T711">
        <v>2418.08</v>
      </c>
      <c r="AE711">
        <v>43014</v>
      </c>
      <c r="AF711">
        <v>167.20859999999999</v>
      </c>
      <c r="AG711">
        <v>167.01</v>
      </c>
      <c r="AJ711">
        <v>43014</v>
      </c>
      <c r="AK711">
        <v>167.01</v>
      </c>
      <c r="AL711">
        <v>167.20859999999999</v>
      </c>
      <c r="AO711">
        <v>43011</v>
      </c>
      <c r="AP711">
        <v>0.17230000000000001</v>
      </c>
      <c r="AR711">
        <v>43040</v>
      </c>
      <c r="AS711">
        <v>37</v>
      </c>
      <c r="AV711">
        <v>42997</v>
      </c>
      <c r="AW711" t="s">
        <v>1622</v>
      </c>
      <c r="AX711">
        <v>4358.21</v>
      </c>
    </row>
    <row r="712" spans="1:50" x14ac:dyDescent="0.25">
      <c r="A712">
        <v>43010</v>
      </c>
      <c r="B712">
        <v>217.8006</v>
      </c>
      <c r="C712">
        <v>218.23</v>
      </c>
      <c r="F712">
        <v>43010</v>
      </c>
      <c r="G712">
        <v>218.23</v>
      </c>
      <c r="H712">
        <v>217.8006</v>
      </c>
      <c r="K712">
        <v>43013</v>
      </c>
      <c r="L712">
        <v>8.9599999999999999E-2</v>
      </c>
      <c r="N712">
        <v>43017</v>
      </c>
      <c r="O712">
        <v>1339</v>
      </c>
      <c r="R712">
        <v>43059</v>
      </c>
      <c r="S712" t="s">
        <v>1622</v>
      </c>
      <c r="T712">
        <v>2412.37</v>
      </c>
      <c r="AE712">
        <v>43017</v>
      </c>
      <c r="AF712">
        <v>167.44739999999999</v>
      </c>
      <c r="AG712">
        <v>167.34</v>
      </c>
      <c r="AJ712">
        <v>43017</v>
      </c>
      <c r="AK712">
        <v>167.34</v>
      </c>
      <c r="AL712">
        <v>167.44739999999999</v>
      </c>
      <c r="AO712">
        <v>43012</v>
      </c>
      <c r="AP712">
        <v>0.12590000000000001</v>
      </c>
      <c r="AR712">
        <v>43041</v>
      </c>
      <c r="AS712">
        <v>6</v>
      </c>
      <c r="AV712">
        <v>42998</v>
      </c>
      <c r="AW712" t="s">
        <v>1622</v>
      </c>
      <c r="AX712">
        <v>4348.84</v>
      </c>
    </row>
    <row r="713" spans="1:50" x14ac:dyDescent="0.25">
      <c r="A713">
        <v>43011</v>
      </c>
      <c r="B713">
        <v>219.208</v>
      </c>
      <c r="C713">
        <v>219.36</v>
      </c>
      <c r="F713">
        <v>43011</v>
      </c>
      <c r="G713">
        <v>219.36</v>
      </c>
      <c r="H713">
        <v>219.208</v>
      </c>
      <c r="K713">
        <v>43014</v>
      </c>
      <c r="L713">
        <v>7.9000000000000001E-2</v>
      </c>
      <c r="N713">
        <v>43018</v>
      </c>
      <c r="O713">
        <v>31875</v>
      </c>
      <c r="R713">
        <v>43060</v>
      </c>
      <c r="S713" t="s">
        <v>1622</v>
      </c>
      <c r="T713">
        <v>2428.17</v>
      </c>
      <c r="AE713">
        <v>43018</v>
      </c>
      <c r="AF713">
        <v>167.55090000000001</v>
      </c>
      <c r="AG713">
        <v>167.5</v>
      </c>
      <c r="AJ713">
        <v>43018</v>
      </c>
      <c r="AK713">
        <v>167.5</v>
      </c>
      <c r="AL713">
        <v>167.55090000000001</v>
      </c>
      <c r="AO713">
        <v>43013</v>
      </c>
      <c r="AP713">
        <v>0.1278</v>
      </c>
      <c r="AR713">
        <v>43042</v>
      </c>
      <c r="AS713">
        <v>75039</v>
      </c>
      <c r="AV713">
        <v>42999</v>
      </c>
      <c r="AW713" t="s">
        <v>1622</v>
      </c>
      <c r="AX713">
        <v>4335.9799999999996</v>
      </c>
    </row>
    <row r="714" spans="1:50" x14ac:dyDescent="0.25">
      <c r="A714">
        <v>43012</v>
      </c>
      <c r="B714">
        <v>219.21270000000001</v>
      </c>
      <c r="C714">
        <v>219.78</v>
      </c>
      <c r="F714">
        <v>43012</v>
      </c>
      <c r="G714">
        <v>219.78</v>
      </c>
      <c r="H714">
        <v>219.21270000000001</v>
      </c>
      <c r="K714">
        <v>43017</v>
      </c>
      <c r="L714">
        <v>7.5300000000000006E-2</v>
      </c>
      <c r="N714">
        <v>43019</v>
      </c>
      <c r="O714">
        <v>2232</v>
      </c>
      <c r="R714">
        <v>43061</v>
      </c>
      <c r="S714" t="s">
        <v>1622</v>
      </c>
      <c r="T714">
        <v>2436.4</v>
      </c>
      <c r="AE714">
        <v>43019</v>
      </c>
      <c r="AF714">
        <v>168.28960000000001</v>
      </c>
      <c r="AG714">
        <v>168.33</v>
      </c>
      <c r="AJ714">
        <v>43019</v>
      </c>
      <c r="AK714">
        <v>168.33</v>
      </c>
      <c r="AL714">
        <v>168.28960000000001</v>
      </c>
      <c r="AO714">
        <v>43014</v>
      </c>
      <c r="AP714">
        <v>0.1217</v>
      </c>
      <c r="AR714">
        <v>43045</v>
      </c>
      <c r="AS714">
        <v>50455</v>
      </c>
      <c r="AV714">
        <v>43000</v>
      </c>
      <c r="AW714" t="s">
        <v>1622</v>
      </c>
      <c r="AX714">
        <v>4338.0200000000004</v>
      </c>
    </row>
    <row r="715" spans="1:50" x14ac:dyDescent="0.25">
      <c r="A715">
        <v>43013</v>
      </c>
      <c r="B715">
        <v>218.93170000000001</v>
      </c>
      <c r="C715">
        <v>219.24</v>
      </c>
      <c r="F715">
        <v>43013</v>
      </c>
      <c r="G715">
        <v>219.24</v>
      </c>
      <c r="H715">
        <v>218.93170000000001</v>
      </c>
      <c r="K715">
        <v>43018</v>
      </c>
      <c r="L715">
        <v>7.6399999999999996E-2</v>
      </c>
      <c r="N715">
        <v>43020</v>
      </c>
      <c r="O715">
        <v>28603</v>
      </c>
      <c r="R715">
        <v>43063</v>
      </c>
      <c r="S715" t="s">
        <v>1622</v>
      </c>
      <c r="T715">
        <v>2441.0100000000002</v>
      </c>
      <c r="AE715">
        <v>43020</v>
      </c>
      <c r="AF715">
        <v>169.60980000000001</v>
      </c>
      <c r="AG715">
        <v>169.44</v>
      </c>
      <c r="AJ715">
        <v>43020</v>
      </c>
      <c r="AK715">
        <v>169.44</v>
      </c>
      <c r="AL715">
        <v>169.60980000000001</v>
      </c>
      <c r="AO715">
        <v>43017</v>
      </c>
      <c r="AP715">
        <v>0.12379999999999999</v>
      </c>
      <c r="AR715">
        <v>43046</v>
      </c>
      <c r="AS715">
        <v>43834</v>
      </c>
      <c r="AV715">
        <v>43003</v>
      </c>
      <c r="AW715" t="s">
        <v>1622</v>
      </c>
      <c r="AX715">
        <v>4346.2299999999996</v>
      </c>
    </row>
    <row r="716" spans="1:50" x14ac:dyDescent="0.25">
      <c r="A716">
        <v>43014</v>
      </c>
      <c r="B716">
        <v>219.5172</v>
      </c>
      <c r="C716">
        <v>219.07</v>
      </c>
      <c r="F716">
        <v>43014</v>
      </c>
      <c r="G716">
        <v>219.07</v>
      </c>
      <c r="H716">
        <v>219.5172</v>
      </c>
      <c r="K716">
        <v>43019</v>
      </c>
      <c r="L716">
        <v>7.8200000000000006E-2</v>
      </c>
      <c r="N716">
        <v>43021</v>
      </c>
      <c r="O716">
        <v>17569</v>
      </c>
      <c r="R716">
        <v>43066</v>
      </c>
      <c r="S716" t="s">
        <v>1622</v>
      </c>
      <c r="T716">
        <v>2435.67</v>
      </c>
      <c r="AE716">
        <v>43021</v>
      </c>
      <c r="AF716">
        <v>169.25919999999999</v>
      </c>
      <c r="AG716">
        <v>169.32</v>
      </c>
      <c r="AJ716">
        <v>43021</v>
      </c>
      <c r="AK716">
        <v>169.32</v>
      </c>
      <c r="AL716">
        <v>169.25919999999999</v>
      </c>
      <c r="AO716">
        <v>43018</v>
      </c>
      <c r="AP716">
        <v>0.1157</v>
      </c>
      <c r="AR716">
        <v>43047</v>
      </c>
      <c r="AS716">
        <v>8</v>
      </c>
      <c r="AV716">
        <v>43004</v>
      </c>
      <c r="AW716" t="s">
        <v>1622</v>
      </c>
      <c r="AX716">
        <v>4369.22</v>
      </c>
    </row>
    <row r="717" spans="1:50" x14ac:dyDescent="0.25">
      <c r="A717">
        <v>43017</v>
      </c>
      <c r="B717">
        <v>219.49700000000001</v>
      </c>
      <c r="C717">
        <v>219.85</v>
      </c>
      <c r="F717">
        <v>43017</v>
      </c>
      <c r="G717">
        <v>219.85</v>
      </c>
      <c r="H717">
        <v>219.49700000000001</v>
      </c>
      <c r="K717">
        <v>43020</v>
      </c>
      <c r="L717">
        <v>8.4400000000000003E-2</v>
      </c>
      <c r="N717">
        <v>43024</v>
      </c>
      <c r="O717">
        <v>21021</v>
      </c>
      <c r="R717">
        <v>43067</v>
      </c>
      <c r="S717" t="s">
        <v>1622</v>
      </c>
      <c r="T717">
        <v>2429.3000000000002</v>
      </c>
      <c r="AE717">
        <v>43024</v>
      </c>
      <c r="AF717">
        <v>170.27289999999999</v>
      </c>
      <c r="AG717">
        <v>170.34</v>
      </c>
      <c r="AJ717">
        <v>43024</v>
      </c>
      <c r="AK717">
        <v>170.34</v>
      </c>
      <c r="AL717">
        <v>170.27289999999999</v>
      </c>
      <c r="AO717">
        <v>43019</v>
      </c>
      <c r="AP717">
        <v>0.12740000000000001</v>
      </c>
      <c r="AR717">
        <v>43048</v>
      </c>
      <c r="AS717">
        <v>143</v>
      </c>
      <c r="AV717">
        <v>43005</v>
      </c>
      <c r="AW717" t="s">
        <v>1622</v>
      </c>
      <c r="AX717">
        <v>4342.83</v>
      </c>
    </row>
    <row r="718" spans="1:50" x14ac:dyDescent="0.25">
      <c r="A718">
        <v>43018</v>
      </c>
      <c r="B718">
        <v>220.5444</v>
      </c>
      <c r="C718">
        <v>220.2</v>
      </c>
      <c r="F718">
        <v>43018</v>
      </c>
      <c r="G718">
        <v>220.2</v>
      </c>
      <c r="H718">
        <v>220.5444</v>
      </c>
      <c r="K718">
        <v>43021</v>
      </c>
      <c r="L718">
        <v>9.4299999999999995E-2</v>
      </c>
      <c r="N718">
        <v>43025</v>
      </c>
      <c r="O718">
        <v>58516</v>
      </c>
      <c r="R718">
        <v>43068</v>
      </c>
      <c r="S718" t="s">
        <v>1622</v>
      </c>
      <c r="T718">
        <v>2448.54</v>
      </c>
      <c r="AE718">
        <v>43025</v>
      </c>
      <c r="AF718">
        <v>169.7338</v>
      </c>
      <c r="AG718">
        <v>169.71</v>
      </c>
      <c r="AJ718">
        <v>43025</v>
      </c>
      <c r="AK718">
        <v>169.71</v>
      </c>
      <c r="AL718">
        <v>169.7338</v>
      </c>
      <c r="AO718">
        <v>43020</v>
      </c>
      <c r="AP718">
        <v>0.1246</v>
      </c>
      <c r="AR718">
        <v>43049</v>
      </c>
      <c r="AS718">
        <v>332</v>
      </c>
      <c r="AV718">
        <v>43006</v>
      </c>
      <c r="AW718" t="s">
        <v>1622</v>
      </c>
      <c r="AX718">
        <v>4343.08</v>
      </c>
    </row>
    <row r="719" spans="1:50" x14ac:dyDescent="0.25">
      <c r="A719">
        <v>43019</v>
      </c>
      <c r="B719">
        <v>220.75110000000001</v>
      </c>
      <c r="C719">
        <v>221.5</v>
      </c>
      <c r="F719">
        <v>43019</v>
      </c>
      <c r="G719">
        <v>221.5</v>
      </c>
      <c r="H719">
        <v>220.75110000000001</v>
      </c>
      <c r="K719">
        <v>43024</v>
      </c>
      <c r="L719">
        <v>7.9899999999999999E-2</v>
      </c>
      <c r="N719">
        <v>43026</v>
      </c>
      <c r="O719">
        <v>39144</v>
      </c>
      <c r="R719">
        <v>43069</v>
      </c>
      <c r="S719" t="s">
        <v>1622</v>
      </c>
      <c r="T719">
        <v>2456.58</v>
      </c>
      <c r="AE719">
        <v>43026</v>
      </c>
      <c r="AF719">
        <v>170.6371</v>
      </c>
      <c r="AG719">
        <v>170.76</v>
      </c>
      <c r="AJ719">
        <v>43026</v>
      </c>
      <c r="AK719">
        <v>170.76</v>
      </c>
      <c r="AL719">
        <v>170.6371</v>
      </c>
      <c r="AO719">
        <v>43021</v>
      </c>
      <c r="AP719">
        <v>0.12479999999999999</v>
      </c>
      <c r="AR719">
        <v>43052</v>
      </c>
      <c r="AS719">
        <v>30</v>
      </c>
      <c r="AV719">
        <v>43007</v>
      </c>
      <c r="AW719" t="s">
        <v>1622</v>
      </c>
      <c r="AX719">
        <v>4387.32</v>
      </c>
    </row>
    <row r="720" spans="1:50" x14ac:dyDescent="0.25">
      <c r="A720">
        <v>43020</v>
      </c>
      <c r="B720">
        <v>221.17420000000001</v>
      </c>
      <c r="C720">
        <v>221.9</v>
      </c>
      <c r="F720">
        <v>43020</v>
      </c>
      <c r="G720">
        <v>221.9</v>
      </c>
      <c r="H720">
        <v>221.17420000000001</v>
      </c>
      <c r="K720">
        <v>43025</v>
      </c>
      <c r="L720">
        <v>7.4800000000000005E-2</v>
      </c>
      <c r="N720">
        <v>43027</v>
      </c>
      <c r="O720">
        <v>40433</v>
      </c>
      <c r="R720">
        <v>43070</v>
      </c>
      <c r="S720" t="s">
        <v>1622</v>
      </c>
      <c r="T720">
        <v>2462.59</v>
      </c>
      <c r="AE720">
        <v>43027</v>
      </c>
      <c r="AF720">
        <v>169.46539999999999</v>
      </c>
      <c r="AG720">
        <v>169.55</v>
      </c>
      <c r="AJ720">
        <v>43027</v>
      </c>
      <c r="AK720">
        <v>169.55</v>
      </c>
      <c r="AL720">
        <v>169.46539999999999</v>
      </c>
      <c r="AO720">
        <v>43024</v>
      </c>
      <c r="AP720">
        <v>0.1222</v>
      </c>
      <c r="AR720">
        <v>43053</v>
      </c>
      <c r="AS720">
        <v>932</v>
      </c>
      <c r="AV720">
        <v>43010</v>
      </c>
      <c r="AW720" t="s">
        <v>1622</v>
      </c>
      <c r="AX720">
        <v>4377.71</v>
      </c>
    </row>
    <row r="721" spans="1:50" x14ac:dyDescent="0.25">
      <c r="A721">
        <v>43021</v>
      </c>
      <c r="B721">
        <v>222.27459999999999</v>
      </c>
      <c r="C721">
        <v>222.66</v>
      </c>
      <c r="F721">
        <v>43021</v>
      </c>
      <c r="G721">
        <v>222.66</v>
      </c>
      <c r="H721">
        <v>222.27459999999999</v>
      </c>
      <c r="K721">
        <v>43026</v>
      </c>
      <c r="L721">
        <v>8.3400000000000002E-2</v>
      </c>
      <c r="N721">
        <v>43028</v>
      </c>
      <c r="O721">
        <v>124535</v>
      </c>
      <c r="R721">
        <v>43073</v>
      </c>
      <c r="S721" t="s">
        <v>1622</v>
      </c>
      <c r="T721">
        <v>2449.21</v>
      </c>
      <c r="AE721">
        <v>43028</v>
      </c>
      <c r="AF721">
        <v>168.3126</v>
      </c>
      <c r="AG721">
        <v>168.3</v>
      </c>
      <c r="AJ721">
        <v>43028</v>
      </c>
      <c r="AK721">
        <v>168.3</v>
      </c>
      <c r="AL721">
        <v>168.3126</v>
      </c>
      <c r="AO721">
        <v>43025</v>
      </c>
      <c r="AP721">
        <v>0.13139999999999999</v>
      </c>
      <c r="AR721">
        <v>43054</v>
      </c>
      <c r="AS721">
        <v>1808</v>
      </c>
      <c r="AV721">
        <v>43011</v>
      </c>
      <c r="AW721" t="s">
        <v>1622</v>
      </c>
      <c r="AX721">
        <v>4384.93</v>
      </c>
    </row>
    <row r="722" spans="1:50" x14ac:dyDescent="0.25">
      <c r="A722">
        <v>43024</v>
      </c>
      <c r="B722">
        <v>223.6412</v>
      </c>
      <c r="C722">
        <v>223.94</v>
      </c>
      <c r="F722">
        <v>43024</v>
      </c>
      <c r="G722">
        <v>223.94</v>
      </c>
      <c r="H722">
        <v>223.6412</v>
      </c>
      <c r="K722">
        <v>43027</v>
      </c>
      <c r="L722">
        <v>8.4400000000000003E-2</v>
      </c>
      <c r="N722">
        <v>43031</v>
      </c>
      <c r="O722">
        <v>7457</v>
      </c>
      <c r="R722">
        <v>43074</v>
      </c>
      <c r="S722" t="s">
        <v>1622</v>
      </c>
      <c r="T722">
        <v>2454.9299999999998</v>
      </c>
      <c r="AE722">
        <v>43031</v>
      </c>
      <c r="AF722">
        <v>167.2192</v>
      </c>
      <c r="AG722">
        <v>167.32</v>
      </c>
      <c r="AJ722">
        <v>43031</v>
      </c>
      <c r="AK722">
        <v>167.32</v>
      </c>
      <c r="AL722">
        <v>167.2192</v>
      </c>
      <c r="AO722">
        <v>43026</v>
      </c>
      <c r="AP722">
        <v>0.1231</v>
      </c>
      <c r="AR722">
        <v>43055</v>
      </c>
      <c r="AS722">
        <v>89</v>
      </c>
      <c r="AV722">
        <v>43012</v>
      </c>
      <c r="AW722" t="s">
        <v>1622</v>
      </c>
      <c r="AX722">
        <v>4365.2</v>
      </c>
    </row>
    <row r="723" spans="1:50" x14ac:dyDescent="0.25">
      <c r="A723">
        <v>43025</v>
      </c>
      <c r="B723">
        <v>224.18170000000001</v>
      </c>
      <c r="C723">
        <v>224.14</v>
      </c>
      <c r="F723">
        <v>43025</v>
      </c>
      <c r="G723">
        <v>224.14</v>
      </c>
      <c r="H723">
        <v>224.18170000000001</v>
      </c>
      <c r="K723">
        <v>43028</v>
      </c>
      <c r="L723">
        <v>8.4900000000000003E-2</v>
      </c>
      <c r="N723">
        <v>43032</v>
      </c>
      <c r="O723">
        <v>2547</v>
      </c>
      <c r="R723">
        <v>43075</v>
      </c>
      <c r="S723" t="s">
        <v>1622</v>
      </c>
      <c r="T723">
        <v>2419.69</v>
      </c>
      <c r="AE723">
        <v>43032</v>
      </c>
      <c r="AF723">
        <v>166.7842</v>
      </c>
      <c r="AG723">
        <v>166.9</v>
      </c>
      <c r="AJ723">
        <v>43032</v>
      </c>
      <c r="AK723">
        <v>166.9</v>
      </c>
      <c r="AL723">
        <v>166.7842</v>
      </c>
      <c r="AO723">
        <v>43027</v>
      </c>
      <c r="AP723">
        <v>0.12839999999999999</v>
      </c>
      <c r="AR723">
        <v>43056</v>
      </c>
      <c r="AS723">
        <v>255</v>
      </c>
      <c r="AV723">
        <v>43013</v>
      </c>
      <c r="AW723" t="s">
        <v>1622</v>
      </c>
      <c r="AX723">
        <v>4368.82</v>
      </c>
    </row>
    <row r="724" spans="1:50" x14ac:dyDescent="0.25">
      <c r="A724">
        <v>43026</v>
      </c>
      <c r="B724">
        <v>224.33799999999999</v>
      </c>
      <c r="C724">
        <v>225.09</v>
      </c>
      <c r="F724">
        <v>43026</v>
      </c>
      <c r="G724">
        <v>225.09</v>
      </c>
      <c r="H724">
        <v>224.33799999999999</v>
      </c>
      <c r="K724">
        <v>43031</v>
      </c>
      <c r="L724">
        <v>7.5800000000000006E-2</v>
      </c>
      <c r="N724">
        <v>43033</v>
      </c>
      <c r="O724">
        <v>53312</v>
      </c>
      <c r="R724">
        <v>43076</v>
      </c>
      <c r="S724" t="s">
        <v>1622</v>
      </c>
      <c r="T724">
        <v>2448.9299999999998</v>
      </c>
      <c r="AE724">
        <v>43033</v>
      </c>
      <c r="AF724">
        <v>165.29750000000001</v>
      </c>
      <c r="AG724">
        <v>165.39</v>
      </c>
      <c r="AJ724">
        <v>43033</v>
      </c>
      <c r="AK724">
        <v>165.39</v>
      </c>
      <c r="AL724">
        <v>165.29750000000001</v>
      </c>
      <c r="AO724">
        <v>43028</v>
      </c>
      <c r="AP724">
        <v>0.12540000000000001</v>
      </c>
      <c r="AR724">
        <v>43059</v>
      </c>
      <c r="AS724">
        <v>614</v>
      </c>
      <c r="AV724">
        <v>43014</v>
      </c>
      <c r="AW724" t="s">
        <v>1622</v>
      </c>
      <c r="AX724">
        <v>4340.01</v>
      </c>
    </row>
    <row r="725" spans="1:50" x14ac:dyDescent="0.25">
      <c r="A725">
        <v>43027</v>
      </c>
      <c r="B725">
        <v>225.0264</v>
      </c>
      <c r="C725">
        <v>223.71</v>
      </c>
      <c r="F725">
        <v>43027</v>
      </c>
      <c r="G725">
        <v>223.71</v>
      </c>
      <c r="H725">
        <v>225.0264</v>
      </c>
      <c r="K725">
        <v>43032</v>
      </c>
      <c r="L725">
        <v>6.6900000000000001E-2</v>
      </c>
      <c r="N725">
        <v>43034</v>
      </c>
      <c r="O725">
        <v>167245</v>
      </c>
      <c r="R725">
        <v>43077</v>
      </c>
      <c r="S725" t="s">
        <v>1622</v>
      </c>
      <c r="T725">
        <v>2472.77</v>
      </c>
      <c r="AE725">
        <v>43034</v>
      </c>
      <c r="AF725">
        <v>167.3484</v>
      </c>
      <c r="AG725">
        <v>167.44</v>
      </c>
      <c r="AJ725">
        <v>43034</v>
      </c>
      <c r="AK725">
        <v>167.44</v>
      </c>
      <c r="AL725">
        <v>167.3484</v>
      </c>
      <c r="AO725">
        <v>43031</v>
      </c>
      <c r="AP725">
        <v>0.1201</v>
      </c>
      <c r="AR725">
        <v>43060</v>
      </c>
      <c r="AS725">
        <v>42</v>
      </c>
      <c r="AV725">
        <v>43017</v>
      </c>
      <c r="AW725" t="s">
        <v>1622</v>
      </c>
      <c r="AX725">
        <v>4346.3900000000003</v>
      </c>
    </row>
    <row r="726" spans="1:50" x14ac:dyDescent="0.25">
      <c r="A726">
        <v>43028</v>
      </c>
      <c r="B726">
        <v>225.09450000000001</v>
      </c>
      <c r="C726">
        <v>225.53</v>
      </c>
      <c r="F726">
        <v>43028</v>
      </c>
      <c r="G726">
        <v>225.53</v>
      </c>
      <c r="H726">
        <v>225.09450000000001</v>
      </c>
      <c r="K726">
        <v>43033</v>
      </c>
      <c r="L726">
        <v>8.1100000000000005E-2</v>
      </c>
      <c r="N726">
        <v>43035</v>
      </c>
      <c r="O726">
        <v>13147</v>
      </c>
      <c r="R726">
        <v>43080</v>
      </c>
      <c r="S726" t="s">
        <v>1622</v>
      </c>
      <c r="T726">
        <v>2485.98</v>
      </c>
      <c r="AE726">
        <v>43035</v>
      </c>
      <c r="AF726">
        <v>168.76769999999999</v>
      </c>
      <c r="AG726">
        <v>168.8</v>
      </c>
      <c r="AJ726">
        <v>43035</v>
      </c>
      <c r="AK726">
        <v>168.8</v>
      </c>
      <c r="AL726">
        <v>168.76769999999999</v>
      </c>
      <c r="AO726">
        <v>43032</v>
      </c>
      <c r="AP726">
        <v>0.1169</v>
      </c>
      <c r="AR726">
        <v>43061</v>
      </c>
      <c r="AS726">
        <v>79</v>
      </c>
      <c r="AV726">
        <v>43018</v>
      </c>
      <c r="AW726" t="s">
        <v>1622</v>
      </c>
      <c r="AX726">
        <v>4349.1400000000003</v>
      </c>
    </row>
    <row r="727" spans="1:50" x14ac:dyDescent="0.25">
      <c r="A727">
        <v>43031</v>
      </c>
      <c r="B727">
        <v>226.96129999999999</v>
      </c>
      <c r="C727">
        <v>227.85</v>
      </c>
      <c r="F727">
        <v>43031</v>
      </c>
      <c r="G727">
        <v>227.85</v>
      </c>
      <c r="H727">
        <v>226.96129999999999</v>
      </c>
      <c r="K727">
        <v>43034</v>
      </c>
      <c r="L727">
        <v>8.6300000000000002E-2</v>
      </c>
      <c r="N727">
        <v>43038</v>
      </c>
      <c r="O727">
        <v>6351</v>
      </c>
      <c r="R727">
        <v>43081</v>
      </c>
      <c r="S727" t="s">
        <v>1622</v>
      </c>
      <c r="T727">
        <v>2488.5</v>
      </c>
      <c r="AE727">
        <v>43038</v>
      </c>
      <c r="AF727">
        <v>169.90289999999999</v>
      </c>
      <c r="AG727">
        <v>170.04</v>
      </c>
      <c r="AJ727">
        <v>43038</v>
      </c>
      <c r="AK727">
        <v>170.04</v>
      </c>
      <c r="AL727">
        <v>169.90289999999999</v>
      </c>
      <c r="AO727">
        <v>43033</v>
      </c>
      <c r="AP727">
        <v>0.1203</v>
      </c>
      <c r="AR727">
        <v>43062</v>
      </c>
      <c r="AS727">
        <v>9</v>
      </c>
      <c r="AV727">
        <v>43019</v>
      </c>
      <c r="AW727" t="s">
        <v>1622</v>
      </c>
      <c r="AX727">
        <v>4368.3900000000003</v>
      </c>
    </row>
    <row r="728" spans="1:50" x14ac:dyDescent="0.25">
      <c r="A728">
        <v>43032</v>
      </c>
      <c r="B728">
        <v>228.45949999999999</v>
      </c>
      <c r="C728">
        <v>229.06</v>
      </c>
      <c r="F728">
        <v>43032</v>
      </c>
      <c r="G728">
        <v>229.06</v>
      </c>
      <c r="H728">
        <v>228.45949999999999</v>
      </c>
      <c r="K728">
        <v>43035</v>
      </c>
      <c r="L728">
        <v>7.4200000000000002E-2</v>
      </c>
      <c r="N728">
        <v>43039</v>
      </c>
      <c r="O728">
        <v>3275</v>
      </c>
      <c r="R728">
        <v>43082</v>
      </c>
      <c r="S728" t="s">
        <v>1622</v>
      </c>
      <c r="T728">
        <v>2482.5</v>
      </c>
      <c r="AE728">
        <v>43039</v>
      </c>
      <c r="AF728" t="s">
        <v>1622</v>
      </c>
      <c r="AG728">
        <v>171.23</v>
      </c>
      <c r="AJ728">
        <v>43039</v>
      </c>
      <c r="AK728">
        <v>171.23</v>
      </c>
      <c r="AL728" t="s">
        <v>1622</v>
      </c>
      <c r="AO728">
        <v>43034</v>
      </c>
      <c r="AP728">
        <v>0.1479</v>
      </c>
      <c r="AR728">
        <v>43063</v>
      </c>
      <c r="AS728">
        <v>118</v>
      </c>
      <c r="AV728">
        <v>43020</v>
      </c>
      <c r="AW728" t="s">
        <v>1622</v>
      </c>
      <c r="AX728">
        <v>4402.74</v>
      </c>
    </row>
    <row r="729" spans="1:50" x14ac:dyDescent="0.25">
      <c r="A729">
        <v>43033</v>
      </c>
      <c r="B729">
        <v>227.74019999999999</v>
      </c>
      <c r="C729">
        <v>227.47</v>
      </c>
      <c r="F729">
        <v>43033</v>
      </c>
      <c r="G729">
        <v>227.47</v>
      </c>
      <c r="H729">
        <v>227.74019999999999</v>
      </c>
      <c r="K729">
        <v>43038</v>
      </c>
      <c r="L729">
        <v>6.7199999999999996E-2</v>
      </c>
      <c r="N729">
        <v>43040</v>
      </c>
      <c r="O729">
        <v>1965</v>
      </c>
      <c r="R729">
        <v>43083</v>
      </c>
      <c r="S729" t="s">
        <v>1622</v>
      </c>
      <c r="T729">
        <v>2479.0700000000002</v>
      </c>
      <c r="AE729">
        <v>43040</v>
      </c>
      <c r="AF729" t="s">
        <v>1622</v>
      </c>
      <c r="AG729">
        <v>170.63</v>
      </c>
      <c r="AJ729">
        <v>43040</v>
      </c>
      <c r="AK729">
        <v>170.63</v>
      </c>
      <c r="AL729" t="s">
        <v>1622</v>
      </c>
      <c r="AO729">
        <v>43035</v>
      </c>
      <c r="AP729">
        <v>0.12189999999999999</v>
      </c>
      <c r="AR729">
        <v>43066</v>
      </c>
      <c r="AS729">
        <v>114</v>
      </c>
      <c r="AV729">
        <v>43021</v>
      </c>
      <c r="AW729" t="s">
        <v>1622</v>
      </c>
      <c r="AX729">
        <v>4393.6899999999996</v>
      </c>
    </row>
    <row r="730" spans="1:50" x14ac:dyDescent="0.25">
      <c r="A730">
        <v>43034</v>
      </c>
      <c r="B730">
        <v>228.05289999999999</v>
      </c>
      <c r="C730">
        <v>229.15</v>
      </c>
      <c r="F730">
        <v>43034</v>
      </c>
      <c r="G730">
        <v>229.15</v>
      </c>
      <c r="H730">
        <v>228.05289999999999</v>
      </c>
      <c r="K730">
        <v>43039</v>
      </c>
      <c r="L730">
        <v>0.08</v>
      </c>
      <c r="N730">
        <v>43041</v>
      </c>
      <c r="O730">
        <v>23184</v>
      </c>
      <c r="R730">
        <v>43084</v>
      </c>
      <c r="S730" t="s">
        <v>1622</v>
      </c>
      <c r="T730">
        <v>2458.85</v>
      </c>
      <c r="AE730">
        <v>43041</v>
      </c>
      <c r="AF730">
        <v>170.89930000000001</v>
      </c>
      <c r="AG730">
        <v>170.82</v>
      </c>
      <c r="AJ730">
        <v>43041</v>
      </c>
      <c r="AK730">
        <v>170.82</v>
      </c>
      <c r="AL730">
        <v>170.89930000000001</v>
      </c>
      <c r="AO730">
        <v>43038</v>
      </c>
      <c r="AP730">
        <v>0.1186</v>
      </c>
      <c r="AR730">
        <v>43067</v>
      </c>
      <c r="AS730">
        <v>2414</v>
      </c>
      <c r="AV730">
        <v>43024</v>
      </c>
      <c r="AW730" t="s">
        <v>1622</v>
      </c>
      <c r="AX730">
        <v>4420.22</v>
      </c>
    </row>
    <row r="731" spans="1:50" x14ac:dyDescent="0.25">
      <c r="A731">
        <v>43035</v>
      </c>
      <c r="B731">
        <v>230.29920000000001</v>
      </c>
      <c r="C731">
        <v>230.38</v>
      </c>
      <c r="F731">
        <v>43035</v>
      </c>
      <c r="G731">
        <v>230.38</v>
      </c>
      <c r="H731">
        <v>230.29920000000001</v>
      </c>
      <c r="K731">
        <v>43040</v>
      </c>
      <c r="L731">
        <v>8.3400000000000002E-2</v>
      </c>
      <c r="N731">
        <v>43042</v>
      </c>
      <c r="O731">
        <v>3186</v>
      </c>
      <c r="R731">
        <v>43087</v>
      </c>
      <c r="S731" t="s">
        <v>1622</v>
      </c>
      <c r="T731">
        <v>2492.25</v>
      </c>
      <c r="AE731">
        <v>43042</v>
      </c>
      <c r="AF731">
        <v>172.0658</v>
      </c>
      <c r="AG731">
        <v>172.07</v>
      </c>
      <c r="AJ731">
        <v>43042</v>
      </c>
      <c r="AK731">
        <v>172.07</v>
      </c>
      <c r="AL731">
        <v>172.0658</v>
      </c>
      <c r="AO731">
        <v>43039</v>
      </c>
      <c r="AP731">
        <v>0.21340000000000001</v>
      </c>
      <c r="AR731">
        <v>43068</v>
      </c>
      <c r="AS731">
        <v>9288</v>
      </c>
      <c r="AV731">
        <v>43025</v>
      </c>
      <c r="AW731" t="s">
        <v>1622</v>
      </c>
      <c r="AX731">
        <v>4405.88</v>
      </c>
    </row>
    <row r="732" spans="1:50" x14ac:dyDescent="0.25">
      <c r="A732">
        <v>43038</v>
      </c>
      <c r="B732">
        <v>230.2448</v>
      </c>
      <c r="C732">
        <v>228.88</v>
      </c>
      <c r="F732">
        <v>43038</v>
      </c>
      <c r="G732">
        <v>228.88</v>
      </c>
      <c r="H732">
        <v>230.2448</v>
      </c>
      <c r="K732">
        <v>43041</v>
      </c>
      <c r="L732">
        <v>8.3500000000000005E-2</v>
      </c>
      <c r="N732">
        <v>43045</v>
      </c>
      <c r="O732">
        <v>4624</v>
      </c>
      <c r="R732">
        <v>43088</v>
      </c>
      <c r="S732" t="s">
        <v>1622</v>
      </c>
      <c r="T732">
        <v>2488.2399999999998</v>
      </c>
      <c r="AE732">
        <v>43045</v>
      </c>
      <c r="AF732">
        <v>172.1944</v>
      </c>
      <c r="AG732">
        <v>172.19</v>
      </c>
      <c r="AJ732">
        <v>43045</v>
      </c>
      <c r="AK732">
        <v>172.19</v>
      </c>
      <c r="AL732">
        <v>172.1944</v>
      </c>
      <c r="AO732">
        <v>43040</v>
      </c>
      <c r="AP732">
        <v>0.13109999999999999</v>
      </c>
      <c r="AR732">
        <v>43069</v>
      </c>
      <c r="AS732">
        <v>527</v>
      </c>
      <c r="AV732">
        <v>43026</v>
      </c>
      <c r="AW732" t="s">
        <v>1622</v>
      </c>
      <c r="AX732">
        <v>4429.3999999999996</v>
      </c>
    </row>
    <row r="733" spans="1:50" x14ac:dyDescent="0.25">
      <c r="A733">
        <v>43039</v>
      </c>
      <c r="B733">
        <v>229.5977</v>
      </c>
      <c r="C733">
        <v>231.34</v>
      </c>
      <c r="F733">
        <v>43039</v>
      </c>
      <c r="G733">
        <v>231.34</v>
      </c>
      <c r="H733">
        <v>229.5977</v>
      </c>
      <c r="K733">
        <v>43042</v>
      </c>
      <c r="L733">
        <v>0.1139</v>
      </c>
      <c r="N733">
        <v>43046</v>
      </c>
      <c r="O733">
        <v>21839</v>
      </c>
      <c r="R733">
        <v>43089</v>
      </c>
      <c r="S733" t="s">
        <v>1622</v>
      </c>
      <c r="T733">
        <v>2496.16</v>
      </c>
      <c r="AE733">
        <v>43046</v>
      </c>
      <c r="AF733">
        <v>172.40620000000001</v>
      </c>
      <c r="AG733">
        <v>172.36</v>
      </c>
      <c r="AJ733">
        <v>43046</v>
      </c>
      <c r="AK733">
        <v>172.36</v>
      </c>
      <c r="AL733">
        <v>172.40620000000001</v>
      </c>
      <c r="AO733">
        <v>43041</v>
      </c>
      <c r="AP733">
        <v>0.1172</v>
      </c>
      <c r="AR733">
        <v>43070</v>
      </c>
      <c r="AS733">
        <v>6475</v>
      </c>
      <c r="AV733">
        <v>43027</v>
      </c>
      <c r="AW733" t="s">
        <v>1622</v>
      </c>
      <c r="AX733">
        <v>4398.75</v>
      </c>
    </row>
    <row r="734" spans="1:50" x14ac:dyDescent="0.25">
      <c r="A734">
        <v>43040</v>
      </c>
      <c r="B734">
        <v>232.2893</v>
      </c>
      <c r="C734">
        <v>233.31</v>
      </c>
      <c r="F734">
        <v>43040</v>
      </c>
      <c r="G734">
        <v>233.31</v>
      </c>
      <c r="H734">
        <v>232.2893</v>
      </c>
      <c r="K734">
        <v>43045</v>
      </c>
      <c r="L734">
        <v>8.09E-2</v>
      </c>
      <c r="N734">
        <v>43047</v>
      </c>
      <c r="O734">
        <v>23000</v>
      </c>
      <c r="R734">
        <v>43090</v>
      </c>
      <c r="S734" t="s">
        <v>1622</v>
      </c>
      <c r="T734">
        <v>2498.2800000000002</v>
      </c>
      <c r="AE734">
        <v>43047</v>
      </c>
      <c r="AF734">
        <v>173.3973</v>
      </c>
      <c r="AG734">
        <v>173.41</v>
      </c>
      <c r="AJ734">
        <v>43047</v>
      </c>
      <c r="AK734">
        <v>173.41</v>
      </c>
      <c r="AL734">
        <v>173.3973</v>
      </c>
      <c r="AO734">
        <v>43042</v>
      </c>
      <c r="AP734">
        <v>0.1135</v>
      </c>
      <c r="AR734">
        <v>43073</v>
      </c>
      <c r="AS734">
        <v>9114</v>
      </c>
      <c r="AV734">
        <v>43028</v>
      </c>
      <c r="AW734" t="s">
        <v>1622</v>
      </c>
      <c r="AX734">
        <v>4368.8500000000004</v>
      </c>
    </row>
    <row r="735" spans="1:50" x14ac:dyDescent="0.25">
      <c r="A735">
        <v>43041</v>
      </c>
      <c r="B735">
        <v>233.22</v>
      </c>
      <c r="C735">
        <v>232.93</v>
      </c>
      <c r="F735">
        <v>43041</v>
      </c>
      <c r="G735">
        <v>232.93</v>
      </c>
      <c r="H735">
        <v>233.22</v>
      </c>
      <c r="K735">
        <v>43046</v>
      </c>
      <c r="L735">
        <v>7.2700000000000001E-2</v>
      </c>
      <c r="N735">
        <v>43048</v>
      </c>
      <c r="O735">
        <v>6465</v>
      </c>
      <c r="R735">
        <v>43091</v>
      </c>
      <c r="S735" t="s">
        <v>1622</v>
      </c>
      <c r="T735">
        <v>2506.9</v>
      </c>
      <c r="AE735">
        <v>43048</v>
      </c>
      <c r="AF735">
        <v>172.7912</v>
      </c>
      <c r="AG735">
        <v>172.74</v>
      </c>
      <c r="AJ735">
        <v>43048</v>
      </c>
      <c r="AK735">
        <v>172.74</v>
      </c>
      <c r="AL735">
        <v>172.7912</v>
      </c>
      <c r="AO735">
        <v>43045</v>
      </c>
      <c r="AP735">
        <v>0.1125</v>
      </c>
      <c r="AR735">
        <v>43074</v>
      </c>
      <c r="AS735">
        <v>76</v>
      </c>
      <c r="AV735">
        <v>43031</v>
      </c>
      <c r="AW735" t="s">
        <v>1622</v>
      </c>
      <c r="AX735">
        <v>4340.7299999999996</v>
      </c>
    </row>
    <row r="736" spans="1:50" x14ac:dyDescent="0.25">
      <c r="A736">
        <v>43042</v>
      </c>
      <c r="B736">
        <v>233.21279999999999</v>
      </c>
      <c r="C736">
        <v>234.08</v>
      </c>
      <c r="F736">
        <v>43042</v>
      </c>
      <c r="G736">
        <v>234.08</v>
      </c>
      <c r="H736">
        <v>233.21279999999999</v>
      </c>
      <c r="K736">
        <v>43047</v>
      </c>
      <c r="L736">
        <v>7.4700000000000003E-2</v>
      </c>
      <c r="N736">
        <v>43049</v>
      </c>
      <c r="O736">
        <v>7456</v>
      </c>
      <c r="R736">
        <v>43094</v>
      </c>
      <c r="S736" t="s">
        <v>1622</v>
      </c>
      <c r="T736">
        <v>2510.7199999999998</v>
      </c>
      <c r="AE736">
        <v>43049</v>
      </c>
      <c r="AF736">
        <v>171.9504</v>
      </c>
      <c r="AG736">
        <v>171.97</v>
      </c>
      <c r="AJ736">
        <v>43049</v>
      </c>
      <c r="AK736">
        <v>171.97</v>
      </c>
      <c r="AL736">
        <v>171.9504</v>
      </c>
      <c r="AO736">
        <v>43046</v>
      </c>
      <c r="AP736">
        <v>0.1128</v>
      </c>
      <c r="AR736">
        <v>43075</v>
      </c>
      <c r="AS736">
        <v>517</v>
      </c>
      <c r="AV736">
        <v>43032</v>
      </c>
      <c r="AW736" t="s">
        <v>1622</v>
      </c>
      <c r="AX736">
        <v>4329.4799999999996</v>
      </c>
    </row>
    <row r="737" spans="1:50" x14ac:dyDescent="0.25">
      <c r="A737">
        <v>43045</v>
      </c>
      <c r="B737">
        <v>232.99600000000001</v>
      </c>
      <c r="C737">
        <v>232.83</v>
      </c>
      <c r="F737">
        <v>43045</v>
      </c>
      <c r="G737">
        <v>232.83</v>
      </c>
      <c r="H737">
        <v>232.99600000000001</v>
      </c>
      <c r="K737">
        <v>43048</v>
      </c>
      <c r="L737">
        <v>9.4299999999999995E-2</v>
      </c>
      <c r="N737">
        <v>43052</v>
      </c>
      <c r="O737">
        <v>24576</v>
      </c>
      <c r="R737">
        <v>43095</v>
      </c>
      <c r="S737" t="s">
        <v>1622</v>
      </c>
      <c r="T737">
        <v>2503.9499999999998</v>
      </c>
      <c r="AE737">
        <v>43052</v>
      </c>
      <c r="AF737">
        <v>171.91059999999999</v>
      </c>
      <c r="AG737">
        <v>171.9</v>
      </c>
      <c r="AJ737">
        <v>43052</v>
      </c>
      <c r="AK737">
        <v>171.9</v>
      </c>
      <c r="AL737">
        <v>171.91059999999999</v>
      </c>
      <c r="AO737">
        <v>43047</v>
      </c>
      <c r="AP737">
        <v>0.11509999999999999</v>
      </c>
      <c r="AR737">
        <v>43076</v>
      </c>
      <c r="AS737">
        <v>243</v>
      </c>
      <c r="AV737">
        <v>43033</v>
      </c>
      <c r="AW737" t="s">
        <v>1622</v>
      </c>
      <c r="AX737">
        <v>4290.88</v>
      </c>
    </row>
    <row r="738" spans="1:50" x14ac:dyDescent="0.25">
      <c r="A738">
        <v>43046</v>
      </c>
      <c r="B738">
        <v>235.6823</v>
      </c>
      <c r="C738">
        <v>234.98</v>
      </c>
      <c r="F738">
        <v>43046</v>
      </c>
      <c r="G738">
        <v>234.98</v>
      </c>
      <c r="H738">
        <v>235.6823</v>
      </c>
      <c r="K738">
        <v>43049</v>
      </c>
      <c r="L738">
        <v>8.5900000000000004E-2</v>
      </c>
      <c r="N738">
        <v>43053</v>
      </c>
      <c r="O738">
        <v>5570</v>
      </c>
      <c r="R738">
        <v>43096</v>
      </c>
      <c r="S738" t="s">
        <v>1622</v>
      </c>
      <c r="T738">
        <v>2510.71</v>
      </c>
      <c r="AE738">
        <v>43053</v>
      </c>
      <c r="AF738">
        <v>172.32810000000001</v>
      </c>
      <c r="AG738">
        <v>172.46</v>
      </c>
      <c r="AJ738">
        <v>43053</v>
      </c>
      <c r="AK738">
        <v>172.46</v>
      </c>
      <c r="AL738">
        <v>172.32810000000001</v>
      </c>
      <c r="AO738">
        <v>43048</v>
      </c>
      <c r="AP738">
        <v>0.1125</v>
      </c>
      <c r="AR738">
        <v>43077</v>
      </c>
      <c r="AS738">
        <v>54</v>
      </c>
      <c r="AV738">
        <v>43034</v>
      </c>
      <c r="AW738" t="s">
        <v>1622</v>
      </c>
      <c r="AX738">
        <v>4344.2299999999996</v>
      </c>
    </row>
    <row r="739" spans="1:50" x14ac:dyDescent="0.25">
      <c r="A739">
        <v>43047</v>
      </c>
      <c r="B739">
        <v>236.23439999999999</v>
      </c>
      <c r="C739">
        <v>236.42</v>
      </c>
      <c r="F739">
        <v>43047</v>
      </c>
      <c r="G739">
        <v>236.42</v>
      </c>
      <c r="H739">
        <v>236.23439999999999</v>
      </c>
      <c r="K739">
        <v>43052</v>
      </c>
      <c r="L739">
        <v>7.2999999999999995E-2</v>
      </c>
      <c r="N739">
        <v>43054</v>
      </c>
      <c r="O739">
        <v>48109</v>
      </c>
      <c r="R739">
        <v>43097</v>
      </c>
      <c r="S739" t="s">
        <v>1622</v>
      </c>
      <c r="T739">
        <v>2496.1</v>
      </c>
      <c r="AE739">
        <v>43054</v>
      </c>
      <c r="AF739">
        <v>172.31800000000001</v>
      </c>
      <c r="AG739">
        <v>172.39</v>
      </c>
      <c r="AJ739">
        <v>43054</v>
      </c>
      <c r="AK739">
        <v>172.39</v>
      </c>
      <c r="AL739">
        <v>172.31800000000001</v>
      </c>
      <c r="AO739">
        <v>43049</v>
      </c>
      <c r="AP739">
        <v>9.9199999999999997E-2</v>
      </c>
      <c r="AR739">
        <v>43080</v>
      </c>
      <c r="AS739">
        <v>550</v>
      </c>
      <c r="AV739">
        <v>43035</v>
      </c>
      <c r="AW739" t="s">
        <v>1622</v>
      </c>
      <c r="AX739">
        <v>4381.17</v>
      </c>
    </row>
    <row r="740" spans="1:50" x14ac:dyDescent="0.25">
      <c r="A740">
        <v>43048</v>
      </c>
      <c r="B740">
        <v>235.63939999999999</v>
      </c>
      <c r="C740">
        <v>232.86</v>
      </c>
      <c r="F740">
        <v>43048</v>
      </c>
      <c r="G740">
        <v>232.86</v>
      </c>
      <c r="H740">
        <v>235.63939999999999</v>
      </c>
      <c r="K740">
        <v>43053</v>
      </c>
      <c r="L740">
        <v>8.6900000000000005E-2</v>
      </c>
      <c r="N740">
        <v>43055</v>
      </c>
      <c r="O740">
        <v>14473</v>
      </c>
      <c r="R740">
        <v>43098</v>
      </c>
      <c r="S740" t="s">
        <v>1622</v>
      </c>
      <c r="T740">
        <v>2494.1</v>
      </c>
      <c r="AE740">
        <v>43055</v>
      </c>
      <c r="AF740">
        <v>174.03620000000001</v>
      </c>
      <c r="AG740">
        <v>174.08</v>
      </c>
      <c r="AJ740">
        <v>43055</v>
      </c>
      <c r="AK740">
        <v>174.08</v>
      </c>
      <c r="AL740">
        <v>174.03620000000001</v>
      </c>
      <c r="AO740">
        <v>43052</v>
      </c>
      <c r="AP740">
        <v>0.1149</v>
      </c>
      <c r="AR740">
        <v>43081</v>
      </c>
      <c r="AS740">
        <v>5</v>
      </c>
      <c r="AV740">
        <v>43038</v>
      </c>
      <c r="AW740" t="s">
        <v>1622</v>
      </c>
      <c r="AX740">
        <v>4410.8500000000004</v>
      </c>
    </row>
    <row r="741" spans="1:50" x14ac:dyDescent="0.25">
      <c r="A741">
        <v>43049</v>
      </c>
      <c r="B741">
        <v>233.97890000000001</v>
      </c>
      <c r="C741">
        <v>232</v>
      </c>
      <c r="F741">
        <v>43049</v>
      </c>
      <c r="G741">
        <v>232</v>
      </c>
      <c r="H741">
        <v>233.97890000000001</v>
      </c>
      <c r="K741">
        <v>43054</v>
      </c>
      <c r="L741">
        <v>7.8E-2</v>
      </c>
      <c r="N741">
        <v>43056</v>
      </c>
      <c r="O741">
        <v>25930</v>
      </c>
      <c r="R741">
        <v>43104</v>
      </c>
      <c r="S741" t="s">
        <v>1622</v>
      </c>
      <c r="T741">
        <v>2556.7399999999998</v>
      </c>
      <c r="AE741">
        <v>43056</v>
      </c>
      <c r="AF741">
        <v>173.26900000000001</v>
      </c>
      <c r="AG741">
        <v>173.3</v>
      </c>
      <c r="AJ741">
        <v>43056</v>
      </c>
      <c r="AK741">
        <v>173.3</v>
      </c>
      <c r="AL741">
        <v>173.26900000000001</v>
      </c>
      <c r="AO741">
        <v>43053</v>
      </c>
      <c r="AP741">
        <v>0.1124</v>
      </c>
      <c r="AR741">
        <v>43082</v>
      </c>
      <c r="AS741">
        <v>353</v>
      </c>
      <c r="AV741">
        <v>43039</v>
      </c>
      <c r="AW741" t="s">
        <v>1622</v>
      </c>
      <c r="AX741">
        <v>4439.13</v>
      </c>
    </row>
    <row r="742" spans="1:50" x14ac:dyDescent="0.25">
      <c r="A742">
        <v>43052</v>
      </c>
      <c r="B742">
        <v>231.74979999999999</v>
      </c>
      <c r="C742">
        <v>231.32</v>
      </c>
      <c r="F742">
        <v>43052</v>
      </c>
      <c r="G742">
        <v>231.32</v>
      </c>
      <c r="H742">
        <v>231.74979999999999</v>
      </c>
      <c r="K742">
        <v>43055</v>
      </c>
      <c r="L742">
        <v>9.11E-2</v>
      </c>
      <c r="N742">
        <v>43059</v>
      </c>
      <c r="O742">
        <v>8892</v>
      </c>
      <c r="R742">
        <v>43105</v>
      </c>
      <c r="S742" t="s">
        <v>1622</v>
      </c>
      <c r="T742">
        <v>2578.92</v>
      </c>
      <c r="AE742">
        <v>43059</v>
      </c>
      <c r="AF742">
        <v>172.88300000000001</v>
      </c>
      <c r="AG742">
        <v>172.9</v>
      </c>
      <c r="AJ742">
        <v>43059</v>
      </c>
      <c r="AK742">
        <v>172.9</v>
      </c>
      <c r="AL742">
        <v>172.88300000000001</v>
      </c>
      <c r="AO742">
        <v>43054</v>
      </c>
      <c r="AP742">
        <v>0.1149</v>
      </c>
      <c r="AR742">
        <v>43083</v>
      </c>
      <c r="AS742">
        <v>56</v>
      </c>
      <c r="AV742">
        <v>43040</v>
      </c>
      <c r="AW742" t="s">
        <v>1622</v>
      </c>
      <c r="AX742">
        <v>4430.5600000000004</v>
      </c>
    </row>
    <row r="743" spans="1:50" x14ac:dyDescent="0.25">
      <c r="A743">
        <v>43053</v>
      </c>
      <c r="B743">
        <v>231.14449999999999</v>
      </c>
      <c r="C743">
        <v>230.38</v>
      </c>
      <c r="F743">
        <v>43053</v>
      </c>
      <c r="G743">
        <v>230.38</v>
      </c>
      <c r="H743">
        <v>231.14449999999999</v>
      </c>
      <c r="K743">
        <v>43056</v>
      </c>
      <c r="L743">
        <v>6.6000000000000003E-2</v>
      </c>
      <c r="N743">
        <v>43060</v>
      </c>
      <c r="O743">
        <v>12867</v>
      </c>
      <c r="R743">
        <v>43109</v>
      </c>
      <c r="S743" t="s">
        <v>1622</v>
      </c>
      <c r="T743">
        <v>2591.4899999999998</v>
      </c>
      <c r="AE743">
        <v>43060</v>
      </c>
      <c r="AF743">
        <v>173.81659999999999</v>
      </c>
      <c r="AG743">
        <v>173.88</v>
      </c>
      <c r="AJ743">
        <v>43060</v>
      </c>
      <c r="AK743">
        <v>173.88</v>
      </c>
      <c r="AL743">
        <v>173.81659999999999</v>
      </c>
      <c r="AO743">
        <v>43055</v>
      </c>
      <c r="AP743">
        <v>0.1178</v>
      </c>
      <c r="AR743">
        <v>43084</v>
      </c>
      <c r="AS743">
        <v>584</v>
      </c>
      <c r="AV743">
        <v>43041</v>
      </c>
      <c r="AW743" t="s">
        <v>1622</v>
      </c>
      <c r="AX743">
        <v>4436.92</v>
      </c>
    </row>
    <row r="744" spans="1:50" x14ac:dyDescent="0.25">
      <c r="A744">
        <v>43054</v>
      </c>
      <c r="B744">
        <v>226.63910000000001</v>
      </c>
      <c r="C744">
        <v>227.13</v>
      </c>
      <c r="F744">
        <v>43054</v>
      </c>
      <c r="G744">
        <v>227.13</v>
      </c>
      <c r="H744">
        <v>226.63910000000001</v>
      </c>
      <c r="K744">
        <v>43059</v>
      </c>
      <c r="L744">
        <v>7.5200000000000003E-2</v>
      </c>
      <c r="N744">
        <v>43061</v>
      </c>
      <c r="O744">
        <v>5280</v>
      </c>
      <c r="R744">
        <v>43110</v>
      </c>
      <c r="S744" t="s">
        <v>1622</v>
      </c>
      <c r="T744">
        <v>2595.36</v>
      </c>
      <c r="AE744">
        <v>43061</v>
      </c>
      <c r="AF744">
        <v>173.09979999999999</v>
      </c>
      <c r="AG744">
        <v>173.15</v>
      </c>
      <c r="AJ744">
        <v>43061</v>
      </c>
      <c r="AK744">
        <v>173.15</v>
      </c>
      <c r="AL744">
        <v>173.09979999999999</v>
      </c>
      <c r="AO744">
        <v>43056</v>
      </c>
      <c r="AP744">
        <v>0.1111</v>
      </c>
      <c r="AR744">
        <v>43087</v>
      </c>
      <c r="AS744">
        <v>16180</v>
      </c>
      <c r="AV744">
        <v>43042</v>
      </c>
      <c r="AW744" t="s">
        <v>1622</v>
      </c>
      <c r="AX744">
        <v>4467.26</v>
      </c>
    </row>
    <row r="745" spans="1:50" x14ac:dyDescent="0.25">
      <c r="A745">
        <v>43055</v>
      </c>
      <c r="B745">
        <v>228.922</v>
      </c>
      <c r="C745">
        <v>229.98</v>
      </c>
      <c r="F745">
        <v>43055</v>
      </c>
      <c r="G745">
        <v>229.98</v>
      </c>
      <c r="H745">
        <v>228.922</v>
      </c>
      <c r="K745">
        <v>43060</v>
      </c>
      <c r="L745">
        <v>6.4199999999999993E-2</v>
      </c>
      <c r="N745">
        <v>43062</v>
      </c>
      <c r="O745">
        <v>9888</v>
      </c>
      <c r="R745">
        <v>43111</v>
      </c>
      <c r="S745" t="s">
        <v>1622</v>
      </c>
      <c r="T745">
        <v>2589.77</v>
      </c>
      <c r="AE745">
        <v>43062</v>
      </c>
      <c r="AF745">
        <v>173.5772</v>
      </c>
      <c r="AG745">
        <v>173.6</v>
      </c>
      <c r="AJ745">
        <v>43062</v>
      </c>
      <c r="AK745">
        <v>173.6</v>
      </c>
      <c r="AL745">
        <v>173.5772</v>
      </c>
      <c r="AO745">
        <v>43059</v>
      </c>
      <c r="AP745">
        <v>0.1216</v>
      </c>
      <c r="AR745">
        <v>43088</v>
      </c>
      <c r="AS745">
        <v>2363</v>
      </c>
      <c r="AV745">
        <v>43045</v>
      </c>
      <c r="AW745" t="s">
        <v>1622</v>
      </c>
      <c r="AX745">
        <v>4470.6000000000004</v>
      </c>
    </row>
    <row r="746" spans="1:50" x14ac:dyDescent="0.25">
      <c r="A746">
        <v>43056</v>
      </c>
      <c r="B746">
        <v>229.17840000000001</v>
      </c>
      <c r="C746">
        <v>228</v>
      </c>
      <c r="F746">
        <v>43056</v>
      </c>
      <c r="G746">
        <v>228</v>
      </c>
      <c r="H746">
        <v>229.17840000000001</v>
      </c>
      <c r="K746">
        <v>43061</v>
      </c>
      <c r="L746">
        <v>6.8900000000000003E-2</v>
      </c>
      <c r="N746">
        <v>43063</v>
      </c>
      <c r="O746">
        <v>3582</v>
      </c>
      <c r="R746">
        <v>43112</v>
      </c>
      <c r="S746" t="s">
        <v>1622</v>
      </c>
      <c r="T746">
        <v>2573.52</v>
      </c>
      <c r="AE746">
        <v>43063</v>
      </c>
      <c r="AF746">
        <v>173.4299</v>
      </c>
      <c r="AG746">
        <v>173.46</v>
      </c>
      <c r="AJ746">
        <v>43063</v>
      </c>
      <c r="AK746">
        <v>173.46</v>
      </c>
      <c r="AL746">
        <v>173.4299</v>
      </c>
      <c r="AO746">
        <v>43060</v>
      </c>
      <c r="AP746">
        <v>0.114</v>
      </c>
      <c r="AR746">
        <v>43089</v>
      </c>
      <c r="AS746">
        <v>712</v>
      </c>
      <c r="AV746">
        <v>43046</v>
      </c>
      <c r="AW746" t="s">
        <v>1622</v>
      </c>
      <c r="AX746">
        <v>4476.16</v>
      </c>
    </row>
    <row r="747" spans="1:50" x14ac:dyDescent="0.25">
      <c r="A747">
        <v>43059</v>
      </c>
      <c r="B747">
        <v>228.61619999999999</v>
      </c>
      <c r="C747">
        <v>230.22</v>
      </c>
      <c r="F747">
        <v>43059</v>
      </c>
      <c r="G747">
        <v>230.22</v>
      </c>
      <c r="H747">
        <v>228.61619999999999</v>
      </c>
      <c r="K747">
        <v>43062</v>
      </c>
      <c r="L747">
        <v>7.8700000000000006E-2</v>
      </c>
      <c r="N747">
        <v>43066</v>
      </c>
      <c r="O747">
        <v>1676</v>
      </c>
      <c r="R747">
        <v>43115</v>
      </c>
      <c r="S747" t="s">
        <v>1622</v>
      </c>
      <c r="T747">
        <v>2583.9899999999998</v>
      </c>
      <c r="AE747">
        <v>43066</v>
      </c>
      <c r="AF747">
        <v>173.80279999999999</v>
      </c>
      <c r="AG747">
        <v>174</v>
      </c>
      <c r="AJ747">
        <v>43066</v>
      </c>
      <c r="AK747">
        <v>174</v>
      </c>
      <c r="AL747">
        <v>173.80279999999999</v>
      </c>
      <c r="AO747">
        <v>43061</v>
      </c>
      <c r="AP747">
        <v>0.1186</v>
      </c>
      <c r="AR747">
        <v>43090</v>
      </c>
      <c r="AS747">
        <v>648</v>
      </c>
      <c r="AV747">
        <v>43047</v>
      </c>
      <c r="AW747" t="s">
        <v>1622</v>
      </c>
      <c r="AX747">
        <v>4501.95</v>
      </c>
    </row>
    <row r="748" spans="1:50" x14ac:dyDescent="0.25">
      <c r="A748">
        <v>43060</v>
      </c>
      <c r="B748">
        <v>230.10650000000001</v>
      </c>
      <c r="C748">
        <v>231.77</v>
      </c>
      <c r="F748">
        <v>43060</v>
      </c>
      <c r="G748">
        <v>231.77</v>
      </c>
      <c r="H748">
        <v>230.10650000000001</v>
      </c>
      <c r="K748">
        <v>43063</v>
      </c>
      <c r="L748">
        <v>7.5800000000000006E-2</v>
      </c>
      <c r="N748">
        <v>43067</v>
      </c>
      <c r="O748">
        <v>53570</v>
      </c>
      <c r="R748">
        <v>43116</v>
      </c>
      <c r="S748" t="s">
        <v>1622</v>
      </c>
      <c r="T748">
        <v>2598.15</v>
      </c>
      <c r="AE748">
        <v>43067</v>
      </c>
      <c r="AF748">
        <v>173.9751</v>
      </c>
      <c r="AG748">
        <v>174.14</v>
      </c>
      <c r="AJ748">
        <v>43067</v>
      </c>
      <c r="AK748">
        <v>174.14</v>
      </c>
      <c r="AL748">
        <v>173.9751</v>
      </c>
      <c r="AO748">
        <v>43062</v>
      </c>
      <c r="AP748">
        <v>0.112</v>
      </c>
      <c r="AR748">
        <v>43091</v>
      </c>
      <c r="AS748">
        <v>2666</v>
      </c>
      <c r="AV748">
        <v>43048</v>
      </c>
      <c r="AW748" t="s">
        <v>1622</v>
      </c>
      <c r="AX748">
        <v>4486.26</v>
      </c>
    </row>
    <row r="749" spans="1:50" x14ac:dyDescent="0.25">
      <c r="A749">
        <v>43061</v>
      </c>
      <c r="B749">
        <v>230.8793</v>
      </c>
      <c r="C749">
        <v>230.11</v>
      </c>
      <c r="F749">
        <v>43061</v>
      </c>
      <c r="G749">
        <v>230.11</v>
      </c>
      <c r="H749">
        <v>230.8793</v>
      </c>
      <c r="K749">
        <v>43066</v>
      </c>
      <c r="L749">
        <v>5.7200000000000001E-2</v>
      </c>
      <c r="N749">
        <v>43068</v>
      </c>
      <c r="O749">
        <v>7034</v>
      </c>
      <c r="R749">
        <v>43117</v>
      </c>
      <c r="S749" t="s">
        <v>1622</v>
      </c>
      <c r="T749">
        <v>2593.4</v>
      </c>
      <c r="AE749">
        <v>43068</v>
      </c>
      <c r="AF749">
        <v>172.8767</v>
      </c>
      <c r="AG749">
        <v>173.47</v>
      </c>
      <c r="AJ749">
        <v>43068</v>
      </c>
      <c r="AK749">
        <v>173.47</v>
      </c>
      <c r="AL749">
        <v>172.8767</v>
      </c>
      <c r="AO749">
        <v>43063</v>
      </c>
      <c r="AP749">
        <v>0.1081</v>
      </c>
      <c r="AR749">
        <v>43096</v>
      </c>
      <c r="AS749">
        <v>124</v>
      </c>
      <c r="AV749">
        <v>43049</v>
      </c>
      <c r="AW749" t="s">
        <v>1622</v>
      </c>
      <c r="AX749">
        <v>4464.47</v>
      </c>
    </row>
    <row r="750" spans="1:50" x14ac:dyDescent="0.25">
      <c r="A750">
        <v>43062</v>
      </c>
      <c r="B750">
        <v>230.87219999999999</v>
      </c>
      <c r="C750">
        <v>229.71</v>
      </c>
      <c r="F750">
        <v>43062</v>
      </c>
      <c r="G750">
        <v>229.71</v>
      </c>
      <c r="H750">
        <v>230.87219999999999</v>
      </c>
      <c r="K750">
        <v>43067</v>
      </c>
      <c r="L750">
        <v>6.7799999999999999E-2</v>
      </c>
      <c r="N750">
        <v>43069</v>
      </c>
      <c r="O750">
        <v>2892</v>
      </c>
      <c r="R750">
        <v>43118</v>
      </c>
      <c r="S750" t="s">
        <v>1622</v>
      </c>
      <c r="T750">
        <v>2574.33</v>
      </c>
      <c r="AE750">
        <v>43069</v>
      </c>
      <c r="AF750">
        <v>173.8158</v>
      </c>
      <c r="AG750">
        <v>173.48</v>
      </c>
      <c r="AJ750">
        <v>43069</v>
      </c>
      <c r="AK750">
        <v>173.48</v>
      </c>
      <c r="AL750">
        <v>173.8158</v>
      </c>
      <c r="AO750">
        <v>43066</v>
      </c>
      <c r="AP750">
        <v>7.9799999999999996E-2</v>
      </c>
      <c r="AR750">
        <v>43097</v>
      </c>
      <c r="AS750">
        <v>39</v>
      </c>
      <c r="AV750">
        <v>43052</v>
      </c>
      <c r="AW750" t="s">
        <v>1622</v>
      </c>
      <c r="AX750">
        <v>4463.62</v>
      </c>
    </row>
    <row r="751" spans="1:50" x14ac:dyDescent="0.25">
      <c r="A751">
        <v>43063</v>
      </c>
      <c r="B751">
        <v>231.30199999999999</v>
      </c>
      <c r="C751">
        <v>232.11</v>
      </c>
      <c r="F751">
        <v>43063</v>
      </c>
      <c r="G751">
        <v>232.11</v>
      </c>
      <c r="H751">
        <v>231.30199999999999</v>
      </c>
      <c r="K751">
        <v>43068</v>
      </c>
      <c r="L751">
        <v>7.6200000000000004E-2</v>
      </c>
      <c r="N751">
        <v>43070</v>
      </c>
      <c r="O751">
        <v>5172</v>
      </c>
      <c r="R751">
        <v>43119</v>
      </c>
      <c r="S751" t="s">
        <v>1622</v>
      </c>
      <c r="T751">
        <v>2591.98</v>
      </c>
      <c r="AE751">
        <v>43070</v>
      </c>
      <c r="AF751">
        <v>173.03870000000001</v>
      </c>
      <c r="AG751">
        <v>172.85</v>
      </c>
      <c r="AJ751">
        <v>43070</v>
      </c>
      <c r="AK751">
        <v>172.85</v>
      </c>
      <c r="AL751">
        <v>173.03870000000001</v>
      </c>
      <c r="AO751">
        <v>43067</v>
      </c>
      <c r="AP751">
        <v>8.5900000000000004E-2</v>
      </c>
      <c r="AR751">
        <v>43098</v>
      </c>
      <c r="AS751">
        <v>5</v>
      </c>
      <c r="AV751">
        <v>43053</v>
      </c>
      <c r="AW751" t="s">
        <v>1622</v>
      </c>
      <c r="AX751">
        <v>4474.5200000000004</v>
      </c>
    </row>
    <row r="752" spans="1:50" x14ac:dyDescent="0.25">
      <c r="A752">
        <v>43066</v>
      </c>
      <c r="B752">
        <v>230.7747</v>
      </c>
      <c r="C752">
        <v>230.34</v>
      </c>
      <c r="F752">
        <v>43066</v>
      </c>
      <c r="G752">
        <v>230.34</v>
      </c>
      <c r="H752">
        <v>230.7747</v>
      </c>
      <c r="K752">
        <v>43069</v>
      </c>
      <c r="L752">
        <v>7.9799999999999996E-2</v>
      </c>
      <c r="N752">
        <v>43073</v>
      </c>
      <c r="O752">
        <v>5408</v>
      </c>
      <c r="R752">
        <v>43122</v>
      </c>
      <c r="S752" t="s">
        <v>1622</v>
      </c>
      <c r="T752">
        <v>2594.89</v>
      </c>
      <c r="AE752">
        <v>43073</v>
      </c>
      <c r="AF752">
        <v>174.44499999999999</v>
      </c>
      <c r="AG752">
        <v>174.62</v>
      </c>
      <c r="AJ752">
        <v>43073</v>
      </c>
      <c r="AK752">
        <v>174.62</v>
      </c>
      <c r="AL752">
        <v>174.44499999999999</v>
      </c>
      <c r="AO752">
        <v>43068</v>
      </c>
      <c r="AP752">
        <v>6.8199999999999997E-2</v>
      </c>
      <c r="AR752">
        <v>43102</v>
      </c>
      <c r="AS752">
        <v>2</v>
      </c>
      <c r="AV752">
        <v>43054</v>
      </c>
      <c r="AW752" t="s">
        <v>1622</v>
      </c>
      <c r="AX752">
        <v>4474.32</v>
      </c>
    </row>
    <row r="753" spans="1:50" x14ac:dyDescent="0.25">
      <c r="A753">
        <v>43067</v>
      </c>
      <c r="B753">
        <v>230.16409999999999</v>
      </c>
      <c r="C753">
        <v>230.69</v>
      </c>
      <c r="F753">
        <v>43067</v>
      </c>
      <c r="G753">
        <v>230.69</v>
      </c>
      <c r="H753">
        <v>230.16409999999999</v>
      </c>
      <c r="K753">
        <v>43070</v>
      </c>
      <c r="L753">
        <v>8.4599999999999995E-2</v>
      </c>
      <c r="N753">
        <v>43074</v>
      </c>
      <c r="O753">
        <v>5188</v>
      </c>
      <c r="R753">
        <v>43123</v>
      </c>
      <c r="S753" t="s">
        <v>1622</v>
      </c>
      <c r="T753">
        <v>2621.0700000000002</v>
      </c>
      <c r="AE753">
        <v>43074</v>
      </c>
      <c r="AF753">
        <v>176.26939999999999</v>
      </c>
      <c r="AG753">
        <v>176.32</v>
      </c>
      <c r="AJ753">
        <v>43074</v>
      </c>
      <c r="AK753">
        <v>176.32</v>
      </c>
      <c r="AL753">
        <v>176.26939999999999</v>
      </c>
      <c r="AO753">
        <v>43069</v>
      </c>
      <c r="AP753">
        <v>8.8900000000000007E-2</v>
      </c>
      <c r="AR753">
        <v>43103</v>
      </c>
      <c r="AS753">
        <v>146</v>
      </c>
      <c r="AV753">
        <v>43055</v>
      </c>
      <c r="AW753" t="s">
        <v>1622</v>
      </c>
      <c r="AX753">
        <v>4519.04</v>
      </c>
    </row>
    <row r="754" spans="1:50" x14ac:dyDescent="0.25">
      <c r="A754">
        <v>43068</v>
      </c>
      <c r="B754">
        <v>231.97989999999999</v>
      </c>
      <c r="C754">
        <v>232.07</v>
      </c>
      <c r="F754">
        <v>43068</v>
      </c>
      <c r="G754">
        <v>232.07</v>
      </c>
      <c r="H754">
        <v>231.97989999999999</v>
      </c>
      <c r="K754">
        <v>43073</v>
      </c>
      <c r="L754">
        <v>5.9499999999999997E-2</v>
      </c>
      <c r="N754">
        <v>43075</v>
      </c>
      <c r="O754">
        <v>9877</v>
      </c>
      <c r="R754">
        <v>43124</v>
      </c>
      <c r="S754" t="s">
        <v>1622</v>
      </c>
      <c r="T754">
        <v>2607.5500000000002</v>
      </c>
      <c r="AE754">
        <v>43075</v>
      </c>
      <c r="AF754">
        <v>176.8167</v>
      </c>
      <c r="AG754">
        <v>176.98</v>
      </c>
      <c r="AJ754">
        <v>43075</v>
      </c>
      <c r="AK754">
        <v>176.98</v>
      </c>
      <c r="AL754">
        <v>176.8167</v>
      </c>
      <c r="AO754">
        <v>43070</v>
      </c>
      <c r="AP754">
        <v>0.1229</v>
      </c>
      <c r="AR754">
        <v>43104</v>
      </c>
      <c r="AS754">
        <v>23</v>
      </c>
      <c r="AV754">
        <v>43056</v>
      </c>
      <c r="AW754" t="s">
        <v>1622</v>
      </c>
      <c r="AX754">
        <v>4499.17</v>
      </c>
    </row>
    <row r="755" spans="1:50" x14ac:dyDescent="0.25">
      <c r="A755">
        <v>43069</v>
      </c>
      <c r="B755">
        <v>232.7345</v>
      </c>
      <c r="C755">
        <v>233.65</v>
      </c>
      <c r="F755">
        <v>43069</v>
      </c>
      <c r="G755">
        <v>233.65</v>
      </c>
      <c r="H755">
        <v>232.7345</v>
      </c>
      <c r="K755">
        <v>43074</v>
      </c>
      <c r="L755">
        <v>7.2300000000000003E-2</v>
      </c>
      <c r="N755">
        <v>43076</v>
      </c>
      <c r="O755">
        <v>8656</v>
      </c>
      <c r="R755">
        <v>43125</v>
      </c>
      <c r="S755" t="s">
        <v>1622</v>
      </c>
      <c r="T755">
        <v>2584.75</v>
      </c>
      <c r="AE755">
        <v>43076</v>
      </c>
      <c r="AF755">
        <v>177.83349999999999</v>
      </c>
      <c r="AG755">
        <v>177.93</v>
      </c>
      <c r="AJ755">
        <v>43076</v>
      </c>
      <c r="AK755">
        <v>177.93</v>
      </c>
      <c r="AL755">
        <v>177.83349999999999</v>
      </c>
      <c r="AO755">
        <v>43073</v>
      </c>
      <c r="AP755">
        <v>0.1171</v>
      </c>
      <c r="AR755">
        <v>43105</v>
      </c>
      <c r="AS755">
        <v>5739</v>
      </c>
      <c r="AV755">
        <v>43059</v>
      </c>
      <c r="AW755" t="s">
        <v>1622</v>
      </c>
      <c r="AX755">
        <v>4489.32</v>
      </c>
    </row>
    <row r="756" spans="1:50" x14ac:dyDescent="0.25">
      <c r="A756">
        <v>43070</v>
      </c>
      <c r="B756">
        <v>233.29669999999999</v>
      </c>
      <c r="C756">
        <v>229.91</v>
      </c>
      <c r="F756">
        <v>43070</v>
      </c>
      <c r="G756">
        <v>229.91</v>
      </c>
      <c r="H756">
        <v>233.29669999999999</v>
      </c>
      <c r="K756">
        <v>43075</v>
      </c>
      <c r="L756">
        <v>7.7299999999999994E-2</v>
      </c>
      <c r="N756">
        <v>43077</v>
      </c>
      <c r="O756">
        <v>2371</v>
      </c>
      <c r="R756">
        <v>43126</v>
      </c>
      <c r="S756" t="s">
        <v>1622</v>
      </c>
      <c r="T756">
        <v>2577.62</v>
      </c>
      <c r="AE756">
        <v>43077</v>
      </c>
      <c r="AF756">
        <v>178.4365</v>
      </c>
      <c r="AG756">
        <v>178.36</v>
      </c>
      <c r="AJ756">
        <v>43077</v>
      </c>
      <c r="AK756">
        <v>178.36</v>
      </c>
      <c r="AL756">
        <v>178.4365</v>
      </c>
      <c r="AO756">
        <v>43074</v>
      </c>
      <c r="AP756">
        <v>0.1191</v>
      </c>
      <c r="AR756">
        <v>43108</v>
      </c>
      <c r="AS756">
        <v>331</v>
      </c>
      <c r="AV756">
        <v>43060</v>
      </c>
      <c r="AW756" t="s">
        <v>1622</v>
      </c>
      <c r="AX756">
        <v>4513.6499999999996</v>
      </c>
    </row>
    <row r="757" spans="1:50" x14ac:dyDescent="0.25">
      <c r="A757">
        <v>43073</v>
      </c>
      <c r="B757">
        <v>232.0078</v>
      </c>
      <c r="C757">
        <v>231.98</v>
      </c>
      <c r="F757">
        <v>43073</v>
      </c>
      <c r="G757">
        <v>231.98</v>
      </c>
      <c r="H757">
        <v>232.0078</v>
      </c>
      <c r="K757">
        <v>43076</v>
      </c>
      <c r="L757">
        <v>7.3700000000000002E-2</v>
      </c>
      <c r="N757">
        <v>43080</v>
      </c>
      <c r="O757">
        <v>8785</v>
      </c>
      <c r="R757">
        <v>43129</v>
      </c>
      <c r="S757" t="s">
        <v>1622</v>
      </c>
      <c r="T757">
        <v>2579.1799999999998</v>
      </c>
      <c r="AE757">
        <v>43080</v>
      </c>
      <c r="AF757">
        <v>178.26410000000001</v>
      </c>
      <c r="AG757">
        <v>178.36</v>
      </c>
      <c r="AJ757">
        <v>43080</v>
      </c>
      <c r="AK757">
        <v>178.36</v>
      </c>
      <c r="AL757">
        <v>178.26410000000001</v>
      </c>
      <c r="AO757">
        <v>43075</v>
      </c>
      <c r="AP757">
        <v>0.1212</v>
      </c>
      <c r="AR757">
        <v>43109</v>
      </c>
      <c r="AS757">
        <v>94</v>
      </c>
      <c r="AV757">
        <v>43061</v>
      </c>
      <c r="AW757" t="s">
        <v>1622</v>
      </c>
      <c r="AX757">
        <v>4495.08</v>
      </c>
    </row>
    <row r="758" spans="1:50" x14ac:dyDescent="0.25">
      <c r="A758">
        <v>43074</v>
      </c>
      <c r="B758">
        <v>232.54249999999999</v>
      </c>
      <c r="C758">
        <v>232.77</v>
      </c>
      <c r="F758">
        <v>43074</v>
      </c>
      <c r="G758">
        <v>232.77</v>
      </c>
      <c r="H758">
        <v>232.54249999999999</v>
      </c>
      <c r="K758">
        <v>43077</v>
      </c>
      <c r="L758">
        <v>8.3599999999999994E-2</v>
      </c>
      <c r="N758">
        <v>43081</v>
      </c>
      <c r="O758">
        <v>1518</v>
      </c>
      <c r="R758">
        <v>43130</v>
      </c>
      <c r="S758" t="s">
        <v>1622</v>
      </c>
      <c r="T758">
        <v>2548.48</v>
      </c>
      <c r="AE758">
        <v>43081</v>
      </c>
      <c r="AF758">
        <v>177.2415</v>
      </c>
      <c r="AG758">
        <v>177.35</v>
      </c>
      <c r="AJ758">
        <v>43081</v>
      </c>
      <c r="AK758">
        <v>177.35</v>
      </c>
      <c r="AL758">
        <v>177.2415</v>
      </c>
      <c r="AO758">
        <v>43076</v>
      </c>
      <c r="AP758">
        <v>0.111</v>
      </c>
      <c r="AR758">
        <v>43110</v>
      </c>
      <c r="AS758">
        <v>423</v>
      </c>
      <c r="AV758">
        <v>43062</v>
      </c>
      <c r="AW758" t="s">
        <v>1622</v>
      </c>
      <c r="AX758">
        <v>4507.55</v>
      </c>
    </row>
    <row r="759" spans="1:50" x14ac:dyDescent="0.25">
      <c r="A759">
        <v>43075</v>
      </c>
      <c r="B759">
        <v>229.19739999999999</v>
      </c>
      <c r="C759">
        <v>230.35</v>
      </c>
      <c r="F759">
        <v>43075</v>
      </c>
      <c r="G759">
        <v>230.35</v>
      </c>
      <c r="H759">
        <v>229.19739999999999</v>
      </c>
      <c r="K759">
        <v>43080</v>
      </c>
      <c r="L759">
        <v>8.0100000000000005E-2</v>
      </c>
      <c r="N759">
        <v>43082</v>
      </c>
      <c r="O759">
        <v>6744</v>
      </c>
      <c r="R759">
        <v>43131</v>
      </c>
      <c r="S759" t="s">
        <v>1622</v>
      </c>
      <c r="T759">
        <v>2519.21</v>
      </c>
      <c r="AE759">
        <v>43082</v>
      </c>
      <c r="AF759">
        <v>176.38339999999999</v>
      </c>
      <c r="AG759">
        <v>176.51</v>
      </c>
      <c r="AJ759">
        <v>43082</v>
      </c>
      <c r="AK759">
        <v>176.51</v>
      </c>
      <c r="AL759">
        <v>176.38339999999999</v>
      </c>
      <c r="AO759">
        <v>43077</v>
      </c>
      <c r="AP759">
        <v>0.12429999999999999</v>
      </c>
      <c r="AR759">
        <v>43111</v>
      </c>
      <c r="AS759">
        <v>37</v>
      </c>
      <c r="AV759">
        <v>43063</v>
      </c>
      <c r="AW759" t="s">
        <v>1622</v>
      </c>
      <c r="AX759">
        <v>4503.78</v>
      </c>
    </row>
    <row r="760" spans="1:50" x14ac:dyDescent="0.25">
      <c r="A760">
        <v>43076</v>
      </c>
      <c r="B760">
        <v>231.9599</v>
      </c>
      <c r="C760">
        <v>232.74</v>
      </c>
      <c r="F760">
        <v>43076</v>
      </c>
      <c r="G760">
        <v>232.74</v>
      </c>
      <c r="H760">
        <v>231.9599</v>
      </c>
      <c r="K760">
        <v>43081</v>
      </c>
      <c r="L760">
        <v>7.7899999999999997E-2</v>
      </c>
      <c r="N760">
        <v>43083</v>
      </c>
      <c r="O760">
        <v>34762</v>
      </c>
      <c r="R760">
        <v>43132</v>
      </c>
      <c r="S760" t="s">
        <v>1622</v>
      </c>
      <c r="T760">
        <v>2565.3000000000002</v>
      </c>
      <c r="AE760">
        <v>43083</v>
      </c>
      <c r="AF760">
        <v>175.8725</v>
      </c>
      <c r="AG760">
        <v>176.06</v>
      </c>
      <c r="AJ760">
        <v>43083</v>
      </c>
      <c r="AK760">
        <v>176.06</v>
      </c>
      <c r="AL760">
        <v>175.8725</v>
      </c>
      <c r="AO760">
        <v>43080</v>
      </c>
      <c r="AP760">
        <v>0.1174</v>
      </c>
      <c r="AR760">
        <v>43112</v>
      </c>
      <c r="AS760">
        <v>76</v>
      </c>
      <c r="AV760">
        <v>43066</v>
      </c>
      <c r="AW760" t="s">
        <v>1622</v>
      </c>
      <c r="AX760">
        <v>4513.66</v>
      </c>
    </row>
    <row r="761" spans="1:50" x14ac:dyDescent="0.25">
      <c r="A761">
        <v>43077</v>
      </c>
      <c r="B761">
        <v>234.21080000000001</v>
      </c>
      <c r="C761">
        <v>234.1</v>
      </c>
      <c r="F761">
        <v>43077</v>
      </c>
      <c r="G761">
        <v>234.1</v>
      </c>
      <c r="H761">
        <v>234.21080000000001</v>
      </c>
      <c r="K761">
        <v>43082</v>
      </c>
      <c r="L761">
        <v>8.6599999999999996E-2</v>
      </c>
      <c r="N761">
        <v>43084</v>
      </c>
      <c r="O761">
        <v>11218</v>
      </c>
      <c r="R761">
        <v>43133</v>
      </c>
      <c r="S761" t="s">
        <v>1622</v>
      </c>
      <c r="T761">
        <v>2556.6999999999998</v>
      </c>
      <c r="AE761">
        <v>43084</v>
      </c>
      <c r="AF761">
        <v>177.11160000000001</v>
      </c>
      <c r="AG761">
        <v>177.28</v>
      </c>
      <c r="AJ761">
        <v>43084</v>
      </c>
      <c r="AK761">
        <v>177.28</v>
      </c>
      <c r="AL761">
        <v>177.11160000000001</v>
      </c>
      <c r="AO761">
        <v>43081</v>
      </c>
      <c r="AP761">
        <v>0.13189999999999999</v>
      </c>
      <c r="AR761">
        <v>43115</v>
      </c>
      <c r="AS761">
        <v>100</v>
      </c>
      <c r="AV761">
        <v>43067</v>
      </c>
      <c r="AW761" t="s">
        <v>1622</v>
      </c>
      <c r="AX761">
        <v>4518.12</v>
      </c>
    </row>
    <row r="762" spans="1:50" x14ac:dyDescent="0.25">
      <c r="A762">
        <v>43080</v>
      </c>
      <c r="B762">
        <v>235.44030000000001</v>
      </c>
      <c r="C762">
        <v>234.84</v>
      </c>
      <c r="F762">
        <v>43080</v>
      </c>
      <c r="G762">
        <v>234.84</v>
      </c>
      <c r="H762">
        <v>235.44030000000001</v>
      </c>
      <c r="K762">
        <v>43083</v>
      </c>
      <c r="L762">
        <v>8.2299999999999998E-2</v>
      </c>
      <c r="N762">
        <v>43087</v>
      </c>
      <c r="O762">
        <v>122927</v>
      </c>
      <c r="R762">
        <v>43136</v>
      </c>
      <c r="S762" t="s">
        <v>1622</v>
      </c>
      <c r="T762">
        <v>2501.41</v>
      </c>
      <c r="AE762">
        <v>43087</v>
      </c>
      <c r="AF762">
        <v>180.3946</v>
      </c>
      <c r="AG762">
        <v>180.45</v>
      </c>
      <c r="AJ762">
        <v>43087</v>
      </c>
      <c r="AK762">
        <v>180.45</v>
      </c>
      <c r="AL762">
        <v>180.3946</v>
      </c>
      <c r="AO762">
        <v>43082</v>
      </c>
      <c r="AP762">
        <v>0.12540000000000001</v>
      </c>
      <c r="AR762">
        <v>43116</v>
      </c>
      <c r="AS762">
        <v>7202</v>
      </c>
      <c r="AV762">
        <v>43068</v>
      </c>
      <c r="AW762" t="s">
        <v>1622</v>
      </c>
      <c r="AX762">
        <v>4489.5</v>
      </c>
    </row>
    <row r="763" spans="1:50" x14ac:dyDescent="0.25">
      <c r="A763">
        <v>43081</v>
      </c>
      <c r="B763">
        <v>235.67179999999999</v>
      </c>
      <c r="C763">
        <v>236.54</v>
      </c>
      <c r="F763">
        <v>43081</v>
      </c>
      <c r="G763">
        <v>236.54</v>
      </c>
      <c r="H763">
        <v>235.67179999999999</v>
      </c>
      <c r="K763">
        <v>43084</v>
      </c>
      <c r="L763">
        <v>7.22E-2</v>
      </c>
      <c r="N763">
        <v>43088</v>
      </c>
      <c r="O763">
        <v>4150</v>
      </c>
      <c r="R763">
        <v>43137</v>
      </c>
      <c r="S763" t="s">
        <v>1622</v>
      </c>
      <c r="T763">
        <v>2390.4</v>
      </c>
      <c r="AE763">
        <v>43088</v>
      </c>
      <c r="AF763">
        <v>180.58439999999999</v>
      </c>
      <c r="AG763">
        <v>180.54</v>
      </c>
      <c r="AJ763">
        <v>43088</v>
      </c>
      <c r="AK763">
        <v>180.54</v>
      </c>
      <c r="AL763">
        <v>180.58439999999999</v>
      </c>
      <c r="AO763">
        <v>43083</v>
      </c>
      <c r="AP763">
        <v>0.12709999999999999</v>
      </c>
      <c r="AR763">
        <v>43117</v>
      </c>
      <c r="AS763">
        <v>481</v>
      </c>
      <c r="AV763">
        <v>43069</v>
      </c>
      <c r="AW763" t="s">
        <v>1622</v>
      </c>
      <c r="AX763">
        <v>4514.05</v>
      </c>
    </row>
    <row r="764" spans="1:50" x14ac:dyDescent="0.25">
      <c r="A764">
        <v>43082</v>
      </c>
      <c r="B764">
        <v>235.09630000000001</v>
      </c>
      <c r="C764">
        <v>235.88</v>
      </c>
      <c r="F764">
        <v>43082</v>
      </c>
      <c r="G764">
        <v>235.88</v>
      </c>
      <c r="H764">
        <v>235.09630000000001</v>
      </c>
      <c r="K764">
        <v>43087</v>
      </c>
      <c r="L764">
        <v>6.6000000000000003E-2</v>
      </c>
      <c r="N764">
        <v>43089</v>
      </c>
      <c r="O764">
        <v>22996</v>
      </c>
      <c r="R764">
        <v>43138</v>
      </c>
      <c r="S764" t="s">
        <v>1622</v>
      </c>
      <c r="T764">
        <v>2399.4299999999998</v>
      </c>
      <c r="AE764">
        <v>43089</v>
      </c>
      <c r="AF764">
        <v>179.1979</v>
      </c>
      <c r="AG764">
        <v>179.25</v>
      </c>
      <c r="AJ764">
        <v>43089</v>
      </c>
      <c r="AK764">
        <v>179.25</v>
      </c>
      <c r="AL764">
        <v>179.1979</v>
      </c>
      <c r="AO764">
        <v>43084</v>
      </c>
      <c r="AP764">
        <v>0.1452</v>
      </c>
      <c r="AR764">
        <v>43118</v>
      </c>
      <c r="AS764">
        <v>861</v>
      </c>
      <c r="AV764">
        <v>43070</v>
      </c>
      <c r="AW764" t="s">
        <v>1622</v>
      </c>
      <c r="AX764">
        <v>4493.8900000000003</v>
      </c>
    </row>
    <row r="765" spans="1:50" x14ac:dyDescent="0.25">
      <c r="A765">
        <v>43083</v>
      </c>
      <c r="B765">
        <v>234.76429999999999</v>
      </c>
      <c r="C765">
        <v>234.11</v>
      </c>
      <c r="F765">
        <v>43083</v>
      </c>
      <c r="G765">
        <v>234.11</v>
      </c>
      <c r="H765">
        <v>234.76429999999999</v>
      </c>
      <c r="K765">
        <v>43088</v>
      </c>
      <c r="L765">
        <v>8.6199999999999999E-2</v>
      </c>
      <c r="N765">
        <v>43090</v>
      </c>
      <c r="O765">
        <v>7108</v>
      </c>
      <c r="R765">
        <v>43139</v>
      </c>
      <c r="S765" t="s">
        <v>1622</v>
      </c>
      <c r="T765">
        <v>2421.39</v>
      </c>
      <c r="AE765">
        <v>43090</v>
      </c>
      <c r="AF765">
        <v>179.21870000000001</v>
      </c>
      <c r="AG765">
        <v>179.33</v>
      </c>
      <c r="AJ765">
        <v>43090</v>
      </c>
      <c r="AK765">
        <v>179.33</v>
      </c>
      <c r="AL765">
        <v>179.21870000000001</v>
      </c>
      <c r="AO765">
        <v>43087</v>
      </c>
      <c r="AP765">
        <v>0.1643</v>
      </c>
      <c r="AR765">
        <v>43119</v>
      </c>
      <c r="AS765">
        <v>22</v>
      </c>
      <c r="AV765">
        <v>43073</v>
      </c>
      <c r="AW765" t="s">
        <v>1622</v>
      </c>
      <c r="AX765">
        <v>4530.6000000000004</v>
      </c>
    </row>
    <row r="766" spans="1:50" x14ac:dyDescent="0.25">
      <c r="A766">
        <v>43084</v>
      </c>
      <c r="B766">
        <v>232.8424</v>
      </c>
      <c r="C766">
        <v>234.47</v>
      </c>
      <c r="F766">
        <v>43084</v>
      </c>
      <c r="G766">
        <v>234.47</v>
      </c>
      <c r="H766">
        <v>232.8424</v>
      </c>
      <c r="K766">
        <v>43089</v>
      </c>
      <c r="L766">
        <v>8.8400000000000006E-2</v>
      </c>
      <c r="N766">
        <v>43091</v>
      </c>
      <c r="O766">
        <v>5989</v>
      </c>
      <c r="R766">
        <v>43140</v>
      </c>
      <c r="S766" t="s">
        <v>1622</v>
      </c>
      <c r="T766">
        <v>2374.0700000000002</v>
      </c>
      <c r="AE766">
        <v>43091</v>
      </c>
      <c r="AF766">
        <v>177.99350000000001</v>
      </c>
      <c r="AG766">
        <v>178.17</v>
      </c>
      <c r="AJ766">
        <v>43091</v>
      </c>
      <c r="AK766">
        <v>178.17</v>
      </c>
      <c r="AL766">
        <v>177.99350000000001</v>
      </c>
      <c r="AO766">
        <v>43088</v>
      </c>
      <c r="AP766">
        <v>0.1341</v>
      </c>
      <c r="AR766">
        <v>43122</v>
      </c>
      <c r="AS766">
        <v>194</v>
      </c>
      <c r="AV766">
        <v>43074</v>
      </c>
      <c r="AW766" t="s">
        <v>1622</v>
      </c>
      <c r="AX766">
        <v>4578.07</v>
      </c>
    </row>
    <row r="767" spans="1:50" x14ac:dyDescent="0.25">
      <c r="A767">
        <v>43087</v>
      </c>
      <c r="B767">
        <v>235.98349999999999</v>
      </c>
      <c r="C767">
        <v>236.49</v>
      </c>
      <c r="F767">
        <v>43087</v>
      </c>
      <c r="G767">
        <v>236.49</v>
      </c>
      <c r="H767">
        <v>235.98349999999999</v>
      </c>
      <c r="K767">
        <v>43090</v>
      </c>
      <c r="L767">
        <v>0.10249999999999999</v>
      </c>
      <c r="N767">
        <v>43096</v>
      </c>
      <c r="O767">
        <v>1658</v>
      </c>
      <c r="R767">
        <v>43144</v>
      </c>
      <c r="S767" t="s">
        <v>1622</v>
      </c>
      <c r="T767">
        <v>2352.64</v>
      </c>
      <c r="AE767">
        <v>43096</v>
      </c>
      <c r="AF767">
        <v>179.24510000000001</v>
      </c>
      <c r="AG767">
        <v>179.39</v>
      </c>
      <c r="AJ767">
        <v>43096</v>
      </c>
      <c r="AK767">
        <v>179.39</v>
      </c>
      <c r="AL767">
        <v>179.24510000000001</v>
      </c>
      <c r="AO767">
        <v>43089</v>
      </c>
      <c r="AP767">
        <v>0.1273</v>
      </c>
      <c r="AR767">
        <v>43123</v>
      </c>
      <c r="AS767">
        <v>130</v>
      </c>
      <c r="AV767">
        <v>43075</v>
      </c>
      <c r="AW767" t="s">
        <v>1622</v>
      </c>
      <c r="AX767">
        <v>4592.24</v>
      </c>
    </row>
    <row r="768" spans="1:50" x14ac:dyDescent="0.25">
      <c r="A768">
        <v>43088</v>
      </c>
      <c r="B768">
        <v>235.59649999999999</v>
      </c>
      <c r="C768">
        <v>235.33</v>
      </c>
      <c r="F768">
        <v>43088</v>
      </c>
      <c r="G768">
        <v>235.33</v>
      </c>
      <c r="H768">
        <v>235.59649999999999</v>
      </c>
      <c r="K768">
        <v>43091</v>
      </c>
      <c r="L768">
        <v>9.3399999999999997E-2</v>
      </c>
      <c r="N768">
        <v>43097</v>
      </c>
      <c r="O768">
        <v>2286</v>
      </c>
      <c r="R768">
        <v>43145</v>
      </c>
      <c r="S768" t="s">
        <v>1622</v>
      </c>
      <c r="T768">
        <v>2332.9</v>
      </c>
      <c r="AE768">
        <v>43097</v>
      </c>
      <c r="AF768">
        <v>179.46969999999999</v>
      </c>
      <c r="AG768">
        <v>179.65</v>
      </c>
      <c r="AJ768">
        <v>43097</v>
      </c>
      <c r="AK768">
        <v>179.65</v>
      </c>
      <c r="AL768">
        <v>179.46969999999999</v>
      </c>
      <c r="AO768">
        <v>43090</v>
      </c>
      <c r="AP768">
        <v>0.1076</v>
      </c>
      <c r="AR768">
        <v>43124</v>
      </c>
      <c r="AS768">
        <v>4124</v>
      </c>
      <c r="AV768">
        <v>43076</v>
      </c>
      <c r="AW768" t="s">
        <v>1622</v>
      </c>
      <c r="AX768">
        <v>4618.7299999999996</v>
      </c>
    </row>
    <row r="769" spans="1:50" x14ac:dyDescent="0.25">
      <c r="A769">
        <v>43089</v>
      </c>
      <c r="B769">
        <v>236.33920000000001</v>
      </c>
      <c r="C769">
        <v>236.2</v>
      </c>
      <c r="F769">
        <v>43089</v>
      </c>
      <c r="G769">
        <v>236.2</v>
      </c>
      <c r="H769">
        <v>236.33920000000001</v>
      </c>
      <c r="K769">
        <v>43096</v>
      </c>
      <c r="L769">
        <v>0.11840000000000001</v>
      </c>
      <c r="N769">
        <v>43098</v>
      </c>
      <c r="O769">
        <v>966</v>
      </c>
      <c r="R769">
        <v>43146</v>
      </c>
      <c r="S769" t="s">
        <v>1622</v>
      </c>
      <c r="T769">
        <v>2356.17</v>
      </c>
      <c r="AE769">
        <v>43098</v>
      </c>
      <c r="AF769" t="s">
        <v>1622</v>
      </c>
      <c r="AG769">
        <v>179.44</v>
      </c>
      <c r="AJ769">
        <v>43098</v>
      </c>
      <c r="AK769">
        <v>179.44</v>
      </c>
      <c r="AL769" t="s">
        <v>1622</v>
      </c>
      <c r="AO769">
        <v>43091</v>
      </c>
      <c r="AP769">
        <v>0.1275</v>
      </c>
      <c r="AR769">
        <v>43125</v>
      </c>
      <c r="AS769">
        <v>7004</v>
      </c>
      <c r="AV769">
        <v>43077</v>
      </c>
      <c r="AW769" t="s">
        <v>1622</v>
      </c>
      <c r="AX769">
        <v>4634.46</v>
      </c>
    </row>
    <row r="770" spans="1:50" x14ac:dyDescent="0.25">
      <c r="A770">
        <v>43090</v>
      </c>
      <c r="B770">
        <v>236.53270000000001</v>
      </c>
      <c r="C770">
        <v>237.28</v>
      </c>
      <c r="F770">
        <v>43090</v>
      </c>
      <c r="G770">
        <v>237.28</v>
      </c>
      <c r="H770">
        <v>236.53270000000001</v>
      </c>
      <c r="K770">
        <v>43097</v>
      </c>
      <c r="L770">
        <v>0.1023</v>
      </c>
      <c r="N770">
        <v>43102</v>
      </c>
      <c r="O770">
        <v>5185</v>
      </c>
      <c r="R770">
        <v>43147</v>
      </c>
      <c r="S770" t="s">
        <v>1622</v>
      </c>
      <c r="T770">
        <v>2381.77</v>
      </c>
      <c r="AE770">
        <v>43102</v>
      </c>
      <c r="AF770">
        <v>178.90219999999999</v>
      </c>
      <c r="AG770">
        <v>178.66</v>
      </c>
      <c r="AJ770">
        <v>43102</v>
      </c>
      <c r="AK770">
        <v>178.66</v>
      </c>
      <c r="AL770">
        <v>178.90219999999999</v>
      </c>
      <c r="AO770">
        <v>43096</v>
      </c>
      <c r="AP770">
        <v>0.1198</v>
      </c>
      <c r="AR770">
        <v>43126</v>
      </c>
      <c r="AS770">
        <v>2774</v>
      </c>
      <c r="AV770">
        <v>43080</v>
      </c>
      <c r="AW770" t="s">
        <v>1622</v>
      </c>
      <c r="AX770">
        <v>4630.1400000000003</v>
      </c>
    </row>
    <row r="771" spans="1:50" x14ac:dyDescent="0.25">
      <c r="A771">
        <v>43091</v>
      </c>
      <c r="B771">
        <v>237.3415</v>
      </c>
      <c r="C771">
        <v>237.06</v>
      </c>
      <c r="F771">
        <v>43091</v>
      </c>
      <c r="G771">
        <v>237.06</v>
      </c>
      <c r="H771">
        <v>237.3415</v>
      </c>
      <c r="K771">
        <v>43098</v>
      </c>
      <c r="L771">
        <v>7.7899999999999997E-2</v>
      </c>
      <c r="N771">
        <v>43103</v>
      </c>
      <c r="O771">
        <v>5294</v>
      </c>
      <c r="R771">
        <v>43150</v>
      </c>
      <c r="S771" t="s">
        <v>1622</v>
      </c>
      <c r="T771">
        <v>2435.0500000000002</v>
      </c>
      <c r="AE771">
        <v>43103</v>
      </c>
      <c r="AF771">
        <v>180.727</v>
      </c>
      <c r="AG771">
        <v>180.34</v>
      </c>
      <c r="AJ771">
        <v>43103</v>
      </c>
      <c r="AK771">
        <v>180.34</v>
      </c>
      <c r="AL771">
        <v>180.727</v>
      </c>
      <c r="AO771">
        <v>43097</v>
      </c>
      <c r="AP771">
        <v>0.11070000000000001</v>
      </c>
      <c r="AR771">
        <v>43129</v>
      </c>
      <c r="AS771">
        <v>3399</v>
      </c>
      <c r="AV771">
        <v>43081</v>
      </c>
      <c r="AW771" t="s">
        <v>1622</v>
      </c>
      <c r="AX771">
        <v>4603.6499999999996</v>
      </c>
    </row>
    <row r="772" spans="1:50" x14ac:dyDescent="0.25">
      <c r="A772">
        <v>43096</v>
      </c>
      <c r="B772">
        <v>237.66569999999999</v>
      </c>
      <c r="C772">
        <v>238.13</v>
      </c>
      <c r="F772">
        <v>43096</v>
      </c>
      <c r="G772">
        <v>238.13</v>
      </c>
      <c r="H772">
        <v>237.66569999999999</v>
      </c>
      <c r="K772">
        <v>43102</v>
      </c>
      <c r="L772">
        <v>0.1346</v>
      </c>
      <c r="N772">
        <v>43104</v>
      </c>
      <c r="O772">
        <v>50646</v>
      </c>
      <c r="R772">
        <v>43151</v>
      </c>
      <c r="S772" t="s">
        <v>1622</v>
      </c>
      <c r="T772">
        <v>2417.12</v>
      </c>
      <c r="AE772">
        <v>43104</v>
      </c>
      <c r="AF772">
        <v>180.7586</v>
      </c>
      <c r="AG772">
        <v>180.44</v>
      </c>
      <c r="AJ772">
        <v>43104</v>
      </c>
      <c r="AK772">
        <v>180.44</v>
      </c>
      <c r="AL772">
        <v>180.7586</v>
      </c>
      <c r="AO772">
        <v>43098</v>
      </c>
      <c r="AP772">
        <v>0.14960000000000001</v>
      </c>
      <c r="AR772">
        <v>43130</v>
      </c>
      <c r="AS772">
        <v>659</v>
      </c>
      <c r="AV772">
        <v>43082</v>
      </c>
      <c r="AW772" t="s">
        <v>1622</v>
      </c>
      <c r="AX772">
        <v>4581.47</v>
      </c>
    </row>
    <row r="773" spans="1:50" x14ac:dyDescent="0.25">
      <c r="A773">
        <v>43097</v>
      </c>
      <c r="B773">
        <v>236.27549999999999</v>
      </c>
      <c r="C773">
        <v>236.45</v>
      </c>
      <c r="F773">
        <v>43097</v>
      </c>
      <c r="G773">
        <v>236.45</v>
      </c>
      <c r="H773">
        <v>236.27549999999999</v>
      </c>
      <c r="K773">
        <v>43103</v>
      </c>
      <c r="L773">
        <v>0.1082</v>
      </c>
      <c r="N773">
        <v>43105</v>
      </c>
      <c r="O773">
        <v>6157</v>
      </c>
      <c r="R773">
        <v>43152</v>
      </c>
      <c r="S773" t="s">
        <v>1622</v>
      </c>
      <c r="T773">
        <v>2415.9299999999998</v>
      </c>
      <c r="AE773">
        <v>43105</v>
      </c>
      <c r="AF773">
        <v>181.70480000000001</v>
      </c>
      <c r="AG773">
        <v>181.42</v>
      </c>
      <c r="AJ773">
        <v>43105</v>
      </c>
      <c r="AK773">
        <v>181.42</v>
      </c>
      <c r="AL773">
        <v>181.70480000000001</v>
      </c>
      <c r="AO773">
        <v>43102</v>
      </c>
      <c r="AP773">
        <v>0.11650000000000001</v>
      </c>
      <c r="AR773">
        <v>43131</v>
      </c>
      <c r="AS773">
        <v>1414</v>
      </c>
      <c r="AV773">
        <v>43083</v>
      </c>
      <c r="AW773" t="s">
        <v>1622</v>
      </c>
      <c r="AX773">
        <v>4568.24</v>
      </c>
    </row>
    <row r="774" spans="1:50" x14ac:dyDescent="0.25">
      <c r="A774">
        <v>43098</v>
      </c>
      <c r="B774">
        <v>236.0789</v>
      </c>
      <c r="C774">
        <v>236.51</v>
      </c>
      <c r="F774">
        <v>43098</v>
      </c>
      <c r="G774">
        <v>236.51</v>
      </c>
      <c r="H774">
        <v>236.0789</v>
      </c>
      <c r="K774">
        <v>43104</v>
      </c>
      <c r="L774">
        <v>8.7499999999999994E-2</v>
      </c>
      <c r="N774">
        <v>43108</v>
      </c>
      <c r="O774">
        <v>5490</v>
      </c>
      <c r="R774">
        <v>43153</v>
      </c>
      <c r="S774" t="s">
        <v>1622</v>
      </c>
      <c r="T774">
        <v>2394.02</v>
      </c>
      <c r="AE774">
        <v>43108</v>
      </c>
      <c r="AF774">
        <v>182.91329999999999</v>
      </c>
      <c r="AG774">
        <v>183.02</v>
      </c>
      <c r="AJ774">
        <v>43108</v>
      </c>
      <c r="AK774">
        <v>183.02</v>
      </c>
      <c r="AL774">
        <v>182.91329999999999</v>
      </c>
      <c r="AO774">
        <v>43103</v>
      </c>
      <c r="AP774">
        <v>9.6699999999999994E-2</v>
      </c>
      <c r="AR774">
        <v>43132</v>
      </c>
      <c r="AS774">
        <v>1509</v>
      </c>
      <c r="AV774">
        <v>43084</v>
      </c>
      <c r="AW774" t="s">
        <v>1622</v>
      </c>
      <c r="AX774">
        <v>4600.5</v>
      </c>
    </row>
    <row r="775" spans="1:50" x14ac:dyDescent="0.25">
      <c r="A775">
        <v>43102</v>
      </c>
      <c r="B775">
        <v>236.05</v>
      </c>
      <c r="C775">
        <v>236.69</v>
      </c>
      <c r="F775">
        <v>43102</v>
      </c>
      <c r="G775">
        <v>236.69</v>
      </c>
      <c r="H775">
        <v>236.05</v>
      </c>
      <c r="K775">
        <v>43105</v>
      </c>
      <c r="L775">
        <v>9.6199999999999994E-2</v>
      </c>
      <c r="N775">
        <v>43109</v>
      </c>
      <c r="O775">
        <v>10145</v>
      </c>
      <c r="R775">
        <v>43154</v>
      </c>
      <c r="S775" t="s">
        <v>1622</v>
      </c>
      <c r="T775">
        <v>2414.4299999999998</v>
      </c>
      <c r="AE775">
        <v>43109</v>
      </c>
      <c r="AF775">
        <v>182.71080000000001</v>
      </c>
      <c r="AG775">
        <v>182.78</v>
      </c>
      <c r="AJ775">
        <v>43109</v>
      </c>
      <c r="AK775">
        <v>182.78</v>
      </c>
      <c r="AL775">
        <v>182.71080000000001</v>
      </c>
      <c r="AO775">
        <v>43104</v>
      </c>
      <c r="AP775">
        <v>0.1077</v>
      </c>
      <c r="AR775">
        <v>43133</v>
      </c>
      <c r="AS775">
        <v>277</v>
      </c>
      <c r="AV775">
        <v>43087</v>
      </c>
      <c r="AW775" t="s">
        <v>1622</v>
      </c>
      <c r="AX775">
        <v>4685.9799999999996</v>
      </c>
    </row>
    <row r="776" spans="1:50" x14ac:dyDescent="0.25">
      <c r="A776">
        <v>43103</v>
      </c>
      <c r="B776">
        <v>236.0427</v>
      </c>
      <c r="C776">
        <v>239.76</v>
      </c>
      <c r="F776">
        <v>43103</v>
      </c>
      <c r="G776">
        <v>239.76</v>
      </c>
      <c r="H776">
        <v>236.0427</v>
      </c>
      <c r="K776">
        <v>43108</v>
      </c>
      <c r="L776">
        <v>8.2199999999999995E-2</v>
      </c>
      <c r="N776">
        <v>43110</v>
      </c>
      <c r="O776">
        <v>9281</v>
      </c>
      <c r="R776">
        <v>43157</v>
      </c>
      <c r="S776" t="s">
        <v>1622</v>
      </c>
      <c r="T776">
        <v>2435.3000000000002</v>
      </c>
      <c r="AE776">
        <v>43110</v>
      </c>
      <c r="AF776">
        <v>179.80930000000001</v>
      </c>
      <c r="AG776">
        <v>180</v>
      </c>
      <c r="AJ776">
        <v>43110</v>
      </c>
      <c r="AK776">
        <v>180</v>
      </c>
      <c r="AL776">
        <v>179.80930000000001</v>
      </c>
      <c r="AO776">
        <v>43105</v>
      </c>
      <c r="AP776">
        <v>0.1123</v>
      </c>
      <c r="AR776">
        <v>43136</v>
      </c>
      <c r="AS776">
        <v>2307</v>
      </c>
      <c r="AV776">
        <v>43088</v>
      </c>
      <c r="AW776" t="s">
        <v>1622</v>
      </c>
      <c r="AX776">
        <v>4690.96</v>
      </c>
    </row>
    <row r="777" spans="1:50" x14ac:dyDescent="0.25">
      <c r="A777">
        <v>43104</v>
      </c>
      <c r="B777">
        <v>241.96449999999999</v>
      </c>
      <c r="C777">
        <v>243.76</v>
      </c>
      <c r="F777">
        <v>43104</v>
      </c>
      <c r="G777">
        <v>243.76</v>
      </c>
      <c r="H777">
        <v>241.96449999999999</v>
      </c>
      <c r="K777">
        <v>43109</v>
      </c>
      <c r="L777">
        <v>7.8600000000000003E-2</v>
      </c>
      <c r="N777">
        <v>43111</v>
      </c>
      <c r="O777">
        <v>3251</v>
      </c>
      <c r="R777">
        <v>43158</v>
      </c>
      <c r="S777" t="s">
        <v>1622</v>
      </c>
      <c r="T777">
        <v>2457.2800000000002</v>
      </c>
      <c r="AE777">
        <v>43111</v>
      </c>
      <c r="AF777">
        <v>177.25309999999999</v>
      </c>
      <c r="AG777">
        <v>177.36</v>
      </c>
      <c r="AJ777">
        <v>43111</v>
      </c>
      <c r="AK777">
        <v>177.36</v>
      </c>
      <c r="AL777">
        <v>177.25309999999999</v>
      </c>
      <c r="AO777">
        <v>43108</v>
      </c>
      <c r="AP777">
        <v>9.69E-2</v>
      </c>
      <c r="AR777">
        <v>43137</v>
      </c>
      <c r="AS777">
        <v>254</v>
      </c>
      <c r="AV777">
        <v>43089</v>
      </c>
      <c r="AW777" t="s">
        <v>1622</v>
      </c>
      <c r="AX777">
        <v>4654.95</v>
      </c>
    </row>
    <row r="778" spans="1:50" x14ac:dyDescent="0.25">
      <c r="A778">
        <v>43105</v>
      </c>
      <c r="B778">
        <v>244.05510000000001</v>
      </c>
      <c r="C778">
        <v>244.47</v>
      </c>
      <c r="F778">
        <v>43105</v>
      </c>
      <c r="G778">
        <v>244.47</v>
      </c>
      <c r="H778">
        <v>244.05510000000001</v>
      </c>
      <c r="K778">
        <v>43110</v>
      </c>
      <c r="L778">
        <v>8.8800000000000004E-2</v>
      </c>
      <c r="N778">
        <v>43112</v>
      </c>
      <c r="O778">
        <v>6459</v>
      </c>
      <c r="R778">
        <v>43159</v>
      </c>
      <c r="S778" t="s">
        <v>1622</v>
      </c>
      <c r="T778">
        <v>2425.58</v>
      </c>
      <c r="AE778">
        <v>43112</v>
      </c>
      <c r="AF778">
        <v>177.73859999999999</v>
      </c>
      <c r="AG778">
        <v>177.92</v>
      </c>
      <c r="AJ778">
        <v>43112</v>
      </c>
      <c r="AK778">
        <v>177.92</v>
      </c>
      <c r="AL778">
        <v>177.73859999999999</v>
      </c>
      <c r="AO778">
        <v>43109</v>
      </c>
      <c r="AP778">
        <v>0.1011</v>
      </c>
      <c r="AR778">
        <v>43138</v>
      </c>
      <c r="AS778">
        <v>4397</v>
      </c>
      <c r="AV778">
        <v>43090</v>
      </c>
      <c r="AW778" t="s">
        <v>1622</v>
      </c>
      <c r="AX778">
        <v>4655.55</v>
      </c>
    </row>
    <row r="779" spans="1:50" x14ac:dyDescent="0.25">
      <c r="A779">
        <v>43108</v>
      </c>
      <c r="B779">
        <v>244.03270000000001</v>
      </c>
      <c r="C779">
        <v>246.27</v>
      </c>
      <c r="F779">
        <v>43108</v>
      </c>
      <c r="G779">
        <v>246.27</v>
      </c>
      <c r="H779">
        <v>244.03270000000001</v>
      </c>
      <c r="K779">
        <v>43111</v>
      </c>
      <c r="L779">
        <v>7.8399999999999997E-2</v>
      </c>
      <c r="N779">
        <v>43115</v>
      </c>
      <c r="O779">
        <v>8757</v>
      </c>
      <c r="R779">
        <v>43160</v>
      </c>
      <c r="S779" t="s">
        <v>1622</v>
      </c>
      <c r="T779">
        <v>2386.94</v>
      </c>
      <c r="AE779">
        <v>43115</v>
      </c>
      <c r="AF779">
        <v>177.18</v>
      </c>
      <c r="AG779">
        <v>177.26</v>
      </c>
      <c r="AJ779">
        <v>43115</v>
      </c>
      <c r="AK779">
        <v>177.26</v>
      </c>
      <c r="AL779">
        <v>177.18</v>
      </c>
      <c r="AO779">
        <v>43110</v>
      </c>
      <c r="AP779">
        <v>0.10630000000000001</v>
      </c>
      <c r="AR779">
        <v>43139</v>
      </c>
      <c r="AS779">
        <v>4890</v>
      </c>
      <c r="AV779">
        <v>43091</v>
      </c>
      <c r="AW779" t="s">
        <v>1622</v>
      </c>
      <c r="AX779">
        <v>4623.7299999999996</v>
      </c>
    </row>
    <row r="780" spans="1:50" x14ac:dyDescent="0.25">
      <c r="A780">
        <v>43109</v>
      </c>
      <c r="B780">
        <v>245.21459999999999</v>
      </c>
      <c r="C780">
        <v>244.75</v>
      </c>
      <c r="F780">
        <v>43109</v>
      </c>
      <c r="G780">
        <v>244.75</v>
      </c>
      <c r="H780">
        <v>245.21459999999999</v>
      </c>
      <c r="K780">
        <v>43112</v>
      </c>
      <c r="L780">
        <v>7.3700000000000002E-2</v>
      </c>
      <c r="N780">
        <v>43116</v>
      </c>
      <c r="O780">
        <v>31750</v>
      </c>
      <c r="R780">
        <v>43161</v>
      </c>
      <c r="S780" t="s">
        <v>1622</v>
      </c>
      <c r="T780">
        <v>2343.29</v>
      </c>
      <c r="AE780">
        <v>43116</v>
      </c>
      <c r="AF780">
        <v>179.2732</v>
      </c>
      <c r="AG780">
        <v>179.42</v>
      </c>
      <c r="AJ780">
        <v>43116</v>
      </c>
      <c r="AK780">
        <v>179.42</v>
      </c>
      <c r="AL780">
        <v>179.2732</v>
      </c>
      <c r="AO780">
        <v>43111</v>
      </c>
      <c r="AP780">
        <v>0.10199999999999999</v>
      </c>
      <c r="AR780">
        <v>43140</v>
      </c>
      <c r="AS780">
        <v>345</v>
      </c>
      <c r="AV780">
        <v>43094</v>
      </c>
      <c r="AW780" t="s">
        <v>1622</v>
      </c>
      <c r="AX780">
        <v>4623.7299999999996</v>
      </c>
    </row>
    <row r="781" spans="1:50" x14ac:dyDescent="0.25">
      <c r="A781">
        <v>43110</v>
      </c>
      <c r="B781">
        <v>245.57329999999999</v>
      </c>
      <c r="C781">
        <v>244.28</v>
      </c>
      <c r="F781">
        <v>43110</v>
      </c>
      <c r="G781">
        <v>244.28</v>
      </c>
      <c r="H781">
        <v>245.57329999999999</v>
      </c>
      <c r="K781">
        <v>43115</v>
      </c>
      <c r="L781">
        <v>8.4000000000000005E-2</v>
      </c>
      <c r="N781">
        <v>43117</v>
      </c>
      <c r="O781">
        <v>3154</v>
      </c>
      <c r="R781">
        <v>43164</v>
      </c>
      <c r="S781" t="s">
        <v>1622</v>
      </c>
      <c r="T781">
        <v>2324.6799999999998</v>
      </c>
      <c r="AE781">
        <v>43117</v>
      </c>
      <c r="AF781">
        <v>179.57759999999999</v>
      </c>
      <c r="AG781">
        <v>179.66</v>
      </c>
      <c r="AJ781">
        <v>43117</v>
      </c>
      <c r="AK781">
        <v>179.66</v>
      </c>
      <c r="AL781">
        <v>179.57759999999999</v>
      </c>
      <c r="AO781">
        <v>43112</v>
      </c>
      <c r="AP781">
        <v>0.1071</v>
      </c>
      <c r="AR781">
        <v>43143</v>
      </c>
      <c r="AS781">
        <v>105</v>
      </c>
      <c r="AV781">
        <v>43095</v>
      </c>
      <c r="AW781" t="s">
        <v>1622</v>
      </c>
      <c r="AX781">
        <v>4623.7299999999996</v>
      </c>
    </row>
    <row r="782" spans="1:50" x14ac:dyDescent="0.25">
      <c r="A782">
        <v>43111</v>
      </c>
      <c r="B782">
        <v>245.0368</v>
      </c>
      <c r="C782">
        <v>244.24</v>
      </c>
      <c r="F782">
        <v>43111</v>
      </c>
      <c r="G782">
        <v>244.24</v>
      </c>
      <c r="H782">
        <v>245.0368</v>
      </c>
      <c r="K782">
        <v>43116</v>
      </c>
      <c r="L782">
        <v>7.4300000000000005E-2</v>
      </c>
      <c r="N782">
        <v>43118</v>
      </c>
      <c r="O782">
        <v>6398</v>
      </c>
      <c r="R782">
        <v>43165</v>
      </c>
      <c r="S782" t="s">
        <v>1622</v>
      </c>
      <c r="T782">
        <v>2353.84</v>
      </c>
      <c r="AE782">
        <v>43118</v>
      </c>
      <c r="AF782">
        <v>178.97730000000001</v>
      </c>
      <c r="AG782">
        <v>179.1</v>
      </c>
      <c r="AJ782">
        <v>43118</v>
      </c>
      <c r="AK782">
        <v>179.1</v>
      </c>
      <c r="AL782">
        <v>178.97730000000001</v>
      </c>
      <c r="AO782">
        <v>43115</v>
      </c>
      <c r="AP782">
        <v>0.1115</v>
      </c>
      <c r="AR782">
        <v>43144</v>
      </c>
      <c r="AS782">
        <v>2287</v>
      </c>
      <c r="AV782">
        <v>43096</v>
      </c>
      <c r="AW782" t="s">
        <v>1622</v>
      </c>
      <c r="AX782">
        <v>4656.5200000000004</v>
      </c>
    </row>
    <row r="783" spans="1:50" x14ac:dyDescent="0.25">
      <c r="A783">
        <v>43112</v>
      </c>
      <c r="B783">
        <v>243.49180000000001</v>
      </c>
      <c r="C783">
        <v>245.66</v>
      </c>
      <c r="F783">
        <v>43112</v>
      </c>
      <c r="G783">
        <v>245.66</v>
      </c>
      <c r="H783">
        <v>243.49180000000001</v>
      </c>
      <c r="K783">
        <v>43117</v>
      </c>
      <c r="L783">
        <v>8.3099999999999993E-2</v>
      </c>
      <c r="N783">
        <v>43119</v>
      </c>
      <c r="O783">
        <v>8335</v>
      </c>
      <c r="R783">
        <v>43166</v>
      </c>
      <c r="S783" t="s">
        <v>1622</v>
      </c>
      <c r="T783">
        <v>2337.3000000000002</v>
      </c>
      <c r="AE783">
        <v>43119</v>
      </c>
      <c r="AF783">
        <v>180.04159999999999</v>
      </c>
      <c r="AG783">
        <v>180.16</v>
      </c>
      <c r="AJ783">
        <v>43119</v>
      </c>
      <c r="AK783">
        <v>180.16</v>
      </c>
      <c r="AL783">
        <v>180.04159999999999</v>
      </c>
      <c r="AO783">
        <v>43116</v>
      </c>
      <c r="AP783">
        <v>9.4600000000000004E-2</v>
      </c>
      <c r="AR783">
        <v>43145</v>
      </c>
      <c r="AS783">
        <v>311</v>
      </c>
      <c r="AV783">
        <v>43097</v>
      </c>
      <c r="AW783" t="s">
        <v>1622</v>
      </c>
      <c r="AX783">
        <v>4662.41</v>
      </c>
    </row>
    <row r="784" spans="1:50" x14ac:dyDescent="0.25">
      <c r="A784">
        <v>43115</v>
      </c>
      <c r="B784">
        <v>244.4599</v>
      </c>
      <c r="C784">
        <v>244.85</v>
      </c>
      <c r="F784">
        <v>43115</v>
      </c>
      <c r="G784">
        <v>244.85</v>
      </c>
      <c r="H784">
        <v>244.4599</v>
      </c>
      <c r="K784">
        <v>43118</v>
      </c>
      <c r="L784">
        <v>7.85E-2</v>
      </c>
      <c r="N784">
        <v>43122</v>
      </c>
      <c r="O784">
        <v>11200</v>
      </c>
      <c r="R784">
        <v>43167</v>
      </c>
      <c r="S784" t="s">
        <v>1622</v>
      </c>
      <c r="T784">
        <v>2345.4899999999998</v>
      </c>
      <c r="AE784">
        <v>43122</v>
      </c>
      <c r="AF784">
        <v>179.8871</v>
      </c>
      <c r="AG784">
        <v>180.02</v>
      </c>
      <c r="AJ784">
        <v>43122</v>
      </c>
      <c r="AK784">
        <v>180.02</v>
      </c>
      <c r="AL784">
        <v>179.8871</v>
      </c>
      <c r="AO784">
        <v>43117</v>
      </c>
      <c r="AP784">
        <v>0.1037</v>
      </c>
      <c r="AR784">
        <v>43146</v>
      </c>
      <c r="AS784">
        <v>2217</v>
      </c>
      <c r="AV784">
        <v>43098</v>
      </c>
      <c r="AW784" t="s">
        <v>1622</v>
      </c>
      <c r="AX784">
        <v>4668.84</v>
      </c>
    </row>
    <row r="785" spans="1:50" x14ac:dyDescent="0.25">
      <c r="A785">
        <v>43116</v>
      </c>
      <c r="B785">
        <v>245.792</v>
      </c>
      <c r="C785">
        <v>245.51</v>
      </c>
      <c r="F785">
        <v>43116</v>
      </c>
      <c r="G785">
        <v>245.51</v>
      </c>
      <c r="H785">
        <v>245.792</v>
      </c>
      <c r="K785">
        <v>43119</v>
      </c>
      <c r="L785">
        <v>8.1799999999999998E-2</v>
      </c>
      <c r="N785">
        <v>43123</v>
      </c>
      <c r="O785">
        <v>9483</v>
      </c>
      <c r="R785">
        <v>43168</v>
      </c>
      <c r="S785" t="s">
        <v>1622</v>
      </c>
      <c r="T785">
        <v>2352.9299999999998</v>
      </c>
      <c r="AE785">
        <v>43123</v>
      </c>
      <c r="AF785">
        <v>181.11959999999999</v>
      </c>
      <c r="AG785">
        <v>181.28</v>
      </c>
      <c r="AJ785">
        <v>43123</v>
      </c>
      <c r="AK785">
        <v>181.28</v>
      </c>
      <c r="AL785">
        <v>181.11959999999999</v>
      </c>
      <c r="AO785">
        <v>43118</v>
      </c>
      <c r="AP785">
        <v>0.1022</v>
      </c>
      <c r="AR785">
        <v>43150</v>
      </c>
      <c r="AS785">
        <v>884</v>
      </c>
      <c r="AV785">
        <v>43102</v>
      </c>
      <c r="AW785" t="s">
        <v>1622</v>
      </c>
      <c r="AX785">
        <v>4647.93</v>
      </c>
    </row>
    <row r="786" spans="1:50" x14ac:dyDescent="0.25">
      <c r="A786">
        <v>43117</v>
      </c>
      <c r="B786">
        <v>245.33510000000001</v>
      </c>
      <c r="C786">
        <v>246.17</v>
      </c>
      <c r="F786">
        <v>43117</v>
      </c>
      <c r="G786">
        <v>246.17</v>
      </c>
      <c r="H786">
        <v>245.33510000000001</v>
      </c>
      <c r="K786">
        <v>43122</v>
      </c>
      <c r="L786">
        <v>7.51E-2</v>
      </c>
      <c r="N786">
        <v>43124</v>
      </c>
      <c r="O786">
        <v>27831</v>
      </c>
      <c r="R786">
        <v>43171</v>
      </c>
      <c r="S786" t="s">
        <v>1622</v>
      </c>
      <c r="T786">
        <v>2388.0500000000002</v>
      </c>
      <c r="AE786">
        <v>43124</v>
      </c>
      <c r="AF786">
        <v>179.94659999999999</v>
      </c>
      <c r="AG786">
        <v>179.98</v>
      </c>
      <c r="AJ786">
        <v>43124</v>
      </c>
      <c r="AK786">
        <v>179.98</v>
      </c>
      <c r="AL786">
        <v>179.94659999999999</v>
      </c>
      <c r="AO786">
        <v>43119</v>
      </c>
      <c r="AP786">
        <v>9.5600000000000004E-2</v>
      </c>
      <c r="AR786">
        <v>43152</v>
      </c>
      <c r="AS786">
        <v>7</v>
      </c>
      <c r="AV786">
        <v>43103</v>
      </c>
      <c r="AW786" t="s">
        <v>1622</v>
      </c>
      <c r="AX786">
        <v>4695.38</v>
      </c>
    </row>
    <row r="787" spans="1:50" x14ac:dyDescent="0.25">
      <c r="A787">
        <v>43118</v>
      </c>
      <c r="B787">
        <v>243.52359999999999</v>
      </c>
      <c r="C787">
        <v>244.25</v>
      </c>
      <c r="F787">
        <v>43118</v>
      </c>
      <c r="G787">
        <v>244.25</v>
      </c>
      <c r="H787">
        <v>243.52359999999999</v>
      </c>
      <c r="K787">
        <v>43123</v>
      </c>
      <c r="L787">
        <v>7.9799999999999996E-2</v>
      </c>
      <c r="N787">
        <v>43125</v>
      </c>
      <c r="O787">
        <v>7154</v>
      </c>
      <c r="R787">
        <v>43172</v>
      </c>
      <c r="S787" t="s">
        <v>1622</v>
      </c>
      <c r="T787">
        <v>2401.17</v>
      </c>
      <c r="AE787">
        <v>43125</v>
      </c>
      <c r="AF787">
        <v>178.19579999999999</v>
      </c>
      <c r="AG787">
        <v>178.16</v>
      </c>
      <c r="AJ787">
        <v>43125</v>
      </c>
      <c r="AK787">
        <v>178.16</v>
      </c>
      <c r="AL787">
        <v>178.19579999999999</v>
      </c>
      <c r="AO787">
        <v>43122</v>
      </c>
      <c r="AP787">
        <v>9.3100000000000002E-2</v>
      </c>
      <c r="AR787">
        <v>43153</v>
      </c>
      <c r="AS787">
        <v>570</v>
      </c>
      <c r="AV787">
        <v>43104</v>
      </c>
      <c r="AW787" t="s">
        <v>1622</v>
      </c>
      <c r="AX787">
        <v>4696.26</v>
      </c>
    </row>
    <row r="788" spans="1:50" x14ac:dyDescent="0.25">
      <c r="A788">
        <v>43119</v>
      </c>
      <c r="B788">
        <v>245.1857</v>
      </c>
      <c r="C788">
        <v>245.1</v>
      </c>
      <c r="F788">
        <v>43119</v>
      </c>
      <c r="G788">
        <v>245.1</v>
      </c>
      <c r="H788">
        <v>245.1857</v>
      </c>
      <c r="K788">
        <v>43124</v>
      </c>
      <c r="L788">
        <v>6.2799999999999995E-2</v>
      </c>
      <c r="N788">
        <v>43126</v>
      </c>
      <c r="O788">
        <v>17198</v>
      </c>
      <c r="R788">
        <v>43173</v>
      </c>
      <c r="S788" t="s">
        <v>1622</v>
      </c>
      <c r="T788">
        <v>2390.54</v>
      </c>
      <c r="AE788">
        <v>43126</v>
      </c>
      <c r="AF788">
        <v>179.56890000000001</v>
      </c>
      <c r="AG788">
        <v>179.38</v>
      </c>
      <c r="AJ788">
        <v>43126</v>
      </c>
      <c r="AK788">
        <v>179.38</v>
      </c>
      <c r="AL788">
        <v>179.56890000000001</v>
      </c>
      <c r="AO788">
        <v>43123</v>
      </c>
      <c r="AP788">
        <v>0.10630000000000001</v>
      </c>
      <c r="AR788">
        <v>43154</v>
      </c>
      <c r="AS788">
        <v>10</v>
      </c>
      <c r="AV788">
        <v>43105</v>
      </c>
      <c r="AW788" t="s">
        <v>1622</v>
      </c>
      <c r="AX788">
        <v>4720.8999999999996</v>
      </c>
    </row>
    <row r="789" spans="1:50" x14ac:dyDescent="0.25">
      <c r="A789">
        <v>43122</v>
      </c>
      <c r="B789">
        <v>245.4384</v>
      </c>
      <c r="C789">
        <v>246.11</v>
      </c>
      <c r="F789">
        <v>43122</v>
      </c>
      <c r="G789">
        <v>246.11</v>
      </c>
      <c r="H789">
        <v>245.4384</v>
      </c>
      <c r="K789">
        <v>43125</v>
      </c>
      <c r="L789">
        <v>8.3099999999999993E-2</v>
      </c>
      <c r="N789">
        <v>43129</v>
      </c>
      <c r="O789">
        <v>11113</v>
      </c>
      <c r="R789">
        <v>43174</v>
      </c>
      <c r="S789" t="s">
        <v>1622</v>
      </c>
      <c r="T789">
        <v>2391.04</v>
      </c>
      <c r="AE789">
        <v>43129</v>
      </c>
      <c r="AF789">
        <v>177.9726</v>
      </c>
      <c r="AG789">
        <v>178.02</v>
      </c>
      <c r="AJ789">
        <v>43129</v>
      </c>
      <c r="AK789">
        <v>178.02</v>
      </c>
      <c r="AL789">
        <v>177.9726</v>
      </c>
      <c r="AO789">
        <v>43124</v>
      </c>
      <c r="AP789">
        <v>0.1075</v>
      </c>
      <c r="AR789">
        <v>43158</v>
      </c>
      <c r="AS789">
        <v>223</v>
      </c>
      <c r="AV789">
        <v>43108</v>
      </c>
      <c r="AW789" t="s">
        <v>1622</v>
      </c>
      <c r="AX789">
        <v>4752.46</v>
      </c>
    </row>
    <row r="790" spans="1:50" x14ac:dyDescent="0.25">
      <c r="A790">
        <v>43123</v>
      </c>
      <c r="B790">
        <v>247.90700000000001</v>
      </c>
      <c r="C790">
        <v>247.5</v>
      </c>
      <c r="F790">
        <v>43123</v>
      </c>
      <c r="G790">
        <v>247.5</v>
      </c>
      <c r="H790">
        <v>247.90700000000001</v>
      </c>
      <c r="K790">
        <v>43126</v>
      </c>
      <c r="L790">
        <v>8.2199999999999995E-2</v>
      </c>
      <c r="N790">
        <v>43130</v>
      </c>
      <c r="O790">
        <v>23310</v>
      </c>
      <c r="R790">
        <v>43175</v>
      </c>
      <c r="S790" t="s">
        <v>1622</v>
      </c>
      <c r="T790">
        <v>2381.4299999999998</v>
      </c>
      <c r="AE790">
        <v>43130</v>
      </c>
      <c r="AF790">
        <v>177.82310000000001</v>
      </c>
      <c r="AG790">
        <v>178.04</v>
      </c>
      <c r="AJ790">
        <v>43130</v>
      </c>
      <c r="AK790">
        <v>178.04</v>
      </c>
      <c r="AL790">
        <v>177.82310000000001</v>
      </c>
      <c r="AO790">
        <v>43125</v>
      </c>
      <c r="AP790">
        <v>0.1066</v>
      </c>
      <c r="AR790">
        <v>43160</v>
      </c>
      <c r="AS790">
        <v>505</v>
      </c>
      <c r="AV790">
        <v>43109</v>
      </c>
      <c r="AW790" t="s">
        <v>1622</v>
      </c>
      <c r="AX790">
        <v>4747.24</v>
      </c>
    </row>
    <row r="791" spans="1:50" x14ac:dyDescent="0.25">
      <c r="A791">
        <v>43124</v>
      </c>
      <c r="B791">
        <v>246.6207</v>
      </c>
      <c r="C791">
        <v>244.35</v>
      </c>
      <c r="F791">
        <v>43124</v>
      </c>
      <c r="G791">
        <v>244.35</v>
      </c>
      <c r="H791">
        <v>246.6207</v>
      </c>
      <c r="K791">
        <v>43129</v>
      </c>
      <c r="L791">
        <v>8.2000000000000003E-2</v>
      </c>
      <c r="N791">
        <v>43131</v>
      </c>
      <c r="O791">
        <v>11028</v>
      </c>
      <c r="R791">
        <v>43178</v>
      </c>
      <c r="S791" t="s">
        <v>1622</v>
      </c>
      <c r="T791">
        <v>2358.7199999999998</v>
      </c>
      <c r="AE791">
        <v>43131</v>
      </c>
      <c r="AF791">
        <v>179.40719999999999</v>
      </c>
      <c r="AG791">
        <v>179.44</v>
      </c>
      <c r="AJ791">
        <v>43131</v>
      </c>
      <c r="AK791">
        <v>179.44</v>
      </c>
      <c r="AL791">
        <v>179.40719999999999</v>
      </c>
      <c r="AO791">
        <v>43126</v>
      </c>
      <c r="AP791">
        <v>0.12670000000000001</v>
      </c>
      <c r="AR791">
        <v>43164</v>
      </c>
      <c r="AS791">
        <v>610</v>
      </c>
      <c r="AV791">
        <v>43110</v>
      </c>
      <c r="AW791" t="s">
        <v>1622</v>
      </c>
      <c r="AX791">
        <v>4671.8599999999997</v>
      </c>
    </row>
    <row r="792" spans="1:50" x14ac:dyDescent="0.25">
      <c r="A792">
        <v>43125</v>
      </c>
      <c r="B792">
        <v>244.45679999999999</v>
      </c>
      <c r="C792">
        <v>243.34</v>
      </c>
      <c r="F792">
        <v>43125</v>
      </c>
      <c r="G792">
        <v>243.34</v>
      </c>
      <c r="H792">
        <v>244.45679999999999</v>
      </c>
      <c r="K792">
        <v>43130</v>
      </c>
      <c r="L792">
        <v>7.3999999999999996E-2</v>
      </c>
      <c r="N792">
        <v>43132</v>
      </c>
      <c r="O792">
        <v>17646</v>
      </c>
      <c r="R792">
        <v>43179</v>
      </c>
      <c r="S792" t="s">
        <v>1622</v>
      </c>
      <c r="T792">
        <v>2353.6799999999998</v>
      </c>
      <c r="AE792">
        <v>43132</v>
      </c>
      <c r="AF792">
        <v>176.7664</v>
      </c>
      <c r="AG792">
        <v>176.92</v>
      </c>
      <c r="AJ792">
        <v>43132</v>
      </c>
      <c r="AK792">
        <v>176.92</v>
      </c>
      <c r="AL792">
        <v>176.7664</v>
      </c>
      <c r="AO792">
        <v>43129</v>
      </c>
      <c r="AP792">
        <v>0.128</v>
      </c>
      <c r="AR792">
        <v>43165</v>
      </c>
      <c r="AS792">
        <v>103</v>
      </c>
      <c r="AV792">
        <v>43111</v>
      </c>
      <c r="AW792" t="s">
        <v>1622</v>
      </c>
      <c r="AX792">
        <v>4605.45</v>
      </c>
    </row>
    <row r="793" spans="1:50" x14ac:dyDescent="0.25">
      <c r="A793">
        <v>43126</v>
      </c>
      <c r="B793">
        <v>243.77500000000001</v>
      </c>
      <c r="C793">
        <v>243.53</v>
      </c>
      <c r="F793">
        <v>43126</v>
      </c>
      <c r="G793">
        <v>243.53</v>
      </c>
      <c r="H793">
        <v>243.77500000000001</v>
      </c>
      <c r="K793">
        <v>43131</v>
      </c>
      <c r="L793">
        <v>9.9699999999999997E-2</v>
      </c>
      <c r="N793">
        <v>43133</v>
      </c>
      <c r="O793">
        <v>18905</v>
      </c>
      <c r="R793">
        <v>43181</v>
      </c>
      <c r="S793" t="s">
        <v>1622</v>
      </c>
      <c r="T793">
        <v>2368.84</v>
      </c>
      <c r="AE793">
        <v>43133</v>
      </c>
      <c r="AF793">
        <v>174.4033</v>
      </c>
      <c r="AG793">
        <v>174.54</v>
      </c>
      <c r="AJ793">
        <v>43133</v>
      </c>
      <c r="AK793">
        <v>174.54</v>
      </c>
      <c r="AL793">
        <v>174.4033</v>
      </c>
      <c r="AO793">
        <v>43130</v>
      </c>
      <c r="AP793">
        <v>0.10589999999999999</v>
      </c>
      <c r="AR793">
        <v>43167</v>
      </c>
      <c r="AS793">
        <v>1036</v>
      </c>
      <c r="AV793">
        <v>43112</v>
      </c>
      <c r="AW793" t="s">
        <v>1622</v>
      </c>
      <c r="AX793">
        <v>4618.12</v>
      </c>
    </row>
    <row r="794" spans="1:50" x14ac:dyDescent="0.25">
      <c r="A794">
        <v>43129</v>
      </c>
      <c r="B794">
        <v>243.90010000000001</v>
      </c>
      <c r="C794">
        <v>243.78</v>
      </c>
      <c r="F794">
        <v>43129</v>
      </c>
      <c r="G794">
        <v>243.78</v>
      </c>
      <c r="H794">
        <v>243.90010000000001</v>
      </c>
      <c r="K794">
        <v>43132</v>
      </c>
      <c r="L794">
        <v>8.6099999999999996E-2</v>
      </c>
      <c r="N794">
        <v>43136</v>
      </c>
      <c r="O794">
        <v>14797</v>
      </c>
      <c r="R794">
        <v>43182</v>
      </c>
      <c r="S794" t="s">
        <v>1622</v>
      </c>
      <c r="T794">
        <v>2282.84</v>
      </c>
      <c r="AE794">
        <v>43136</v>
      </c>
      <c r="AF794">
        <v>171.16319999999999</v>
      </c>
      <c r="AG794">
        <v>171.24</v>
      </c>
      <c r="AJ794">
        <v>43136</v>
      </c>
      <c r="AK794">
        <v>171.24</v>
      </c>
      <c r="AL794">
        <v>171.16319999999999</v>
      </c>
      <c r="AO794">
        <v>43131</v>
      </c>
      <c r="AP794">
        <v>8.6199999999999999E-2</v>
      </c>
      <c r="AR794">
        <v>43168</v>
      </c>
      <c r="AS794">
        <v>177</v>
      </c>
      <c r="AV794">
        <v>43115</v>
      </c>
      <c r="AW794" t="s">
        <v>1622</v>
      </c>
      <c r="AX794">
        <v>4603.75</v>
      </c>
    </row>
    <row r="795" spans="1:50" x14ac:dyDescent="0.25">
      <c r="A795">
        <v>43130</v>
      </c>
      <c r="B795">
        <v>240.98949999999999</v>
      </c>
      <c r="C795">
        <v>239.76</v>
      </c>
      <c r="F795">
        <v>43130</v>
      </c>
      <c r="G795">
        <v>239.76</v>
      </c>
      <c r="H795">
        <v>240.98949999999999</v>
      </c>
      <c r="K795">
        <v>43133</v>
      </c>
      <c r="L795">
        <v>7.7700000000000005E-2</v>
      </c>
      <c r="N795">
        <v>43137</v>
      </c>
      <c r="O795">
        <v>20466</v>
      </c>
      <c r="R795">
        <v>43185</v>
      </c>
      <c r="S795" t="s">
        <v>1622</v>
      </c>
      <c r="T795">
        <v>2291.5700000000002</v>
      </c>
      <c r="AE795">
        <v>43137</v>
      </c>
      <c r="AF795">
        <v>167.53809999999999</v>
      </c>
      <c r="AG795">
        <v>167.86</v>
      </c>
      <c r="AJ795">
        <v>43137</v>
      </c>
      <c r="AK795">
        <v>167.86</v>
      </c>
      <c r="AL795">
        <v>167.53809999999999</v>
      </c>
      <c r="AO795">
        <v>43132</v>
      </c>
      <c r="AP795">
        <v>0.11609999999999999</v>
      </c>
      <c r="AR795">
        <v>43171</v>
      </c>
      <c r="AS795">
        <v>1768</v>
      </c>
      <c r="AV795">
        <v>43116</v>
      </c>
      <c r="AW795" t="s">
        <v>1622</v>
      </c>
      <c r="AX795">
        <v>4658.24</v>
      </c>
    </row>
    <row r="796" spans="1:50" x14ac:dyDescent="0.25">
      <c r="A796">
        <v>43131</v>
      </c>
      <c r="B796">
        <v>238.21440000000001</v>
      </c>
      <c r="C796">
        <v>239.6</v>
      </c>
      <c r="F796">
        <v>43131</v>
      </c>
      <c r="G796">
        <v>239.6</v>
      </c>
      <c r="H796">
        <v>238.21440000000001</v>
      </c>
      <c r="K796">
        <v>43136</v>
      </c>
      <c r="L796">
        <v>6.7299999999999999E-2</v>
      </c>
      <c r="N796">
        <v>43138</v>
      </c>
      <c r="O796">
        <v>16256</v>
      </c>
      <c r="R796">
        <v>43186</v>
      </c>
      <c r="S796" t="s">
        <v>1622</v>
      </c>
      <c r="T796">
        <v>2353.9299999999998</v>
      </c>
      <c r="AE796">
        <v>43138</v>
      </c>
      <c r="AF796">
        <v>171.0052</v>
      </c>
      <c r="AG796">
        <v>170.92</v>
      </c>
      <c r="AJ796">
        <v>43138</v>
      </c>
      <c r="AK796">
        <v>170.92</v>
      </c>
      <c r="AL796">
        <v>171.0052</v>
      </c>
      <c r="AO796">
        <v>43133</v>
      </c>
      <c r="AP796">
        <v>0.13200000000000001</v>
      </c>
      <c r="AR796">
        <v>43172</v>
      </c>
      <c r="AS796">
        <v>86</v>
      </c>
      <c r="AV796">
        <v>43117</v>
      </c>
      <c r="AW796" t="s">
        <v>1622</v>
      </c>
      <c r="AX796">
        <v>4666.21</v>
      </c>
    </row>
    <row r="797" spans="1:50" x14ac:dyDescent="0.25">
      <c r="A797">
        <v>43132</v>
      </c>
      <c r="B797">
        <v>242.5652</v>
      </c>
      <c r="C797">
        <v>241.57</v>
      </c>
      <c r="F797">
        <v>43132</v>
      </c>
      <c r="G797">
        <v>241.57</v>
      </c>
      <c r="H797">
        <v>242.5652</v>
      </c>
      <c r="K797">
        <v>43137</v>
      </c>
      <c r="L797">
        <v>0.1012</v>
      </c>
      <c r="N797">
        <v>43139</v>
      </c>
      <c r="O797">
        <v>28422</v>
      </c>
      <c r="R797">
        <v>43187</v>
      </c>
      <c r="S797" t="s">
        <v>1622</v>
      </c>
      <c r="T797">
        <v>2351.06</v>
      </c>
      <c r="AE797">
        <v>43139</v>
      </c>
      <c r="AF797">
        <v>166.93690000000001</v>
      </c>
      <c r="AG797">
        <v>167.06</v>
      </c>
      <c r="AJ797">
        <v>43139</v>
      </c>
      <c r="AK797">
        <v>167.06</v>
      </c>
      <c r="AL797">
        <v>166.93690000000001</v>
      </c>
      <c r="AO797">
        <v>43136</v>
      </c>
      <c r="AP797">
        <v>0.14099999999999999</v>
      </c>
      <c r="AR797">
        <v>43173</v>
      </c>
      <c r="AS797">
        <v>4169</v>
      </c>
      <c r="AV797">
        <v>43118</v>
      </c>
      <c r="AW797" t="s">
        <v>1622</v>
      </c>
      <c r="AX797">
        <v>4650.6400000000003</v>
      </c>
    </row>
    <row r="798" spans="1:50" x14ac:dyDescent="0.25">
      <c r="A798">
        <v>43133</v>
      </c>
      <c r="B798">
        <v>241.74459999999999</v>
      </c>
      <c r="C798">
        <v>241.35</v>
      </c>
      <c r="F798">
        <v>43133</v>
      </c>
      <c r="G798">
        <v>241.35</v>
      </c>
      <c r="H798">
        <v>241.74459999999999</v>
      </c>
      <c r="K798">
        <v>43138</v>
      </c>
      <c r="L798">
        <v>7.8100000000000003E-2</v>
      </c>
      <c r="N798">
        <v>43140</v>
      </c>
      <c r="O798">
        <v>24349</v>
      </c>
      <c r="R798">
        <v>43188</v>
      </c>
      <c r="S798" t="s">
        <v>1622</v>
      </c>
      <c r="T798">
        <v>2357.14</v>
      </c>
      <c r="AE798">
        <v>43140</v>
      </c>
      <c r="AF798">
        <v>166.51300000000001</v>
      </c>
      <c r="AG798">
        <v>166.7</v>
      </c>
      <c r="AJ798">
        <v>43140</v>
      </c>
      <c r="AK798">
        <v>166.7</v>
      </c>
      <c r="AL798">
        <v>166.51300000000001</v>
      </c>
      <c r="AO798">
        <v>43137</v>
      </c>
      <c r="AP798">
        <v>0.21709999999999999</v>
      </c>
      <c r="AR798">
        <v>43174</v>
      </c>
      <c r="AS798">
        <v>48</v>
      </c>
      <c r="AV798">
        <v>43119</v>
      </c>
      <c r="AW798" t="s">
        <v>1622</v>
      </c>
      <c r="AX798">
        <v>4678.3500000000004</v>
      </c>
    </row>
    <row r="799" spans="1:50" x14ac:dyDescent="0.25">
      <c r="A799">
        <v>43136</v>
      </c>
      <c r="B799">
        <v>236.4949</v>
      </c>
      <c r="C799">
        <v>234.65</v>
      </c>
      <c r="F799">
        <v>43136</v>
      </c>
      <c r="G799">
        <v>234.65</v>
      </c>
      <c r="H799">
        <v>236.4949</v>
      </c>
      <c r="K799">
        <v>43139</v>
      </c>
      <c r="L799">
        <v>6.7400000000000002E-2</v>
      </c>
      <c r="N799">
        <v>43143</v>
      </c>
      <c r="O799">
        <v>15870</v>
      </c>
      <c r="R799">
        <v>43189</v>
      </c>
      <c r="S799" t="s">
        <v>1622</v>
      </c>
      <c r="T799">
        <v>2374.06</v>
      </c>
      <c r="AE799">
        <v>43143</v>
      </c>
      <c r="AF799">
        <v>167.81469999999999</v>
      </c>
      <c r="AG799">
        <v>168.02</v>
      </c>
      <c r="AJ799">
        <v>43143</v>
      </c>
      <c r="AK799">
        <v>168.02</v>
      </c>
      <c r="AL799">
        <v>167.81469999999999</v>
      </c>
      <c r="AO799">
        <v>43138</v>
      </c>
      <c r="AP799">
        <v>0.1201</v>
      </c>
      <c r="AR799">
        <v>43175</v>
      </c>
      <c r="AS799">
        <v>38</v>
      </c>
      <c r="AV799">
        <v>43122</v>
      </c>
      <c r="AW799" t="s">
        <v>1622</v>
      </c>
      <c r="AX799">
        <v>4674.49</v>
      </c>
    </row>
    <row r="800" spans="1:50" x14ac:dyDescent="0.25">
      <c r="A800">
        <v>43137</v>
      </c>
      <c r="B800">
        <v>225.99260000000001</v>
      </c>
      <c r="C800">
        <v>227.01</v>
      </c>
      <c r="F800">
        <v>43137</v>
      </c>
      <c r="G800">
        <v>227.01</v>
      </c>
      <c r="H800">
        <v>225.99260000000001</v>
      </c>
      <c r="K800">
        <v>43140</v>
      </c>
      <c r="L800">
        <v>0.1176</v>
      </c>
      <c r="N800">
        <v>43144</v>
      </c>
      <c r="O800">
        <v>7152</v>
      </c>
      <c r="R800">
        <v>43192</v>
      </c>
      <c r="S800" t="s">
        <v>1622</v>
      </c>
      <c r="T800">
        <v>2363.15</v>
      </c>
      <c r="AE800">
        <v>43144</v>
      </c>
      <c r="AF800">
        <v>166.78659999999999</v>
      </c>
      <c r="AG800">
        <v>166.78</v>
      </c>
      <c r="AJ800">
        <v>43144</v>
      </c>
      <c r="AK800">
        <v>166.78</v>
      </c>
      <c r="AL800">
        <v>166.78659999999999</v>
      </c>
      <c r="AO800">
        <v>43139</v>
      </c>
      <c r="AP800">
        <v>0.11840000000000001</v>
      </c>
      <c r="AR800">
        <v>43178</v>
      </c>
      <c r="AS800">
        <v>95</v>
      </c>
      <c r="AV800">
        <v>43123</v>
      </c>
      <c r="AW800" t="s">
        <v>1622</v>
      </c>
      <c r="AX800">
        <v>4706.58</v>
      </c>
    </row>
    <row r="801" spans="1:50" x14ac:dyDescent="0.25">
      <c r="A801">
        <v>43138</v>
      </c>
      <c r="B801">
        <v>226.83940000000001</v>
      </c>
      <c r="C801">
        <v>231.67</v>
      </c>
      <c r="F801">
        <v>43138</v>
      </c>
      <c r="G801">
        <v>231.67</v>
      </c>
      <c r="H801">
        <v>226.83940000000001</v>
      </c>
      <c r="K801">
        <v>43143</v>
      </c>
      <c r="L801">
        <v>0.12640000000000001</v>
      </c>
      <c r="N801">
        <v>43145</v>
      </c>
      <c r="O801">
        <v>16859</v>
      </c>
      <c r="R801">
        <v>43193</v>
      </c>
      <c r="S801" t="s">
        <v>1622</v>
      </c>
      <c r="T801">
        <v>2356.7800000000002</v>
      </c>
      <c r="AE801">
        <v>43145</v>
      </c>
      <c r="AF801">
        <v>167.60120000000001</v>
      </c>
      <c r="AG801">
        <v>167.88</v>
      </c>
      <c r="AJ801">
        <v>43145</v>
      </c>
      <c r="AK801">
        <v>167.88</v>
      </c>
      <c r="AL801">
        <v>167.60120000000001</v>
      </c>
      <c r="AO801">
        <v>43140</v>
      </c>
      <c r="AP801">
        <v>0.1179</v>
      </c>
      <c r="AR801">
        <v>43179</v>
      </c>
      <c r="AS801">
        <v>526</v>
      </c>
      <c r="AV801">
        <v>43124</v>
      </c>
      <c r="AW801" t="s">
        <v>1622</v>
      </c>
      <c r="AX801">
        <v>4676.1400000000003</v>
      </c>
    </row>
    <row r="802" spans="1:50" x14ac:dyDescent="0.25">
      <c r="A802">
        <v>43139</v>
      </c>
      <c r="B802">
        <v>228.9084</v>
      </c>
      <c r="C802">
        <v>225.66</v>
      </c>
      <c r="F802">
        <v>43139</v>
      </c>
      <c r="G802">
        <v>225.66</v>
      </c>
      <c r="H802">
        <v>228.9084</v>
      </c>
      <c r="K802">
        <v>43144</v>
      </c>
      <c r="L802">
        <v>8.2799999999999999E-2</v>
      </c>
      <c r="N802">
        <v>43146</v>
      </c>
      <c r="O802">
        <v>43132</v>
      </c>
      <c r="R802">
        <v>43194</v>
      </c>
      <c r="S802" t="s">
        <v>1622</v>
      </c>
      <c r="T802">
        <v>2359.88</v>
      </c>
      <c r="AE802">
        <v>43146</v>
      </c>
      <c r="AF802">
        <v>166.85910000000001</v>
      </c>
      <c r="AG802">
        <v>167.18</v>
      </c>
      <c r="AJ802">
        <v>43146</v>
      </c>
      <c r="AK802">
        <v>167.18</v>
      </c>
      <c r="AL802">
        <v>166.85910000000001</v>
      </c>
      <c r="AO802">
        <v>43143</v>
      </c>
      <c r="AP802">
        <v>0.114</v>
      </c>
      <c r="AR802">
        <v>43180</v>
      </c>
      <c r="AS802">
        <v>60</v>
      </c>
      <c r="AV802">
        <v>43125</v>
      </c>
      <c r="AW802" t="s">
        <v>1622</v>
      </c>
      <c r="AX802">
        <v>4630.67</v>
      </c>
    </row>
    <row r="803" spans="1:50" x14ac:dyDescent="0.25">
      <c r="A803">
        <v>43140</v>
      </c>
      <c r="B803">
        <v>224.4281</v>
      </c>
      <c r="C803">
        <v>221.71</v>
      </c>
      <c r="F803">
        <v>43140</v>
      </c>
      <c r="G803">
        <v>221.71</v>
      </c>
      <c r="H803">
        <v>224.4281</v>
      </c>
      <c r="K803">
        <v>43145</v>
      </c>
      <c r="L803">
        <v>0.1115</v>
      </c>
      <c r="N803">
        <v>43147</v>
      </c>
      <c r="O803">
        <v>238181</v>
      </c>
      <c r="R803">
        <v>43195</v>
      </c>
      <c r="S803" t="s">
        <v>1622</v>
      </c>
      <c r="T803">
        <v>2385.31</v>
      </c>
      <c r="AE803">
        <v>43147</v>
      </c>
      <c r="AF803">
        <v>169.73419999999999</v>
      </c>
      <c r="AG803">
        <v>167.96</v>
      </c>
      <c r="AJ803">
        <v>43147</v>
      </c>
      <c r="AK803">
        <v>167.96</v>
      </c>
      <c r="AL803">
        <v>169.73419999999999</v>
      </c>
      <c r="AO803">
        <v>43144</v>
      </c>
      <c r="AP803">
        <v>0.1439</v>
      </c>
      <c r="AR803">
        <v>43182</v>
      </c>
      <c r="AS803">
        <v>114</v>
      </c>
      <c r="AV803">
        <v>43126</v>
      </c>
      <c r="AW803" t="s">
        <v>1622</v>
      </c>
      <c r="AX803">
        <v>4666.42</v>
      </c>
    </row>
    <row r="804" spans="1:50" x14ac:dyDescent="0.25">
      <c r="A804">
        <v>43143</v>
      </c>
      <c r="B804">
        <v>224.4074</v>
      </c>
      <c r="C804">
        <v>225.64</v>
      </c>
      <c r="F804">
        <v>43143</v>
      </c>
      <c r="G804">
        <v>225.64</v>
      </c>
      <c r="H804">
        <v>224.4074</v>
      </c>
      <c r="K804">
        <v>43146</v>
      </c>
      <c r="L804">
        <v>8.2400000000000001E-2</v>
      </c>
      <c r="N804">
        <v>43150</v>
      </c>
      <c r="O804">
        <v>6522</v>
      </c>
      <c r="R804">
        <v>43196</v>
      </c>
      <c r="S804" t="s">
        <v>1622</v>
      </c>
      <c r="T804">
        <v>2377.92</v>
      </c>
      <c r="AE804">
        <v>43150</v>
      </c>
      <c r="AF804">
        <v>168.74709999999999</v>
      </c>
      <c r="AG804">
        <v>168.62</v>
      </c>
      <c r="AJ804">
        <v>43150</v>
      </c>
      <c r="AK804">
        <v>168.62</v>
      </c>
      <c r="AL804">
        <v>168.74709999999999</v>
      </c>
      <c r="AO804">
        <v>43145</v>
      </c>
      <c r="AP804">
        <v>0.16880000000000001</v>
      </c>
      <c r="AR804">
        <v>43186</v>
      </c>
      <c r="AS804">
        <v>318</v>
      </c>
      <c r="AV804">
        <v>43129</v>
      </c>
      <c r="AW804" t="s">
        <v>1622</v>
      </c>
      <c r="AX804">
        <v>4625.08</v>
      </c>
    </row>
    <row r="805" spans="1:50" x14ac:dyDescent="0.25">
      <c r="A805">
        <v>43144</v>
      </c>
      <c r="B805">
        <v>222.3749</v>
      </c>
      <c r="C805">
        <v>221.43</v>
      </c>
      <c r="F805">
        <v>43144</v>
      </c>
      <c r="G805">
        <v>221.43</v>
      </c>
      <c r="H805">
        <v>222.3749</v>
      </c>
      <c r="K805">
        <v>43147</v>
      </c>
      <c r="L805">
        <v>8.2900000000000001E-2</v>
      </c>
      <c r="N805">
        <v>43151</v>
      </c>
      <c r="O805">
        <v>30217</v>
      </c>
      <c r="R805">
        <v>43199</v>
      </c>
      <c r="S805" t="s">
        <v>1622</v>
      </c>
      <c r="T805">
        <v>2386.9</v>
      </c>
      <c r="AE805">
        <v>43151</v>
      </c>
      <c r="AF805">
        <v>169.44759999999999</v>
      </c>
      <c r="AG805">
        <v>169.78</v>
      </c>
      <c r="AJ805">
        <v>43151</v>
      </c>
      <c r="AK805">
        <v>169.78</v>
      </c>
      <c r="AL805">
        <v>169.44759999999999</v>
      </c>
      <c r="AO805">
        <v>43146</v>
      </c>
      <c r="AP805">
        <v>0.1787</v>
      </c>
      <c r="AR805">
        <v>43187</v>
      </c>
      <c r="AS805">
        <v>213</v>
      </c>
      <c r="AV805">
        <v>43130</v>
      </c>
      <c r="AW805" t="s">
        <v>1622</v>
      </c>
      <c r="AX805">
        <v>4621.24</v>
      </c>
    </row>
    <row r="806" spans="1:50" x14ac:dyDescent="0.25">
      <c r="A806">
        <v>43145</v>
      </c>
      <c r="B806">
        <v>220.50229999999999</v>
      </c>
      <c r="C806">
        <v>220.6</v>
      </c>
      <c r="F806">
        <v>43145</v>
      </c>
      <c r="G806">
        <v>220.6</v>
      </c>
      <c r="H806">
        <v>220.50229999999999</v>
      </c>
      <c r="K806">
        <v>43150</v>
      </c>
      <c r="L806">
        <v>8.5500000000000007E-2</v>
      </c>
      <c r="N806">
        <v>43152</v>
      </c>
      <c r="O806">
        <v>1941</v>
      </c>
      <c r="R806">
        <v>43200</v>
      </c>
      <c r="S806" t="s">
        <v>1622</v>
      </c>
      <c r="T806">
        <v>2395.1999999999998</v>
      </c>
      <c r="AE806">
        <v>43152</v>
      </c>
      <c r="AF806">
        <v>169.73169999999999</v>
      </c>
      <c r="AG806">
        <v>169.76</v>
      </c>
      <c r="AJ806">
        <v>43152</v>
      </c>
      <c r="AK806">
        <v>169.76</v>
      </c>
      <c r="AL806">
        <v>169.73169999999999</v>
      </c>
      <c r="AO806">
        <v>43147</v>
      </c>
      <c r="AP806">
        <v>0.15529999999999999</v>
      </c>
      <c r="AR806">
        <v>43188</v>
      </c>
      <c r="AS806">
        <v>104</v>
      </c>
      <c r="AV806">
        <v>43131</v>
      </c>
      <c r="AW806" t="s">
        <v>1622</v>
      </c>
      <c r="AX806">
        <v>4662.4799999999996</v>
      </c>
    </row>
    <row r="807" spans="1:50" x14ac:dyDescent="0.25">
      <c r="A807">
        <v>43146</v>
      </c>
      <c r="B807">
        <v>222.69489999999999</v>
      </c>
      <c r="C807">
        <v>222.3</v>
      </c>
      <c r="F807">
        <v>43146</v>
      </c>
      <c r="G807">
        <v>222.3</v>
      </c>
      <c r="H807">
        <v>222.69489999999999</v>
      </c>
      <c r="K807">
        <v>43151</v>
      </c>
      <c r="L807">
        <v>7.17E-2</v>
      </c>
      <c r="N807">
        <v>43153</v>
      </c>
      <c r="O807">
        <v>23778</v>
      </c>
      <c r="R807">
        <v>43201</v>
      </c>
      <c r="S807" t="s">
        <v>1622</v>
      </c>
      <c r="T807">
        <v>2386.13</v>
      </c>
      <c r="AE807">
        <v>43153</v>
      </c>
      <c r="AF807">
        <v>169.88550000000001</v>
      </c>
      <c r="AG807">
        <v>169.94</v>
      </c>
      <c r="AJ807">
        <v>43153</v>
      </c>
      <c r="AK807">
        <v>169.94</v>
      </c>
      <c r="AL807">
        <v>169.88550000000001</v>
      </c>
      <c r="AO807">
        <v>43150</v>
      </c>
      <c r="AP807">
        <v>0.19</v>
      </c>
      <c r="AR807">
        <v>43193</v>
      </c>
      <c r="AS807">
        <v>1450</v>
      </c>
      <c r="AV807">
        <v>43132</v>
      </c>
      <c r="AW807" t="s">
        <v>1622</v>
      </c>
      <c r="AX807">
        <v>4593.82</v>
      </c>
    </row>
    <row r="808" spans="1:50" x14ac:dyDescent="0.25">
      <c r="A808">
        <v>43147</v>
      </c>
      <c r="B808">
        <v>225.10759999999999</v>
      </c>
      <c r="C808">
        <v>226.61</v>
      </c>
      <c r="F808">
        <v>43147</v>
      </c>
      <c r="G808">
        <v>226.61</v>
      </c>
      <c r="H808">
        <v>225.10759999999999</v>
      </c>
      <c r="K808">
        <v>43152</v>
      </c>
      <c r="L808">
        <v>8.48E-2</v>
      </c>
      <c r="N808">
        <v>43154</v>
      </c>
      <c r="O808">
        <v>3077</v>
      </c>
      <c r="R808">
        <v>43202</v>
      </c>
      <c r="S808" t="s">
        <v>1622</v>
      </c>
      <c r="T808">
        <v>2376.8200000000002</v>
      </c>
      <c r="AE808">
        <v>43154</v>
      </c>
      <c r="AF808">
        <v>172.12450000000001</v>
      </c>
      <c r="AG808">
        <v>172.12</v>
      </c>
      <c r="AJ808">
        <v>43154</v>
      </c>
      <c r="AK808">
        <v>172.12</v>
      </c>
      <c r="AL808">
        <v>172.12450000000001</v>
      </c>
      <c r="AO808">
        <v>43151</v>
      </c>
      <c r="AP808">
        <v>0.16930000000000001</v>
      </c>
      <c r="AR808">
        <v>43194</v>
      </c>
      <c r="AS808">
        <v>736</v>
      </c>
      <c r="AV808">
        <v>43133</v>
      </c>
      <c r="AW808" t="s">
        <v>1622</v>
      </c>
      <c r="AX808">
        <v>4532.3999999999996</v>
      </c>
    </row>
    <row r="809" spans="1:50" x14ac:dyDescent="0.25">
      <c r="A809">
        <v>43150</v>
      </c>
      <c r="B809">
        <v>230.12209999999999</v>
      </c>
      <c r="C809">
        <v>228.41</v>
      </c>
      <c r="F809">
        <v>43150</v>
      </c>
      <c r="G809">
        <v>228.41</v>
      </c>
      <c r="H809">
        <v>230.12209999999999</v>
      </c>
      <c r="K809">
        <v>43153</v>
      </c>
      <c r="L809">
        <v>8.3000000000000004E-2</v>
      </c>
      <c r="N809">
        <v>43157</v>
      </c>
      <c r="O809">
        <v>4261</v>
      </c>
      <c r="R809">
        <v>43203</v>
      </c>
      <c r="S809" t="s">
        <v>1622</v>
      </c>
      <c r="T809">
        <v>2391.5700000000002</v>
      </c>
      <c r="AE809">
        <v>43157</v>
      </c>
      <c r="AF809">
        <v>172.0548</v>
      </c>
      <c r="AG809">
        <v>172.3</v>
      </c>
      <c r="AJ809">
        <v>43157</v>
      </c>
      <c r="AK809">
        <v>172.3</v>
      </c>
      <c r="AL809">
        <v>172.0548</v>
      </c>
      <c r="AO809">
        <v>43152</v>
      </c>
      <c r="AP809">
        <v>0.16980000000000001</v>
      </c>
      <c r="AR809">
        <v>43195</v>
      </c>
      <c r="AS809">
        <v>13</v>
      </c>
      <c r="AV809">
        <v>43136</v>
      </c>
      <c r="AW809" t="s">
        <v>1622</v>
      </c>
      <c r="AX809">
        <v>4448.26</v>
      </c>
    </row>
    <row r="810" spans="1:50" x14ac:dyDescent="0.25">
      <c r="A810">
        <v>43151</v>
      </c>
      <c r="B810">
        <v>228.42060000000001</v>
      </c>
      <c r="C810">
        <v>229.65</v>
      </c>
      <c r="F810">
        <v>43151</v>
      </c>
      <c r="G810">
        <v>229.65</v>
      </c>
      <c r="H810">
        <v>228.42060000000001</v>
      </c>
      <c r="K810">
        <v>43154</v>
      </c>
      <c r="L810">
        <v>6.3700000000000007E-2</v>
      </c>
      <c r="N810">
        <v>43158</v>
      </c>
      <c r="O810">
        <v>7822</v>
      </c>
      <c r="R810">
        <v>43206</v>
      </c>
      <c r="S810" t="s">
        <v>1622</v>
      </c>
      <c r="T810">
        <v>2400.85</v>
      </c>
      <c r="AE810">
        <v>43158</v>
      </c>
      <c r="AF810">
        <v>169.90790000000001</v>
      </c>
      <c r="AG810">
        <v>169.88</v>
      </c>
      <c r="AJ810">
        <v>43158</v>
      </c>
      <c r="AK810">
        <v>169.88</v>
      </c>
      <c r="AL810">
        <v>169.90790000000001</v>
      </c>
      <c r="AO810">
        <v>43153</v>
      </c>
      <c r="AP810">
        <v>0.17530000000000001</v>
      </c>
      <c r="AR810">
        <v>43196</v>
      </c>
      <c r="AS810">
        <v>395</v>
      </c>
      <c r="AV810">
        <v>43137</v>
      </c>
      <c r="AW810" t="s">
        <v>1622</v>
      </c>
      <c r="AX810">
        <v>4354.01</v>
      </c>
    </row>
    <row r="811" spans="1:50" x14ac:dyDescent="0.25">
      <c r="A811">
        <v>43152</v>
      </c>
      <c r="B811">
        <v>228.30109999999999</v>
      </c>
      <c r="C811">
        <v>229.09</v>
      </c>
      <c r="F811">
        <v>43152</v>
      </c>
      <c r="G811">
        <v>229.09</v>
      </c>
      <c r="H811">
        <v>228.30109999999999</v>
      </c>
      <c r="K811">
        <v>43157</v>
      </c>
      <c r="L811">
        <v>5.96E-2</v>
      </c>
      <c r="N811">
        <v>43159</v>
      </c>
      <c r="O811">
        <v>5241</v>
      </c>
      <c r="R811">
        <v>43207</v>
      </c>
      <c r="S811" t="s">
        <v>1622</v>
      </c>
      <c r="T811">
        <v>2392.3200000000002</v>
      </c>
      <c r="AE811">
        <v>43159</v>
      </c>
      <c r="AF811">
        <v>169.40450000000001</v>
      </c>
      <c r="AG811">
        <v>169.6</v>
      </c>
      <c r="AJ811">
        <v>43159</v>
      </c>
      <c r="AK811">
        <v>169.6</v>
      </c>
      <c r="AL811">
        <v>169.40450000000001</v>
      </c>
      <c r="AO811">
        <v>43154</v>
      </c>
      <c r="AP811">
        <v>0.1628</v>
      </c>
      <c r="AR811">
        <v>43199</v>
      </c>
      <c r="AS811">
        <v>343</v>
      </c>
      <c r="AV811">
        <v>43138</v>
      </c>
      <c r="AW811" t="s">
        <v>1622</v>
      </c>
      <c r="AX811">
        <v>4444.2700000000004</v>
      </c>
    </row>
    <row r="812" spans="1:50" x14ac:dyDescent="0.25">
      <c r="A812">
        <v>43153</v>
      </c>
      <c r="B812">
        <v>226.22380000000001</v>
      </c>
      <c r="C812">
        <v>227.54</v>
      </c>
      <c r="F812">
        <v>43153</v>
      </c>
      <c r="G812">
        <v>227.54</v>
      </c>
      <c r="H812">
        <v>226.22380000000001</v>
      </c>
      <c r="K812">
        <v>43158</v>
      </c>
      <c r="L812">
        <v>8.2799999999999999E-2</v>
      </c>
      <c r="N812">
        <v>43160</v>
      </c>
      <c r="O812">
        <v>5998</v>
      </c>
      <c r="R812">
        <v>43208</v>
      </c>
      <c r="S812" t="s">
        <v>1622</v>
      </c>
      <c r="T812">
        <v>2419.12</v>
      </c>
      <c r="AE812">
        <v>43160</v>
      </c>
      <c r="AF812">
        <v>168.84209999999999</v>
      </c>
      <c r="AG812">
        <v>169.22</v>
      </c>
      <c r="AJ812">
        <v>43160</v>
      </c>
      <c r="AK812">
        <v>169.22</v>
      </c>
      <c r="AL812">
        <v>168.84209999999999</v>
      </c>
      <c r="AO812">
        <v>43157</v>
      </c>
      <c r="AP812">
        <v>0.1482</v>
      </c>
      <c r="AR812">
        <v>43201</v>
      </c>
      <c r="AS812">
        <v>79</v>
      </c>
      <c r="AV812">
        <v>43139</v>
      </c>
      <c r="AW812" t="s">
        <v>1622</v>
      </c>
      <c r="AX812">
        <v>4338.47</v>
      </c>
    </row>
    <row r="813" spans="1:50" x14ac:dyDescent="0.25">
      <c r="A813">
        <v>43154</v>
      </c>
      <c r="B813">
        <v>228.1454</v>
      </c>
      <c r="C813">
        <v>228.16</v>
      </c>
      <c r="F813">
        <v>43154</v>
      </c>
      <c r="G813">
        <v>228.16</v>
      </c>
      <c r="H813">
        <v>228.1454</v>
      </c>
      <c r="K813">
        <v>43159</v>
      </c>
      <c r="L813">
        <v>8.5599999999999996E-2</v>
      </c>
      <c r="N813">
        <v>43161</v>
      </c>
      <c r="O813">
        <v>6586</v>
      </c>
      <c r="R813">
        <v>43209</v>
      </c>
      <c r="S813" t="s">
        <v>1622</v>
      </c>
      <c r="T813">
        <v>2419.7800000000002</v>
      </c>
      <c r="AE813">
        <v>43161</v>
      </c>
      <c r="AF813">
        <v>167.68119999999999</v>
      </c>
      <c r="AG813">
        <v>167.88</v>
      </c>
      <c r="AJ813">
        <v>43161</v>
      </c>
      <c r="AK813">
        <v>167.88</v>
      </c>
      <c r="AL813">
        <v>167.68119999999999</v>
      </c>
      <c r="AO813">
        <v>43158</v>
      </c>
      <c r="AP813">
        <v>0.18740000000000001</v>
      </c>
      <c r="AR813">
        <v>43202</v>
      </c>
      <c r="AS813">
        <v>5129</v>
      </c>
      <c r="AV813">
        <v>43140</v>
      </c>
      <c r="AW813" t="s">
        <v>1622</v>
      </c>
      <c r="AX813">
        <v>4327.4799999999996</v>
      </c>
    </row>
    <row r="814" spans="1:50" x14ac:dyDescent="0.25">
      <c r="A814">
        <v>43157</v>
      </c>
      <c r="B814">
        <v>230.09530000000001</v>
      </c>
      <c r="C814">
        <v>231.19</v>
      </c>
      <c r="F814">
        <v>43157</v>
      </c>
      <c r="G814">
        <v>231.19</v>
      </c>
      <c r="H814">
        <v>230.09530000000001</v>
      </c>
      <c r="K814">
        <v>43160</v>
      </c>
      <c r="L814">
        <v>8.3000000000000004E-2</v>
      </c>
      <c r="N814">
        <v>43164</v>
      </c>
      <c r="O814">
        <v>6622</v>
      </c>
      <c r="R814">
        <v>43210</v>
      </c>
      <c r="S814" t="s">
        <v>1622</v>
      </c>
      <c r="T814">
        <v>2421.06</v>
      </c>
      <c r="AE814">
        <v>43164</v>
      </c>
      <c r="AF814">
        <v>169.26339999999999</v>
      </c>
      <c r="AG814">
        <v>169.4</v>
      </c>
      <c r="AJ814">
        <v>43164</v>
      </c>
      <c r="AK814">
        <v>169.4</v>
      </c>
      <c r="AL814">
        <v>169.26339999999999</v>
      </c>
      <c r="AO814">
        <v>43159</v>
      </c>
      <c r="AP814">
        <v>0.13719999999999999</v>
      </c>
      <c r="AR814">
        <v>43203</v>
      </c>
      <c r="AS814">
        <v>288</v>
      </c>
      <c r="AV814">
        <v>43143</v>
      </c>
      <c r="AW814" t="s">
        <v>1622</v>
      </c>
      <c r="AX814">
        <v>4361.49</v>
      </c>
    </row>
    <row r="815" spans="1:50" x14ac:dyDescent="0.25">
      <c r="A815">
        <v>43158</v>
      </c>
      <c r="B815">
        <v>232.16589999999999</v>
      </c>
      <c r="C815">
        <v>231.75</v>
      </c>
      <c r="F815">
        <v>43158</v>
      </c>
      <c r="G815">
        <v>231.75</v>
      </c>
      <c r="H815">
        <v>232.16589999999999</v>
      </c>
      <c r="K815">
        <v>43161</v>
      </c>
      <c r="L815">
        <v>7.5899999999999995E-2</v>
      </c>
      <c r="N815">
        <v>43165</v>
      </c>
      <c r="O815">
        <v>49299</v>
      </c>
      <c r="R815">
        <v>43213</v>
      </c>
      <c r="S815" t="s">
        <v>1622</v>
      </c>
      <c r="T815">
        <v>2420.52</v>
      </c>
      <c r="AE815">
        <v>43165</v>
      </c>
      <c r="AF815">
        <v>169.25370000000001</v>
      </c>
      <c r="AG815">
        <v>169.34</v>
      </c>
      <c r="AJ815">
        <v>43165</v>
      </c>
      <c r="AK815">
        <v>169.34</v>
      </c>
      <c r="AL815">
        <v>169.25370000000001</v>
      </c>
      <c r="AO815">
        <v>43160</v>
      </c>
      <c r="AP815">
        <v>0.15659999999999999</v>
      </c>
      <c r="AR815">
        <v>43206</v>
      </c>
      <c r="AS815">
        <v>19</v>
      </c>
      <c r="AV815">
        <v>43144</v>
      </c>
      <c r="AW815" t="s">
        <v>1622</v>
      </c>
      <c r="AX815">
        <v>4334.79</v>
      </c>
    </row>
    <row r="816" spans="1:50" x14ac:dyDescent="0.25">
      <c r="A816">
        <v>43159</v>
      </c>
      <c r="B816">
        <v>229.16380000000001</v>
      </c>
      <c r="C816">
        <v>228.02</v>
      </c>
      <c r="F816">
        <v>43159</v>
      </c>
      <c r="G816">
        <v>228.02</v>
      </c>
      <c r="H816">
        <v>229.16380000000001</v>
      </c>
      <c r="K816">
        <v>43164</v>
      </c>
      <c r="L816">
        <v>7.1300000000000002E-2</v>
      </c>
      <c r="N816">
        <v>43166</v>
      </c>
      <c r="O816">
        <v>10049</v>
      </c>
      <c r="R816">
        <v>43214</v>
      </c>
      <c r="S816" t="s">
        <v>1622</v>
      </c>
      <c r="T816">
        <v>2446.23</v>
      </c>
      <c r="AE816">
        <v>43166</v>
      </c>
      <c r="AF816">
        <v>171.53059999999999</v>
      </c>
      <c r="AG816">
        <v>171.46</v>
      </c>
      <c r="AJ816">
        <v>43166</v>
      </c>
      <c r="AK816">
        <v>171.46</v>
      </c>
      <c r="AL816">
        <v>171.53059999999999</v>
      </c>
      <c r="AO816">
        <v>43161</v>
      </c>
      <c r="AP816">
        <v>0.1492</v>
      </c>
      <c r="AR816">
        <v>43207</v>
      </c>
      <c r="AS816">
        <v>535</v>
      </c>
      <c r="AV816">
        <v>43145</v>
      </c>
      <c r="AW816" t="s">
        <v>1622</v>
      </c>
      <c r="AX816">
        <v>4356.03</v>
      </c>
    </row>
    <row r="817" spans="1:50" x14ac:dyDescent="0.25">
      <c r="A817">
        <v>43160</v>
      </c>
      <c r="B817">
        <v>225.50630000000001</v>
      </c>
      <c r="C817">
        <v>224.05</v>
      </c>
      <c r="F817">
        <v>43160</v>
      </c>
      <c r="G817">
        <v>224.05</v>
      </c>
      <c r="H817">
        <v>225.50630000000001</v>
      </c>
      <c r="K817">
        <v>43165</v>
      </c>
      <c r="L817">
        <v>7.8399999999999997E-2</v>
      </c>
      <c r="N817">
        <v>43167</v>
      </c>
      <c r="O817">
        <v>16949</v>
      </c>
      <c r="R817">
        <v>43215</v>
      </c>
      <c r="S817" t="s">
        <v>1622</v>
      </c>
      <c r="T817">
        <v>2443.4699999999998</v>
      </c>
      <c r="AE817">
        <v>43167</v>
      </c>
      <c r="AF817">
        <v>173.86500000000001</v>
      </c>
      <c r="AG817">
        <v>173.88</v>
      </c>
      <c r="AJ817">
        <v>43167</v>
      </c>
      <c r="AK817">
        <v>173.88</v>
      </c>
      <c r="AL817">
        <v>173.86500000000001</v>
      </c>
      <c r="AO817">
        <v>43164</v>
      </c>
      <c r="AP817">
        <v>0.2026</v>
      </c>
      <c r="AR817">
        <v>43208</v>
      </c>
      <c r="AS817">
        <v>11</v>
      </c>
      <c r="AV817">
        <v>43146</v>
      </c>
      <c r="AW817" t="s">
        <v>1622</v>
      </c>
      <c r="AX817">
        <v>4336.7700000000004</v>
      </c>
    </row>
    <row r="818" spans="1:50" x14ac:dyDescent="0.25">
      <c r="A818">
        <v>43161</v>
      </c>
      <c r="B818">
        <v>221.37569999999999</v>
      </c>
      <c r="C818">
        <v>217.94</v>
      </c>
      <c r="F818">
        <v>43161</v>
      </c>
      <c r="G818">
        <v>217.94</v>
      </c>
      <c r="H818">
        <v>221.37569999999999</v>
      </c>
      <c r="K818">
        <v>43166</v>
      </c>
      <c r="L818">
        <v>6.3100000000000003E-2</v>
      </c>
      <c r="N818">
        <v>43168</v>
      </c>
      <c r="O818">
        <v>17430</v>
      </c>
      <c r="R818">
        <v>43216</v>
      </c>
      <c r="S818" t="s">
        <v>1622</v>
      </c>
      <c r="T818">
        <v>2449.4899999999998</v>
      </c>
      <c r="AE818">
        <v>43168</v>
      </c>
      <c r="AF818">
        <v>172.56710000000001</v>
      </c>
      <c r="AG818">
        <v>172.64</v>
      </c>
      <c r="AJ818">
        <v>43168</v>
      </c>
      <c r="AK818">
        <v>172.64</v>
      </c>
      <c r="AL818">
        <v>172.56710000000001</v>
      </c>
      <c r="AO818">
        <v>43165</v>
      </c>
      <c r="AP818">
        <v>0.19800000000000001</v>
      </c>
      <c r="AR818">
        <v>43209</v>
      </c>
      <c r="AS818">
        <v>281</v>
      </c>
      <c r="AV818">
        <v>43147</v>
      </c>
      <c r="AW818" t="s">
        <v>1622</v>
      </c>
      <c r="AX818">
        <v>4411.59</v>
      </c>
    </row>
    <row r="819" spans="1:50" x14ac:dyDescent="0.25">
      <c r="A819">
        <v>43164</v>
      </c>
      <c r="B819">
        <v>219.59729999999999</v>
      </c>
      <c r="C819">
        <v>221.58</v>
      </c>
      <c r="F819">
        <v>43164</v>
      </c>
      <c r="G819">
        <v>221.58</v>
      </c>
      <c r="H819">
        <v>219.59729999999999</v>
      </c>
      <c r="K819">
        <v>43167</v>
      </c>
      <c r="L819">
        <v>7.3899999999999993E-2</v>
      </c>
      <c r="N819">
        <v>43171</v>
      </c>
      <c r="O819">
        <v>4722</v>
      </c>
      <c r="R819">
        <v>43217</v>
      </c>
      <c r="S819" t="s">
        <v>1622</v>
      </c>
      <c r="T819">
        <v>2456.4499999999998</v>
      </c>
      <c r="AE819">
        <v>43171</v>
      </c>
      <c r="AF819">
        <v>172.6335</v>
      </c>
      <c r="AG819">
        <v>172.64</v>
      </c>
      <c r="AJ819">
        <v>43171</v>
      </c>
      <c r="AK819">
        <v>172.64</v>
      </c>
      <c r="AL819">
        <v>172.6335</v>
      </c>
      <c r="AO819">
        <v>43166</v>
      </c>
      <c r="AP819">
        <v>0.1847</v>
      </c>
      <c r="AR819">
        <v>43213</v>
      </c>
      <c r="AS819">
        <v>31</v>
      </c>
      <c r="AV819">
        <v>43150</v>
      </c>
      <c r="AW819" t="s">
        <v>1622</v>
      </c>
      <c r="AX819">
        <v>4385.97</v>
      </c>
    </row>
    <row r="820" spans="1:50" x14ac:dyDescent="0.25">
      <c r="A820">
        <v>43165</v>
      </c>
      <c r="B820">
        <v>222.345</v>
      </c>
      <c r="C820">
        <v>223.85</v>
      </c>
      <c r="F820">
        <v>43165</v>
      </c>
      <c r="G820">
        <v>223.85</v>
      </c>
      <c r="H820">
        <v>222.345</v>
      </c>
      <c r="K820">
        <v>43168</v>
      </c>
      <c r="L820">
        <v>9.0200000000000002E-2</v>
      </c>
      <c r="N820">
        <v>43172</v>
      </c>
      <c r="O820">
        <v>2586</v>
      </c>
      <c r="R820">
        <v>43221</v>
      </c>
      <c r="S820" t="s">
        <v>1622</v>
      </c>
      <c r="T820">
        <v>2452.33</v>
      </c>
      <c r="AE820">
        <v>43172</v>
      </c>
      <c r="AF820">
        <v>172.1026</v>
      </c>
      <c r="AG820">
        <v>171.98</v>
      </c>
      <c r="AJ820">
        <v>43172</v>
      </c>
      <c r="AK820">
        <v>171.98</v>
      </c>
      <c r="AL820">
        <v>172.1026</v>
      </c>
      <c r="AO820">
        <v>43167</v>
      </c>
      <c r="AP820">
        <v>0.21129999999999999</v>
      </c>
      <c r="AR820">
        <v>43214</v>
      </c>
      <c r="AS820">
        <v>115</v>
      </c>
      <c r="AV820">
        <v>43151</v>
      </c>
      <c r="AW820" t="s">
        <v>1622</v>
      </c>
      <c r="AX820">
        <v>4404.26</v>
      </c>
    </row>
    <row r="821" spans="1:50" x14ac:dyDescent="0.25">
      <c r="A821">
        <v>43166</v>
      </c>
      <c r="B821">
        <v>220.77590000000001</v>
      </c>
      <c r="C821">
        <v>222.2</v>
      </c>
      <c r="F821">
        <v>43166</v>
      </c>
      <c r="G821">
        <v>222.2</v>
      </c>
      <c r="H821">
        <v>220.77590000000001</v>
      </c>
      <c r="K821">
        <v>43171</v>
      </c>
      <c r="L821">
        <v>4.4600000000000001E-2</v>
      </c>
      <c r="N821">
        <v>43173</v>
      </c>
      <c r="O821">
        <v>1183</v>
      </c>
      <c r="R821">
        <v>43222</v>
      </c>
      <c r="S821" t="s">
        <v>1622</v>
      </c>
      <c r="T821">
        <v>2448.4299999999998</v>
      </c>
      <c r="AE821">
        <v>43173</v>
      </c>
      <c r="AF821">
        <v>172.48089999999999</v>
      </c>
      <c r="AG821">
        <v>172.58</v>
      </c>
      <c r="AJ821">
        <v>43173</v>
      </c>
      <c r="AK821">
        <v>172.58</v>
      </c>
      <c r="AL821">
        <v>172.48089999999999</v>
      </c>
      <c r="AO821">
        <v>43168</v>
      </c>
      <c r="AP821">
        <v>0.18540000000000001</v>
      </c>
      <c r="AR821">
        <v>43215</v>
      </c>
      <c r="AS821">
        <v>64</v>
      </c>
      <c r="AV821">
        <v>43152</v>
      </c>
      <c r="AW821" t="s">
        <v>1622</v>
      </c>
      <c r="AX821">
        <v>4411.72</v>
      </c>
    </row>
    <row r="822" spans="1:50" x14ac:dyDescent="0.25">
      <c r="A822">
        <v>43167</v>
      </c>
      <c r="B822">
        <v>221.5427</v>
      </c>
      <c r="C822">
        <v>223.56</v>
      </c>
      <c r="F822">
        <v>43167</v>
      </c>
      <c r="G822">
        <v>223.56</v>
      </c>
      <c r="H822">
        <v>221.5427</v>
      </c>
      <c r="K822">
        <v>43172</v>
      </c>
      <c r="L822">
        <v>7.3099999999999998E-2</v>
      </c>
      <c r="N822">
        <v>43174</v>
      </c>
      <c r="O822">
        <v>2037</v>
      </c>
      <c r="R822">
        <v>43227</v>
      </c>
      <c r="S822" t="s">
        <v>1622</v>
      </c>
      <c r="T822">
        <v>2450.6</v>
      </c>
      <c r="AE822">
        <v>43174</v>
      </c>
      <c r="AF822">
        <v>173.34729999999999</v>
      </c>
      <c r="AG822">
        <v>173.4</v>
      </c>
      <c r="AJ822">
        <v>43174</v>
      </c>
      <c r="AK822">
        <v>173.4</v>
      </c>
      <c r="AL822">
        <v>173.34729999999999</v>
      </c>
      <c r="AO822">
        <v>43171</v>
      </c>
      <c r="AP822">
        <v>0.2908</v>
      </c>
      <c r="AR822">
        <v>43216</v>
      </c>
      <c r="AS822">
        <v>5620</v>
      </c>
      <c r="AV822">
        <v>43153</v>
      </c>
      <c r="AW822" t="s">
        <v>1622</v>
      </c>
      <c r="AX822">
        <v>4415.78</v>
      </c>
    </row>
    <row r="823" spans="1:50" x14ac:dyDescent="0.25">
      <c r="A823">
        <v>43168</v>
      </c>
      <c r="B823">
        <v>222.23859999999999</v>
      </c>
      <c r="C823">
        <v>225.21</v>
      </c>
      <c r="F823">
        <v>43168</v>
      </c>
      <c r="G823">
        <v>225.21</v>
      </c>
      <c r="H823">
        <v>222.23859999999999</v>
      </c>
      <c r="K823">
        <v>43173</v>
      </c>
      <c r="L823">
        <v>8.8700000000000001E-2</v>
      </c>
      <c r="N823">
        <v>43175</v>
      </c>
      <c r="O823">
        <v>1091</v>
      </c>
      <c r="R823">
        <v>43228</v>
      </c>
      <c r="S823" t="s">
        <v>1622</v>
      </c>
      <c r="T823">
        <v>2460.04</v>
      </c>
      <c r="AE823">
        <v>43175</v>
      </c>
      <c r="AF823">
        <v>172.04300000000001</v>
      </c>
      <c r="AG823">
        <v>172.28</v>
      </c>
      <c r="AJ823">
        <v>43175</v>
      </c>
      <c r="AK823">
        <v>172.28</v>
      </c>
      <c r="AL823">
        <v>172.04300000000001</v>
      </c>
      <c r="AO823">
        <v>43172</v>
      </c>
      <c r="AP823">
        <v>0.16350000000000001</v>
      </c>
      <c r="AR823">
        <v>43217</v>
      </c>
      <c r="AS823">
        <v>949</v>
      </c>
      <c r="AV823">
        <v>43154</v>
      </c>
      <c r="AW823" t="s">
        <v>1622</v>
      </c>
      <c r="AX823">
        <v>4474.09</v>
      </c>
    </row>
    <row r="824" spans="1:50" x14ac:dyDescent="0.25">
      <c r="A824">
        <v>43171</v>
      </c>
      <c r="B824">
        <v>225.5341</v>
      </c>
      <c r="C824">
        <v>225.62</v>
      </c>
      <c r="F824">
        <v>43171</v>
      </c>
      <c r="G824">
        <v>225.62</v>
      </c>
      <c r="H824">
        <v>225.5341</v>
      </c>
      <c r="K824">
        <v>43174</v>
      </c>
      <c r="L824">
        <v>9.2799999999999994E-2</v>
      </c>
      <c r="N824">
        <v>43178</v>
      </c>
      <c r="O824">
        <v>45664</v>
      </c>
      <c r="R824">
        <v>43229</v>
      </c>
      <c r="S824" t="s">
        <v>1622</v>
      </c>
      <c r="T824">
        <v>2450.29</v>
      </c>
      <c r="AE824">
        <v>43178</v>
      </c>
      <c r="AF824">
        <v>172.16229999999999</v>
      </c>
      <c r="AG824">
        <v>172.16</v>
      </c>
      <c r="AJ824">
        <v>43178</v>
      </c>
      <c r="AK824">
        <v>172.16</v>
      </c>
      <c r="AL824">
        <v>172.16229999999999</v>
      </c>
      <c r="AO824">
        <v>43173</v>
      </c>
      <c r="AP824">
        <v>0.16089999999999999</v>
      </c>
      <c r="AR824">
        <v>43220</v>
      </c>
      <c r="AS824">
        <v>187</v>
      </c>
      <c r="AV824">
        <v>43157</v>
      </c>
      <c r="AW824" t="s">
        <v>1622</v>
      </c>
      <c r="AX824">
        <v>4472.42</v>
      </c>
    </row>
    <row r="825" spans="1:50" x14ac:dyDescent="0.25">
      <c r="A825">
        <v>43172</v>
      </c>
      <c r="B825">
        <v>226.7671</v>
      </c>
      <c r="C825">
        <v>225.9</v>
      </c>
      <c r="F825">
        <v>43172</v>
      </c>
      <c r="G825">
        <v>225.9</v>
      </c>
      <c r="H825">
        <v>226.7671</v>
      </c>
      <c r="K825">
        <v>43175</v>
      </c>
      <c r="L825">
        <v>8.4500000000000006E-2</v>
      </c>
      <c r="N825">
        <v>43179</v>
      </c>
      <c r="O825">
        <v>1773</v>
      </c>
      <c r="R825">
        <v>43230</v>
      </c>
      <c r="S825" t="s">
        <v>1622</v>
      </c>
      <c r="T825">
        <v>2456.89</v>
      </c>
      <c r="AE825">
        <v>43179</v>
      </c>
      <c r="AF825">
        <v>172.9622</v>
      </c>
      <c r="AG825">
        <v>173.08</v>
      </c>
      <c r="AJ825">
        <v>43179</v>
      </c>
      <c r="AK825">
        <v>173.08</v>
      </c>
      <c r="AL825">
        <v>172.9622</v>
      </c>
      <c r="AO825">
        <v>43174</v>
      </c>
      <c r="AP825">
        <v>0.16900000000000001</v>
      </c>
      <c r="AR825">
        <v>43222</v>
      </c>
      <c r="AS825">
        <v>720</v>
      </c>
      <c r="AV825">
        <v>43158</v>
      </c>
      <c r="AW825" t="s">
        <v>1622</v>
      </c>
      <c r="AX825">
        <v>4416.6099999999997</v>
      </c>
    </row>
    <row r="826" spans="1:50" x14ac:dyDescent="0.25">
      <c r="A826">
        <v>43173</v>
      </c>
      <c r="B826">
        <v>225.75630000000001</v>
      </c>
      <c r="C826">
        <v>224.85</v>
      </c>
      <c r="F826">
        <v>43173</v>
      </c>
      <c r="G826">
        <v>224.85</v>
      </c>
      <c r="H826">
        <v>225.75630000000001</v>
      </c>
      <c r="K826">
        <v>43178</v>
      </c>
      <c r="L826">
        <v>8.2199999999999995E-2</v>
      </c>
      <c r="N826">
        <v>43180</v>
      </c>
      <c r="O826">
        <v>67527</v>
      </c>
      <c r="R826">
        <v>43231</v>
      </c>
      <c r="S826" t="s">
        <v>1622</v>
      </c>
      <c r="T826">
        <v>2481.0500000000002</v>
      </c>
      <c r="AE826">
        <v>43180</v>
      </c>
      <c r="AF826">
        <v>172.2559</v>
      </c>
      <c r="AG826">
        <v>172.6</v>
      </c>
      <c r="AJ826">
        <v>43180</v>
      </c>
      <c r="AK826">
        <v>172.6</v>
      </c>
      <c r="AL826">
        <v>172.2559</v>
      </c>
      <c r="AO826">
        <v>43175</v>
      </c>
      <c r="AP826">
        <v>0.1867</v>
      </c>
      <c r="AR826">
        <v>43223</v>
      </c>
      <c r="AS826">
        <v>11</v>
      </c>
      <c r="AV826">
        <v>43159</v>
      </c>
      <c r="AW826" t="s">
        <v>1622</v>
      </c>
      <c r="AX826">
        <v>4403.5600000000004</v>
      </c>
    </row>
    <row r="827" spans="1:50" x14ac:dyDescent="0.25">
      <c r="A827">
        <v>43174</v>
      </c>
      <c r="B827">
        <v>225.79660000000001</v>
      </c>
      <c r="C827">
        <v>225.61</v>
      </c>
      <c r="F827">
        <v>43174</v>
      </c>
      <c r="G827">
        <v>225.61</v>
      </c>
      <c r="H827">
        <v>225.79660000000001</v>
      </c>
      <c r="K827">
        <v>43179</v>
      </c>
      <c r="L827">
        <v>7.5499999999999998E-2</v>
      </c>
      <c r="N827">
        <v>43181</v>
      </c>
      <c r="O827">
        <v>5517</v>
      </c>
      <c r="R827">
        <v>43234</v>
      </c>
      <c r="S827" t="s">
        <v>1622</v>
      </c>
      <c r="T827">
        <v>2496.2800000000002</v>
      </c>
      <c r="AE827">
        <v>43181</v>
      </c>
      <c r="AF827">
        <v>172.28219999999999</v>
      </c>
      <c r="AG827">
        <v>172.4</v>
      </c>
      <c r="AJ827">
        <v>43181</v>
      </c>
      <c r="AK827">
        <v>172.4</v>
      </c>
      <c r="AL827">
        <v>172.28219999999999</v>
      </c>
      <c r="AO827">
        <v>43178</v>
      </c>
      <c r="AP827">
        <v>0.15579999999999999</v>
      </c>
      <c r="AR827">
        <v>43227</v>
      </c>
      <c r="AS827">
        <v>1</v>
      </c>
      <c r="AV827">
        <v>43160</v>
      </c>
      <c r="AW827" t="s">
        <v>1622</v>
      </c>
      <c r="AX827">
        <v>4388.8999999999996</v>
      </c>
    </row>
    <row r="828" spans="1:50" x14ac:dyDescent="0.25">
      <c r="A828">
        <v>43175</v>
      </c>
      <c r="B828">
        <v>224.88220000000001</v>
      </c>
      <c r="C828">
        <v>224.25</v>
      </c>
      <c r="F828">
        <v>43175</v>
      </c>
      <c r="G828">
        <v>224.25</v>
      </c>
      <c r="H828">
        <v>224.88220000000001</v>
      </c>
      <c r="K828">
        <v>43180</v>
      </c>
      <c r="L828">
        <v>0.1032</v>
      </c>
      <c r="N828">
        <v>43182</v>
      </c>
      <c r="O828">
        <v>7922</v>
      </c>
      <c r="R828">
        <v>43235</v>
      </c>
      <c r="S828" t="s">
        <v>1622</v>
      </c>
      <c r="T828">
        <v>2495.2600000000002</v>
      </c>
      <c r="AE828">
        <v>43182</v>
      </c>
      <c r="AF828">
        <v>170.96010000000001</v>
      </c>
      <c r="AG828">
        <v>171.18</v>
      </c>
      <c r="AJ828">
        <v>43182</v>
      </c>
      <c r="AK828">
        <v>171.18</v>
      </c>
      <c r="AL828">
        <v>170.96010000000001</v>
      </c>
      <c r="AO828">
        <v>43179</v>
      </c>
      <c r="AP828">
        <v>0.14660000000000001</v>
      </c>
      <c r="AR828">
        <v>43228</v>
      </c>
      <c r="AS828">
        <v>1705</v>
      </c>
      <c r="AV828">
        <v>43161</v>
      </c>
      <c r="AW828" t="s">
        <v>1622</v>
      </c>
      <c r="AX828">
        <v>4358.74</v>
      </c>
    </row>
    <row r="829" spans="1:50" x14ac:dyDescent="0.25">
      <c r="A829">
        <v>43178</v>
      </c>
      <c r="B829">
        <v>222.71709999999999</v>
      </c>
      <c r="C829">
        <v>220.38</v>
      </c>
      <c r="F829">
        <v>43178</v>
      </c>
      <c r="G829">
        <v>220.38</v>
      </c>
      <c r="H829">
        <v>222.71709999999999</v>
      </c>
      <c r="K829">
        <v>43181</v>
      </c>
      <c r="L829">
        <v>9.6000000000000002E-2</v>
      </c>
      <c r="N829">
        <v>43185</v>
      </c>
      <c r="O829">
        <v>55251</v>
      </c>
      <c r="R829">
        <v>43236</v>
      </c>
      <c r="S829" t="s">
        <v>1622</v>
      </c>
      <c r="T829">
        <v>2488.48</v>
      </c>
      <c r="AE829">
        <v>43185</v>
      </c>
      <c r="AF829">
        <v>169.94069999999999</v>
      </c>
      <c r="AG829">
        <v>170.1</v>
      </c>
      <c r="AJ829">
        <v>43185</v>
      </c>
      <c r="AK829">
        <v>170.1</v>
      </c>
      <c r="AL829">
        <v>169.94069999999999</v>
      </c>
      <c r="AO829">
        <v>43180</v>
      </c>
      <c r="AP829">
        <v>0.14949999999999999</v>
      </c>
      <c r="AR829">
        <v>43229</v>
      </c>
      <c r="AS829">
        <v>7571</v>
      </c>
      <c r="AV829">
        <v>43164</v>
      </c>
      <c r="AW829" t="s">
        <v>1622</v>
      </c>
      <c r="AX829">
        <v>4400.1099999999997</v>
      </c>
    </row>
    <row r="830" spans="1:50" x14ac:dyDescent="0.25">
      <c r="A830">
        <v>43179</v>
      </c>
      <c r="B830">
        <v>222.23439999999999</v>
      </c>
      <c r="C830">
        <v>222.47</v>
      </c>
      <c r="F830">
        <v>43179</v>
      </c>
      <c r="G830">
        <v>222.47</v>
      </c>
      <c r="H830">
        <v>222.23439999999999</v>
      </c>
      <c r="K830">
        <v>43182</v>
      </c>
      <c r="L830">
        <v>0.10249999999999999</v>
      </c>
      <c r="N830">
        <v>43186</v>
      </c>
      <c r="O830">
        <v>17695</v>
      </c>
      <c r="R830">
        <v>43237</v>
      </c>
      <c r="S830" t="s">
        <v>1622</v>
      </c>
      <c r="T830">
        <v>2499.64</v>
      </c>
      <c r="AE830">
        <v>43186</v>
      </c>
      <c r="AF830">
        <v>171.803</v>
      </c>
      <c r="AG830">
        <v>171.9</v>
      </c>
      <c r="AJ830">
        <v>43186</v>
      </c>
      <c r="AK830">
        <v>171.9</v>
      </c>
      <c r="AL830">
        <v>171.803</v>
      </c>
      <c r="AO830">
        <v>43181</v>
      </c>
      <c r="AP830">
        <v>0.17199999999999999</v>
      </c>
      <c r="AR830">
        <v>43230</v>
      </c>
      <c r="AS830">
        <v>7</v>
      </c>
      <c r="AV830">
        <v>43165</v>
      </c>
      <c r="AW830" t="s">
        <v>1622</v>
      </c>
      <c r="AX830">
        <v>4399.18</v>
      </c>
    </row>
    <row r="831" spans="1:50" x14ac:dyDescent="0.25">
      <c r="A831">
        <v>43180</v>
      </c>
      <c r="B831">
        <v>222.2276</v>
      </c>
      <c r="C831">
        <v>222.84</v>
      </c>
      <c r="F831">
        <v>43180</v>
      </c>
      <c r="G831">
        <v>222.84</v>
      </c>
      <c r="H831">
        <v>222.2276</v>
      </c>
      <c r="K831">
        <v>43185</v>
      </c>
      <c r="L831">
        <v>9.4E-2</v>
      </c>
      <c r="N831">
        <v>43187</v>
      </c>
      <c r="O831">
        <v>9232</v>
      </c>
      <c r="R831">
        <v>43238</v>
      </c>
      <c r="S831" t="s">
        <v>1622</v>
      </c>
      <c r="T831">
        <v>2509.2399999999998</v>
      </c>
      <c r="AE831">
        <v>43187</v>
      </c>
      <c r="AF831">
        <v>173.43260000000001</v>
      </c>
      <c r="AG831">
        <v>173.54</v>
      </c>
      <c r="AJ831">
        <v>43187</v>
      </c>
      <c r="AK831">
        <v>173.54</v>
      </c>
      <c r="AL831">
        <v>173.43260000000001</v>
      </c>
      <c r="AO831">
        <v>43182</v>
      </c>
      <c r="AP831">
        <v>0.15920000000000001</v>
      </c>
      <c r="AR831">
        <v>43231</v>
      </c>
      <c r="AS831">
        <v>25</v>
      </c>
      <c r="AV831">
        <v>43166</v>
      </c>
      <c r="AW831" t="s">
        <v>1622</v>
      </c>
      <c r="AX831">
        <v>4458.46</v>
      </c>
    </row>
    <row r="832" spans="1:50" x14ac:dyDescent="0.25">
      <c r="A832">
        <v>43181</v>
      </c>
      <c r="B832">
        <v>223.65209999999999</v>
      </c>
      <c r="C832">
        <v>220.79</v>
      </c>
      <c r="F832">
        <v>43181</v>
      </c>
      <c r="G832">
        <v>220.79</v>
      </c>
      <c r="H832">
        <v>223.65209999999999</v>
      </c>
      <c r="K832">
        <v>43186</v>
      </c>
      <c r="L832">
        <v>0.1055</v>
      </c>
      <c r="N832">
        <v>43188</v>
      </c>
      <c r="O832">
        <v>11960</v>
      </c>
      <c r="R832">
        <v>43241</v>
      </c>
      <c r="S832" t="s">
        <v>1622</v>
      </c>
      <c r="T832">
        <v>2507.09</v>
      </c>
      <c r="AE832">
        <v>43188</v>
      </c>
      <c r="AF832">
        <v>174.79249999999999</v>
      </c>
      <c r="AG832">
        <v>174.9</v>
      </c>
      <c r="AJ832">
        <v>43188</v>
      </c>
      <c r="AK832">
        <v>174.9</v>
      </c>
      <c r="AL832">
        <v>174.79249999999999</v>
      </c>
      <c r="AO832">
        <v>43185</v>
      </c>
      <c r="AP832">
        <v>0.16389999999999999</v>
      </c>
      <c r="AR832">
        <v>43235</v>
      </c>
      <c r="AS832">
        <v>37</v>
      </c>
      <c r="AV832">
        <v>43167</v>
      </c>
      <c r="AW832" t="s">
        <v>1622</v>
      </c>
      <c r="AX832">
        <v>4519.2299999999996</v>
      </c>
    </row>
    <row r="833" spans="1:50" x14ac:dyDescent="0.25">
      <c r="A833">
        <v>43182</v>
      </c>
      <c r="B833">
        <v>215.52590000000001</v>
      </c>
      <c r="C833">
        <v>215.05</v>
      </c>
      <c r="F833">
        <v>43182</v>
      </c>
      <c r="G833">
        <v>215.05</v>
      </c>
      <c r="H833">
        <v>215.52590000000001</v>
      </c>
      <c r="K833">
        <v>43187</v>
      </c>
      <c r="L833">
        <v>0.1026</v>
      </c>
      <c r="N833">
        <v>43193</v>
      </c>
      <c r="O833">
        <v>2473</v>
      </c>
      <c r="R833">
        <v>43242</v>
      </c>
      <c r="S833" t="s">
        <v>1622</v>
      </c>
      <c r="T833">
        <v>2501.2399999999998</v>
      </c>
      <c r="AE833">
        <v>43193</v>
      </c>
      <c r="AF833">
        <v>174.6267</v>
      </c>
      <c r="AG833">
        <v>174.56</v>
      </c>
      <c r="AJ833">
        <v>43193</v>
      </c>
      <c r="AK833">
        <v>174.56</v>
      </c>
      <c r="AL833">
        <v>174.6267</v>
      </c>
      <c r="AO833">
        <v>43186</v>
      </c>
      <c r="AP833">
        <v>0.1525</v>
      </c>
      <c r="AR833">
        <v>43237</v>
      </c>
      <c r="AS833">
        <v>12510</v>
      </c>
      <c r="AV833">
        <v>43168</v>
      </c>
      <c r="AW833" t="s">
        <v>1622</v>
      </c>
      <c r="AX833">
        <v>4485.51</v>
      </c>
    </row>
    <row r="834" spans="1:50" x14ac:dyDescent="0.25">
      <c r="A834">
        <v>43185</v>
      </c>
      <c r="B834">
        <v>216.33019999999999</v>
      </c>
      <c r="C834">
        <v>214.46</v>
      </c>
      <c r="F834">
        <v>43185</v>
      </c>
      <c r="G834">
        <v>214.46</v>
      </c>
      <c r="H834">
        <v>216.33019999999999</v>
      </c>
      <c r="K834">
        <v>43188</v>
      </c>
      <c r="L834">
        <v>8.4699999999999998E-2</v>
      </c>
      <c r="N834">
        <v>43194</v>
      </c>
      <c r="O834">
        <v>7134</v>
      </c>
      <c r="R834">
        <v>43243</v>
      </c>
      <c r="S834" t="s">
        <v>1622</v>
      </c>
      <c r="T834">
        <v>2483.86</v>
      </c>
      <c r="AE834">
        <v>43194</v>
      </c>
      <c r="AF834">
        <v>174.86930000000001</v>
      </c>
      <c r="AG834">
        <v>175.04</v>
      </c>
      <c r="AJ834">
        <v>43194</v>
      </c>
      <c r="AK834">
        <v>175.04</v>
      </c>
      <c r="AL834">
        <v>174.86930000000001</v>
      </c>
      <c r="AO834">
        <v>43187</v>
      </c>
      <c r="AP834">
        <v>0.17030000000000001</v>
      </c>
      <c r="AR834">
        <v>43238</v>
      </c>
      <c r="AS834">
        <v>959</v>
      </c>
      <c r="AV834">
        <v>43171</v>
      </c>
      <c r="AW834" t="s">
        <v>1622</v>
      </c>
      <c r="AX834">
        <v>4487.3900000000003</v>
      </c>
    </row>
    <row r="835" spans="1:50" x14ac:dyDescent="0.25">
      <c r="A835">
        <v>43186</v>
      </c>
      <c r="B835">
        <v>222.21029999999999</v>
      </c>
      <c r="C835">
        <v>221.37</v>
      </c>
      <c r="F835">
        <v>43186</v>
      </c>
      <c r="G835">
        <v>221.37</v>
      </c>
      <c r="H835">
        <v>222.21029999999999</v>
      </c>
      <c r="K835">
        <v>43193</v>
      </c>
      <c r="L835">
        <v>0.11890000000000001</v>
      </c>
      <c r="N835">
        <v>43195</v>
      </c>
      <c r="O835">
        <v>13338</v>
      </c>
      <c r="R835">
        <v>43244</v>
      </c>
      <c r="S835" t="s">
        <v>1622</v>
      </c>
      <c r="T835">
        <v>2452.91</v>
      </c>
      <c r="AE835">
        <v>43195</v>
      </c>
      <c r="AF835">
        <v>175.91630000000001</v>
      </c>
      <c r="AG835">
        <v>176.34</v>
      </c>
      <c r="AJ835">
        <v>43195</v>
      </c>
      <c r="AK835">
        <v>176.34</v>
      </c>
      <c r="AL835">
        <v>175.91630000000001</v>
      </c>
      <c r="AO835">
        <v>43188</v>
      </c>
      <c r="AP835">
        <v>0.16769999999999999</v>
      </c>
      <c r="AR835">
        <v>43241</v>
      </c>
      <c r="AS835">
        <v>789</v>
      </c>
      <c r="AV835">
        <v>43172</v>
      </c>
      <c r="AW835" t="s">
        <v>1622</v>
      </c>
      <c r="AX835">
        <v>4473.63</v>
      </c>
    </row>
    <row r="836" spans="1:50" x14ac:dyDescent="0.25">
      <c r="A836">
        <v>43187</v>
      </c>
      <c r="B836">
        <v>221.93260000000001</v>
      </c>
      <c r="C836">
        <v>221.48</v>
      </c>
      <c r="F836">
        <v>43187</v>
      </c>
      <c r="G836">
        <v>221.48</v>
      </c>
      <c r="H836">
        <v>221.93260000000001</v>
      </c>
      <c r="K836">
        <v>43194</v>
      </c>
      <c r="L836">
        <v>8.0299999999999996E-2</v>
      </c>
      <c r="N836">
        <v>43196</v>
      </c>
      <c r="O836">
        <v>2722</v>
      </c>
      <c r="R836">
        <v>43245</v>
      </c>
      <c r="S836" t="s">
        <v>1622</v>
      </c>
      <c r="T836">
        <v>2447.2199999999998</v>
      </c>
      <c r="AE836">
        <v>43196</v>
      </c>
      <c r="AF836">
        <v>175.96809999999999</v>
      </c>
      <c r="AG836">
        <v>176.14</v>
      </c>
      <c r="AJ836">
        <v>43196</v>
      </c>
      <c r="AK836">
        <v>176.14</v>
      </c>
      <c r="AL836">
        <v>175.96809999999999</v>
      </c>
      <c r="AO836">
        <v>43193</v>
      </c>
      <c r="AP836">
        <v>0.14910000000000001</v>
      </c>
      <c r="AR836">
        <v>43242</v>
      </c>
      <c r="AS836">
        <v>2186</v>
      </c>
      <c r="AV836">
        <v>43173</v>
      </c>
      <c r="AW836" t="s">
        <v>1622</v>
      </c>
      <c r="AX836">
        <v>4483.5200000000004</v>
      </c>
    </row>
    <row r="837" spans="1:50" x14ac:dyDescent="0.25">
      <c r="A837">
        <v>43188</v>
      </c>
      <c r="B837">
        <v>222.49969999999999</v>
      </c>
      <c r="C837">
        <v>224.28</v>
      </c>
      <c r="F837">
        <v>43188</v>
      </c>
      <c r="G837">
        <v>224.28</v>
      </c>
      <c r="H837">
        <v>222.49969999999999</v>
      </c>
      <c r="K837">
        <v>43195</v>
      </c>
      <c r="L837">
        <v>8.2000000000000003E-2</v>
      </c>
      <c r="N837">
        <v>43199</v>
      </c>
      <c r="O837">
        <v>2033</v>
      </c>
      <c r="R837">
        <v>43248</v>
      </c>
      <c r="S837" t="s">
        <v>1622</v>
      </c>
      <c r="T837">
        <v>2445.33</v>
      </c>
      <c r="AE837">
        <v>43199</v>
      </c>
      <c r="AF837">
        <v>176.1163</v>
      </c>
      <c r="AG837">
        <v>176.3</v>
      </c>
      <c r="AJ837">
        <v>43199</v>
      </c>
      <c r="AK837">
        <v>176.3</v>
      </c>
      <c r="AL837">
        <v>176.1163</v>
      </c>
      <c r="AO837">
        <v>43194</v>
      </c>
      <c r="AP837">
        <v>0.1447</v>
      </c>
      <c r="AR837">
        <v>43243</v>
      </c>
      <c r="AS837">
        <v>319</v>
      </c>
      <c r="AV837">
        <v>43174</v>
      </c>
      <c r="AW837" t="s">
        <v>1622</v>
      </c>
      <c r="AX837">
        <v>4506.1099999999997</v>
      </c>
    </row>
    <row r="838" spans="1:50" x14ac:dyDescent="0.25">
      <c r="A838">
        <v>43193</v>
      </c>
      <c r="B838">
        <v>222.4316</v>
      </c>
      <c r="C838">
        <v>222.67</v>
      </c>
      <c r="F838">
        <v>43193</v>
      </c>
      <c r="G838">
        <v>222.67</v>
      </c>
      <c r="H838">
        <v>222.4316</v>
      </c>
      <c r="K838">
        <v>43196</v>
      </c>
      <c r="L838">
        <v>8.0199999999999994E-2</v>
      </c>
      <c r="N838">
        <v>43200</v>
      </c>
      <c r="O838">
        <v>3188</v>
      </c>
      <c r="R838">
        <v>43249</v>
      </c>
      <c r="S838" t="s">
        <v>1622</v>
      </c>
      <c r="T838">
        <v>2432.98</v>
      </c>
      <c r="AE838">
        <v>43200</v>
      </c>
      <c r="AF838">
        <v>175.57320000000001</v>
      </c>
      <c r="AG838">
        <v>175.56</v>
      </c>
      <c r="AJ838">
        <v>43200</v>
      </c>
      <c r="AK838">
        <v>175.56</v>
      </c>
      <c r="AL838">
        <v>175.57320000000001</v>
      </c>
      <c r="AO838">
        <v>43195</v>
      </c>
      <c r="AP838">
        <v>0.15809999999999999</v>
      </c>
      <c r="AR838">
        <v>43244</v>
      </c>
      <c r="AS838">
        <v>14</v>
      </c>
      <c r="AV838">
        <v>43175</v>
      </c>
      <c r="AW838" t="s">
        <v>1622</v>
      </c>
      <c r="AX838">
        <v>4472.2299999999996</v>
      </c>
    </row>
    <row r="839" spans="1:50" x14ac:dyDescent="0.25">
      <c r="A839">
        <v>43194</v>
      </c>
      <c r="B839">
        <v>222.71729999999999</v>
      </c>
      <c r="C839">
        <v>222.59</v>
      </c>
      <c r="F839">
        <v>43194</v>
      </c>
      <c r="G839">
        <v>222.59</v>
      </c>
      <c r="H839">
        <v>222.71729999999999</v>
      </c>
      <c r="K839">
        <v>43199</v>
      </c>
      <c r="L839">
        <v>8.6300000000000002E-2</v>
      </c>
      <c r="N839">
        <v>43201</v>
      </c>
      <c r="O839">
        <v>85108</v>
      </c>
      <c r="R839">
        <v>43250</v>
      </c>
      <c r="S839" t="s">
        <v>1622</v>
      </c>
      <c r="T839">
        <v>2395.85</v>
      </c>
      <c r="AE839">
        <v>43201</v>
      </c>
      <c r="AF839">
        <v>174.96</v>
      </c>
      <c r="AG839">
        <v>175.12</v>
      </c>
      <c r="AJ839">
        <v>43201</v>
      </c>
      <c r="AK839">
        <v>175.12</v>
      </c>
      <c r="AL839">
        <v>174.96</v>
      </c>
      <c r="AO839">
        <v>43196</v>
      </c>
      <c r="AP839">
        <v>0.15570000000000001</v>
      </c>
      <c r="AR839">
        <v>43245</v>
      </c>
      <c r="AS839">
        <v>55</v>
      </c>
      <c r="AV839">
        <v>43178</v>
      </c>
      <c r="AW839" t="s">
        <v>1622</v>
      </c>
      <c r="AX839">
        <v>4475.2700000000004</v>
      </c>
    </row>
    <row r="840" spans="1:50" x14ac:dyDescent="0.25">
      <c r="A840">
        <v>43195</v>
      </c>
      <c r="B840">
        <v>225.1104</v>
      </c>
      <c r="C840">
        <v>227.73</v>
      </c>
      <c r="F840">
        <v>43195</v>
      </c>
      <c r="G840">
        <v>227.73</v>
      </c>
      <c r="H840">
        <v>225.1104</v>
      </c>
      <c r="K840">
        <v>43200</v>
      </c>
      <c r="L840">
        <v>8.0199999999999994E-2</v>
      </c>
      <c r="N840">
        <v>43202</v>
      </c>
      <c r="O840">
        <v>1287</v>
      </c>
      <c r="R840">
        <v>43251</v>
      </c>
      <c r="S840" t="s">
        <v>1622</v>
      </c>
      <c r="T840">
        <v>2412.12</v>
      </c>
      <c r="AE840">
        <v>43202</v>
      </c>
      <c r="AF840">
        <v>175.1268</v>
      </c>
      <c r="AG840">
        <v>175</v>
      </c>
      <c r="AJ840">
        <v>43202</v>
      </c>
      <c r="AK840">
        <v>175</v>
      </c>
      <c r="AL840">
        <v>175.1268</v>
      </c>
      <c r="AO840">
        <v>43199</v>
      </c>
      <c r="AP840">
        <v>0.1555</v>
      </c>
      <c r="AR840">
        <v>43248</v>
      </c>
      <c r="AS840">
        <v>76</v>
      </c>
      <c r="AV840">
        <v>43179</v>
      </c>
      <c r="AW840" t="s">
        <v>1622</v>
      </c>
      <c r="AX840">
        <v>4496.6499999999996</v>
      </c>
    </row>
    <row r="841" spans="1:50" x14ac:dyDescent="0.25">
      <c r="A841">
        <v>43196</v>
      </c>
      <c r="B841">
        <v>224.40610000000001</v>
      </c>
      <c r="C841">
        <v>223.85</v>
      </c>
      <c r="F841">
        <v>43196</v>
      </c>
      <c r="G841">
        <v>223.85</v>
      </c>
      <c r="H841">
        <v>224.40610000000001</v>
      </c>
      <c r="K841">
        <v>43201</v>
      </c>
      <c r="L841">
        <v>8.5300000000000001E-2</v>
      </c>
      <c r="N841">
        <v>43203</v>
      </c>
      <c r="O841">
        <v>985</v>
      </c>
      <c r="R841">
        <v>43252</v>
      </c>
      <c r="S841" t="s">
        <v>1622</v>
      </c>
      <c r="T841">
        <v>2414.35</v>
      </c>
      <c r="AE841">
        <v>43203</v>
      </c>
      <c r="AF841">
        <v>176.93129999999999</v>
      </c>
      <c r="AG841">
        <v>176.88</v>
      </c>
      <c r="AJ841">
        <v>43203</v>
      </c>
      <c r="AK841">
        <v>176.88</v>
      </c>
      <c r="AL841">
        <v>176.93129999999999</v>
      </c>
      <c r="AO841">
        <v>43200</v>
      </c>
      <c r="AP841">
        <v>0.1512</v>
      </c>
      <c r="AR841">
        <v>43249</v>
      </c>
      <c r="AS841">
        <v>683</v>
      </c>
      <c r="AV841">
        <v>43180</v>
      </c>
      <c r="AW841" t="s">
        <v>1622</v>
      </c>
      <c r="AX841">
        <v>4478.18</v>
      </c>
    </row>
    <row r="842" spans="1:50" x14ac:dyDescent="0.25">
      <c r="A842">
        <v>43199</v>
      </c>
      <c r="B842">
        <v>225.2328</v>
      </c>
      <c r="C842">
        <v>226.12</v>
      </c>
      <c r="F842">
        <v>43199</v>
      </c>
      <c r="G842">
        <v>226.12</v>
      </c>
      <c r="H842">
        <v>225.2328</v>
      </c>
      <c r="K842">
        <v>43202</v>
      </c>
      <c r="L842">
        <v>9.2999999999999999E-2</v>
      </c>
      <c r="N842">
        <v>43206</v>
      </c>
      <c r="O842">
        <v>757</v>
      </c>
      <c r="R842">
        <v>43255</v>
      </c>
      <c r="S842" t="s">
        <v>1622</v>
      </c>
      <c r="T842">
        <v>2449.11</v>
      </c>
      <c r="AE842">
        <v>43206</v>
      </c>
      <c r="AF842">
        <v>176.24600000000001</v>
      </c>
      <c r="AG842">
        <v>176.36</v>
      </c>
      <c r="AJ842">
        <v>43206</v>
      </c>
      <c r="AK842">
        <v>176.36</v>
      </c>
      <c r="AL842">
        <v>176.24600000000001</v>
      </c>
      <c r="AO842">
        <v>43201</v>
      </c>
      <c r="AP842">
        <v>0.13420000000000001</v>
      </c>
      <c r="AR842">
        <v>43250</v>
      </c>
      <c r="AS842">
        <v>134</v>
      </c>
      <c r="AV842">
        <v>43181</v>
      </c>
      <c r="AW842" t="s">
        <v>1622</v>
      </c>
      <c r="AX842">
        <v>4478.92</v>
      </c>
    </row>
    <row r="843" spans="1:50" x14ac:dyDescent="0.25">
      <c r="A843">
        <v>43200</v>
      </c>
      <c r="B843">
        <v>226.00909999999999</v>
      </c>
      <c r="C843">
        <v>226.71</v>
      </c>
      <c r="F843">
        <v>43200</v>
      </c>
      <c r="G843">
        <v>226.71</v>
      </c>
      <c r="H843">
        <v>226.00909999999999</v>
      </c>
      <c r="K843">
        <v>43203</v>
      </c>
      <c r="L843">
        <v>8.1100000000000005E-2</v>
      </c>
      <c r="N843">
        <v>43207</v>
      </c>
      <c r="O843">
        <v>3230</v>
      </c>
      <c r="R843">
        <v>43256</v>
      </c>
      <c r="S843" t="s">
        <v>1622</v>
      </c>
      <c r="T843">
        <v>2449.4899999999998</v>
      </c>
      <c r="AE843">
        <v>43207</v>
      </c>
      <c r="AF843">
        <v>178.03399999999999</v>
      </c>
      <c r="AG843">
        <v>178.26</v>
      </c>
      <c r="AJ843">
        <v>43207</v>
      </c>
      <c r="AK843">
        <v>178.26</v>
      </c>
      <c r="AL843">
        <v>178.03399999999999</v>
      </c>
      <c r="AO843">
        <v>43202</v>
      </c>
      <c r="AP843">
        <v>0.1227</v>
      </c>
      <c r="AR843">
        <v>43251</v>
      </c>
      <c r="AS843">
        <v>981</v>
      </c>
      <c r="AV843">
        <v>43182</v>
      </c>
      <c r="AW843" t="s">
        <v>1622</v>
      </c>
      <c r="AX843">
        <v>4444.5600000000004</v>
      </c>
    </row>
    <row r="844" spans="1:50" x14ac:dyDescent="0.25">
      <c r="A844">
        <v>43201</v>
      </c>
      <c r="B844">
        <v>225.1463</v>
      </c>
      <c r="C844">
        <v>225.86</v>
      </c>
      <c r="F844">
        <v>43201</v>
      </c>
      <c r="G844">
        <v>225.86</v>
      </c>
      <c r="H844">
        <v>225.1463</v>
      </c>
      <c r="K844">
        <v>43206</v>
      </c>
      <c r="L844">
        <v>0.11600000000000001</v>
      </c>
      <c r="N844">
        <v>43208</v>
      </c>
      <c r="O844">
        <v>1746</v>
      </c>
      <c r="R844">
        <v>43257</v>
      </c>
      <c r="S844" t="s">
        <v>1622</v>
      </c>
      <c r="T844">
        <v>2452.96</v>
      </c>
      <c r="AE844">
        <v>43208</v>
      </c>
      <c r="AF844">
        <v>178.0308</v>
      </c>
      <c r="AG844">
        <v>178.02</v>
      </c>
      <c r="AJ844">
        <v>43208</v>
      </c>
      <c r="AK844">
        <v>178.02</v>
      </c>
      <c r="AL844">
        <v>178.0308</v>
      </c>
      <c r="AO844">
        <v>43203</v>
      </c>
      <c r="AP844">
        <v>0.1255</v>
      </c>
      <c r="AR844">
        <v>43252</v>
      </c>
      <c r="AS844">
        <v>293</v>
      </c>
      <c r="AV844">
        <v>43185</v>
      </c>
      <c r="AW844" t="s">
        <v>1622</v>
      </c>
      <c r="AX844">
        <v>4418.2</v>
      </c>
    </row>
    <row r="845" spans="1:50" x14ac:dyDescent="0.25">
      <c r="A845">
        <v>43202</v>
      </c>
      <c r="B845">
        <v>224.261</v>
      </c>
      <c r="C845">
        <v>225.75</v>
      </c>
      <c r="F845">
        <v>43202</v>
      </c>
      <c r="G845">
        <v>225.75</v>
      </c>
      <c r="H845">
        <v>224.261</v>
      </c>
      <c r="K845">
        <v>43207</v>
      </c>
      <c r="L845">
        <v>8.5300000000000001E-2</v>
      </c>
      <c r="N845">
        <v>43209</v>
      </c>
      <c r="O845">
        <v>621</v>
      </c>
      <c r="R845">
        <v>43258</v>
      </c>
      <c r="S845" t="s">
        <v>1622</v>
      </c>
      <c r="T845">
        <v>2470.02</v>
      </c>
      <c r="AE845">
        <v>43209</v>
      </c>
      <c r="AF845">
        <v>177.3777</v>
      </c>
      <c r="AG845">
        <v>177.3</v>
      </c>
      <c r="AJ845">
        <v>43209</v>
      </c>
      <c r="AK845">
        <v>177.3</v>
      </c>
      <c r="AL845">
        <v>177.3777</v>
      </c>
      <c r="AO845">
        <v>43206</v>
      </c>
      <c r="AP845">
        <v>0.13109999999999999</v>
      </c>
      <c r="AR845">
        <v>43255</v>
      </c>
      <c r="AS845">
        <v>98</v>
      </c>
      <c r="AV845">
        <v>43186</v>
      </c>
      <c r="AW845" t="s">
        <v>1622</v>
      </c>
      <c r="AX845">
        <v>4464.79</v>
      </c>
    </row>
    <row r="846" spans="1:50" x14ac:dyDescent="0.25">
      <c r="A846">
        <v>43203</v>
      </c>
      <c r="B846">
        <v>225.64580000000001</v>
      </c>
      <c r="C846">
        <v>225.87</v>
      </c>
      <c r="F846">
        <v>43203</v>
      </c>
      <c r="G846">
        <v>225.87</v>
      </c>
      <c r="H846">
        <v>225.64580000000001</v>
      </c>
      <c r="K846">
        <v>43208</v>
      </c>
      <c r="L846">
        <v>8.5300000000000001E-2</v>
      </c>
      <c r="N846">
        <v>43210</v>
      </c>
      <c r="O846">
        <v>23097</v>
      </c>
      <c r="R846">
        <v>43259</v>
      </c>
      <c r="S846" t="s">
        <v>1622</v>
      </c>
      <c r="T846">
        <v>2459.66</v>
      </c>
      <c r="AE846">
        <v>43210</v>
      </c>
      <c r="AF846">
        <v>177.32220000000001</v>
      </c>
      <c r="AG846">
        <v>177.48</v>
      </c>
      <c r="AJ846">
        <v>43210</v>
      </c>
      <c r="AK846">
        <v>177.48</v>
      </c>
      <c r="AL846">
        <v>177.32220000000001</v>
      </c>
      <c r="AO846">
        <v>43207</v>
      </c>
      <c r="AP846">
        <v>0.13569999999999999</v>
      </c>
      <c r="AR846">
        <v>43256</v>
      </c>
      <c r="AS846">
        <v>44</v>
      </c>
      <c r="AV846">
        <v>43187</v>
      </c>
      <c r="AW846" t="s">
        <v>1622</v>
      </c>
      <c r="AX846">
        <v>4507.1499999999996</v>
      </c>
    </row>
    <row r="847" spans="1:50" x14ac:dyDescent="0.25">
      <c r="A847">
        <v>43206</v>
      </c>
      <c r="B847">
        <v>226.50049999999999</v>
      </c>
      <c r="C847">
        <v>225.77</v>
      </c>
      <c r="F847">
        <v>43206</v>
      </c>
      <c r="G847">
        <v>225.77</v>
      </c>
      <c r="H847">
        <v>226.50049999999999</v>
      </c>
      <c r="K847">
        <v>43209</v>
      </c>
      <c r="L847">
        <v>8.1600000000000006E-2</v>
      </c>
      <c r="N847">
        <v>43213</v>
      </c>
      <c r="O847">
        <v>57229</v>
      </c>
      <c r="R847">
        <v>43262</v>
      </c>
      <c r="S847" t="s">
        <v>1622</v>
      </c>
      <c r="T847">
        <v>2466.88</v>
      </c>
      <c r="AE847">
        <v>43213</v>
      </c>
      <c r="AF847">
        <v>177.02340000000001</v>
      </c>
      <c r="AG847">
        <v>177.12</v>
      </c>
      <c r="AJ847">
        <v>43213</v>
      </c>
      <c r="AK847">
        <v>177.12</v>
      </c>
      <c r="AL847">
        <v>177.02340000000001</v>
      </c>
      <c r="AO847">
        <v>43208</v>
      </c>
      <c r="AP847">
        <v>0.157</v>
      </c>
      <c r="AR847">
        <v>43257</v>
      </c>
      <c r="AS847">
        <v>45</v>
      </c>
      <c r="AV847">
        <v>43188</v>
      </c>
      <c r="AW847" t="s">
        <v>1622</v>
      </c>
      <c r="AX847">
        <v>4542.47</v>
      </c>
    </row>
    <row r="848" spans="1:50" x14ac:dyDescent="0.25">
      <c r="A848">
        <v>43207</v>
      </c>
      <c r="B848">
        <v>225.68879999999999</v>
      </c>
      <c r="C848">
        <v>226.59</v>
      </c>
      <c r="F848">
        <v>43207</v>
      </c>
      <c r="G848">
        <v>226.59</v>
      </c>
      <c r="H848">
        <v>225.68879999999999</v>
      </c>
      <c r="K848">
        <v>43210</v>
      </c>
      <c r="L848">
        <v>7.22E-2</v>
      </c>
      <c r="N848">
        <v>43214</v>
      </c>
      <c r="O848">
        <v>3068</v>
      </c>
      <c r="R848">
        <v>43263</v>
      </c>
      <c r="S848" t="s">
        <v>1622</v>
      </c>
      <c r="T848">
        <v>2474.89</v>
      </c>
      <c r="AE848">
        <v>43214</v>
      </c>
      <c r="AF848">
        <v>177.309</v>
      </c>
      <c r="AG848">
        <v>177.12</v>
      </c>
      <c r="AJ848">
        <v>43214</v>
      </c>
      <c r="AK848">
        <v>177.12</v>
      </c>
      <c r="AL848">
        <v>177.309</v>
      </c>
      <c r="AO848">
        <v>43209</v>
      </c>
      <c r="AP848">
        <v>0.13869999999999999</v>
      </c>
      <c r="AR848">
        <v>43258</v>
      </c>
      <c r="AS848">
        <v>235</v>
      </c>
      <c r="AV848">
        <v>43189</v>
      </c>
      <c r="AW848" t="s">
        <v>1622</v>
      </c>
      <c r="AX848">
        <v>4542.47</v>
      </c>
    </row>
    <row r="849" spans="1:50" x14ac:dyDescent="0.25">
      <c r="A849">
        <v>43208</v>
      </c>
      <c r="B849">
        <v>228.21010000000001</v>
      </c>
      <c r="C849">
        <v>228.73</v>
      </c>
      <c r="F849">
        <v>43208</v>
      </c>
      <c r="G849">
        <v>228.73</v>
      </c>
      <c r="H849">
        <v>228.21010000000001</v>
      </c>
      <c r="K849">
        <v>43213</v>
      </c>
      <c r="L849">
        <v>8.8800000000000004E-2</v>
      </c>
      <c r="N849">
        <v>43215</v>
      </c>
      <c r="O849">
        <v>12159</v>
      </c>
      <c r="R849">
        <v>43264</v>
      </c>
      <c r="S849" t="s">
        <v>1622</v>
      </c>
      <c r="T849">
        <v>2485.0100000000002</v>
      </c>
      <c r="AE849">
        <v>43215</v>
      </c>
      <c r="AF849">
        <v>177.01509999999999</v>
      </c>
      <c r="AG849">
        <v>176.88</v>
      </c>
      <c r="AJ849">
        <v>43215</v>
      </c>
      <c r="AK849">
        <v>176.88</v>
      </c>
      <c r="AL849">
        <v>177.01509999999999</v>
      </c>
      <c r="AO849">
        <v>43210</v>
      </c>
      <c r="AP849">
        <v>0.1673</v>
      </c>
      <c r="AR849">
        <v>43259</v>
      </c>
      <c r="AS849">
        <v>319</v>
      </c>
      <c r="AV849">
        <v>43192</v>
      </c>
      <c r="AW849" t="s">
        <v>1622</v>
      </c>
      <c r="AX849">
        <v>4542.47</v>
      </c>
    </row>
    <row r="850" spans="1:50" x14ac:dyDescent="0.25">
      <c r="A850">
        <v>43209</v>
      </c>
      <c r="B850">
        <v>228.2654</v>
      </c>
      <c r="C850">
        <v>227.62039999999999</v>
      </c>
      <c r="F850">
        <v>43209</v>
      </c>
      <c r="G850">
        <v>227.62039999999999</v>
      </c>
      <c r="H850">
        <v>228.2654</v>
      </c>
      <c r="K850">
        <v>43214</v>
      </c>
      <c r="L850">
        <v>8.1799999999999998E-2</v>
      </c>
      <c r="N850">
        <v>43216</v>
      </c>
      <c r="O850">
        <v>37269</v>
      </c>
      <c r="R850">
        <v>43265</v>
      </c>
      <c r="S850" t="s">
        <v>1622</v>
      </c>
      <c r="T850">
        <v>2462.5500000000002</v>
      </c>
      <c r="AE850">
        <v>43216</v>
      </c>
      <c r="AF850">
        <v>179.11840000000001</v>
      </c>
      <c r="AG850">
        <v>178.9</v>
      </c>
      <c r="AJ850">
        <v>43216</v>
      </c>
      <c r="AK850">
        <v>178.9</v>
      </c>
      <c r="AL850">
        <v>179.11840000000001</v>
      </c>
      <c r="AO850">
        <v>43213</v>
      </c>
      <c r="AP850">
        <v>0.14580000000000001</v>
      </c>
      <c r="AR850">
        <v>43262</v>
      </c>
      <c r="AS850">
        <v>35</v>
      </c>
      <c r="AV850">
        <v>43193</v>
      </c>
      <c r="AW850" t="s">
        <v>1622</v>
      </c>
      <c r="AX850">
        <v>4538.55</v>
      </c>
    </row>
    <row r="851" spans="1:50" x14ac:dyDescent="0.25">
      <c r="A851">
        <v>43210</v>
      </c>
      <c r="B851">
        <v>228.37909999999999</v>
      </c>
      <c r="C851">
        <v>227.90440000000001</v>
      </c>
      <c r="F851">
        <v>43210</v>
      </c>
      <c r="G851">
        <v>227.90440000000001</v>
      </c>
      <c r="H851">
        <v>228.37909999999999</v>
      </c>
      <c r="K851">
        <v>43215</v>
      </c>
      <c r="L851">
        <v>7.1999999999999995E-2</v>
      </c>
      <c r="N851">
        <v>43217</v>
      </c>
      <c r="O851">
        <v>6266</v>
      </c>
      <c r="R851">
        <v>43266</v>
      </c>
      <c r="S851" t="s">
        <v>1622</v>
      </c>
      <c r="T851">
        <v>2469.5</v>
      </c>
      <c r="AE851">
        <v>43217</v>
      </c>
      <c r="AF851">
        <v>180.5001</v>
      </c>
      <c r="AG851">
        <v>180.46</v>
      </c>
      <c r="AJ851">
        <v>43217</v>
      </c>
      <c r="AK851">
        <v>180.46</v>
      </c>
      <c r="AL851">
        <v>180.5001</v>
      </c>
      <c r="AO851">
        <v>43214</v>
      </c>
      <c r="AP851">
        <v>0.1047</v>
      </c>
      <c r="AR851">
        <v>43264</v>
      </c>
      <c r="AS851">
        <v>163</v>
      </c>
      <c r="AV851">
        <v>43194</v>
      </c>
      <c r="AW851" t="s">
        <v>1622</v>
      </c>
      <c r="AX851">
        <v>4544.93</v>
      </c>
    </row>
    <row r="852" spans="1:50" x14ac:dyDescent="0.25">
      <c r="A852">
        <v>43213</v>
      </c>
      <c r="B852">
        <v>228.30709999999999</v>
      </c>
      <c r="C852">
        <v>229.36580000000001</v>
      </c>
      <c r="F852">
        <v>43213</v>
      </c>
      <c r="G852">
        <v>229.36580000000001</v>
      </c>
      <c r="H852">
        <v>228.30709999999999</v>
      </c>
      <c r="K852">
        <v>43216</v>
      </c>
      <c r="L852">
        <v>9.7500000000000003E-2</v>
      </c>
      <c r="N852">
        <v>43220</v>
      </c>
      <c r="O852">
        <v>3638</v>
      </c>
      <c r="R852">
        <v>43269</v>
      </c>
      <c r="S852" t="s">
        <v>1622</v>
      </c>
      <c r="T852">
        <v>2445.5</v>
      </c>
      <c r="AE852">
        <v>43220</v>
      </c>
      <c r="AF852">
        <v>182.16139999999999</v>
      </c>
      <c r="AG852">
        <v>182.26</v>
      </c>
      <c r="AJ852">
        <v>43220</v>
      </c>
      <c r="AK852">
        <v>182.26</v>
      </c>
      <c r="AL852">
        <v>182.16139999999999</v>
      </c>
      <c r="AO852">
        <v>43215</v>
      </c>
      <c r="AP852">
        <v>0.14269999999999999</v>
      </c>
      <c r="AR852">
        <v>43265</v>
      </c>
      <c r="AS852">
        <v>100</v>
      </c>
      <c r="AV852">
        <v>43195</v>
      </c>
      <c r="AW852" t="s">
        <v>1622</v>
      </c>
      <c r="AX852">
        <v>4572.1899999999996</v>
      </c>
    </row>
    <row r="853" spans="1:50" x14ac:dyDescent="0.25">
      <c r="A853">
        <v>43214</v>
      </c>
      <c r="B853">
        <v>230.7251</v>
      </c>
      <c r="C853">
        <v>230.9709</v>
      </c>
      <c r="F853">
        <v>43214</v>
      </c>
      <c r="G853">
        <v>230.9709</v>
      </c>
      <c r="H853">
        <v>230.7251</v>
      </c>
      <c r="K853">
        <v>43217</v>
      </c>
      <c r="L853">
        <v>8.2000000000000003E-2</v>
      </c>
      <c r="N853">
        <v>43222</v>
      </c>
      <c r="O853">
        <v>2780</v>
      </c>
      <c r="R853">
        <v>43270</v>
      </c>
      <c r="S853" t="s">
        <v>1622</v>
      </c>
      <c r="T853">
        <v>2407.56</v>
      </c>
      <c r="AE853">
        <v>43222</v>
      </c>
      <c r="AF853">
        <v>182.416</v>
      </c>
      <c r="AG853">
        <v>182.46</v>
      </c>
      <c r="AJ853">
        <v>43222</v>
      </c>
      <c r="AK853">
        <v>182.46</v>
      </c>
      <c r="AL853">
        <v>182.416</v>
      </c>
      <c r="AO853">
        <v>43216</v>
      </c>
      <c r="AP853">
        <v>0.1096</v>
      </c>
      <c r="AR853">
        <v>43266</v>
      </c>
      <c r="AS853">
        <v>215</v>
      </c>
      <c r="AV853">
        <v>43196</v>
      </c>
      <c r="AW853" t="s">
        <v>1622</v>
      </c>
      <c r="AX853">
        <v>4573.59</v>
      </c>
    </row>
    <row r="854" spans="1:50" x14ac:dyDescent="0.25">
      <c r="A854">
        <v>43215</v>
      </c>
      <c r="B854">
        <v>230.45769999999999</v>
      </c>
      <c r="C854">
        <v>230.55</v>
      </c>
      <c r="F854">
        <v>43215</v>
      </c>
      <c r="G854">
        <v>230.55</v>
      </c>
      <c r="H854">
        <v>230.45769999999999</v>
      </c>
      <c r="K854">
        <v>43220</v>
      </c>
      <c r="L854">
        <v>9.74E-2</v>
      </c>
      <c r="N854">
        <v>43223</v>
      </c>
      <c r="O854">
        <v>10145</v>
      </c>
      <c r="R854">
        <v>43271</v>
      </c>
      <c r="S854" t="s">
        <v>1622</v>
      </c>
      <c r="T854">
        <v>2419.65</v>
      </c>
      <c r="AE854">
        <v>43223</v>
      </c>
      <c r="AF854">
        <v>182.2808</v>
      </c>
      <c r="AG854">
        <v>182.38</v>
      </c>
      <c r="AJ854">
        <v>43223</v>
      </c>
      <c r="AK854">
        <v>182.38</v>
      </c>
      <c r="AL854">
        <v>182.2808</v>
      </c>
      <c r="AO854">
        <v>43217</v>
      </c>
      <c r="AP854">
        <v>0.122</v>
      </c>
      <c r="AR854">
        <v>43269</v>
      </c>
      <c r="AS854">
        <v>22</v>
      </c>
      <c r="AV854">
        <v>43199</v>
      </c>
      <c r="AW854" t="s">
        <v>1622</v>
      </c>
      <c r="AX854">
        <v>4577.59</v>
      </c>
    </row>
    <row r="855" spans="1:50" x14ac:dyDescent="0.25">
      <c r="A855">
        <v>43216</v>
      </c>
      <c r="B855">
        <v>231.01840000000001</v>
      </c>
      <c r="C855">
        <v>231.74799999999999</v>
      </c>
      <c r="F855">
        <v>43216</v>
      </c>
      <c r="G855">
        <v>231.74799999999999</v>
      </c>
      <c r="H855">
        <v>231.01840000000001</v>
      </c>
      <c r="K855">
        <v>43222</v>
      </c>
      <c r="L855">
        <v>7.9399999999999998E-2</v>
      </c>
      <c r="N855">
        <v>43224</v>
      </c>
      <c r="O855">
        <v>1434</v>
      </c>
      <c r="R855">
        <v>43272</v>
      </c>
      <c r="S855" t="s">
        <v>1622</v>
      </c>
      <c r="T855">
        <v>2416.77</v>
      </c>
      <c r="AE855">
        <v>43224</v>
      </c>
      <c r="AF855">
        <v>182.47149999999999</v>
      </c>
      <c r="AG855">
        <v>182.6</v>
      </c>
      <c r="AJ855">
        <v>43224</v>
      </c>
      <c r="AK855">
        <v>182.6</v>
      </c>
      <c r="AL855">
        <v>182.47149999999999</v>
      </c>
      <c r="AO855">
        <v>43220</v>
      </c>
      <c r="AP855">
        <v>0.1142</v>
      </c>
      <c r="AR855">
        <v>43270</v>
      </c>
      <c r="AS855">
        <v>2175</v>
      </c>
      <c r="AV855">
        <v>43200</v>
      </c>
      <c r="AW855" t="s">
        <v>1622</v>
      </c>
      <c r="AX855">
        <v>4563.5200000000004</v>
      </c>
    </row>
    <row r="856" spans="1:50" x14ac:dyDescent="0.25">
      <c r="A856">
        <v>43217</v>
      </c>
      <c r="B856">
        <v>231.6677</v>
      </c>
      <c r="C856">
        <v>231.34209999999999</v>
      </c>
      <c r="F856">
        <v>43217</v>
      </c>
      <c r="G856">
        <v>231.34209999999999</v>
      </c>
      <c r="H856">
        <v>231.6677</v>
      </c>
      <c r="K856">
        <v>43223</v>
      </c>
      <c r="L856">
        <v>8.9700000000000002E-2</v>
      </c>
      <c r="N856">
        <v>43227</v>
      </c>
      <c r="O856">
        <v>16731</v>
      </c>
      <c r="R856">
        <v>43273</v>
      </c>
      <c r="S856" t="s">
        <v>1622</v>
      </c>
      <c r="T856">
        <v>2408.7600000000002</v>
      </c>
      <c r="AE856">
        <v>43227</v>
      </c>
      <c r="AF856">
        <v>183.8895</v>
      </c>
      <c r="AG856">
        <v>184.06</v>
      </c>
      <c r="AJ856">
        <v>43227</v>
      </c>
      <c r="AK856">
        <v>184.06</v>
      </c>
      <c r="AL856">
        <v>183.8895</v>
      </c>
      <c r="AO856">
        <v>43222</v>
      </c>
      <c r="AP856">
        <v>0.12429999999999999</v>
      </c>
      <c r="AR856">
        <v>43271</v>
      </c>
      <c r="AS856">
        <v>1914</v>
      </c>
      <c r="AV856">
        <v>43201</v>
      </c>
      <c r="AW856" t="s">
        <v>1622</v>
      </c>
      <c r="AX856">
        <v>4547.63</v>
      </c>
    </row>
    <row r="857" spans="1:50" x14ac:dyDescent="0.25">
      <c r="A857">
        <v>43220</v>
      </c>
      <c r="B857">
        <v>231.6464</v>
      </c>
      <c r="C857">
        <v>232.36</v>
      </c>
      <c r="F857">
        <v>43220</v>
      </c>
      <c r="G857">
        <v>232.36</v>
      </c>
      <c r="H857">
        <v>231.6464</v>
      </c>
      <c r="K857">
        <v>43224</v>
      </c>
      <c r="L857">
        <v>9.74E-2</v>
      </c>
      <c r="N857">
        <v>43228</v>
      </c>
      <c r="O857">
        <v>62062</v>
      </c>
      <c r="R857">
        <v>43276</v>
      </c>
      <c r="S857" t="s">
        <v>1622</v>
      </c>
      <c r="T857">
        <v>2386.15</v>
      </c>
      <c r="AE857">
        <v>43228</v>
      </c>
      <c r="AF857">
        <v>183.74189999999999</v>
      </c>
      <c r="AG857">
        <v>183.98</v>
      </c>
      <c r="AJ857">
        <v>43228</v>
      </c>
      <c r="AK857">
        <v>183.98</v>
      </c>
      <c r="AL857">
        <v>183.74189999999999</v>
      </c>
      <c r="AO857">
        <v>43223</v>
      </c>
      <c r="AP857">
        <v>0.13789999999999999</v>
      </c>
      <c r="AR857">
        <v>43272</v>
      </c>
      <c r="AS857">
        <v>379</v>
      </c>
      <c r="AV857">
        <v>43202</v>
      </c>
      <c r="AW857" t="s">
        <v>1622</v>
      </c>
      <c r="AX857">
        <v>4552.0200000000004</v>
      </c>
    </row>
    <row r="858" spans="1:50" x14ac:dyDescent="0.25">
      <c r="A858">
        <v>43222</v>
      </c>
      <c r="B858" t="s">
        <v>1622</v>
      </c>
      <c r="C858">
        <v>231.29</v>
      </c>
      <c r="F858">
        <v>43222</v>
      </c>
      <c r="G858">
        <v>231.29</v>
      </c>
      <c r="H858" t="s">
        <v>1622</v>
      </c>
      <c r="K858">
        <v>43227</v>
      </c>
      <c r="L858">
        <v>5.45E-2</v>
      </c>
      <c r="N858">
        <v>43229</v>
      </c>
      <c r="O858">
        <v>15099</v>
      </c>
      <c r="R858">
        <v>43277</v>
      </c>
      <c r="S858" t="s">
        <v>1622</v>
      </c>
      <c r="T858">
        <v>2389.9899999999998</v>
      </c>
      <c r="AE858">
        <v>43229</v>
      </c>
      <c r="AF858">
        <v>183.7944</v>
      </c>
      <c r="AG858">
        <v>183.7</v>
      </c>
      <c r="AJ858">
        <v>43229</v>
      </c>
      <c r="AK858">
        <v>183.7</v>
      </c>
      <c r="AL858">
        <v>183.7944</v>
      </c>
      <c r="AO858">
        <v>43224</v>
      </c>
      <c r="AP858">
        <v>0.14749999999999999</v>
      </c>
      <c r="AR858">
        <v>43273</v>
      </c>
      <c r="AS858">
        <v>385</v>
      </c>
      <c r="AV858">
        <v>43203</v>
      </c>
      <c r="AW858" t="s">
        <v>1622</v>
      </c>
      <c r="AX858">
        <v>4598.5600000000004</v>
      </c>
    </row>
    <row r="859" spans="1:50" x14ac:dyDescent="0.25">
      <c r="A859">
        <v>43223</v>
      </c>
      <c r="B859">
        <v>230.86879999999999</v>
      </c>
      <c r="C859">
        <v>227.4529</v>
      </c>
      <c r="F859">
        <v>43223</v>
      </c>
      <c r="G859">
        <v>227.4529</v>
      </c>
      <c r="H859">
        <v>230.86879999999999</v>
      </c>
      <c r="K859">
        <v>43228</v>
      </c>
      <c r="L859">
        <v>6.7799999999999999E-2</v>
      </c>
      <c r="N859">
        <v>43230</v>
      </c>
      <c r="O859">
        <v>110443</v>
      </c>
      <c r="R859">
        <v>43278</v>
      </c>
      <c r="S859" t="s">
        <v>1622</v>
      </c>
      <c r="T859">
        <v>2393.38</v>
      </c>
      <c r="AE859">
        <v>43230</v>
      </c>
      <c r="AF859" t="s">
        <v>1622</v>
      </c>
      <c r="AG859">
        <v>183.94</v>
      </c>
      <c r="AJ859">
        <v>43230</v>
      </c>
      <c r="AK859">
        <v>183.94</v>
      </c>
      <c r="AL859" t="s">
        <v>1622</v>
      </c>
      <c r="AO859">
        <v>43227</v>
      </c>
      <c r="AP859">
        <v>0.1236</v>
      </c>
      <c r="AR859">
        <v>43276</v>
      </c>
      <c r="AS859">
        <v>59</v>
      </c>
      <c r="AV859">
        <v>43206</v>
      </c>
      <c r="AW859" t="s">
        <v>1622</v>
      </c>
      <c r="AX859">
        <v>4580.8900000000003</v>
      </c>
    </row>
    <row r="860" spans="1:50" x14ac:dyDescent="0.25">
      <c r="A860">
        <v>43224</v>
      </c>
      <c r="B860">
        <v>230.86170000000001</v>
      </c>
      <c r="C860">
        <v>230.91220000000001</v>
      </c>
      <c r="F860">
        <v>43224</v>
      </c>
      <c r="G860">
        <v>230.91220000000001</v>
      </c>
      <c r="H860">
        <v>230.86170000000001</v>
      </c>
      <c r="K860">
        <v>43229</v>
      </c>
      <c r="L860">
        <v>7.6200000000000004E-2</v>
      </c>
      <c r="N860">
        <v>43231</v>
      </c>
      <c r="O860">
        <v>9893</v>
      </c>
      <c r="R860">
        <v>43279</v>
      </c>
      <c r="S860" t="s">
        <v>1622</v>
      </c>
      <c r="T860">
        <v>2387.25</v>
      </c>
      <c r="AE860">
        <v>43231</v>
      </c>
      <c r="AF860">
        <v>184.23650000000001</v>
      </c>
      <c r="AG860">
        <v>184.16</v>
      </c>
      <c r="AJ860">
        <v>43231</v>
      </c>
      <c r="AK860">
        <v>184.16</v>
      </c>
      <c r="AL860">
        <v>184.23650000000001</v>
      </c>
      <c r="AO860">
        <v>43228</v>
      </c>
      <c r="AP860">
        <v>0.11749999999999999</v>
      </c>
      <c r="AR860">
        <v>43277</v>
      </c>
      <c r="AS860">
        <v>66</v>
      </c>
      <c r="AV860">
        <v>43207</v>
      </c>
      <c r="AW860" t="s">
        <v>1622</v>
      </c>
      <c r="AX860">
        <v>4627.4399999999996</v>
      </c>
    </row>
    <row r="861" spans="1:50" x14ac:dyDescent="0.25">
      <c r="A861">
        <v>43227</v>
      </c>
      <c r="B861">
        <v>231.04509999999999</v>
      </c>
      <c r="C861">
        <v>231.5248</v>
      </c>
      <c r="F861">
        <v>43227</v>
      </c>
      <c r="G861">
        <v>231.5248</v>
      </c>
      <c r="H861">
        <v>231.04509999999999</v>
      </c>
      <c r="K861">
        <v>43230</v>
      </c>
      <c r="L861">
        <v>8.3699999999999997E-2</v>
      </c>
      <c r="N861">
        <v>43234</v>
      </c>
      <c r="O861">
        <v>6795</v>
      </c>
      <c r="R861">
        <v>43280</v>
      </c>
      <c r="S861" t="s">
        <v>1622</v>
      </c>
      <c r="T861">
        <v>2392.5100000000002</v>
      </c>
      <c r="AE861">
        <v>43234</v>
      </c>
      <c r="AF861">
        <v>183.99459999999999</v>
      </c>
      <c r="AG861">
        <v>183.92</v>
      </c>
      <c r="AJ861">
        <v>43234</v>
      </c>
      <c r="AK861">
        <v>183.92</v>
      </c>
      <c r="AL861">
        <v>183.99459999999999</v>
      </c>
      <c r="AO861">
        <v>43229</v>
      </c>
      <c r="AP861">
        <v>0.15479999999999999</v>
      </c>
      <c r="AR861">
        <v>43278</v>
      </c>
      <c r="AS861">
        <v>119</v>
      </c>
      <c r="AV861">
        <v>43208</v>
      </c>
      <c r="AW861" t="s">
        <v>1622</v>
      </c>
      <c r="AX861">
        <v>4627.3999999999996</v>
      </c>
    </row>
    <row r="862" spans="1:50" x14ac:dyDescent="0.25">
      <c r="A862">
        <v>43228</v>
      </c>
      <c r="B862">
        <v>231.928</v>
      </c>
      <c r="C862">
        <v>231.85</v>
      </c>
      <c r="F862">
        <v>43228</v>
      </c>
      <c r="G862">
        <v>231.85</v>
      </c>
      <c r="H862">
        <v>231.928</v>
      </c>
      <c r="K862">
        <v>43231</v>
      </c>
      <c r="L862">
        <v>7.4200000000000002E-2</v>
      </c>
      <c r="N862">
        <v>43235</v>
      </c>
      <c r="O862">
        <v>19796</v>
      </c>
      <c r="AE862">
        <v>43235</v>
      </c>
      <c r="AF862">
        <v>182.7782</v>
      </c>
      <c r="AG862">
        <v>182.82</v>
      </c>
      <c r="AJ862">
        <v>43235</v>
      </c>
      <c r="AK862">
        <v>182.82</v>
      </c>
      <c r="AL862">
        <v>182.7782</v>
      </c>
      <c r="AO862">
        <v>43230</v>
      </c>
      <c r="AP862">
        <v>0.1799</v>
      </c>
      <c r="AR862">
        <v>43279</v>
      </c>
      <c r="AS862">
        <v>525</v>
      </c>
      <c r="AV862">
        <v>43209</v>
      </c>
      <c r="AW862" t="s">
        <v>1622</v>
      </c>
      <c r="AX862">
        <v>4610.74</v>
      </c>
    </row>
    <row r="863" spans="1:50" x14ac:dyDescent="0.25">
      <c r="A863">
        <v>43229</v>
      </c>
      <c r="B863">
        <v>231.0017</v>
      </c>
      <c r="C863">
        <v>230.64570000000001</v>
      </c>
      <c r="F863">
        <v>43229</v>
      </c>
      <c r="G863">
        <v>230.64570000000001</v>
      </c>
      <c r="H863">
        <v>231.0017</v>
      </c>
      <c r="K863">
        <v>43234</v>
      </c>
      <c r="L863">
        <v>6.93E-2</v>
      </c>
      <c r="N863">
        <v>43236</v>
      </c>
      <c r="O863">
        <v>5521</v>
      </c>
      <c r="AE863">
        <v>43236</v>
      </c>
      <c r="AF863">
        <v>181.7313</v>
      </c>
      <c r="AG863">
        <v>181.84</v>
      </c>
      <c r="AJ863">
        <v>43236</v>
      </c>
      <c r="AK863">
        <v>181.84</v>
      </c>
      <c r="AL863">
        <v>181.7313</v>
      </c>
      <c r="AO863">
        <v>43231</v>
      </c>
      <c r="AP863">
        <v>0.14269999999999999</v>
      </c>
      <c r="AV863">
        <v>43210</v>
      </c>
      <c r="AW863" t="s">
        <v>1622</v>
      </c>
      <c r="AX863">
        <v>4608.99</v>
      </c>
    </row>
    <row r="864" spans="1:50" x14ac:dyDescent="0.25">
      <c r="A864">
        <v>43230</v>
      </c>
      <c r="B864">
        <v>231.61680000000001</v>
      </c>
      <c r="C864">
        <v>232.13900000000001</v>
      </c>
      <c r="F864">
        <v>43230</v>
      </c>
      <c r="G864">
        <v>232.13900000000001</v>
      </c>
      <c r="H864">
        <v>231.61680000000001</v>
      </c>
      <c r="K864">
        <v>43235</v>
      </c>
      <c r="L864">
        <v>7.6999999999999999E-2</v>
      </c>
      <c r="N864">
        <v>43237</v>
      </c>
      <c r="O864">
        <v>18639</v>
      </c>
      <c r="AE864">
        <v>43237</v>
      </c>
      <c r="AF864">
        <v>182.1694</v>
      </c>
      <c r="AG864">
        <v>182.12</v>
      </c>
      <c r="AJ864">
        <v>43237</v>
      </c>
      <c r="AK864">
        <v>182.12</v>
      </c>
      <c r="AL864">
        <v>182.1694</v>
      </c>
      <c r="AO864">
        <v>43234</v>
      </c>
      <c r="AP864">
        <v>0.12690000000000001</v>
      </c>
      <c r="AV864">
        <v>43213</v>
      </c>
      <c r="AW864" t="s">
        <v>1622</v>
      </c>
      <c r="AX864">
        <v>4601.3100000000004</v>
      </c>
    </row>
    <row r="865" spans="1:50" x14ac:dyDescent="0.25">
      <c r="A865">
        <v>43231</v>
      </c>
      <c r="B865">
        <v>233.88720000000001</v>
      </c>
      <c r="C865">
        <v>233.52250000000001</v>
      </c>
      <c r="F865">
        <v>43231</v>
      </c>
      <c r="G865">
        <v>233.52250000000001</v>
      </c>
      <c r="H865">
        <v>233.88720000000001</v>
      </c>
      <c r="K865">
        <v>43236</v>
      </c>
      <c r="L865">
        <v>6.8000000000000005E-2</v>
      </c>
      <c r="N865">
        <v>43238</v>
      </c>
      <c r="O865">
        <v>1782</v>
      </c>
      <c r="AE865">
        <v>43238</v>
      </c>
      <c r="AF865">
        <v>182.54839999999999</v>
      </c>
      <c r="AG865">
        <v>182.52</v>
      </c>
      <c r="AJ865">
        <v>43238</v>
      </c>
      <c r="AK865">
        <v>182.52</v>
      </c>
      <c r="AL865">
        <v>182.54839999999999</v>
      </c>
      <c r="AO865">
        <v>43235</v>
      </c>
      <c r="AP865">
        <v>0.14069999999999999</v>
      </c>
      <c r="AV865">
        <v>43214</v>
      </c>
      <c r="AW865" t="s">
        <v>1622</v>
      </c>
      <c r="AX865">
        <v>4607.4799999999996</v>
      </c>
    </row>
    <row r="866" spans="1:50" x14ac:dyDescent="0.25">
      <c r="A866">
        <v>43234</v>
      </c>
      <c r="B866">
        <v>235.3013</v>
      </c>
      <c r="C866">
        <v>235.19</v>
      </c>
      <c r="F866">
        <v>43234</v>
      </c>
      <c r="G866">
        <v>235.19</v>
      </c>
      <c r="H866">
        <v>235.3013</v>
      </c>
      <c r="K866">
        <v>43237</v>
      </c>
      <c r="L866">
        <v>7.1900000000000006E-2</v>
      </c>
      <c r="N866">
        <v>43241</v>
      </c>
      <c r="O866">
        <v>528</v>
      </c>
      <c r="AE866">
        <v>43241</v>
      </c>
      <c r="AF866" t="s">
        <v>1622</v>
      </c>
      <c r="AG866">
        <v>182.64</v>
      </c>
      <c r="AJ866">
        <v>43241</v>
      </c>
      <c r="AK866">
        <v>182.64</v>
      </c>
      <c r="AL866" t="s">
        <v>1622</v>
      </c>
      <c r="AO866">
        <v>43236</v>
      </c>
      <c r="AP866">
        <v>0.14929999999999999</v>
      </c>
      <c r="AV866">
        <v>43215</v>
      </c>
      <c r="AW866" t="s">
        <v>1622</v>
      </c>
      <c r="AX866">
        <v>4599.8999999999996</v>
      </c>
    </row>
    <row r="867" spans="1:50" x14ac:dyDescent="0.25">
      <c r="A867">
        <v>43235</v>
      </c>
      <c r="B867">
        <v>235.1979</v>
      </c>
      <c r="C867">
        <v>234.58</v>
      </c>
      <c r="F867">
        <v>43235</v>
      </c>
      <c r="G867">
        <v>234.58</v>
      </c>
      <c r="H867">
        <v>235.1979</v>
      </c>
      <c r="K867">
        <v>43238</v>
      </c>
      <c r="L867">
        <v>7.3300000000000004E-2</v>
      </c>
      <c r="N867">
        <v>43242</v>
      </c>
      <c r="O867">
        <v>3596</v>
      </c>
      <c r="AE867">
        <v>43242</v>
      </c>
      <c r="AF867">
        <v>182.7398</v>
      </c>
      <c r="AG867">
        <v>182.56</v>
      </c>
      <c r="AJ867">
        <v>43242</v>
      </c>
      <c r="AK867">
        <v>182.56</v>
      </c>
      <c r="AL867">
        <v>182.7398</v>
      </c>
      <c r="AO867">
        <v>43237</v>
      </c>
      <c r="AP867">
        <v>0.12790000000000001</v>
      </c>
      <c r="AV867">
        <v>43216</v>
      </c>
      <c r="AW867" t="s">
        <v>1622</v>
      </c>
      <c r="AX867">
        <v>4650.18</v>
      </c>
    </row>
    <row r="868" spans="1:50" x14ac:dyDescent="0.25">
      <c r="A868">
        <v>43236</v>
      </c>
      <c r="B868">
        <v>234.55160000000001</v>
      </c>
      <c r="C868">
        <v>234.82839999999999</v>
      </c>
      <c r="F868">
        <v>43236</v>
      </c>
      <c r="G868">
        <v>234.82839999999999</v>
      </c>
      <c r="H868">
        <v>234.55160000000001</v>
      </c>
      <c r="K868">
        <v>43241</v>
      </c>
      <c r="L868">
        <v>7.1499999999999994E-2</v>
      </c>
      <c r="N868">
        <v>43243</v>
      </c>
      <c r="O868">
        <v>54803</v>
      </c>
      <c r="AE868">
        <v>43243</v>
      </c>
      <c r="AF868">
        <v>182.18129999999999</v>
      </c>
      <c r="AG868">
        <v>182.12</v>
      </c>
      <c r="AJ868">
        <v>43243</v>
      </c>
      <c r="AK868">
        <v>182.12</v>
      </c>
      <c r="AL868">
        <v>182.18129999999999</v>
      </c>
      <c r="AO868">
        <v>43238</v>
      </c>
      <c r="AP868">
        <v>0.1201</v>
      </c>
      <c r="AV868">
        <v>43217</v>
      </c>
      <c r="AW868" t="s">
        <v>1622</v>
      </c>
      <c r="AX868">
        <v>4685.59</v>
      </c>
    </row>
    <row r="869" spans="1:50" x14ac:dyDescent="0.25">
      <c r="A869">
        <v>43237</v>
      </c>
      <c r="B869">
        <v>235.59630000000001</v>
      </c>
      <c r="C869">
        <v>236.4598</v>
      </c>
      <c r="F869">
        <v>43237</v>
      </c>
      <c r="G869">
        <v>236.4598</v>
      </c>
      <c r="H869">
        <v>235.59630000000001</v>
      </c>
      <c r="K869">
        <v>43242</v>
      </c>
      <c r="L869">
        <v>7.5300000000000006E-2</v>
      </c>
      <c r="N869">
        <v>43244</v>
      </c>
      <c r="O869">
        <v>4354</v>
      </c>
      <c r="AE869">
        <v>43244</v>
      </c>
      <c r="AF869">
        <v>181.27959999999999</v>
      </c>
      <c r="AG869">
        <v>181.16</v>
      </c>
      <c r="AJ869">
        <v>43244</v>
      </c>
      <c r="AK869">
        <v>181.16</v>
      </c>
      <c r="AL869">
        <v>181.27959999999999</v>
      </c>
      <c r="AO869">
        <v>43241</v>
      </c>
      <c r="AP869">
        <v>0.1943</v>
      </c>
      <c r="AV869">
        <v>43220</v>
      </c>
      <c r="AW869" t="s">
        <v>1622</v>
      </c>
      <c r="AX869">
        <v>4728.42</v>
      </c>
    </row>
    <row r="870" spans="1:50" x14ac:dyDescent="0.25">
      <c r="A870">
        <v>43238</v>
      </c>
      <c r="B870">
        <v>236.4939</v>
      </c>
      <c r="C870">
        <v>235.6857</v>
      </c>
      <c r="F870">
        <v>43238</v>
      </c>
      <c r="G870">
        <v>235.6857</v>
      </c>
      <c r="H870">
        <v>236.4939</v>
      </c>
      <c r="K870">
        <v>43243</v>
      </c>
      <c r="L870">
        <v>7.0099999999999996E-2</v>
      </c>
      <c r="N870">
        <v>43245</v>
      </c>
      <c r="O870">
        <v>99493</v>
      </c>
      <c r="AE870">
        <v>43245</v>
      </c>
      <c r="AF870">
        <v>182.88399999999999</v>
      </c>
      <c r="AG870">
        <v>182.82</v>
      </c>
      <c r="AJ870">
        <v>43245</v>
      </c>
      <c r="AK870">
        <v>182.82</v>
      </c>
      <c r="AL870">
        <v>182.88399999999999</v>
      </c>
      <c r="AO870">
        <v>43242</v>
      </c>
      <c r="AP870">
        <v>0.1376</v>
      </c>
      <c r="AV870">
        <v>43221</v>
      </c>
      <c r="AW870" t="s">
        <v>1622</v>
      </c>
      <c r="AX870">
        <v>4729.24</v>
      </c>
    </row>
    <row r="871" spans="1:50" x14ac:dyDescent="0.25">
      <c r="A871">
        <v>43241</v>
      </c>
      <c r="B871">
        <v>236.26949999999999</v>
      </c>
      <c r="C871">
        <v>236.28</v>
      </c>
      <c r="F871">
        <v>43241</v>
      </c>
      <c r="G871">
        <v>236.28</v>
      </c>
      <c r="H871">
        <v>236.26949999999999</v>
      </c>
      <c r="K871">
        <v>43244</v>
      </c>
      <c r="L871">
        <v>7.3499999999999996E-2</v>
      </c>
      <c r="N871">
        <v>43248</v>
      </c>
      <c r="O871">
        <v>7118</v>
      </c>
      <c r="AE871">
        <v>43248</v>
      </c>
      <c r="AF871">
        <v>182.678</v>
      </c>
      <c r="AG871">
        <v>182.46</v>
      </c>
      <c r="AJ871">
        <v>43248</v>
      </c>
      <c r="AK871">
        <v>182.46</v>
      </c>
      <c r="AL871">
        <v>182.678</v>
      </c>
      <c r="AO871">
        <v>43243</v>
      </c>
      <c r="AP871">
        <v>0.15310000000000001</v>
      </c>
      <c r="AV871">
        <v>43222</v>
      </c>
      <c r="AW871" t="s">
        <v>1622</v>
      </c>
      <c r="AX871">
        <v>4733.95</v>
      </c>
    </row>
    <row r="872" spans="1:50" x14ac:dyDescent="0.25">
      <c r="A872">
        <v>43242</v>
      </c>
      <c r="B872">
        <v>235.71090000000001</v>
      </c>
      <c r="C872">
        <v>235.7183</v>
      </c>
      <c r="F872">
        <v>43242</v>
      </c>
      <c r="G872">
        <v>235.7183</v>
      </c>
      <c r="H872">
        <v>235.71090000000001</v>
      </c>
      <c r="K872">
        <v>43245</v>
      </c>
      <c r="L872">
        <v>6.5600000000000006E-2</v>
      </c>
      <c r="N872">
        <v>43249</v>
      </c>
      <c r="O872">
        <v>83748</v>
      </c>
      <c r="AE872">
        <v>43249</v>
      </c>
      <c r="AF872">
        <v>180.9178</v>
      </c>
      <c r="AG872">
        <v>180.84</v>
      </c>
      <c r="AJ872">
        <v>43249</v>
      </c>
      <c r="AK872">
        <v>180.84</v>
      </c>
      <c r="AL872">
        <v>180.9178</v>
      </c>
      <c r="AO872">
        <v>43244</v>
      </c>
      <c r="AP872">
        <v>0.14280000000000001</v>
      </c>
      <c r="AV872">
        <v>43223</v>
      </c>
      <c r="AW872" t="s">
        <v>1622</v>
      </c>
      <c r="AX872">
        <v>4730.33</v>
      </c>
    </row>
    <row r="873" spans="1:50" x14ac:dyDescent="0.25">
      <c r="A873">
        <v>43243</v>
      </c>
      <c r="B873">
        <v>234.0659</v>
      </c>
      <c r="C873">
        <v>232.404</v>
      </c>
      <c r="F873">
        <v>43243</v>
      </c>
      <c r="G873">
        <v>232.404</v>
      </c>
      <c r="H873">
        <v>234.0659</v>
      </c>
      <c r="K873">
        <v>43248</v>
      </c>
      <c r="L873">
        <v>6.8000000000000005E-2</v>
      </c>
      <c r="N873">
        <v>43250</v>
      </c>
      <c r="O873">
        <v>11158</v>
      </c>
      <c r="AE873">
        <v>43250</v>
      </c>
      <c r="AF873">
        <v>182.8879</v>
      </c>
      <c r="AG873">
        <v>182.78</v>
      </c>
      <c r="AJ873">
        <v>43250</v>
      </c>
      <c r="AK873">
        <v>182.78</v>
      </c>
      <c r="AL873">
        <v>182.8879</v>
      </c>
      <c r="AO873">
        <v>43245</v>
      </c>
      <c r="AP873">
        <v>0.15179999999999999</v>
      </c>
      <c r="AV873">
        <v>43224</v>
      </c>
      <c r="AW873" t="s">
        <v>1622</v>
      </c>
      <c r="AX873">
        <v>4735.33</v>
      </c>
    </row>
    <row r="874" spans="1:50" x14ac:dyDescent="0.25">
      <c r="A874">
        <v>43244</v>
      </c>
      <c r="B874">
        <v>231.1422</v>
      </c>
      <c r="C874">
        <v>228.8</v>
      </c>
      <c r="F874">
        <v>43244</v>
      </c>
      <c r="G874">
        <v>228.8</v>
      </c>
      <c r="H874">
        <v>231.1422</v>
      </c>
      <c r="K874">
        <v>43249</v>
      </c>
      <c r="L874">
        <v>7.6499999999999999E-2</v>
      </c>
      <c r="N874">
        <v>43251</v>
      </c>
      <c r="O874">
        <v>38393</v>
      </c>
      <c r="AE874">
        <v>43251</v>
      </c>
      <c r="AF874">
        <v>183.67670000000001</v>
      </c>
      <c r="AG874">
        <v>183.42</v>
      </c>
      <c r="AJ874">
        <v>43251</v>
      </c>
      <c r="AK874">
        <v>183.42</v>
      </c>
      <c r="AL874">
        <v>183.67670000000001</v>
      </c>
      <c r="AO874">
        <v>43248</v>
      </c>
      <c r="AP874">
        <v>0.15110000000000001</v>
      </c>
      <c r="AV874">
        <v>43227</v>
      </c>
      <c r="AW874" t="s">
        <v>1622</v>
      </c>
      <c r="AX874">
        <v>4772.33</v>
      </c>
    </row>
    <row r="875" spans="1:50" x14ac:dyDescent="0.25">
      <c r="A875">
        <v>43245</v>
      </c>
      <c r="B875">
        <v>230.59899999999999</v>
      </c>
      <c r="C875">
        <v>229.29400000000001</v>
      </c>
      <c r="F875">
        <v>43245</v>
      </c>
      <c r="G875">
        <v>229.29400000000001</v>
      </c>
      <c r="H875">
        <v>230.59899999999999</v>
      </c>
      <c r="K875">
        <v>43250</v>
      </c>
      <c r="L875">
        <v>6.9099999999999995E-2</v>
      </c>
      <c r="N875">
        <v>43252</v>
      </c>
      <c r="O875">
        <v>6145</v>
      </c>
      <c r="AE875">
        <v>43252</v>
      </c>
      <c r="AF875">
        <v>182.65620000000001</v>
      </c>
      <c r="AG875">
        <v>182.84</v>
      </c>
      <c r="AJ875">
        <v>43252</v>
      </c>
      <c r="AK875">
        <v>182.84</v>
      </c>
      <c r="AL875">
        <v>182.65620000000001</v>
      </c>
      <c r="AO875">
        <v>43249</v>
      </c>
      <c r="AP875">
        <v>0.16070000000000001</v>
      </c>
      <c r="AV875">
        <v>43228</v>
      </c>
      <c r="AW875" t="s">
        <v>1622</v>
      </c>
      <c r="AX875">
        <v>4768.55</v>
      </c>
    </row>
    <row r="876" spans="1:50" x14ac:dyDescent="0.25">
      <c r="A876">
        <v>43248</v>
      </c>
      <c r="B876">
        <v>230.3997</v>
      </c>
      <c r="C876">
        <v>229.41</v>
      </c>
      <c r="F876">
        <v>43248</v>
      </c>
      <c r="G876">
        <v>229.41</v>
      </c>
      <c r="H876">
        <v>230.3997</v>
      </c>
      <c r="K876">
        <v>43251</v>
      </c>
      <c r="L876">
        <v>8.3400000000000002E-2</v>
      </c>
      <c r="N876">
        <v>43255</v>
      </c>
      <c r="O876">
        <v>4158</v>
      </c>
      <c r="AE876">
        <v>43255</v>
      </c>
      <c r="AF876">
        <v>184.631</v>
      </c>
      <c r="AG876">
        <v>184.96</v>
      </c>
      <c r="AJ876">
        <v>43255</v>
      </c>
      <c r="AK876">
        <v>184.96</v>
      </c>
      <c r="AL876">
        <v>184.631</v>
      </c>
      <c r="AO876">
        <v>43250</v>
      </c>
      <c r="AP876">
        <v>0.1552</v>
      </c>
      <c r="AV876">
        <v>43229</v>
      </c>
      <c r="AW876" t="s">
        <v>1622</v>
      </c>
      <c r="AX876">
        <v>4769.97</v>
      </c>
    </row>
    <row r="877" spans="1:50" x14ac:dyDescent="0.25">
      <c r="A877">
        <v>43249</v>
      </c>
      <c r="B877">
        <v>229.22900000000001</v>
      </c>
      <c r="C877">
        <v>226.04</v>
      </c>
      <c r="F877">
        <v>43249</v>
      </c>
      <c r="G877">
        <v>226.04</v>
      </c>
      <c r="H877">
        <v>229.22900000000001</v>
      </c>
      <c r="K877">
        <v>43252</v>
      </c>
      <c r="L877">
        <v>9.4399999999999998E-2</v>
      </c>
      <c r="N877">
        <v>43256</v>
      </c>
      <c r="O877">
        <v>3219</v>
      </c>
      <c r="AE877">
        <v>43256</v>
      </c>
      <c r="AF877">
        <v>185.56960000000001</v>
      </c>
      <c r="AG877">
        <v>185.82</v>
      </c>
      <c r="AJ877">
        <v>43256</v>
      </c>
      <c r="AK877">
        <v>185.82</v>
      </c>
      <c r="AL877">
        <v>185.56960000000001</v>
      </c>
      <c r="AO877">
        <v>43251</v>
      </c>
      <c r="AP877">
        <v>0.16370000000000001</v>
      </c>
      <c r="AV877">
        <v>43230</v>
      </c>
      <c r="AW877" t="s">
        <v>1622</v>
      </c>
      <c r="AX877">
        <v>4772.41</v>
      </c>
    </row>
    <row r="878" spans="1:50" x14ac:dyDescent="0.25">
      <c r="A878">
        <v>43250</v>
      </c>
      <c r="B878">
        <v>225.72380000000001</v>
      </c>
      <c r="C878">
        <v>227.69739999999999</v>
      </c>
      <c r="F878">
        <v>43250</v>
      </c>
      <c r="G878">
        <v>227.69739999999999</v>
      </c>
      <c r="H878">
        <v>225.72380000000001</v>
      </c>
      <c r="K878">
        <v>43255</v>
      </c>
      <c r="L878">
        <v>7.5800000000000006E-2</v>
      </c>
      <c r="N878">
        <v>43257</v>
      </c>
      <c r="O878">
        <v>32026</v>
      </c>
      <c r="AE878">
        <v>43257</v>
      </c>
      <c r="AF878">
        <v>185.54669999999999</v>
      </c>
      <c r="AG878">
        <v>185.78</v>
      </c>
      <c r="AJ878">
        <v>43257</v>
      </c>
      <c r="AK878">
        <v>185.78</v>
      </c>
      <c r="AL878">
        <v>185.54669999999999</v>
      </c>
      <c r="AO878">
        <v>43252</v>
      </c>
      <c r="AP878">
        <v>0.14860000000000001</v>
      </c>
      <c r="AV878">
        <v>43231</v>
      </c>
      <c r="AW878" t="s">
        <v>1622</v>
      </c>
      <c r="AX878">
        <v>4777.8</v>
      </c>
    </row>
    <row r="879" spans="1:50" x14ac:dyDescent="0.25">
      <c r="A879">
        <v>43251</v>
      </c>
      <c r="B879">
        <v>227.24969999999999</v>
      </c>
      <c r="C879">
        <v>225.53030000000001</v>
      </c>
      <c r="F879">
        <v>43251</v>
      </c>
      <c r="G879">
        <v>225.53030000000001</v>
      </c>
      <c r="H879">
        <v>227.24969999999999</v>
      </c>
      <c r="K879">
        <v>43256</v>
      </c>
      <c r="L879">
        <v>7.5800000000000006E-2</v>
      </c>
      <c r="N879">
        <v>43258</v>
      </c>
      <c r="O879">
        <v>3981</v>
      </c>
      <c r="AE879">
        <v>43258</v>
      </c>
      <c r="AF879">
        <v>183.90899999999999</v>
      </c>
      <c r="AG879">
        <v>184</v>
      </c>
      <c r="AJ879">
        <v>43258</v>
      </c>
      <c r="AK879">
        <v>184</v>
      </c>
      <c r="AL879">
        <v>183.90899999999999</v>
      </c>
      <c r="AO879">
        <v>43255</v>
      </c>
      <c r="AP879">
        <v>0.1323</v>
      </c>
      <c r="AV879">
        <v>43234</v>
      </c>
      <c r="AW879" t="s">
        <v>1622</v>
      </c>
      <c r="AX879">
        <v>4771.3500000000004</v>
      </c>
    </row>
    <row r="880" spans="1:50" x14ac:dyDescent="0.25">
      <c r="A880">
        <v>43252</v>
      </c>
      <c r="B880">
        <v>227.4528</v>
      </c>
      <c r="C880">
        <v>228.85599999999999</v>
      </c>
      <c r="F880">
        <v>43252</v>
      </c>
      <c r="G880">
        <v>228.85599999999999</v>
      </c>
      <c r="H880">
        <v>227.4528</v>
      </c>
      <c r="K880">
        <v>43257</v>
      </c>
      <c r="L880">
        <v>7.8600000000000003E-2</v>
      </c>
      <c r="N880">
        <v>43259</v>
      </c>
      <c r="O880">
        <v>5195</v>
      </c>
      <c r="AE880">
        <v>43259</v>
      </c>
      <c r="AF880">
        <v>184.5513</v>
      </c>
      <c r="AG880">
        <v>184.68</v>
      </c>
      <c r="AJ880">
        <v>43259</v>
      </c>
      <c r="AK880">
        <v>184.68</v>
      </c>
      <c r="AL880">
        <v>184.5513</v>
      </c>
      <c r="AO880">
        <v>43256</v>
      </c>
      <c r="AP880">
        <v>0.15970000000000001</v>
      </c>
      <c r="AV880">
        <v>43235</v>
      </c>
      <c r="AW880" t="s">
        <v>1622</v>
      </c>
      <c r="AX880">
        <v>4738.4799999999996</v>
      </c>
    </row>
    <row r="881" spans="1:50" x14ac:dyDescent="0.25">
      <c r="A881">
        <v>43255</v>
      </c>
      <c r="B881">
        <v>230.7063</v>
      </c>
      <c r="C881">
        <v>231.23</v>
      </c>
      <c r="F881">
        <v>43255</v>
      </c>
      <c r="G881">
        <v>231.23</v>
      </c>
      <c r="H881">
        <v>230.7063</v>
      </c>
      <c r="K881">
        <v>43258</v>
      </c>
      <c r="L881">
        <v>7.0300000000000001E-2</v>
      </c>
      <c r="N881">
        <v>43262</v>
      </c>
      <c r="O881">
        <v>21048</v>
      </c>
      <c r="AE881">
        <v>43262</v>
      </c>
      <c r="AF881">
        <v>184.39680000000001</v>
      </c>
      <c r="AG881">
        <v>184.56</v>
      </c>
      <c r="AJ881">
        <v>43262</v>
      </c>
      <c r="AK881">
        <v>184.56</v>
      </c>
      <c r="AL881">
        <v>184.39680000000001</v>
      </c>
      <c r="AO881">
        <v>43257</v>
      </c>
      <c r="AP881">
        <v>0.15140000000000001</v>
      </c>
      <c r="AV881">
        <v>43236</v>
      </c>
      <c r="AW881" t="s">
        <v>1622</v>
      </c>
      <c r="AX881">
        <v>4711.3599999999997</v>
      </c>
    </row>
    <row r="882" spans="1:50" x14ac:dyDescent="0.25">
      <c r="A882">
        <v>43256</v>
      </c>
      <c r="B882">
        <v>230.73500000000001</v>
      </c>
      <c r="C882">
        <v>230.346</v>
      </c>
      <c r="F882">
        <v>43256</v>
      </c>
      <c r="G882">
        <v>230.346</v>
      </c>
      <c r="H882">
        <v>230.73500000000001</v>
      </c>
      <c r="K882">
        <v>43259</v>
      </c>
      <c r="L882">
        <v>7.6799999999999993E-2</v>
      </c>
      <c r="N882">
        <v>43263</v>
      </c>
      <c r="O882">
        <v>30823</v>
      </c>
      <c r="AE882">
        <v>43263</v>
      </c>
      <c r="AF882">
        <v>184.77680000000001</v>
      </c>
      <c r="AG882">
        <v>184.8</v>
      </c>
      <c r="AJ882">
        <v>43263</v>
      </c>
      <c r="AK882">
        <v>184.8</v>
      </c>
      <c r="AL882">
        <v>184.77680000000001</v>
      </c>
      <c r="AO882">
        <v>43258</v>
      </c>
      <c r="AP882">
        <v>0.1807</v>
      </c>
      <c r="AV882">
        <v>43237</v>
      </c>
      <c r="AW882" t="s">
        <v>1622</v>
      </c>
      <c r="AX882">
        <v>4722.79</v>
      </c>
    </row>
    <row r="883" spans="1:50" x14ac:dyDescent="0.25">
      <c r="A883">
        <v>43257</v>
      </c>
      <c r="B883">
        <v>231.0548</v>
      </c>
      <c r="C883">
        <v>231.77969999999999</v>
      </c>
      <c r="F883">
        <v>43257</v>
      </c>
      <c r="G883">
        <v>231.77969999999999</v>
      </c>
      <c r="H883">
        <v>231.0548</v>
      </c>
      <c r="K883">
        <v>43262</v>
      </c>
      <c r="L883">
        <v>7.2700000000000001E-2</v>
      </c>
      <c r="N883">
        <v>43264</v>
      </c>
      <c r="O883">
        <v>297135</v>
      </c>
      <c r="AE883">
        <v>43264</v>
      </c>
      <c r="AF883">
        <v>184.96430000000001</v>
      </c>
      <c r="AG883">
        <v>184.96</v>
      </c>
      <c r="AJ883">
        <v>43264</v>
      </c>
      <c r="AK883">
        <v>184.96</v>
      </c>
      <c r="AL883">
        <v>184.96430000000001</v>
      </c>
      <c r="AO883">
        <v>43259</v>
      </c>
      <c r="AP883">
        <v>0.14749999999999999</v>
      </c>
      <c r="AV883">
        <v>43238</v>
      </c>
      <c r="AW883" t="s">
        <v>1622</v>
      </c>
      <c r="AX883">
        <v>4731.96</v>
      </c>
    </row>
    <row r="884" spans="1:50" x14ac:dyDescent="0.25">
      <c r="A884">
        <v>43258</v>
      </c>
      <c r="B884">
        <v>232.65459999999999</v>
      </c>
      <c r="C884">
        <v>232.155</v>
      </c>
      <c r="F884">
        <v>43258</v>
      </c>
      <c r="G884">
        <v>232.155</v>
      </c>
      <c r="H884">
        <v>232.65459999999999</v>
      </c>
      <c r="K884">
        <v>43263</v>
      </c>
      <c r="L884">
        <v>7.9500000000000001E-2</v>
      </c>
      <c r="N884">
        <v>43265</v>
      </c>
      <c r="O884">
        <v>5590</v>
      </c>
      <c r="AE884">
        <v>43265</v>
      </c>
      <c r="AF884">
        <v>185.9468</v>
      </c>
      <c r="AG884">
        <v>185.94</v>
      </c>
      <c r="AJ884">
        <v>43265</v>
      </c>
      <c r="AK884">
        <v>185.94</v>
      </c>
      <c r="AL884">
        <v>185.9468</v>
      </c>
      <c r="AO884">
        <v>43262</v>
      </c>
      <c r="AP884">
        <v>0.1328</v>
      </c>
      <c r="AV884">
        <v>43241</v>
      </c>
      <c r="AW884" t="s">
        <v>1622</v>
      </c>
      <c r="AX884">
        <v>4730.8900000000003</v>
      </c>
    </row>
    <row r="885" spans="1:50" x14ac:dyDescent="0.25">
      <c r="A885">
        <v>43259</v>
      </c>
      <c r="B885">
        <v>231.67169999999999</v>
      </c>
      <c r="C885">
        <v>230.88</v>
      </c>
      <c r="F885">
        <v>43259</v>
      </c>
      <c r="G885">
        <v>230.88</v>
      </c>
      <c r="H885">
        <v>231.67169999999999</v>
      </c>
      <c r="K885">
        <v>43264</v>
      </c>
      <c r="L885">
        <v>7.1599999999999997E-2</v>
      </c>
      <c r="N885">
        <v>43266</v>
      </c>
      <c r="O885">
        <v>2897</v>
      </c>
      <c r="AE885">
        <v>43266</v>
      </c>
      <c r="AF885">
        <v>186.8929</v>
      </c>
      <c r="AG885">
        <v>186.94</v>
      </c>
      <c r="AJ885">
        <v>43266</v>
      </c>
      <c r="AK885">
        <v>186.94</v>
      </c>
      <c r="AL885">
        <v>186.8929</v>
      </c>
      <c r="AO885">
        <v>43263</v>
      </c>
      <c r="AP885">
        <v>0.14269999999999999</v>
      </c>
      <c r="AV885">
        <v>43242</v>
      </c>
      <c r="AW885" t="s">
        <v>1622</v>
      </c>
      <c r="AX885">
        <v>4736.8599999999997</v>
      </c>
    </row>
    <row r="886" spans="1:50" x14ac:dyDescent="0.25">
      <c r="A886">
        <v>43262</v>
      </c>
      <c r="B886">
        <v>232.33029999999999</v>
      </c>
      <c r="C886">
        <v>233.2646</v>
      </c>
      <c r="F886">
        <v>43262</v>
      </c>
      <c r="G886">
        <v>233.2646</v>
      </c>
      <c r="H886">
        <v>232.33029999999999</v>
      </c>
      <c r="K886">
        <v>43265</v>
      </c>
      <c r="L886">
        <v>6.25E-2</v>
      </c>
      <c r="N886">
        <v>43269</v>
      </c>
      <c r="O886">
        <v>932</v>
      </c>
      <c r="AE886">
        <v>43269</v>
      </c>
      <c r="AF886">
        <v>185.74039999999999</v>
      </c>
      <c r="AG886">
        <v>185.86</v>
      </c>
      <c r="AJ886">
        <v>43269</v>
      </c>
      <c r="AK886">
        <v>185.86</v>
      </c>
      <c r="AL886">
        <v>185.74039999999999</v>
      </c>
      <c r="AO886">
        <v>43264</v>
      </c>
      <c r="AP886">
        <v>0.1348</v>
      </c>
      <c r="AV886">
        <v>43243</v>
      </c>
      <c r="AW886" t="s">
        <v>1622</v>
      </c>
      <c r="AX886">
        <v>4721.28</v>
      </c>
    </row>
    <row r="887" spans="1:50" x14ac:dyDescent="0.25">
      <c r="A887">
        <v>43263</v>
      </c>
      <c r="B887">
        <v>233.07749999999999</v>
      </c>
      <c r="C887">
        <v>232.8075</v>
      </c>
      <c r="F887">
        <v>43263</v>
      </c>
      <c r="G887">
        <v>232.8075</v>
      </c>
      <c r="H887">
        <v>233.07749999999999</v>
      </c>
      <c r="K887">
        <v>43266</v>
      </c>
      <c r="L887">
        <v>7.7499999999999999E-2</v>
      </c>
      <c r="N887">
        <v>43270</v>
      </c>
      <c r="O887">
        <v>3759</v>
      </c>
      <c r="AE887">
        <v>43270</v>
      </c>
      <c r="AF887">
        <v>184.28120000000001</v>
      </c>
      <c r="AG887">
        <v>184.3</v>
      </c>
      <c r="AJ887">
        <v>43270</v>
      </c>
      <c r="AK887">
        <v>184.3</v>
      </c>
      <c r="AL887">
        <v>184.28120000000001</v>
      </c>
      <c r="AO887">
        <v>43265</v>
      </c>
      <c r="AP887">
        <v>0.14149999999999999</v>
      </c>
      <c r="AV887">
        <v>43244</v>
      </c>
      <c r="AW887" t="s">
        <v>1622</v>
      </c>
      <c r="AX887">
        <v>4697.38</v>
      </c>
    </row>
    <row r="888" spans="1:50" x14ac:dyDescent="0.25">
      <c r="A888">
        <v>43264</v>
      </c>
      <c r="B888">
        <v>234.02340000000001</v>
      </c>
      <c r="C888">
        <v>233.71</v>
      </c>
      <c r="F888">
        <v>43264</v>
      </c>
      <c r="G888">
        <v>233.71</v>
      </c>
      <c r="H888">
        <v>234.02340000000001</v>
      </c>
      <c r="K888">
        <v>43269</v>
      </c>
      <c r="L888">
        <v>6.9599999999999995E-2</v>
      </c>
      <c r="N888">
        <v>43271</v>
      </c>
      <c r="O888">
        <v>5138</v>
      </c>
      <c r="AE888">
        <v>43271</v>
      </c>
      <c r="AF888">
        <v>185.3998</v>
      </c>
      <c r="AG888">
        <v>185.54</v>
      </c>
      <c r="AJ888">
        <v>43271</v>
      </c>
      <c r="AK888">
        <v>185.54</v>
      </c>
      <c r="AL888">
        <v>185.3998</v>
      </c>
      <c r="AO888">
        <v>43266</v>
      </c>
      <c r="AP888">
        <v>0.15079999999999999</v>
      </c>
      <c r="AV888">
        <v>43245</v>
      </c>
      <c r="AW888" t="s">
        <v>1622</v>
      </c>
      <c r="AX888">
        <v>4739.05</v>
      </c>
    </row>
    <row r="889" spans="1:50" x14ac:dyDescent="0.25">
      <c r="A889">
        <v>43265</v>
      </c>
      <c r="B889">
        <v>231.90119999999999</v>
      </c>
      <c r="C889">
        <v>233.0642</v>
      </c>
      <c r="F889">
        <v>43265</v>
      </c>
      <c r="G889">
        <v>233.0642</v>
      </c>
      <c r="H889">
        <v>231.90119999999999</v>
      </c>
      <c r="K889">
        <v>43270</v>
      </c>
      <c r="L889">
        <v>8.3000000000000004E-2</v>
      </c>
      <c r="N889">
        <v>43272</v>
      </c>
      <c r="O889">
        <v>867</v>
      </c>
      <c r="AE889">
        <v>43272</v>
      </c>
      <c r="AF889">
        <v>185.02209999999999</v>
      </c>
      <c r="AG889">
        <v>184.94</v>
      </c>
      <c r="AJ889">
        <v>43272</v>
      </c>
      <c r="AK889">
        <v>184.94</v>
      </c>
      <c r="AL889">
        <v>185.02209999999999</v>
      </c>
      <c r="AO889">
        <v>43269</v>
      </c>
      <c r="AP889">
        <v>0.14199999999999999</v>
      </c>
      <c r="AV889">
        <v>43248</v>
      </c>
      <c r="AW889" t="s">
        <v>1622</v>
      </c>
      <c r="AX889">
        <v>4731.04</v>
      </c>
    </row>
    <row r="890" spans="1:50" x14ac:dyDescent="0.25">
      <c r="A890">
        <v>43266</v>
      </c>
      <c r="B890">
        <v>232.54849999999999</v>
      </c>
      <c r="C890">
        <v>230.71539999999999</v>
      </c>
      <c r="F890">
        <v>43266</v>
      </c>
      <c r="G890">
        <v>230.71539999999999</v>
      </c>
      <c r="H890">
        <v>232.54849999999999</v>
      </c>
      <c r="K890">
        <v>43271</v>
      </c>
      <c r="L890">
        <v>7.9200000000000007E-2</v>
      </c>
      <c r="N890">
        <v>43273</v>
      </c>
      <c r="O890">
        <v>7993</v>
      </c>
      <c r="AE890">
        <v>43273</v>
      </c>
      <c r="AF890">
        <v>186.239</v>
      </c>
      <c r="AG890">
        <v>186.2</v>
      </c>
      <c r="AJ890">
        <v>43273</v>
      </c>
      <c r="AK890">
        <v>186.2</v>
      </c>
      <c r="AL890">
        <v>186.239</v>
      </c>
      <c r="AO890">
        <v>43270</v>
      </c>
      <c r="AP890">
        <v>0.17510000000000001</v>
      </c>
      <c r="AV890">
        <v>43249</v>
      </c>
      <c r="AW890" t="s">
        <v>1622</v>
      </c>
      <c r="AX890">
        <v>4685.47</v>
      </c>
    </row>
    <row r="891" spans="1:50" x14ac:dyDescent="0.25">
      <c r="A891">
        <v>43269</v>
      </c>
      <c r="B891">
        <v>230.26730000000001</v>
      </c>
      <c r="C891">
        <v>229.59</v>
      </c>
      <c r="F891">
        <v>43269</v>
      </c>
      <c r="G891">
        <v>229.59</v>
      </c>
      <c r="H891">
        <v>230.26730000000001</v>
      </c>
      <c r="K891">
        <v>43272</v>
      </c>
      <c r="L891">
        <v>6.5000000000000002E-2</v>
      </c>
      <c r="N891">
        <v>43276</v>
      </c>
      <c r="O891">
        <v>3354</v>
      </c>
      <c r="AE891">
        <v>43276</v>
      </c>
      <c r="AF891">
        <v>185.18340000000001</v>
      </c>
      <c r="AG891">
        <v>184.92</v>
      </c>
      <c r="AJ891">
        <v>43276</v>
      </c>
      <c r="AK891">
        <v>184.92</v>
      </c>
      <c r="AL891">
        <v>185.18340000000001</v>
      </c>
      <c r="AO891">
        <v>43271</v>
      </c>
      <c r="AP891">
        <v>0.15479999999999999</v>
      </c>
      <c r="AV891">
        <v>43250</v>
      </c>
      <c r="AW891" t="s">
        <v>1622</v>
      </c>
      <c r="AX891">
        <v>4735.0600000000004</v>
      </c>
    </row>
    <row r="892" spans="1:50" x14ac:dyDescent="0.25">
      <c r="A892">
        <v>43270</v>
      </c>
      <c r="B892">
        <v>226.68790000000001</v>
      </c>
      <c r="C892">
        <v>225.93</v>
      </c>
      <c r="F892">
        <v>43270</v>
      </c>
      <c r="G892">
        <v>225.93</v>
      </c>
      <c r="H892">
        <v>226.68790000000001</v>
      </c>
      <c r="K892">
        <v>43273</v>
      </c>
      <c r="L892">
        <v>5.9900000000000002E-2</v>
      </c>
      <c r="N892">
        <v>43277</v>
      </c>
      <c r="O892">
        <v>1304</v>
      </c>
      <c r="AE892">
        <v>43277</v>
      </c>
      <c r="AF892">
        <v>184.54750000000001</v>
      </c>
      <c r="AG892">
        <v>184.18</v>
      </c>
      <c r="AJ892">
        <v>43277</v>
      </c>
      <c r="AK892">
        <v>184.18</v>
      </c>
      <c r="AL892">
        <v>184.54750000000001</v>
      </c>
      <c r="AO892">
        <v>43272</v>
      </c>
      <c r="AP892">
        <v>0.1716</v>
      </c>
      <c r="AV892">
        <v>43251</v>
      </c>
      <c r="AW892" t="s">
        <v>1622</v>
      </c>
      <c r="AX892">
        <v>4755.54</v>
      </c>
    </row>
    <row r="893" spans="1:50" x14ac:dyDescent="0.25">
      <c r="A893">
        <v>43271</v>
      </c>
      <c r="B893">
        <v>227.8193</v>
      </c>
      <c r="C893">
        <v>226.60679999999999</v>
      </c>
      <c r="F893">
        <v>43271</v>
      </c>
      <c r="G893">
        <v>226.60679999999999</v>
      </c>
      <c r="H893">
        <v>227.8193</v>
      </c>
      <c r="K893">
        <v>43276</v>
      </c>
      <c r="L893">
        <v>0.10340000000000001</v>
      </c>
      <c r="N893">
        <v>43278</v>
      </c>
      <c r="O893">
        <v>3836</v>
      </c>
      <c r="AE893">
        <v>43278</v>
      </c>
      <c r="AF893">
        <v>184.56979999999999</v>
      </c>
      <c r="AG893">
        <v>184.36</v>
      </c>
      <c r="AJ893">
        <v>43278</v>
      </c>
      <c r="AK893">
        <v>184.36</v>
      </c>
      <c r="AL893">
        <v>184.56979999999999</v>
      </c>
      <c r="AO893">
        <v>43273</v>
      </c>
      <c r="AP893">
        <v>0.1293</v>
      </c>
      <c r="AV893">
        <v>43252</v>
      </c>
      <c r="AW893" t="s">
        <v>1622</v>
      </c>
      <c r="AX893">
        <v>4729.1499999999996</v>
      </c>
    </row>
    <row r="894" spans="1:50" x14ac:dyDescent="0.25">
      <c r="A894">
        <v>43272</v>
      </c>
      <c r="B894">
        <v>227.5411</v>
      </c>
      <c r="C894">
        <v>225.38220000000001</v>
      </c>
      <c r="F894">
        <v>43272</v>
      </c>
      <c r="G894">
        <v>225.38220000000001</v>
      </c>
      <c r="H894">
        <v>227.5411</v>
      </c>
      <c r="K894">
        <v>43277</v>
      </c>
      <c r="L894">
        <v>7.7200000000000005E-2</v>
      </c>
      <c r="N894">
        <v>43279</v>
      </c>
      <c r="O894">
        <v>28099</v>
      </c>
      <c r="AE894">
        <v>43279</v>
      </c>
      <c r="AF894" t="s">
        <v>1622</v>
      </c>
      <c r="AG894">
        <v>184.2</v>
      </c>
      <c r="AJ894">
        <v>43279</v>
      </c>
      <c r="AK894">
        <v>184.2</v>
      </c>
      <c r="AL894" t="s">
        <v>1622</v>
      </c>
      <c r="AO894">
        <v>43276</v>
      </c>
      <c r="AP894">
        <v>0.217</v>
      </c>
      <c r="AV894">
        <v>43255</v>
      </c>
      <c r="AW894" t="s">
        <v>1622</v>
      </c>
      <c r="AX894">
        <v>4780.47</v>
      </c>
    </row>
    <row r="895" spans="1:50" x14ac:dyDescent="0.25">
      <c r="A895">
        <v>43273</v>
      </c>
      <c r="B895">
        <v>226.78</v>
      </c>
      <c r="C895">
        <v>227.16</v>
      </c>
      <c r="F895">
        <v>43273</v>
      </c>
      <c r="G895">
        <v>227.16</v>
      </c>
      <c r="H895">
        <v>226.78</v>
      </c>
      <c r="K895">
        <v>43278</v>
      </c>
      <c r="L895">
        <v>6.8900000000000003E-2</v>
      </c>
      <c r="N895">
        <v>43280</v>
      </c>
      <c r="O895">
        <v>3450</v>
      </c>
      <c r="AO895">
        <v>43277</v>
      </c>
      <c r="AP895">
        <v>0.1303</v>
      </c>
      <c r="AV895">
        <v>43256</v>
      </c>
      <c r="AW895" t="s">
        <v>1622</v>
      </c>
      <c r="AX895">
        <v>4804.8900000000003</v>
      </c>
    </row>
    <row r="896" spans="1:50" x14ac:dyDescent="0.25">
      <c r="A896">
        <v>43276</v>
      </c>
      <c r="B896">
        <v>224.63059999999999</v>
      </c>
      <c r="C896">
        <v>222.56710000000001</v>
      </c>
      <c r="F896">
        <v>43276</v>
      </c>
      <c r="G896">
        <v>222.56710000000001</v>
      </c>
      <c r="H896">
        <v>224.63059999999999</v>
      </c>
      <c r="K896">
        <v>43279</v>
      </c>
      <c r="L896">
        <v>8.1299999999999997E-2</v>
      </c>
      <c r="AO896">
        <v>43278</v>
      </c>
      <c r="AP896">
        <v>0.1668</v>
      </c>
      <c r="AV896">
        <v>43257</v>
      </c>
      <c r="AW896" t="s">
        <v>1622</v>
      </c>
      <c r="AX896">
        <v>4804.3100000000004</v>
      </c>
    </row>
    <row r="897" spans="1:50" x14ac:dyDescent="0.25">
      <c r="A897">
        <v>43277</v>
      </c>
      <c r="B897">
        <v>224.98519999999999</v>
      </c>
      <c r="C897">
        <v>224.19390000000001</v>
      </c>
      <c r="F897">
        <v>43277</v>
      </c>
      <c r="G897">
        <v>224.19390000000001</v>
      </c>
      <c r="H897">
        <v>224.98519999999999</v>
      </c>
      <c r="K897">
        <v>43280</v>
      </c>
      <c r="L897">
        <v>6.5799999999999997E-2</v>
      </c>
      <c r="AV897">
        <v>43258</v>
      </c>
      <c r="AW897" t="s">
        <v>1622</v>
      </c>
      <c r="AX897">
        <v>4761.83</v>
      </c>
    </row>
    <row r="898" spans="1:50" x14ac:dyDescent="0.25">
      <c r="A898">
        <v>43278</v>
      </c>
      <c r="B898">
        <v>225.29740000000001</v>
      </c>
      <c r="C898">
        <v>225.21539999999999</v>
      </c>
      <c r="F898">
        <v>43278</v>
      </c>
      <c r="G898">
        <v>225.21539999999999</v>
      </c>
      <c r="H898">
        <v>225.29740000000001</v>
      </c>
      <c r="AV898">
        <v>43259</v>
      </c>
      <c r="AW898" t="s">
        <v>1622</v>
      </c>
      <c r="AX898">
        <v>4778.51</v>
      </c>
    </row>
    <row r="899" spans="1:50" x14ac:dyDescent="0.25">
      <c r="A899">
        <v>43279</v>
      </c>
      <c r="B899">
        <v>224.71350000000001</v>
      </c>
      <c r="C899">
        <v>224</v>
      </c>
      <c r="F899">
        <v>43279</v>
      </c>
      <c r="G899">
        <v>224</v>
      </c>
      <c r="H899">
        <v>224.71350000000001</v>
      </c>
      <c r="AV899">
        <v>43262</v>
      </c>
      <c r="AW899" t="s">
        <v>1622</v>
      </c>
      <c r="AX899">
        <v>4774.54</v>
      </c>
    </row>
    <row r="900" spans="1:50" x14ac:dyDescent="0.25">
      <c r="A900">
        <v>43280</v>
      </c>
      <c r="B900">
        <v>225.20169999999999</v>
      </c>
      <c r="C900">
        <v>224.87</v>
      </c>
      <c r="F900">
        <v>43280</v>
      </c>
      <c r="G900">
        <v>224.87</v>
      </c>
      <c r="H900">
        <v>225.20169999999999</v>
      </c>
      <c r="AV900">
        <v>43263</v>
      </c>
      <c r="AW900" t="s">
        <v>1622</v>
      </c>
      <c r="AX900">
        <v>4783.6499999999996</v>
      </c>
    </row>
    <row r="901" spans="1:50" x14ac:dyDescent="0.25">
      <c r="AV901">
        <v>43264</v>
      </c>
      <c r="AW901" t="s">
        <v>1622</v>
      </c>
      <c r="AX901">
        <v>4788.6899999999996</v>
      </c>
    </row>
    <row r="902" spans="1:50" x14ac:dyDescent="0.25">
      <c r="AV902">
        <v>43265</v>
      </c>
      <c r="AW902" t="s">
        <v>1622</v>
      </c>
      <c r="AX902">
        <v>4814.1099999999997</v>
      </c>
    </row>
    <row r="903" spans="1:50" x14ac:dyDescent="0.25">
      <c r="AV903">
        <v>43266</v>
      </c>
      <c r="AW903" t="s">
        <v>1622</v>
      </c>
      <c r="AX903">
        <v>4838.7</v>
      </c>
    </row>
    <row r="904" spans="1:50" x14ac:dyDescent="0.25">
      <c r="AV904">
        <v>43269</v>
      </c>
      <c r="AW904" t="s">
        <v>1622</v>
      </c>
      <c r="AX904">
        <v>4808.3599999999997</v>
      </c>
    </row>
    <row r="905" spans="1:50" x14ac:dyDescent="0.25">
      <c r="AV905">
        <v>43270</v>
      </c>
      <c r="AW905" t="s">
        <v>1622</v>
      </c>
      <c r="AX905">
        <v>4770.5</v>
      </c>
    </row>
    <row r="906" spans="1:50" x14ac:dyDescent="0.25">
      <c r="AV906">
        <v>43271</v>
      </c>
      <c r="AW906" t="s">
        <v>1622</v>
      </c>
      <c r="AX906">
        <v>4799.6499999999996</v>
      </c>
    </row>
    <row r="907" spans="1:50" x14ac:dyDescent="0.25">
      <c r="AV907">
        <v>43272</v>
      </c>
      <c r="AW907" t="s">
        <v>1622</v>
      </c>
      <c r="AX907">
        <v>4789.93</v>
      </c>
    </row>
    <row r="908" spans="1:50" x14ac:dyDescent="0.25">
      <c r="AV908">
        <v>43273</v>
      </c>
      <c r="AW908" t="s">
        <v>1622</v>
      </c>
      <c r="AX908">
        <v>4821.51</v>
      </c>
    </row>
    <row r="909" spans="1:50" x14ac:dyDescent="0.25">
      <c r="AV909">
        <v>43276</v>
      </c>
      <c r="AW909" t="s">
        <v>1622</v>
      </c>
      <c r="AX909">
        <v>4794.32</v>
      </c>
    </row>
    <row r="910" spans="1:50" x14ac:dyDescent="0.25">
      <c r="AV910">
        <v>43277</v>
      </c>
      <c r="AW910" t="s">
        <v>1622</v>
      </c>
      <c r="AX910">
        <v>4777.93</v>
      </c>
    </row>
    <row r="911" spans="1:50" x14ac:dyDescent="0.25">
      <c r="AV911">
        <v>43278</v>
      </c>
      <c r="AW911" t="s">
        <v>1622</v>
      </c>
      <c r="AX911">
        <v>4778.55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Y3000"/>
  <sheetViews>
    <sheetView tabSelected="1" topLeftCell="BG1" workbookViewId="0">
      <selection activeCell="BY4" sqref="BY4"/>
    </sheetView>
  </sheetViews>
  <sheetFormatPr defaultRowHeight="15" x14ac:dyDescent="0.25"/>
  <cols>
    <col min="1" max="1" width="12" customWidth="1"/>
    <col min="2" max="2" width="15.140625" customWidth="1"/>
    <col min="4" max="4" width="11.28515625" style="6" customWidth="1"/>
    <col min="5" max="5" width="23.42578125" customWidth="1"/>
    <col min="9" max="9" width="14.140625" style="6" customWidth="1"/>
    <col min="10" max="10" width="31.140625" customWidth="1"/>
    <col min="11" max="11" width="20.42578125" customWidth="1"/>
    <col min="16" max="16" width="10.7109375" bestFit="1" customWidth="1"/>
    <col min="17" max="17" width="26.85546875" customWidth="1"/>
    <col min="19" max="19" width="10.7109375" style="6" bestFit="1" customWidth="1"/>
    <col min="23" max="23" width="13.7109375" style="6" customWidth="1"/>
    <col min="24" max="24" width="20.85546875" customWidth="1"/>
    <col min="28" max="28" width="10.7109375" style="6" bestFit="1" customWidth="1"/>
    <col min="29" max="29" width="21.7109375" customWidth="1"/>
    <col min="30" max="30" width="13" customWidth="1"/>
    <col min="31" max="31" width="10" customWidth="1"/>
    <col min="32" max="32" width="12.140625" customWidth="1"/>
    <col min="36" max="36" width="10.7109375" bestFit="1" customWidth="1"/>
    <col min="37" max="37" width="25.7109375" style="4" customWidth="1"/>
    <col min="38" max="38" width="16.42578125" customWidth="1"/>
    <col min="39" max="39" width="11.42578125" customWidth="1"/>
    <col min="40" max="40" width="12.7109375" customWidth="1"/>
    <col min="44" max="44" width="10.7109375" bestFit="1" customWidth="1"/>
    <col min="45" max="45" width="14.140625" customWidth="1"/>
    <col min="50" max="50" width="14.7109375" bestFit="1" customWidth="1"/>
    <col min="64" max="64" width="10.7109375" bestFit="1" customWidth="1"/>
    <col min="65" max="65" width="13.140625" style="10" customWidth="1"/>
    <col min="66" max="66" width="10.7109375" style="10" bestFit="1" customWidth="1"/>
    <col min="67" max="67" width="12.7109375" style="10" customWidth="1"/>
    <col min="69" max="69" width="9.140625" style="10"/>
    <col min="71" max="71" width="10.7109375" bestFit="1" customWidth="1"/>
    <col min="72" max="72" width="12.140625" customWidth="1"/>
    <col min="73" max="74" width="10.7109375" bestFit="1" customWidth="1"/>
    <col min="75" max="75" width="9.140625" customWidth="1"/>
    <col min="76" max="76" width="13.85546875" customWidth="1"/>
  </cols>
  <sheetData>
    <row r="1" spans="1:77" x14ac:dyDescent="0.25">
      <c r="B1" t="s">
        <v>200</v>
      </c>
      <c r="BF1" s="1"/>
    </row>
    <row r="2" spans="1:77" x14ac:dyDescent="0.25">
      <c r="B2" t="s">
        <v>205</v>
      </c>
      <c r="P2">
        <f>COUNT(P5:P899)</f>
        <v>893</v>
      </c>
      <c r="Q2">
        <f>AVERAGEIF(Q5:Q897,"&lt;"&amp;Q3)</f>
        <v>0.12103577981651402</v>
      </c>
      <c r="AC2">
        <f>MATCH(TRUE,INDEX((AC5:AC30&lt;&gt;0),0),0)+4</f>
        <v>5</v>
      </c>
      <c r="AD2">
        <f>MATCH(TRUE,INDEX((AD5:AD30&lt;&gt;0),0),0)+4</f>
        <v>5</v>
      </c>
      <c r="AE2">
        <f>MATCH(TRUE,INDEX((AE5:AE30&lt;&gt;0),0),0)+4</f>
        <v>5</v>
      </c>
      <c r="AF2">
        <f>MATCH(TRUE,INDEX((AF5:AF30&lt;&gt;0),0),0)+4</f>
        <v>5</v>
      </c>
      <c r="AJ2">
        <f>COUNT(AJ5:AJ897)</f>
        <v>893</v>
      </c>
      <c r="AM2">
        <f>COUNT(AM5:AM949)+4</f>
        <v>895</v>
      </c>
      <c r="AR2">
        <f>COUNT(I:I)+4+1</f>
        <v>901</v>
      </c>
      <c r="AX2">
        <f>COUNT(Q:Q)+2+1</f>
        <v>898</v>
      </c>
      <c r="BL2" s="8">
        <f>COUNT(AB:AB)+4+1</f>
        <v>188</v>
      </c>
      <c r="BX2" t="str">
        <f>B3</f>
        <v>EUR</v>
      </c>
    </row>
    <row r="3" spans="1:77" x14ac:dyDescent="0.25">
      <c r="B3" t="s">
        <v>106</v>
      </c>
      <c r="D3" s="6" t="s">
        <v>200</v>
      </c>
      <c r="I3" s="6" t="s">
        <v>200</v>
      </c>
      <c r="Q3">
        <f>AVERAGE(Q6:Q898)+1.96*STDEV(Q6:Q898)</f>
        <v>0.2687719854401675</v>
      </c>
      <c r="BM3" s="7">
        <f ca="1">+INDIRECT("y"&amp;AC2)</f>
        <v>1840.28</v>
      </c>
      <c r="BN3" s="11">
        <f ca="1">INDIRECT("AB"&amp;AF2)</f>
        <v>42006</v>
      </c>
      <c r="BO3" s="10">
        <f ca="1">INDIRECT("z"&amp;AD2)</f>
        <v>0</v>
      </c>
      <c r="BP3">
        <f ca="1">INDIRECT("AA"&amp;AE2)</f>
        <v>0</v>
      </c>
      <c r="BX3" t="str">
        <f>B1</f>
        <v>TPXH FP Equity</v>
      </c>
      <c r="BY3" t="str">
        <f>B2</f>
        <v>TOPIXTHE</v>
      </c>
    </row>
    <row r="4" spans="1:77" x14ac:dyDescent="0.25">
      <c r="D4" s="6" t="s">
        <v>1623</v>
      </c>
      <c r="E4" t="s">
        <v>1624</v>
      </c>
      <c r="F4" t="s">
        <v>1625</v>
      </c>
      <c r="I4" s="6" t="s">
        <v>1623</v>
      </c>
      <c r="J4" t="s">
        <v>1626</v>
      </c>
      <c r="K4" t="s">
        <v>1624</v>
      </c>
      <c r="Q4" t="s">
        <v>1627</v>
      </c>
      <c r="T4" t="s">
        <v>1628</v>
      </c>
      <c r="W4" s="6" t="s">
        <v>208</v>
      </c>
      <c r="AC4" t="s">
        <v>49</v>
      </c>
      <c r="AD4" t="s">
        <v>1629</v>
      </c>
      <c r="AE4" t="s">
        <v>1630</v>
      </c>
      <c r="AF4" t="s">
        <v>1631</v>
      </c>
      <c r="AK4" s="4" t="s">
        <v>1727</v>
      </c>
      <c r="AN4" t="s">
        <v>1628</v>
      </c>
      <c r="AR4" s="1"/>
      <c r="AS4" t="s">
        <v>200</v>
      </c>
      <c r="AU4" t="s">
        <v>88</v>
      </c>
      <c r="AV4" t="s">
        <v>69</v>
      </c>
      <c r="AY4" t="s">
        <v>1728</v>
      </c>
      <c r="AZ4" t="s">
        <v>1729</v>
      </c>
      <c r="BA4" t="s">
        <v>1730</v>
      </c>
      <c r="BB4" t="s">
        <v>1731</v>
      </c>
      <c r="BE4" s="5" t="s">
        <v>88</v>
      </c>
      <c r="BF4" s="5" t="s">
        <v>69</v>
      </c>
      <c r="BG4" s="4"/>
      <c r="BH4" s="4"/>
      <c r="BI4" s="3" t="s">
        <v>1733</v>
      </c>
      <c r="BM4" s="7" t="s">
        <v>1735</v>
      </c>
      <c r="BN4" s="7" t="s">
        <v>1734</v>
      </c>
      <c r="BO4" s="7" t="s">
        <v>1629</v>
      </c>
      <c r="BP4" s="7" t="s">
        <v>88</v>
      </c>
      <c r="BQ4" s="7" t="s">
        <v>69</v>
      </c>
      <c r="BS4" s="6">
        <f t="shared" ref="BS4:BS12" si="0">BT4+1</f>
        <v>43281</v>
      </c>
      <c r="BT4" s="6">
        <f>A6</f>
        <v>43280</v>
      </c>
      <c r="BU4" t="str">
        <f t="shared" ref="BU4:BU11" si="1">TEXT(BS5,"yyyymmdd")</f>
        <v>20180101</v>
      </c>
      <c r="BV4" t="str">
        <f t="shared" ref="BV4:BV12" si="2">TEXT(BT4,"yyyymmdd")</f>
        <v>20180629</v>
      </c>
    </row>
    <row r="5" spans="1:77" x14ac:dyDescent="0.25">
      <c r="A5" s="6">
        <v>42006</v>
      </c>
      <c r="D5" s="6">
        <v>42006</v>
      </c>
      <c r="E5">
        <v>180.935</v>
      </c>
      <c r="F5">
        <v>179.85</v>
      </c>
      <c r="I5" s="6">
        <v>42006</v>
      </c>
      <c r="J5">
        <v>179.85</v>
      </c>
      <c r="K5">
        <v>180.935</v>
      </c>
      <c r="P5" s="6">
        <v>42006</v>
      </c>
      <c r="Q5">
        <v>0.22500000000000001</v>
      </c>
      <c r="S5" s="6">
        <v>42006</v>
      </c>
      <c r="T5">
        <v>6935</v>
      </c>
      <c r="W5" s="6">
        <v>42009</v>
      </c>
      <c r="X5" t="s">
        <v>1622</v>
      </c>
      <c r="Y5">
        <v>1840.28</v>
      </c>
      <c r="AB5" s="6">
        <v>42006</v>
      </c>
      <c r="AC5">
        <v>1101.9466</v>
      </c>
      <c r="AD5">
        <v>9783250</v>
      </c>
      <c r="AE5">
        <v>179.85</v>
      </c>
      <c r="AF5">
        <v>6.09</v>
      </c>
      <c r="AJ5" s="6">
        <v>42006</v>
      </c>
      <c r="AK5" s="4">
        <f t="shared" ref="AK5:AK68" si="3">IF(VLOOKUP(AJ5,P5:Q897,2,FALSE)&gt;=$Q$3,$Q$2,VLOOKUP(AJ5,P5:Q897,2,FALSE))</f>
        <v>0.22500000000000001</v>
      </c>
      <c r="AM5" s="6">
        <v>42006</v>
      </c>
      <c r="AN5">
        <f t="shared" ref="AN5:AN68" si="4">VLOOKUP(AM5,S5:T897,2,FALSE)*VLOOKUP(AM5,I5:J900,2,FALSE)/1000</f>
        <v>1247.2597499999999</v>
      </c>
      <c r="AR5" s="6">
        <v>42006</v>
      </c>
      <c r="AS5">
        <f t="shared" ref="AS5:AS68" si="5">IF(VLOOKUP(AR5,I:K,3,FALSE)=$A$9,VLOOKUP(AR4,I:K,3,FALSE),VLOOKUP(AR5,I:K,3,FALSE))</f>
        <v>180.935</v>
      </c>
      <c r="AT5" t="e">
        <f t="shared" ref="AT5:AT68" si="6">IF(VLOOKUP(AR5,W:Y,3,TRUE)="","impo",VLOOKUP(AR5,W:Y,3,TRUE))</f>
        <v>#N/A</v>
      </c>
      <c r="AX5" s="6">
        <v>42006</v>
      </c>
      <c r="AY5">
        <f t="shared" ref="AY5:AY68" si="7">IF(VLOOKUP(AX5,D:F,2,FALSE)=$A$9,VLOOKUP(AX4,D:F,2,FALSE),VLOOKUP(AX5,D:F,2,FALSE))</f>
        <v>180.935</v>
      </c>
      <c r="AZ5">
        <f t="shared" ref="AZ5:AZ68" si="8">IF(VLOOKUP(AX5,D:F,3,FALSE)=$A$9,VLOOKUP(AX4,D:F,3,FALSE),VLOOKUP(AX5,D:F,3,FALSE))</f>
        <v>179.85</v>
      </c>
      <c r="BE5">
        <f>AS5/$AS$5*100</f>
        <v>100</v>
      </c>
      <c r="BF5" t="e">
        <f>AT5/AT5*100</f>
        <v>#N/A</v>
      </c>
      <c r="BL5" s="6">
        <v>42006</v>
      </c>
      <c r="BM5" s="10">
        <f>IF(VLOOKUP(BL5,AB:AF,2,FALSE)="",$BM$3,VLOOKUP(BL5,AB:AF,2,FALSE))</f>
        <v>1101.9466</v>
      </c>
      <c r="BN5" s="10">
        <f>IF(VLOOKUP(BL5,AB:AF,5,FALSE)="",$BN$3,VLOOKUP(BL5,AB:AF,5,FALSE))</f>
        <v>6.09</v>
      </c>
      <c r="BO5" s="10">
        <f t="shared" ref="BO5:BO68" si="9">IF(VLOOKUP(BL5,AB:AF,3,FALSE)="",$BO$3,VLOOKUP(BL5,AB:AF,3,FALSE))</f>
        <v>9783250</v>
      </c>
      <c r="BP5" t="str">
        <f t="shared" ref="BP5:BP68" si="10">+IFERROR(IF(VLOOKUP(BL5,I:K,3,FALSE)/VLOOKUP(BL5,I:K,2,FALSE)&lt;1,VLOOKUP(BL5,I:K,3,FALSE)/VLOOKUP(BL5,I:K,2,FALSE)-1,""),"")</f>
        <v/>
      </c>
      <c r="BQ5" s="10">
        <f t="shared" ref="BQ5:BQ68" si="11">+IFERROR(IF(VLOOKUP(BL5,I:L,3,FALSE)/VLOOKUP(BL5,I:L,2,FALSE)&gt;1,VLOOKUP(BL5,I:L,3,FALSE)/VLOOKUP(BL5,I:L,2,FALSE)-1,""),"")</f>
        <v>6.0328051153739626E-3</v>
      </c>
      <c r="BS5" s="6">
        <f t="shared" si="0"/>
        <v>43101</v>
      </c>
      <c r="BT5" s="6">
        <f t="shared" ref="BT5:BT12" si="12">EOMONTH(BT4,-MONTH(BT4))</f>
        <v>43100</v>
      </c>
      <c r="BU5" t="str">
        <f t="shared" si="1"/>
        <v>20170101</v>
      </c>
      <c r="BV5" t="str">
        <f t="shared" si="2"/>
        <v>20171231</v>
      </c>
    </row>
    <row r="6" spans="1:77" x14ac:dyDescent="0.25">
      <c r="A6" s="6">
        <v>43280</v>
      </c>
      <c r="D6" s="6">
        <v>42009</v>
      </c>
      <c r="E6">
        <v>180.077</v>
      </c>
      <c r="F6">
        <v>176.7</v>
      </c>
      <c r="I6" s="6">
        <v>42009</v>
      </c>
      <c r="J6">
        <v>176.7</v>
      </c>
      <c r="K6">
        <v>180.077</v>
      </c>
      <c r="P6" s="6">
        <v>42009</v>
      </c>
      <c r="Q6">
        <v>0.15459999999999999</v>
      </c>
      <c r="S6" s="6">
        <v>42009</v>
      </c>
      <c r="T6">
        <v>11188</v>
      </c>
      <c r="W6" s="6">
        <v>42010</v>
      </c>
      <c r="X6" t="s">
        <v>1622</v>
      </c>
      <c r="Y6">
        <v>1786.45</v>
      </c>
      <c r="AB6" s="6">
        <v>42013</v>
      </c>
      <c r="AC6">
        <v>1090.7601</v>
      </c>
      <c r="AD6">
        <v>9165679</v>
      </c>
      <c r="AE6">
        <v>175.01</v>
      </c>
      <c r="AF6">
        <v>6.15</v>
      </c>
      <c r="AJ6" s="6">
        <v>42009</v>
      </c>
      <c r="AK6" s="4">
        <f t="shared" si="3"/>
        <v>0.15459999999999999</v>
      </c>
      <c r="AM6" s="6">
        <v>42009</v>
      </c>
      <c r="AN6">
        <f t="shared" si="4"/>
        <v>1976.9195999999999</v>
      </c>
      <c r="AR6" s="6">
        <v>42009</v>
      </c>
      <c r="AS6">
        <f t="shared" si="5"/>
        <v>180.077</v>
      </c>
      <c r="AT6">
        <f t="shared" si="6"/>
        <v>1840.28</v>
      </c>
      <c r="AU6">
        <f t="shared" ref="AU6:AU69" si="13">AS6/AS5-1</f>
        <v>-4.7420344322547381E-3</v>
      </c>
      <c r="AV6" t="e">
        <f t="shared" ref="AV6:AV69" si="14">AT6/AT5-1</f>
        <v>#N/A</v>
      </c>
      <c r="AX6" s="6">
        <v>42009</v>
      </c>
      <c r="AY6">
        <f t="shared" si="7"/>
        <v>180.077</v>
      </c>
      <c r="AZ6">
        <f t="shared" si="8"/>
        <v>176.7</v>
      </c>
      <c r="BA6">
        <f t="shared" ref="BA6:BA69" si="15">IFERROR(IF(AZ6/AY6&lt;1,AZ6/AY6-1,0),"")</f>
        <v>-1.875308895639094E-2</v>
      </c>
      <c r="BB6">
        <f t="shared" ref="BB6:BB69" si="16">IFERROR(IF(AZ6/AY6&gt;1,AZ6/AY6-1,0),"")</f>
        <v>0</v>
      </c>
      <c r="BE6">
        <f t="shared" ref="BE6:BE69" si="17">BE5*(1+AU6)</f>
        <v>99.525796556774523</v>
      </c>
      <c r="BF6" t="e">
        <f t="shared" ref="BF6:BF69" si="18">BF5/(1+AV6)</f>
        <v>#N/A</v>
      </c>
      <c r="BL6" s="6">
        <v>42013</v>
      </c>
      <c r="BM6" s="10">
        <f t="shared" ref="BM6:BM69" si="19">IF(VLOOKUP(BL6,AB:AF,2,FALSE)="",$BM5,VLOOKUP(BL6,AB:AF,2,FALSE))</f>
        <v>1090.7601</v>
      </c>
      <c r="BN6" s="10">
        <f t="shared" ref="BN6:BN69" si="20">IF(VLOOKUP(BL6,AB:AF,5,FALSE)="",$BN5,VLOOKUP(BL6,AB:AF,5,FALSE))</f>
        <v>6.15</v>
      </c>
      <c r="BO6" s="10">
        <f t="shared" si="9"/>
        <v>9165679</v>
      </c>
      <c r="BP6" t="str">
        <f t="shared" si="10"/>
        <v/>
      </c>
      <c r="BQ6" s="10">
        <f t="shared" si="11"/>
        <v>1.3376378492657715E-2</v>
      </c>
      <c r="BS6" s="6">
        <f t="shared" si="0"/>
        <v>42736</v>
      </c>
      <c r="BT6" s="6">
        <f t="shared" si="12"/>
        <v>42735</v>
      </c>
      <c r="BU6" t="str">
        <f t="shared" si="1"/>
        <v>20160101</v>
      </c>
      <c r="BV6" t="str">
        <f t="shared" si="2"/>
        <v>20161231</v>
      </c>
    </row>
    <row r="7" spans="1:77" x14ac:dyDescent="0.25">
      <c r="D7" s="6">
        <v>42010</v>
      </c>
      <c r="E7">
        <v>174.804</v>
      </c>
      <c r="F7">
        <v>172.75</v>
      </c>
      <c r="I7" s="6">
        <v>42010</v>
      </c>
      <c r="J7">
        <v>172.75</v>
      </c>
      <c r="K7">
        <v>174.804</v>
      </c>
      <c r="P7" s="6">
        <v>42010</v>
      </c>
      <c r="Q7">
        <v>0.15129999999999999</v>
      </c>
      <c r="S7" s="6">
        <v>42010</v>
      </c>
      <c r="T7">
        <v>9781</v>
      </c>
      <c r="W7" s="6">
        <v>42011</v>
      </c>
      <c r="X7" t="s">
        <v>1622</v>
      </c>
      <c r="Y7">
        <v>1784.57</v>
      </c>
      <c r="AB7" s="6">
        <v>42020</v>
      </c>
      <c r="AC7">
        <v>1094.9822999999999</v>
      </c>
      <c r="AD7">
        <v>84378760</v>
      </c>
      <c r="AE7">
        <v>176.33</v>
      </c>
      <c r="AF7">
        <v>6.2549999999999999</v>
      </c>
      <c r="AJ7" s="6">
        <v>42010</v>
      </c>
      <c r="AK7" s="4">
        <f t="shared" si="3"/>
        <v>0.15129999999999999</v>
      </c>
      <c r="AM7" s="6">
        <v>42010</v>
      </c>
      <c r="AN7">
        <f t="shared" si="4"/>
        <v>1689.6677500000001</v>
      </c>
      <c r="AR7" s="6">
        <v>42010</v>
      </c>
      <c r="AS7">
        <f t="shared" si="5"/>
        <v>174.804</v>
      </c>
      <c r="AT7">
        <f t="shared" si="6"/>
        <v>1786.45</v>
      </c>
      <c r="AU7">
        <f t="shared" si="13"/>
        <v>-2.9281918290509079E-2</v>
      </c>
      <c r="AV7">
        <f t="shared" si="14"/>
        <v>-2.9250983545982101E-2</v>
      </c>
      <c r="AX7" s="6">
        <v>42010</v>
      </c>
      <c r="AY7">
        <f t="shared" si="7"/>
        <v>174.804</v>
      </c>
      <c r="AZ7">
        <f t="shared" si="8"/>
        <v>172.75</v>
      </c>
      <c r="BA7">
        <f t="shared" si="15"/>
        <v>-1.1750303196723211E-2</v>
      </c>
      <c r="BB7">
        <f t="shared" si="16"/>
        <v>0</v>
      </c>
      <c r="BE7">
        <f t="shared" si="17"/>
        <v>96.61149031420122</v>
      </c>
      <c r="BF7" t="e">
        <f t="shared" si="18"/>
        <v>#N/A</v>
      </c>
      <c r="BL7" s="6">
        <v>42020</v>
      </c>
      <c r="BM7" s="10">
        <f t="shared" si="19"/>
        <v>1094.9822999999999</v>
      </c>
      <c r="BN7" s="10">
        <f t="shared" si="20"/>
        <v>6.2549999999999999</v>
      </c>
      <c r="BO7" s="10">
        <f t="shared" si="9"/>
        <v>84378760</v>
      </c>
      <c r="BP7">
        <f t="shared" si="10"/>
        <v>-7.2647876141326284E-3</v>
      </c>
      <c r="BQ7" s="10" t="str">
        <f t="shared" si="11"/>
        <v/>
      </c>
      <c r="BS7" s="6">
        <f t="shared" si="0"/>
        <v>42370</v>
      </c>
      <c r="BT7" s="6">
        <f t="shared" si="12"/>
        <v>42369</v>
      </c>
      <c r="BU7" t="str">
        <f t="shared" si="1"/>
        <v>20150101</v>
      </c>
      <c r="BV7" t="str">
        <f t="shared" si="2"/>
        <v>20151231</v>
      </c>
    </row>
    <row r="8" spans="1:77" x14ac:dyDescent="0.25">
      <c r="D8" s="6">
        <v>42011</v>
      </c>
      <c r="E8">
        <v>174.614</v>
      </c>
      <c r="F8">
        <v>176.63</v>
      </c>
      <c r="I8" s="6">
        <v>42011</v>
      </c>
      <c r="J8">
        <v>176.63</v>
      </c>
      <c r="K8">
        <v>174.614</v>
      </c>
      <c r="P8" s="6">
        <v>42011</v>
      </c>
      <c r="Q8">
        <v>0.1502</v>
      </c>
      <c r="S8" s="6">
        <v>42011</v>
      </c>
      <c r="T8">
        <v>15264</v>
      </c>
      <c r="W8" s="6">
        <v>42012</v>
      </c>
      <c r="X8" t="s">
        <v>1622</v>
      </c>
      <c r="Y8">
        <v>1808.69</v>
      </c>
      <c r="AB8" s="6">
        <v>42027</v>
      </c>
      <c r="AC8">
        <v>1079.4919</v>
      </c>
      <c r="AD8">
        <v>15204360</v>
      </c>
      <c r="AE8">
        <v>179.5</v>
      </c>
      <c r="AF8">
        <v>5.9820000000000002</v>
      </c>
      <c r="AJ8" s="6">
        <v>42011</v>
      </c>
      <c r="AK8" s="4">
        <f t="shared" si="3"/>
        <v>0.1502</v>
      </c>
      <c r="AM8" s="6">
        <v>42011</v>
      </c>
      <c r="AN8">
        <f t="shared" si="4"/>
        <v>2696.08032</v>
      </c>
      <c r="AR8" s="6">
        <v>42011</v>
      </c>
      <c r="AS8">
        <f t="shared" si="5"/>
        <v>174.614</v>
      </c>
      <c r="AT8">
        <f t="shared" si="6"/>
        <v>1784.57</v>
      </c>
      <c r="AU8">
        <f t="shared" si="13"/>
        <v>-1.0869316491612935E-3</v>
      </c>
      <c r="AV8">
        <f t="shared" si="14"/>
        <v>-1.0523664250329245E-3</v>
      </c>
      <c r="AX8" s="6">
        <v>42011</v>
      </c>
      <c r="AY8">
        <f t="shared" si="7"/>
        <v>174.614</v>
      </c>
      <c r="AZ8">
        <f t="shared" si="8"/>
        <v>176.63</v>
      </c>
      <c r="BA8">
        <f t="shared" si="15"/>
        <v>0</v>
      </c>
      <c r="BB8">
        <f t="shared" si="16"/>
        <v>1.1545465999289739E-2</v>
      </c>
      <c r="BE8">
        <f t="shared" si="17"/>
        <v>96.506480227706078</v>
      </c>
      <c r="BF8" t="e">
        <f t="shared" si="18"/>
        <v>#N/A</v>
      </c>
      <c r="BL8" s="6">
        <v>42027</v>
      </c>
      <c r="BM8" s="10">
        <f t="shared" si="19"/>
        <v>1079.4919</v>
      </c>
      <c r="BN8" s="10">
        <f t="shared" si="20"/>
        <v>5.9820000000000002</v>
      </c>
      <c r="BO8" s="10">
        <f t="shared" si="9"/>
        <v>15204360</v>
      </c>
      <c r="BP8" t="str">
        <f t="shared" si="10"/>
        <v/>
      </c>
      <c r="BQ8" s="10">
        <f t="shared" si="11"/>
        <v>5.2757660167130904E-3</v>
      </c>
      <c r="BS8" s="6">
        <f t="shared" si="0"/>
        <v>42005</v>
      </c>
      <c r="BT8" s="6">
        <f t="shared" si="12"/>
        <v>42004</v>
      </c>
      <c r="BU8" t="str">
        <f t="shared" si="1"/>
        <v>20140101</v>
      </c>
      <c r="BV8" t="str">
        <f t="shared" si="2"/>
        <v>20141231</v>
      </c>
    </row>
    <row r="9" spans="1:77" x14ac:dyDescent="0.25">
      <c r="D9" s="6">
        <v>42012</v>
      </c>
      <c r="E9">
        <v>176.96899999999999</v>
      </c>
      <c r="F9">
        <v>178.61</v>
      </c>
      <c r="I9" s="6">
        <v>42012</v>
      </c>
      <c r="J9">
        <v>178.61</v>
      </c>
      <c r="K9">
        <v>176.96899999999999</v>
      </c>
      <c r="P9" s="6">
        <v>42012</v>
      </c>
      <c r="Q9">
        <v>0.1368</v>
      </c>
      <c r="S9" s="6">
        <v>42012</v>
      </c>
      <c r="T9">
        <v>11482</v>
      </c>
      <c r="W9" s="6">
        <v>42013</v>
      </c>
      <c r="X9" t="s">
        <v>1622</v>
      </c>
      <c r="Y9">
        <v>1812.65</v>
      </c>
      <c r="AB9" s="6">
        <v>42034</v>
      </c>
      <c r="AC9">
        <v>1092.8245999999999</v>
      </c>
      <c r="AD9">
        <v>17425910</v>
      </c>
      <c r="AE9">
        <v>180.48</v>
      </c>
      <c r="AF9">
        <v>6.0019999999999998</v>
      </c>
      <c r="AJ9" s="6">
        <v>42012</v>
      </c>
      <c r="AK9" s="4">
        <f t="shared" si="3"/>
        <v>0.1368</v>
      </c>
      <c r="AM9" s="6">
        <v>42012</v>
      </c>
      <c r="AN9">
        <f t="shared" si="4"/>
        <v>2050.8000200000001</v>
      </c>
      <c r="AR9" s="6">
        <v>42012</v>
      </c>
      <c r="AS9">
        <f t="shared" si="5"/>
        <v>176.96899999999999</v>
      </c>
      <c r="AT9">
        <f t="shared" si="6"/>
        <v>1808.69</v>
      </c>
      <c r="AU9">
        <f t="shared" si="13"/>
        <v>1.3486891085479957E-2</v>
      </c>
      <c r="AV9">
        <f t="shared" si="14"/>
        <v>1.3515860963705606E-2</v>
      </c>
      <c r="AX9" s="6">
        <v>42012</v>
      </c>
      <c r="AY9">
        <f t="shared" si="7"/>
        <v>176.96899999999999</v>
      </c>
      <c r="AZ9">
        <f t="shared" si="8"/>
        <v>178.61</v>
      </c>
      <c r="BA9">
        <f t="shared" si="15"/>
        <v>0</v>
      </c>
      <c r="BB9">
        <f t="shared" si="16"/>
        <v>9.2728104922332744E-3</v>
      </c>
      <c r="BE9">
        <f t="shared" si="17"/>
        <v>97.808052615580181</v>
      </c>
      <c r="BF9" t="e">
        <f t="shared" si="18"/>
        <v>#N/A</v>
      </c>
      <c r="BL9" s="6">
        <v>42034</v>
      </c>
      <c r="BM9" s="10">
        <f t="shared" si="19"/>
        <v>1092.8245999999999</v>
      </c>
      <c r="BN9" s="10">
        <f t="shared" si="20"/>
        <v>6.0019999999999998</v>
      </c>
      <c r="BO9" s="10">
        <f t="shared" si="9"/>
        <v>17425910</v>
      </c>
      <c r="BP9" t="str">
        <f t="shared" si="10"/>
        <v/>
      </c>
      <c r="BQ9" s="10">
        <f t="shared" si="11"/>
        <v>8.793218085106469E-3</v>
      </c>
      <c r="BS9" s="6">
        <f t="shared" si="0"/>
        <v>41640</v>
      </c>
      <c r="BT9" s="6">
        <f t="shared" si="12"/>
        <v>41639</v>
      </c>
      <c r="BU9" t="str">
        <f t="shared" si="1"/>
        <v>20130101</v>
      </c>
      <c r="BV9" t="str">
        <f t="shared" si="2"/>
        <v>20131231</v>
      </c>
    </row>
    <row r="10" spans="1:77" x14ac:dyDescent="0.25">
      <c r="D10" s="6">
        <v>42013</v>
      </c>
      <c r="E10">
        <v>177.351</v>
      </c>
      <c r="F10">
        <v>175.01</v>
      </c>
      <c r="I10" s="6">
        <v>42013</v>
      </c>
      <c r="J10">
        <v>175.01</v>
      </c>
      <c r="K10">
        <v>177.351</v>
      </c>
      <c r="P10" s="6">
        <v>42013</v>
      </c>
      <c r="Q10">
        <v>0.14979999999999999</v>
      </c>
      <c r="S10" s="6">
        <v>42013</v>
      </c>
      <c r="T10">
        <v>4106</v>
      </c>
      <c r="W10" s="6">
        <v>42017</v>
      </c>
      <c r="X10" t="s">
        <v>1622</v>
      </c>
      <c r="Y10">
        <v>1804.64</v>
      </c>
      <c r="AB10" s="6">
        <v>42041</v>
      </c>
      <c r="AC10">
        <v>1073.3289</v>
      </c>
      <c r="AD10">
        <v>10160560</v>
      </c>
      <c r="AE10">
        <v>185.08</v>
      </c>
      <c r="AF10">
        <v>5.8879999999999999</v>
      </c>
      <c r="AJ10" s="6">
        <v>42013</v>
      </c>
      <c r="AK10" s="4">
        <f t="shared" si="3"/>
        <v>0.14979999999999999</v>
      </c>
      <c r="AM10" s="6">
        <v>42013</v>
      </c>
      <c r="AN10">
        <f t="shared" si="4"/>
        <v>718.59105999999997</v>
      </c>
      <c r="AR10" s="6">
        <v>42013</v>
      </c>
      <c r="AS10">
        <f t="shared" si="5"/>
        <v>177.351</v>
      </c>
      <c r="AT10">
        <f t="shared" si="6"/>
        <v>1812.65</v>
      </c>
      <c r="AU10">
        <f t="shared" si="13"/>
        <v>2.1585701450537176E-3</v>
      </c>
      <c r="AV10">
        <f t="shared" si="14"/>
        <v>2.1894299188915944E-3</v>
      </c>
      <c r="AX10" s="6">
        <v>42013</v>
      </c>
      <c r="AY10">
        <f t="shared" si="7"/>
        <v>177.351</v>
      </c>
      <c r="AZ10">
        <f t="shared" si="8"/>
        <v>175.01</v>
      </c>
      <c r="BA10">
        <f t="shared" si="15"/>
        <v>-1.3199812800604449E-2</v>
      </c>
      <c r="BB10">
        <f t="shared" si="16"/>
        <v>0</v>
      </c>
      <c r="BE10">
        <f t="shared" si="17"/>
        <v>98.019178157902019</v>
      </c>
      <c r="BF10" t="e">
        <f t="shared" si="18"/>
        <v>#N/A</v>
      </c>
      <c r="BL10" s="6">
        <v>42041</v>
      </c>
      <c r="BM10" s="10">
        <f t="shared" si="19"/>
        <v>1073.3289</v>
      </c>
      <c r="BN10" s="10">
        <f t="shared" si="20"/>
        <v>5.8879999999999999</v>
      </c>
      <c r="BO10" s="10">
        <f t="shared" si="9"/>
        <v>10160560</v>
      </c>
      <c r="BP10">
        <f t="shared" si="10"/>
        <v>-1.5047547006699968E-2</v>
      </c>
      <c r="BQ10" s="10" t="str">
        <f t="shared" si="11"/>
        <v/>
      </c>
      <c r="BS10" s="6">
        <f t="shared" si="0"/>
        <v>41275</v>
      </c>
      <c r="BT10" s="6">
        <f t="shared" si="12"/>
        <v>41274</v>
      </c>
      <c r="BU10" t="str">
        <f t="shared" si="1"/>
        <v>20120101</v>
      </c>
      <c r="BV10" t="str">
        <f t="shared" si="2"/>
        <v>20121231</v>
      </c>
    </row>
    <row r="11" spans="1:77" x14ac:dyDescent="0.25">
      <c r="D11" s="6">
        <v>42016</v>
      </c>
      <c r="E11">
        <v>177.334</v>
      </c>
      <c r="F11">
        <v>174.54</v>
      </c>
      <c r="I11" s="6">
        <v>42016</v>
      </c>
      <c r="J11">
        <v>174.54</v>
      </c>
      <c r="K11">
        <v>177.334</v>
      </c>
      <c r="P11" s="6">
        <v>42016</v>
      </c>
      <c r="Q11">
        <v>0.15629999999999999</v>
      </c>
      <c r="S11" s="6">
        <v>42016</v>
      </c>
      <c r="T11">
        <v>16801</v>
      </c>
      <c r="W11" s="6">
        <v>42018</v>
      </c>
      <c r="X11" t="s">
        <v>1622</v>
      </c>
      <c r="Y11">
        <v>1781.47</v>
      </c>
      <c r="AB11" s="6">
        <v>42048</v>
      </c>
      <c r="AC11">
        <v>1097.057</v>
      </c>
      <c r="AD11">
        <v>7799597</v>
      </c>
      <c r="AE11">
        <v>187.95</v>
      </c>
      <c r="AF11">
        <v>5.8879999999999999</v>
      </c>
      <c r="AJ11" s="6">
        <v>42016</v>
      </c>
      <c r="AK11" s="4">
        <f t="shared" si="3"/>
        <v>0.15629999999999999</v>
      </c>
      <c r="AM11" s="6">
        <v>42016</v>
      </c>
      <c r="AN11">
        <f t="shared" si="4"/>
        <v>2932.4465399999999</v>
      </c>
      <c r="AR11" s="6">
        <v>42016</v>
      </c>
      <c r="AS11">
        <f t="shared" si="5"/>
        <v>177.334</v>
      </c>
      <c r="AT11">
        <f t="shared" si="6"/>
        <v>1812.65</v>
      </c>
      <c r="AU11">
        <f t="shared" si="13"/>
        <v>-9.5855112178688806E-5</v>
      </c>
      <c r="AV11">
        <f t="shared" si="14"/>
        <v>0</v>
      </c>
      <c r="AX11" s="6">
        <v>42016</v>
      </c>
      <c r="AY11">
        <f t="shared" si="7"/>
        <v>177.334</v>
      </c>
      <c r="AZ11">
        <f t="shared" si="8"/>
        <v>174.54</v>
      </c>
      <c r="BA11">
        <f t="shared" si="15"/>
        <v>-1.5755579866241209E-2</v>
      </c>
      <c r="BB11">
        <f t="shared" si="16"/>
        <v>0</v>
      </c>
      <c r="BE11">
        <f t="shared" si="17"/>
        <v>98.009782518584032</v>
      </c>
      <c r="BF11" t="e">
        <f t="shared" si="18"/>
        <v>#N/A</v>
      </c>
      <c r="BL11" s="6">
        <v>42048</v>
      </c>
      <c r="BM11" s="10">
        <f t="shared" si="19"/>
        <v>1097.057</v>
      </c>
      <c r="BN11" s="10">
        <f t="shared" si="20"/>
        <v>5.8879999999999999</v>
      </c>
      <c r="BO11" s="10">
        <f t="shared" si="9"/>
        <v>7799597</v>
      </c>
      <c r="BP11">
        <f t="shared" si="10"/>
        <v>-8.6459164671455202E-3</v>
      </c>
      <c r="BQ11" s="10" t="str">
        <f t="shared" si="11"/>
        <v/>
      </c>
      <c r="BS11" s="6">
        <f t="shared" si="0"/>
        <v>40909</v>
      </c>
      <c r="BT11" s="6">
        <f t="shared" si="12"/>
        <v>40908</v>
      </c>
      <c r="BU11" t="str">
        <f t="shared" si="1"/>
        <v>20110101</v>
      </c>
      <c r="BV11" t="str">
        <f t="shared" si="2"/>
        <v>20111231</v>
      </c>
    </row>
    <row r="12" spans="1:77" x14ac:dyDescent="0.25">
      <c r="D12" s="6">
        <v>42017</v>
      </c>
      <c r="E12">
        <v>176.54499999999999</v>
      </c>
      <c r="F12">
        <v>177.21</v>
      </c>
      <c r="I12" s="6">
        <v>42017</v>
      </c>
      <c r="J12">
        <v>177.21</v>
      </c>
      <c r="K12">
        <v>176.54499999999999</v>
      </c>
      <c r="P12" s="6">
        <v>42017</v>
      </c>
      <c r="Q12">
        <v>0.1396</v>
      </c>
      <c r="S12" s="6">
        <v>42017</v>
      </c>
      <c r="T12">
        <v>9440</v>
      </c>
      <c r="W12" s="6">
        <v>42019</v>
      </c>
      <c r="X12" t="s">
        <v>1622</v>
      </c>
      <c r="Y12">
        <v>1807.68</v>
      </c>
      <c r="AB12" s="6">
        <v>42055</v>
      </c>
      <c r="AC12">
        <v>1190.5300999999999</v>
      </c>
      <c r="AD12">
        <v>69069620</v>
      </c>
      <c r="AE12">
        <v>193.39</v>
      </c>
      <c r="AF12">
        <v>6.1779999999999999</v>
      </c>
      <c r="AJ12" s="6">
        <v>42017</v>
      </c>
      <c r="AK12" s="4">
        <f t="shared" si="3"/>
        <v>0.1396</v>
      </c>
      <c r="AM12" s="6">
        <v>42017</v>
      </c>
      <c r="AN12">
        <f t="shared" si="4"/>
        <v>1672.8624000000002</v>
      </c>
      <c r="AR12" s="6">
        <v>42017</v>
      </c>
      <c r="AS12">
        <f t="shared" si="5"/>
        <v>176.54499999999999</v>
      </c>
      <c r="AT12">
        <f t="shared" si="6"/>
        <v>1804.64</v>
      </c>
      <c r="AU12">
        <f t="shared" si="13"/>
        <v>-4.4492313938669925E-3</v>
      </c>
      <c r="AV12">
        <f t="shared" si="14"/>
        <v>-4.4189446390643372E-3</v>
      </c>
      <c r="AX12" s="6">
        <v>42017</v>
      </c>
      <c r="AY12">
        <f t="shared" si="7"/>
        <v>176.54499999999999</v>
      </c>
      <c r="AZ12">
        <f t="shared" si="8"/>
        <v>177.21</v>
      </c>
      <c r="BA12">
        <f t="shared" si="15"/>
        <v>0</v>
      </c>
      <c r="BB12">
        <f t="shared" si="16"/>
        <v>3.7667450225156163E-3</v>
      </c>
      <c r="BE12">
        <f t="shared" si="17"/>
        <v>97.573714317296265</v>
      </c>
      <c r="BF12" t="e">
        <f t="shared" si="18"/>
        <v>#N/A</v>
      </c>
      <c r="BL12" s="6">
        <v>42055</v>
      </c>
      <c r="BM12" s="10">
        <f t="shared" si="19"/>
        <v>1190.5300999999999</v>
      </c>
      <c r="BN12" s="10">
        <f t="shared" si="20"/>
        <v>6.1779999999999999</v>
      </c>
      <c r="BO12" s="10">
        <f t="shared" si="9"/>
        <v>69069620</v>
      </c>
      <c r="BP12">
        <f t="shared" si="10"/>
        <v>-3.5834324422151509E-3</v>
      </c>
      <c r="BQ12" s="10" t="str">
        <f t="shared" si="11"/>
        <v/>
      </c>
      <c r="BS12" s="6">
        <f t="shared" si="0"/>
        <v>40544</v>
      </c>
      <c r="BT12" s="6">
        <f t="shared" si="12"/>
        <v>40543</v>
      </c>
      <c r="BV12" t="str">
        <f t="shared" si="2"/>
        <v>20101231</v>
      </c>
    </row>
    <row r="13" spans="1:77" x14ac:dyDescent="0.25">
      <c r="D13" s="6">
        <v>42018</v>
      </c>
      <c r="E13">
        <v>174.27199999999999</v>
      </c>
      <c r="F13">
        <v>172.67</v>
      </c>
      <c r="I13" s="6">
        <v>42018</v>
      </c>
      <c r="J13">
        <v>172.67</v>
      </c>
      <c r="K13">
        <v>174.27199999999999</v>
      </c>
      <c r="P13" s="6">
        <v>42018</v>
      </c>
      <c r="Q13">
        <v>0.1166</v>
      </c>
      <c r="S13" s="6">
        <v>42018</v>
      </c>
      <c r="T13">
        <v>163145</v>
      </c>
      <c r="W13" s="6">
        <v>42020</v>
      </c>
      <c r="X13" t="s">
        <v>1622</v>
      </c>
      <c r="Y13">
        <v>1789.53</v>
      </c>
      <c r="AB13" s="6">
        <v>42062</v>
      </c>
      <c r="AC13">
        <v>1206.7185999999999</v>
      </c>
      <c r="AD13">
        <v>11975930</v>
      </c>
      <c r="AE13">
        <v>196.3</v>
      </c>
      <c r="AF13">
        <v>6.1669999999999998</v>
      </c>
      <c r="AJ13" s="6">
        <v>42018</v>
      </c>
      <c r="AK13" s="4">
        <f t="shared" si="3"/>
        <v>0.1166</v>
      </c>
      <c r="AM13" s="6">
        <v>42018</v>
      </c>
      <c r="AN13">
        <f t="shared" si="4"/>
        <v>28170.247149999999</v>
      </c>
      <c r="AR13" s="6">
        <v>42018</v>
      </c>
      <c r="AS13">
        <f t="shared" si="5"/>
        <v>174.27199999999999</v>
      </c>
      <c r="AT13">
        <f t="shared" si="6"/>
        <v>1781.47</v>
      </c>
      <c r="AU13">
        <f t="shared" si="13"/>
        <v>-1.2874904415304811E-2</v>
      </c>
      <c r="AV13">
        <f t="shared" si="14"/>
        <v>-1.2839125809025687E-2</v>
      </c>
      <c r="AX13" s="6">
        <v>42018</v>
      </c>
      <c r="AY13">
        <f t="shared" si="7"/>
        <v>174.27199999999999</v>
      </c>
      <c r="AZ13">
        <f t="shared" si="8"/>
        <v>172.67</v>
      </c>
      <c r="BA13">
        <f t="shared" si="15"/>
        <v>-9.1925266250458826E-3</v>
      </c>
      <c r="BB13">
        <f t="shared" si="16"/>
        <v>0</v>
      </c>
      <c r="BE13">
        <f t="shared" si="17"/>
        <v>96.31746207201482</v>
      </c>
      <c r="BF13" t="e">
        <f t="shared" si="18"/>
        <v>#N/A</v>
      </c>
      <c r="BL13" s="6">
        <v>42062</v>
      </c>
      <c r="BM13" s="10">
        <f t="shared" si="19"/>
        <v>1206.7185999999999</v>
      </c>
      <c r="BN13" s="10">
        <f t="shared" si="20"/>
        <v>6.1669999999999998</v>
      </c>
      <c r="BO13" s="10">
        <f t="shared" si="9"/>
        <v>11975930</v>
      </c>
      <c r="BP13">
        <f t="shared" si="10"/>
        <v>-3.148242485990993E-3</v>
      </c>
      <c r="BQ13" s="10" t="str">
        <f t="shared" si="11"/>
        <v/>
      </c>
    </row>
    <row r="14" spans="1:77" x14ac:dyDescent="0.25">
      <c r="D14" s="6">
        <v>42019</v>
      </c>
      <c r="E14">
        <v>176.83</v>
      </c>
      <c r="F14">
        <v>175.59</v>
      </c>
      <c r="I14" s="6">
        <v>42019</v>
      </c>
      <c r="J14">
        <v>175.59</v>
      </c>
      <c r="K14">
        <v>176.83</v>
      </c>
      <c r="P14" s="6">
        <v>42019</v>
      </c>
      <c r="Q14">
        <v>0.37719999999999998</v>
      </c>
      <c r="S14" s="6">
        <v>42019</v>
      </c>
      <c r="T14">
        <v>108245</v>
      </c>
      <c r="W14" s="6">
        <v>42023</v>
      </c>
      <c r="X14" t="s">
        <v>1622</v>
      </c>
      <c r="Y14">
        <v>1801.63</v>
      </c>
      <c r="AB14" s="6">
        <v>42069</v>
      </c>
      <c r="AC14">
        <v>1190.6392000000001</v>
      </c>
      <c r="AD14">
        <v>39166980</v>
      </c>
      <c r="AE14">
        <v>197.8</v>
      </c>
      <c r="AF14">
        <v>6.0170000000000003</v>
      </c>
      <c r="AJ14" s="6">
        <v>42019</v>
      </c>
      <c r="AK14" s="4">
        <f t="shared" si="3"/>
        <v>0.12103577981651402</v>
      </c>
      <c r="AM14" s="6">
        <v>42019</v>
      </c>
      <c r="AN14">
        <f t="shared" si="4"/>
        <v>19006.739550000002</v>
      </c>
      <c r="AR14" s="6">
        <v>42019</v>
      </c>
      <c r="AS14">
        <f t="shared" si="5"/>
        <v>176.83</v>
      </c>
      <c r="AT14">
        <f t="shared" si="6"/>
        <v>1807.68</v>
      </c>
      <c r="AU14">
        <f t="shared" si="13"/>
        <v>1.4678204186558963E-2</v>
      </c>
      <c r="AV14">
        <f t="shared" si="14"/>
        <v>1.4712568833603834E-2</v>
      </c>
      <c r="AX14" s="6">
        <v>42019</v>
      </c>
      <c r="AY14">
        <f t="shared" si="7"/>
        <v>176.83</v>
      </c>
      <c r="AZ14">
        <f t="shared" si="8"/>
        <v>175.59</v>
      </c>
      <c r="BA14">
        <f t="shared" si="15"/>
        <v>-7.0123847763389202E-3</v>
      </c>
      <c r="BB14">
        <f t="shared" si="16"/>
        <v>0</v>
      </c>
      <c r="BE14">
        <f t="shared" si="17"/>
        <v>97.731229447038999</v>
      </c>
      <c r="BF14" t="e">
        <f t="shared" si="18"/>
        <v>#N/A</v>
      </c>
      <c r="BL14" s="6">
        <v>42069</v>
      </c>
      <c r="BM14" s="10">
        <f t="shared" si="19"/>
        <v>1190.6392000000001</v>
      </c>
      <c r="BN14" s="10">
        <f t="shared" si="20"/>
        <v>6.0170000000000003</v>
      </c>
      <c r="BO14" s="10">
        <f t="shared" si="9"/>
        <v>39166980</v>
      </c>
      <c r="BP14" t="str">
        <f t="shared" si="10"/>
        <v/>
      </c>
      <c r="BQ14" s="10">
        <f t="shared" si="11"/>
        <v>4.4489383215373657E-4</v>
      </c>
      <c r="BS14" s="6">
        <f>EOMONTH(BT14,-MONTH(BT14))+1</f>
        <v>43101</v>
      </c>
      <c r="BT14" s="6">
        <f>IF(WEEKDAY(A6)=1,A6-2,IF(WEEKDAY(A6)=7,A6-1,A6))</f>
        <v>43280</v>
      </c>
      <c r="BU14" t="str">
        <f>TEXT(BS14-1,"yyyymmdd")</f>
        <v>20171231</v>
      </c>
      <c r="BV14" t="str">
        <f t="shared" ref="BV14:BV19" si="21">TEXT(BT14,"yyyymmdd")</f>
        <v>20180629</v>
      </c>
    </row>
    <row r="15" spans="1:77" x14ac:dyDescent="0.25">
      <c r="D15" s="6">
        <v>42020</v>
      </c>
      <c r="E15">
        <v>175.04900000000001</v>
      </c>
      <c r="F15">
        <v>176.33</v>
      </c>
      <c r="I15" s="6">
        <v>42020</v>
      </c>
      <c r="J15">
        <v>176.33</v>
      </c>
      <c r="K15">
        <v>175.04900000000001</v>
      </c>
      <c r="P15" s="6">
        <v>42020</v>
      </c>
      <c r="Q15">
        <v>0.1326</v>
      </c>
      <c r="S15" s="6">
        <v>42020</v>
      </c>
      <c r="T15">
        <v>185386</v>
      </c>
      <c r="W15" s="6">
        <v>42024</v>
      </c>
      <c r="X15" t="s">
        <v>1622</v>
      </c>
      <c r="Y15">
        <v>1836.74</v>
      </c>
      <c r="AB15" s="6">
        <v>42076</v>
      </c>
      <c r="AC15">
        <v>1206.3128999999999</v>
      </c>
      <c r="AD15">
        <v>20866820</v>
      </c>
      <c r="AE15">
        <v>200.59</v>
      </c>
      <c r="AF15">
        <v>6.0170000000000003</v>
      </c>
      <c r="AJ15" s="6">
        <v>42020</v>
      </c>
      <c r="AK15" s="4">
        <f t="shared" si="3"/>
        <v>0.1326</v>
      </c>
      <c r="AM15" s="6">
        <v>42020</v>
      </c>
      <c r="AN15">
        <f t="shared" si="4"/>
        <v>32689.113380000003</v>
      </c>
      <c r="AR15" s="6">
        <v>42020</v>
      </c>
      <c r="AS15">
        <f t="shared" si="5"/>
        <v>175.04900000000001</v>
      </c>
      <c r="AT15">
        <f t="shared" si="6"/>
        <v>1789.53</v>
      </c>
      <c r="AU15">
        <f t="shared" si="13"/>
        <v>-1.0071820392467346E-2</v>
      </c>
      <c r="AV15">
        <f t="shared" si="14"/>
        <v>-1.0040493892724434E-2</v>
      </c>
      <c r="AX15" s="6">
        <v>42020</v>
      </c>
      <c r="AY15">
        <f t="shared" si="7"/>
        <v>175.04900000000001</v>
      </c>
      <c r="AZ15">
        <f t="shared" si="8"/>
        <v>176.33</v>
      </c>
      <c r="BA15">
        <f t="shared" si="15"/>
        <v>0</v>
      </c>
      <c r="BB15">
        <f t="shared" si="16"/>
        <v>7.3179509737273385E-3</v>
      </c>
      <c r="BE15">
        <f t="shared" si="17"/>
        <v>96.746898057313402</v>
      </c>
      <c r="BF15" t="e">
        <f t="shared" si="18"/>
        <v>#N/A</v>
      </c>
      <c r="BL15" s="6">
        <v>42076</v>
      </c>
      <c r="BM15" s="10">
        <f t="shared" si="19"/>
        <v>1206.3128999999999</v>
      </c>
      <c r="BN15" s="10">
        <f t="shared" si="20"/>
        <v>6.0170000000000003</v>
      </c>
      <c r="BO15" s="10">
        <f t="shared" si="9"/>
        <v>20866820</v>
      </c>
      <c r="BP15">
        <f t="shared" si="10"/>
        <v>-4.8357345829808107E-4</v>
      </c>
      <c r="BQ15" s="10" t="str">
        <f t="shared" si="11"/>
        <v/>
      </c>
      <c r="BS15" s="6">
        <f t="shared" ref="BS15:BS19" si="22">BT15+1</f>
        <v>42917</v>
      </c>
      <c r="BT15" s="6">
        <f>EOMONTH($A$6,-12)</f>
        <v>42916</v>
      </c>
      <c r="BU15" s="6" t="str">
        <f t="shared" ref="BU15:BU19" si="23">TEXT(BT15,"yyyymmdd")</f>
        <v>20170630</v>
      </c>
      <c r="BV15" t="str">
        <f t="shared" si="21"/>
        <v>20170630</v>
      </c>
    </row>
    <row r="16" spans="1:77" x14ac:dyDescent="0.25">
      <c r="D16" s="6">
        <v>42023</v>
      </c>
      <c r="E16">
        <v>176.21600000000001</v>
      </c>
      <c r="F16">
        <v>177.08</v>
      </c>
      <c r="I16" s="6">
        <v>42023</v>
      </c>
      <c r="J16">
        <v>177.08</v>
      </c>
      <c r="K16">
        <v>176.21600000000001</v>
      </c>
      <c r="P16" s="6">
        <v>42023</v>
      </c>
      <c r="Q16">
        <v>0.18540000000000001</v>
      </c>
      <c r="S16" s="6">
        <v>42023</v>
      </c>
      <c r="T16">
        <v>21305</v>
      </c>
      <c r="W16" s="6">
        <v>42025</v>
      </c>
      <c r="X16" t="s">
        <v>1622</v>
      </c>
      <c r="Y16">
        <v>1826.94</v>
      </c>
      <c r="AB16" s="6">
        <v>42083</v>
      </c>
      <c r="AC16">
        <v>1202.0020999999999</v>
      </c>
      <c r="AD16">
        <v>36674040</v>
      </c>
      <c r="AE16">
        <v>204.21</v>
      </c>
      <c r="AF16">
        <v>5.9169999999999998</v>
      </c>
      <c r="AJ16" s="6">
        <v>42023</v>
      </c>
      <c r="AK16" s="4">
        <f t="shared" si="3"/>
        <v>0.18540000000000001</v>
      </c>
      <c r="AM16" s="6">
        <v>42023</v>
      </c>
      <c r="AN16">
        <f t="shared" si="4"/>
        <v>3772.6894000000002</v>
      </c>
      <c r="AR16" s="6">
        <v>42023</v>
      </c>
      <c r="AS16">
        <f t="shared" si="5"/>
        <v>176.21600000000001</v>
      </c>
      <c r="AT16">
        <f t="shared" si="6"/>
        <v>1801.63</v>
      </c>
      <c r="AU16">
        <f t="shared" si="13"/>
        <v>6.6667047512409816E-3</v>
      </c>
      <c r="AV16">
        <f t="shared" si="14"/>
        <v>6.7615519158663595E-3</v>
      </c>
      <c r="AX16" s="6">
        <v>42023</v>
      </c>
      <c r="AY16">
        <f t="shared" si="7"/>
        <v>176.21600000000001</v>
      </c>
      <c r="AZ16">
        <f t="shared" si="8"/>
        <v>177.08</v>
      </c>
      <c r="BA16">
        <f t="shared" si="15"/>
        <v>0</v>
      </c>
      <c r="BB16">
        <f t="shared" si="16"/>
        <v>4.9030735007036252E-3</v>
      </c>
      <c r="BE16">
        <f t="shared" si="17"/>
        <v>97.391881062259927</v>
      </c>
      <c r="BF16" t="e">
        <f t="shared" si="18"/>
        <v>#N/A</v>
      </c>
      <c r="BL16" s="6">
        <v>42083</v>
      </c>
      <c r="BM16" s="10">
        <f t="shared" si="19"/>
        <v>1202.0020999999999</v>
      </c>
      <c r="BN16" s="10">
        <f t="shared" si="20"/>
        <v>5.9169999999999998</v>
      </c>
      <c r="BO16" s="10">
        <f t="shared" si="9"/>
        <v>36674040</v>
      </c>
      <c r="BP16">
        <f t="shared" si="10"/>
        <v>-5.1760442681554331E-3</v>
      </c>
      <c r="BQ16" s="10" t="str">
        <f t="shared" si="11"/>
        <v/>
      </c>
      <c r="BS16" s="6">
        <f t="shared" si="22"/>
        <v>42552</v>
      </c>
      <c r="BT16" s="6">
        <f>EOMONTH($A$6,-24)</f>
        <v>42551</v>
      </c>
      <c r="BU16" t="str">
        <f t="shared" si="23"/>
        <v>20160630</v>
      </c>
      <c r="BV16" t="str">
        <f t="shared" si="21"/>
        <v>20160630</v>
      </c>
    </row>
    <row r="17" spans="4:77" x14ac:dyDescent="0.25">
      <c r="D17" s="6">
        <v>42024</v>
      </c>
      <c r="E17">
        <v>179.64400000000001</v>
      </c>
      <c r="F17">
        <v>179.32</v>
      </c>
      <c r="I17" s="6">
        <v>42024</v>
      </c>
      <c r="J17">
        <v>179.32</v>
      </c>
      <c r="K17">
        <v>179.64400000000001</v>
      </c>
      <c r="P17" s="6">
        <v>42024</v>
      </c>
      <c r="Q17">
        <v>0.153</v>
      </c>
      <c r="S17" s="6">
        <v>42024</v>
      </c>
      <c r="T17">
        <v>23495</v>
      </c>
      <c r="W17" s="6">
        <v>42026</v>
      </c>
      <c r="X17" t="s">
        <v>1622</v>
      </c>
      <c r="Y17">
        <v>1825.27</v>
      </c>
      <c r="AB17" s="6">
        <v>42090</v>
      </c>
      <c r="AC17">
        <v>1139.1251</v>
      </c>
      <c r="AD17">
        <v>16325770</v>
      </c>
      <c r="AE17">
        <v>201.12</v>
      </c>
      <c r="AF17">
        <v>5.6669999999999998</v>
      </c>
      <c r="AJ17" s="6">
        <v>42024</v>
      </c>
      <c r="AK17" s="4">
        <f t="shared" si="3"/>
        <v>0.153</v>
      </c>
      <c r="AM17" s="6">
        <v>42024</v>
      </c>
      <c r="AN17">
        <f t="shared" si="4"/>
        <v>4213.1233999999995</v>
      </c>
      <c r="AR17" s="6">
        <v>42024</v>
      </c>
      <c r="AS17">
        <f t="shared" si="5"/>
        <v>179.64400000000001</v>
      </c>
      <c r="AT17">
        <f t="shared" si="6"/>
        <v>1836.74</v>
      </c>
      <c r="AU17">
        <f t="shared" si="13"/>
        <v>1.9453398102329045E-2</v>
      </c>
      <c r="AV17">
        <f t="shared" si="14"/>
        <v>1.9487908172044044E-2</v>
      </c>
      <c r="AX17" s="6">
        <v>42024</v>
      </c>
      <c r="AY17">
        <f t="shared" si="7"/>
        <v>179.64400000000001</v>
      </c>
      <c r="AZ17">
        <f t="shared" si="8"/>
        <v>179.32</v>
      </c>
      <c r="BA17">
        <f t="shared" si="15"/>
        <v>-1.8035670548418592E-3</v>
      </c>
      <c r="BB17">
        <f t="shared" si="16"/>
        <v>0</v>
      </c>
      <c r="BE17">
        <f t="shared" si="17"/>
        <v>99.286484096498754</v>
      </c>
      <c r="BF17" t="e">
        <f t="shared" si="18"/>
        <v>#N/A</v>
      </c>
      <c r="BL17" s="6">
        <v>42090</v>
      </c>
      <c r="BM17" s="10">
        <f t="shared" si="19"/>
        <v>1139.1251</v>
      </c>
      <c r="BN17" s="10">
        <f t="shared" si="20"/>
        <v>5.6669999999999998</v>
      </c>
      <c r="BO17" s="10">
        <f t="shared" si="9"/>
        <v>16325770</v>
      </c>
      <c r="BP17">
        <f t="shared" si="10"/>
        <v>-5.4196499602232606E-4</v>
      </c>
      <c r="BQ17" s="10" t="str">
        <f t="shared" si="11"/>
        <v/>
      </c>
      <c r="BS17" s="6">
        <f t="shared" si="22"/>
        <v>42186</v>
      </c>
      <c r="BT17" s="6">
        <f>EOMONTH($A$6,-36)</f>
        <v>42185</v>
      </c>
      <c r="BU17" t="str">
        <f t="shared" si="23"/>
        <v>20150630</v>
      </c>
      <c r="BV17" t="str">
        <f t="shared" si="21"/>
        <v>20150630</v>
      </c>
    </row>
    <row r="18" spans="4:77" x14ac:dyDescent="0.25">
      <c r="D18" s="6">
        <v>42025</v>
      </c>
      <c r="E18">
        <v>178.68</v>
      </c>
      <c r="F18">
        <v>178.78</v>
      </c>
      <c r="I18" s="6">
        <v>42025</v>
      </c>
      <c r="J18">
        <v>178.78</v>
      </c>
      <c r="K18">
        <v>178.68</v>
      </c>
      <c r="P18" s="6">
        <v>42025</v>
      </c>
      <c r="Q18">
        <v>0.31780000000000003</v>
      </c>
      <c r="S18" s="6">
        <v>42025</v>
      </c>
      <c r="T18">
        <v>18610</v>
      </c>
      <c r="W18" s="6">
        <v>42027</v>
      </c>
      <c r="X18" t="s">
        <v>1622</v>
      </c>
      <c r="Y18">
        <v>1845.13</v>
      </c>
      <c r="AB18" s="6">
        <v>42097</v>
      </c>
      <c r="AC18">
        <v>1129.9086</v>
      </c>
      <c r="AD18">
        <v>49597780</v>
      </c>
      <c r="AE18">
        <v>201.71</v>
      </c>
      <c r="AF18">
        <v>5.6189999999999998</v>
      </c>
      <c r="AJ18" s="6">
        <v>42025</v>
      </c>
      <c r="AK18" s="4">
        <f t="shared" si="3"/>
        <v>0.12103577981651402</v>
      </c>
      <c r="AM18" s="6">
        <v>42025</v>
      </c>
      <c r="AN18">
        <f t="shared" si="4"/>
        <v>3327.0957999999996</v>
      </c>
      <c r="AR18" s="6">
        <v>42025</v>
      </c>
      <c r="AS18">
        <f t="shared" si="5"/>
        <v>178.68</v>
      </c>
      <c r="AT18">
        <f t="shared" si="6"/>
        <v>1826.94</v>
      </c>
      <c r="AU18">
        <f t="shared" si="13"/>
        <v>-5.3661686446527801E-3</v>
      </c>
      <c r="AV18">
        <f t="shared" si="14"/>
        <v>-5.3355401417729542E-3</v>
      </c>
      <c r="AX18" s="6">
        <v>42025</v>
      </c>
      <c r="AY18">
        <f t="shared" si="7"/>
        <v>178.68</v>
      </c>
      <c r="AZ18">
        <f t="shared" si="8"/>
        <v>178.78</v>
      </c>
      <c r="BA18">
        <f t="shared" si="15"/>
        <v>0</v>
      </c>
      <c r="BB18">
        <f t="shared" si="16"/>
        <v>5.5965972688598598E-4</v>
      </c>
      <c r="BE18">
        <f t="shared" si="17"/>
        <v>98.753696078702305</v>
      </c>
      <c r="BF18" t="e">
        <f t="shared" si="18"/>
        <v>#N/A</v>
      </c>
      <c r="BL18" s="6">
        <v>42097</v>
      </c>
      <c r="BM18" s="10">
        <f t="shared" si="19"/>
        <v>1129.9086</v>
      </c>
      <c r="BN18" s="10">
        <f t="shared" si="20"/>
        <v>5.6189999999999998</v>
      </c>
      <c r="BO18" s="10">
        <f t="shared" si="9"/>
        <v>49597780</v>
      </c>
      <c r="BP18" t="str">
        <f t="shared" si="10"/>
        <v/>
      </c>
      <c r="BQ18" s="10" t="str">
        <f t="shared" si="11"/>
        <v/>
      </c>
      <c r="BS18" s="6">
        <f t="shared" si="22"/>
        <v>41821</v>
      </c>
      <c r="BT18" s="6">
        <f>EOMONTH($A$6,-48)</f>
        <v>41820</v>
      </c>
      <c r="BU18" t="str">
        <f t="shared" si="23"/>
        <v>20140630</v>
      </c>
      <c r="BV18" t="str">
        <f t="shared" si="21"/>
        <v>20140630</v>
      </c>
    </row>
    <row r="19" spans="4:77" x14ac:dyDescent="0.25">
      <c r="D19" s="6">
        <v>42026</v>
      </c>
      <c r="E19">
        <v>178.511</v>
      </c>
      <c r="F19">
        <v>179.04</v>
      </c>
      <c r="I19" s="6">
        <v>42026</v>
      </c>
      <c r="J19">
        <v>179.04</v>
      </c>
      <c r="K19">
        <v>178.511</v>
      </c>
      <c r="P19" s="6">
        <v>42026</v>
      </c>
      <c r="Q19">
        <v>0.27360000000000001</v>
      </c>
      <c r="S19" s="6">
        <v>42026</v>
      </c>
      <c r="T19">
        <v>8800</v>
      </c>
      <c r="W19" s="6">
        <v>42030</v>
      </c>
      <c r="X19" t="s">
        <v>1622</v>
      </c>
      <c r="Y19">
        <v>1843.48</v>
      </c>
      <c r="AB19" s="6">
        <v>42104</v>
      </c>
      <c r="AC19">
        <v>1155.0550000000001</v>
      </c>
      <c r="AD19">
        <v>5926203</v>
      </c>
      <c r="AE19">
        <v>206.28</v>
      </c>
      <c r="AF19">
        <v>5.6189999999999998</v>
      </c>
      <c r="AJ19" s="6">
        <v>42026</v>
      </c>
      <c r="AK19" s="4">
        <f t="shared" si="3"/>
        <v>0.12103577981651402</v>
      </c>
      <c r="AM19" s="6">
        <v>42026</v>
      </c>
      <c r="AN19">
        <f t="shared" si="4"/>
        <v>1575.5519999999999</v>
      </c>
      <c r="AR19" s="6">
        <v>42026</v>
      </c>
      <c r="AS19">
        <f t="shared" si="5"/>
        <v>178.511</v>
      </c>
      <c r="AT19">
        <f t="shared" si="6"/>
        <v>1825.27</v>
      </c>
      <c r="AU19">
        <f t="shared" si="13"/>
        <v>-9.458249384375339E-4</v>
      </c>
      <c r="AV19">
        <f t="shared" si="14"/>
        <v>-9.1409679573495328E-4</v>
      </c>
      <c r="AX19" s="6">
        <v>42026</v>
      </c>
      <c r="AY19">
        <f t="shared" si="7"/>
        <v>178.511</v>
      </c>
      <c r="AZ19">
        <f t="shared" si="8"/>
        <v>179.04</v>
      </c>
      <c r="BA19">
        <f t="shared" si="15"/>
        <v>0</v>
      </c>
      <c r="BB19">
        <f t="shared" si="16"/>
        <v>2.9634028155127723E-3</v>
      </c>
      <c r="BE19">
        <f t="shared" si="17"/>
        <v>98.660292370188188</v>
      </c>
      <c r="BF19" t="e">
        <f t="shared" si="18"/>
        <v>#N/A</v>
      </c>
      <c r="BL19" s="6">
        <v>42104</v>
      </c>
      <c r="BM19" s="10">
        <f t="shared" si="19"/>
        <v>1155.0550000000001</v>
      </c>
      <c r="BN19" s="10">
        <f t="shared" si="20"/>
        <v>5.6189999999999998</v>
      </c>
      <c r="BO19" s="10">
        <f t="shared" si="9"/>
        <v>5926203</v>
      </c>
      <c r="BP19">
        <f t="shared" si="10"/>
        <v>-3.5340314136126372E-3</v>
      </c>
      <c r="BQ19" s="10" t="str">
        <f t="shared" si="11"/>
        <v/>
      </c>
      <c r="BS19" s="6">
        <f t="shared" si="22"/>
        <v>41456</v>
      </c>
      <c r="BT19" s="6">
        <f>EOMONTH($A$6,-60)</f>
        <v>41455</v>
      </c>
      <c r="BU19" t="str">
        <f t="shared" si="23"/>
        <v>20130630</v>
      </c>
      <c r="BV19" t="str">
        <f t="shared" si="21"/>
        <v>20130630</v>
      </c>
    </row>
    <row r="20" spans="4:77" x14ac:dyDescent="0.25">
      <c r="D20" s="6">
        <v>42027</v>
      </c>
      <c r="E20">
        <v>180.447</v>
      </c>
      <c r="F20">
        <v>179.5</v>
      </c>
      <c r="I20" s="6">
        <v>42027</v>
      </c>
      <c r="J20">
        <v>179.5</v>
      </c>
      <c r="K20">
        <v>180.447</v>
      </c>
      <c r="P20" s="6">
        <v>42027</v>
      </c>
      <c r="Q20">
        <v>0.15040000000000001</v>
      </c>
      <c r="S20" s="6">
        <v>42027</v>
      </c>
      <c r="T20">
        <v>12796</v>
      </c>
      <c r="W20" s="6">
        <v>42031</v>
      </c>
      <c r="X20" t="s">
        <v>1622</v>
      </c>
      <c r="Y20">
        <v>1878.08</v>
      </c>
      <c r="AB20" s="6">
        <v>42111</v>
      </c>
      <c r="AC20">
        <v>1140.8791000000001</v>
      </c>
      <c r="AD20">
        <v>9930625</v>
      </c>
      <c r="AE20">
        <v>205.09</v>
      </c>
      <c r="AF20">
        <v>5.5549999999999997</v>
      </c>
      <c r="AJ20" s="6">
        <v>42027</v>
      </c>
      <c r="AK20" s="4">
        <f t="shared" si="3"/>
        <v>0.15040000000000001</v>
      </c>
      <c r="AM20" s="6">
        <v>42027</v>
      </c>
      <c r="AN20">
        <f t="shared" si="4"/>
        <v>2296.8820000000001</v>
      </c>
      <c r="AR20" s="6">
        <v>42027</v>
      </c>
      <c r="AS20">
        <f t="shared" si="5"/>
        <v>180.447</v>
      </c>
      <c r="AT20">
        <f t="shared" si="6"/>
        <v>1845.13</v>
      </c>
      <c r="AU20">
        <f t="shared" si="13"/>
        <v>1.0845270039381294E-2</v>
      </c>
      <c r="AV20">
        <f t="shared" si="14"/>
        <v>1.0880582050874832E-2</v>
      </c>
      <c r="AX20" s="6">
        <v>42027</v>
      </c>
      <c r="AY20">
        <f t="shared" si="7"/>
        <v>180.447</v>
      </c>
      <c r="AZ20">
        <f t="shared" si="8"/>
        <v>179.5</v>
      </c>
      <c r="BA20">
        <f t="shared" si="15"/>
        <v>-5.2480783831263533E-3</v>
      </c>
      <c r="BB20">
        <f t="shared" si="16"/>
        <v>0</v>
      </c>
      <c r="BE20">
        <f t="shared" si="17"/>
        <v>99.73028988310719</v>
      </c>
      <c r="BF20" t="e">
        <f t="shared" si="18"/>
        <v>#N/A</v>
      </c>
      <c r="BL20" s="6">
        <v>42111</v>
      </c>
      <c r="BM20" s="10">
        <f t="shared" si="19"/>
        <v>1140.8791000000001</v>
      </c>
      <c r="BN20" s="10">
        <f t="shared" si="20"/>
        <v>5.5549999999999997</v>
      </c>
      <c r="BO20" s="10">
        <f t="shared" si="9"/>
        <v>9930625</v>
      </c>
      <c r="BP20" t="str">
        <f t="shared" si="10"/>
        <v/>
      </c>
      <c r="BQ20" s="10">
        <f t="shared" si="11"/>
        <v>1.4871519820567336E-3</v>
      </c>
    </row>
    <row r="21" spans="4:77" x14ac:dyDescent="0.25">
      <c r="D21" s="6">
        <v>42030</v>
      </c>
      <c r="E21">
        <v>180.26900000000001</v>
      </c>
      <c r="F21">
        <v>182.45</v>
      </c>
      <c r="I21" s="6">
        <v>42030</v>
      </c>
      <c r="J21">
        <v>182.45</v>
      </c>
      <c r="K21">
        <v>180.26900000000001</v>
      </c>
      <c r="P21" s="6">
        <v>42030</v>
      </c>
      <c r="Q21">
        <v>0.13300000000000001</v>
      </c>
      <c r="S21" s="6">
        <v>42030</v>
      </c>
      <c r="T21">
        <v>29185</v>
      </c>
      <c r="W21" s="6">
        <v>42032</v>
      </c>
      <c r="X21" t="s">
        <v>1622</v>
      </c>
      <c r="Y21">
        <v>1883.26</v>
      </c>
      <c r="AB21" s="6">
        <v>42118</v>
      </c>
      <c r="AC21">
        <v>1162.2973999999999</v>
      </c>
      <c r="AD21">
        <v>16785200</v>
      </c>
      <c r="AE21">
        <v>209.64</v>
      </c>
      <c r="AF21">
        <v>5.5549999999999997</v>
      </c>
      <c r="AJ21" s="6">
        <v>42030</v>
      </c>
      <c r="AK21" s="4">
        <f t="shared" si="3"/>
        <v>0.13300000000000001</v>
      </c>
      <c r="AM21" s="6">
        <v>42030</v>
      </c>
      <c r="AN21">
        <f t="shared" si="4"/>
        <v>5324.8032499999999</v>
      </c>
      <c r="AR21" s="6">
        <v>42030</v>
      </c>
      <c r="AS21">
        <f t="shared" si="5"/>
        <v>180.26900000000001</v>
      </c>
      <c r="AT21">
        <f t="shared" si="6"/>
        <v>1843.48</v>
      </c>
      <c r="AU21">
        <f t="shared" si="13"/>
        <v>-9.8643923146402024E-4</v>
      </c>
      <c r="AV21">
        <f t="shared" si="14"/>
        <v>-8.9424593389086926E-4</v>
      </c>
      <c r="AX21" s="6">
        <v>42030</v>
      </c>
      <c r="AY21">
        <f t="shared" si="7"/>
        <v>180.26900000000001</v>
      </c>
      <c r="AZ21">
        <f t="shared" si="8"/>
        <v>182.45</v>
      </c>
      <c r="BA21">
        <f t="shared" si="15"/>
        <v>0</v>
      </c>
      <c r="BB21">
        <f t="shared" si="16"/>
        <v>1.2098586002030176E-2</v>
      </c>
      <c r="BE21">
        <f t="shared" si="17"/>
        <v>99.631912012601219</v>
      </c>
      <c r="BF21" t="e">
        <f t="shared" si="18"/>
        <v>#N/A</v>
      </c>
      <c r="BL21" s="6">
        <v>42118</v>
      </c>
      <c r="BM21" s="10">
        <f t="shared" si="19"/>
        <v>1162.2973999999999</v>
      </c>
      <c r="BN21" s="10">
        <f t="shared" si="20"/>
        <v>5.5549999999999997</v>
      </c>
      <c r="BO21" s="10">
        <f t="shared" si="9"/>
        <v>16785200</v>
      </c>
      <c r="BP21">
        <f t="shared" si="10"/>
        <v>-1.8555619156648273E-3</v>
      </c>
      <c r="BQ21" s="10" t="str">
        <f t="shared" si="11"/>
        <v/>
      </c>
    </row>
    <row r="22" spans="4:77" x14ac:dyDescent="0.25">
      <c r="D22" s="6">
        <v>42031</v>
      </c>
      <c r="E22">
        <v>183.64599999999999</v>
      </c>
      <c r="F22">
        <v>181.86</v>
      </c>
      <c r="I22" s="6">
        <v>42031</v>
      </c>
      <c r="J22">
        <v>181.86</v>
      </c>
      <c r="K22">
        <v>183.64599999999999</v>
      </c>
      <c r="P22" s="6">
        <v>42031</v>
      </c>
      <c r="Q22">
        <v>0.15029999999999999</v>
      </c>
      <c r="S22" s="6">
        <v>42031</v>
      </c>
      <c r="T22">
        <v>12818</v>
      </c>
      <c r="W22" s="6">
        <v>42033</v>
      </c>
      <c r="X22" t="s">
        <v>1622</v>
      </c>
      <c r="Y22">
        <v>1859.98</v>
      </c>
      <c r="AB22" s="6">
        <v>42125</v>
      </c>
      <c r="AC22">
        <v>1140.42</v>
      </c>
      <c r="AD22">
        <v>33062670</v>
      </c>
      <c r="AE22">
        <v>205.49</v>
      </c>
      <c r="AF22">
        <v>5.5609999999999999</v>
      </c>
      <c r="AJ22" s="6">
        <v>42031</v>
      </c>
      <c r="AK22" s="4">
        <f t="shared" si="3"/>
        <v>0.15029999999999999</v>
      </c>
      <c r="AM22" s="6">
        <v>42031</v>
      </c>
      <c r="AN22">
        <f t="shared" si="4"/>
        <v>2331.0814799999998</v>
      </c>
      <c r="AR22" s="6">
        <v>42031</v>
      </c>
      <c r="AS22">
        <f t="shared" si="5"/>
        <v>183.64599999999999</v>
      </c>
      <c r="AT22">
        <f t="shared" si="6"/>
        <v>1878.08</v>
      </c>
      <c r="AU22">
        <f t="shared" si="13"/>
        <v>1.8733115510708886E-2</v>
      </c>
      <c r="AV22">
        <f t="shared" si="14"/>
        <v>1.8768850218065847E-2</v>
      </c>
      <c r="AX22" s="6">
        <v>42031</v>
      </c>
      <c r="AY22">
        <f t="shared" si="7"/>
        <v>183.64599999999999</v>
      </c>
      <c r="AZ22">
        <f t="shared" si="8"/>
        <v>181.86</v>
      </c>
      <c r="BA22">
        <f t="shared" si="15"/>
        <v>-9.7252322402882063E-3</v>
      </c>
      <c r="BB22">
        <f t="shared" si="16"/>
        <v>0</v>
      </c>
      <c r="BE22">
        <f t="shared" si="17"/>
        <v>101.49832812888606</v>
      </c>
      <c r="BF22" t="e">
        <f t="shared" si="18"/>
        <v>#N/A</v>
      </c>
      <c r="BL22" s="6">
        <v>42125</v>
      </c>
      <c r="BM22" s="10">
        <f t="shared" si="19"/>
        <v>1140.42</v>
      </c>
      <c r="BN22" s="10">
        <f t="shared" si="20"/>
        <v>5.5609999999999999</v>
      </c>
      <c r="BO22" s="10">
        <f t="shared" si="9"/>
        <v>33062670</v>
      </c>
      <c r="BP22" t="str">
        <f t="shared" si="10"/>
        <v/>
      </c>
      <c r="BQ22" s="10" t="str">
        <f t="shared" si="11"/>
        <v/>
      </c>
    </row>
    <row r="23" spans="4:77" x14ac:dyDescent="0.25">
      <c r="D23" s="6">
        <v>42032</v>
      </c>
      <c r="E23">
        <v>184.14699999999999</v>
      </c>
      <c r="F23">
        <v>183.35</v>
      </c>
      <c r="I23" s="6">
        <v>42032</v>
      </c>
      <c r="J23">
        <v>183.35</v>
      </c>
      <c r="K23">
        <v>184.14699999999999</v>
      </c>
      <c r="P23" s="6">
        <v>42032</v>
      </c>
      <c r="Q23">
        <v>0.1399</v>
      </c>
      <c r="S23" s="6">
        <v>42032</v>
      </c>
      <c r="T23">
        <v>43402</v>
      </c>
      <c r="W23" s="6">
        <v>42034</v>
      </c>
      <c r="X23" t="s">
        <v>1622</v>
      </c>
      <c r="Y23">
        <v>1862.12</v>
      </c>
      <c r="AB23" s="6">
        <v>42132</v>
      </c>
      <c r="AC23">
        <v>1172.5721000000001</v>
      </c>
      <c r="AD23">
        <v>49796830</v>
      </c>
      <c r="AE23">
        <v>208.73</v>
      </c>
      <c r="AF23">
        <v>5.7119999999999997</v>
      </c>
      <c r="AJ23" s="6">
        <v>42032</v>
      </c>
      <c r="AK23" s="4">
        <f t="shared" si="3"/>
        <v>0.1399</v>
      </c>
      <c r="AM23" s="6">
        <v>42032</v>
      </c>
      <c r="AN23">
        <f t="shared" si="4"/>
        <v>7957.7566999999999</v>
      </c>
      <c r="AR23" s="6">
        <v>42032</v>
      </c>
      <c r="AS23">
        <f t="shared" si="5"/>
        <v>184.14699999999999</v>
      </c>
      <c r="AT23">
        <f t="shared" si="6"/>
        <v>1883.26</v>
      </c>
      <c r="AU23">
        <f t="shared" si="13"/>
        <v>2.7280746653888244E-3</v>
      </c>
      <c r="AV23">
        <f t="shared" si="14"/>
        <v>2.7581359686488227E-3</v>
      </c>
      <c r="AX23" s="6">
        <v>42032</v>
      </c>
      <c r="AY23">
        <f t="shared" si="7"/>
        <v>184.14699999999999</v>
      </c>
      <c r="AZ23">
        <f t="shared" si="8"/>
        <v>183.35</v>
      </c>
      <c r="BA23">
        <f t="shared" si="15"/>
        <v>-4.3280639923539699E-3</v>
      </c>
      <c r="BB23">
        <f t="shared" si="16"/>
        <v>0</v>
      </c>
      <c r="BE23">
        <f t="shared" si="17"/>
        <v>101.77522314643379</v>
      </c>
      <c r="BF23" t="e">
        <f t="shared" si="18"/>
        <v>#N/A</v>
      </c>
      <c r="BL23" s="6">
        <v>42132</v>
      </c>
      <c r="BM23" s="10">
        <f t="shared" si="19"/>
        <v>1172.5721000000001</v>
      </c>
      <c r="BN23" s="10">
        <f t="shared" si="20"/>
        <v>5.7119999999999997</v>
      </c>
      <c r="BO23" s="10">
        <f t="shared" si="9"/>
        <v>49796830</v>
      </c>
      <c r="BP23">
        <f t="shared" si="10"/>
        <v>-1.6442293872466762E-2</v>
      </c>
      <c r="BQ23" s="10" t="str">
        <f t="shared" si="11"/>
        <v/>
      </c>
      <c r="BS23" s="12" t="s">
        <v>1736</v>
      </c>
      <c r="BT23" s="6">
        <f>A5</f>
        <v>42006</v>
      </c>
      <c r="BU23" s="6">
        <f>EOMONTH(BT23,7)+1</f>
        <v>42248</v>
      </c>
      <c r="BV23" s="6">
        <f>DATE(YEAR(BT23)+1,1,1)</f>
        <v>42370</v>
      </c>
      <c r="BX23" t="str">
        <f>B3</f>
        <v>EUR</v>
      </c>
    </row>
    <row r="24" spans="4:77" x14ac:dyDescent="0.25">
      <c r="D24" s="6">
        <v>42033</v>
      </c>
      <c r="E24">
        <v>181.86500000000001</v>
      </c>
      <c r="F24">
        <v>182.86</v>
      </c>
      <c r="I24" s="6">
        <v>42033</v>
      </c>
      <c r="J24">
        <v>182.86</v>
      </c>
      <c r="K24">
        <v>181.86500000000001</v>
      </c>
      <c r="P24" s="6">
        <v>42033</v>
      </c>
      <c r="Q24">
        <v>0.12690000000000001</v>
      </c>
      <c r="S24" s="6">
        <v>42033</v>
      </c>
      <c r="T24">
        <v>5718</v>
      </c>
      <c r="W24" s="6">
        <v>42037</v>
      </c>
      <c r="X24" t="s">
        <v>1622</v>
      </c>
      <c r="Y24">
        <v>1853.82</v>
      </c>
      <c r="AB24" s="6">
        <v>42139</v>
      </c>
      <c r="AC24">
        <v>1139.7472</v>
      </c>
      <c r="AD24">
        <v>92069060</v>
      </c>
      <c r="AE24">
        <v>207.98</v>
      </c>
      <c r="AF24">
        <v>5.4870000000000001</v>
      </c>
      <c r="AJ24" s="6">
        <v>42033</v>
      </c>
      <c r="AK24" s="4">
        <f t="shared" si="3"/>
        <v>0.12690000000000001</v>
      </c>
      <c r="AM24" s="6">
        <v>42033</v>
      </c>
      <c r="AN24">
        <f t="shared" si="4"/>
        <v>1045.59348</v>
      </c>
      <c r="AR24" s="6">
        <v>42033</v>
      </c>
      <c r="AS24">
        <f t="shared" si="5"/>
        <v>181.86500000000001</v>
      </c>
      <c r="AT24">
        <f t="shared" si="6"/>
        <v>1859.98</v>
      </c>
      <c r="AU24">
        <f t="shared" si="13"/>
        <v>-1.2392273564054701E-2</v>
      </c>
      <c r="AV24">
        <f t="shared" si="14"/>
        <v>-1.2361543281331322E-2</v>
      </c>
      <c r="AX24" s="6">
        <v>42033</v>
      </c>
      <c r="AY24">
        <f t="shared" si="7"/>
        <v>181.86500000000001</v>
      </c>
      <c r="AZ24">
        <f t="shared" si="8"/>
        <v>182.86</v>
      </c>
      <c r="BA24">
        <f t="shared" si="15"/>
        <v>0</v>
      </c>
      <c r="BB24">
        <f t="shared" si="16"/>
        <v>5.4710911940176743E-3</v>
      </c>
      <c r="BE24">
        <f t="shared" si="17"/>
        <v>100.51399673916048</v>
      </c>
      <c r="BF24" t="e">
        <f t="shared" si="18"/>
        <v>#N/A</v>
      </c>
      <c r="BI24" t="e">
        <f t="shared" ref="BI24:BI87" si="24">CORREL(AU6:AU24,AV6:AV24)</f>
        <v>#N/A</v>
      </c>
      <c r="BL24" s="6">
        <v>42139</v>
      </c>
      <c r="BM24" s="10">
        <f t="shared" si="19"/>
        <v>1139.7472</v>
      </c>
      <c r="BN24" s="10">
        <f t="shared" si="20"/>
        <v>5.4870000000000001</v>
      </c>
      <c r="BO24" s="10">
        <f t="shared" si="9"/>
        <v>92069060</v>
      </c>
      <c r="BP24">
        <f t="shared" si="10"/>
        <v>-1.2356957399748403E-3</v>
      </c>
      <c r="BQ24" s="10" t="str">
        <f t="shared" si="11"/>
        <v/>
      </c>
      <c r="BX24" t="str">
        <f>B1</f>
        <v>TPXH FP Equity</v>
      </c>
      <c r="BY24" t="str">
        <f>B2</f>
        <v>TOPIXTHE</v>
      </c>
    </row>
    <row r="25" spans="4:77" x14ac:dyDescent="0.25">
      <c r="D25" s="6">
        <v>42034</v>
      </c>
      <c r="E25">
        <v>182.06700000000001</v>
      </c>
      <c r="F25">
        <v>180.48</v>
      </c>
      <c r="I25" s="6">
        <v>42034</v>
      </c>
      <c r="J25">
        <v>180.48</v>
      </c>
      <c r="K25">
        <v>182.06700000000001</v>
      </c>
      <c r="P25" s="6">
        <v>42034</v>
      </c>
      <c r="Q25">
        <v>0.1265</v>
      </c>
      <c r="S25" s="6">
        <v>42034</v>
      </c>
      <c r="T25">
        <v>4231</v>
      </c>
      <c r="W25" s="6">
        <v>42038</v>
      </c>
      <c r="X25" t="s">
        <v>1622</v>
      </c>
      <c r="Y25">
        <v>1832.66</v>
      </c>
      <c r="AB25" s="6">
        <v>42146</v>
      </c>
      <c r="AC25">
        <v>1183.8964000000001</v>
      </c>
      <c r="AD25">
        <v>28981070</v>
      </c>
      <c r="AE25">
        <v>213.37</v>
      </c>
      <c r="AF25">
        <v>5.5609999999999999</v>
      </c>
      <c r="AJ25" s="6">
        <v>42034</v>
      </c>
      <c r="AK25" s="4">
        <f t="shared" si="3"/>
        <v>0.1265</v>
      </c>
      <c r="AM25" s="6">
        <v>42034</v>
      </c>
      <c r="AN25">
        <f t="shared" si="4"/>
        <v>763.61087999999995</v>
      </c>
      <c r="AR25" s="6">
        <v>42034</v>
      </c>
      <c r="AS25">
        <f t="shared" si="5"/>
        <v>182.06700000000001</v>
      </c>
      <c r="AT25">
        <f t="shared" si="6"/>
        <v>1862.12</v>
      </c>
      <c r="AU25">
        <f t="shared" si="13"/>
        <v>1.1107139911472608E-3</v>
      </c>
      <c r="AV25">
        <f t="shared" si="14"/>
        <v>1.1505500059139084E-3</v>
      </c>
      <c r="AX25" s="6">
        <v>42034</v>
      </c>
      <c r="AY25">
        <f t="shared" si="7"/>
        <v>182.06700000000001</v>
      </c>
      <c r="AZ25">
        <f t="shared" si="8"/>
        <v>180.48</v>
      </c>
      <c r="BA25">
        <f t="shared" si="15"/>
        <v>-8.7165713720773752E-3</v>
      </c>
      <c r="BB25">
        <f t="shared" si="16"/>
        <v>0</v>
      </c>
      <c r="BE25">
        <f t="shared" si="17"/>
        <v>100.62563904164479</v>
      </c>
      <c r="BF25" t="e">
        <f t="shared" si="18"/>
        <v>#N/A</v>
      </c>
      <c r="BI25">
        <f t="shared" si="24"/>
        <v>0.99999816794906859</v>
      </c>
      <c r="BL25" s="6">
        <v>42146</v>
      </c>
      <c r="BM25" s="10">
        <f t="shared" si="19"/>
        <v>1183.8964000000001</v>
      </c>
      <c r="BN25" s="10">
        <f t="shared" si="20"/>
        <v>5.5609999999999999</v>
      </c>
      <c r="BO25" s="10">
        <f t="shared" si="9"/>
        <v>28981070</v>
      </c>
      <c r="BP25">
        <f t="shared" si="10"/>
        <v>-2.2496133477059033E-3</v>
      </c>
      <c r="BQ25" s="10" t="str">
        <f t="shared" si="11"/>
        <v/>
      </c>
      <c r="BS25" s="6"/>
      <c r="BT25" s="6">
        <f>DATE(YEAR(BT23)+1,1,1)</f>
        <v>42370</v>
      </c>
    </row>
    <row r="26" spans="4:77" x14ac:dyDescent="0.25">
      <c r="D26" s="6">
        <v>42037</v>
      </c>
      <c r="E26">
        <v>181.239</v>
      </c>
      <c r="F26">
        <v>181.81</v>
      </c>
      <c r="I26" s="6">
        <v>42037</v>
      </c>
      <c r="J26">
        <v>181.81</v>
      </c>
      <c r="K26">
        <v>181.239</v>
      </c>
      <c r="P26" s="6">
        <v>42037</v>
      </c>
      <c r="Q26">
        <v>0.1527</v>
      </c>
      <c r="S26" s="6">
        <v>42037</v>
      </c>
      <c r="T26">
        <v>6596</v>
      </c>
      <c r="W26" s="6">
        <v>42039</v>
      </c>
      <c r="X26" t="s">
        <v>1622</v>
      </c>
      <c r="Y26">
        <v>1864.67</v>
      </c>
      <c r="AB26" s="6">
        <v>42153</v>
      </c>
      <c r="AC26">
        <v>1174.3949</v>
      </c>
      <c r="AD26">
        <v>19478380</v>
      </c>
      <c r="AE26">
        <v>214.74</v>
      </c>
      <c r="AF26">
        <v>5.4329999999999998</v>
      </c>
      <c r="AJ26" s="6">
        <v>42037</v>
      </c>
      <c r="AK26" s="4">
        <f t="shared" si="3"/>
        <v>0.1527</v>
      </c>
      <c r="AM26" s="6">
        <v>42037</v>
      </c>
      <c r="AN26">
        <f t="shared" si="4"/>
        <v>1199.21876</v>
      </c>
      <c r="AR26" s="6">
        <v>42037</v>
      </c>
      <c r="AS26">
        <f t="shared" si="5"/>
        <v>181.239</v>
      </c>
      <c r="AT26">
        <f t="shared" si="6"/>
        <v>1853.82</v>
      </c>
      <c r="AU26">
        <f t="shared" si="13"/>
        <v>-4.5477763680403793E-3</v>
      </c>
      <c r="AV26">
        <f t="shared" si="14"/>
        <v>-4.4572852447747335E-3</v>
      </c>
      <c r="AX26" s="6">
        <v>42037</v>
      </c>
      <c r="AY26">
        <f t="shared" si="7"/>
        <v>181.239</v>
      </c>
      <c r="AZ26">
        <f t="shared" si="8"/>
        <v>181.81</v>
      </c>
      <c r="BA26">
        <f t="shared" si="15"/>
        <v>0</v>
      </c>
      <c r="BB26">
        <f t="shared" si="16"/>
        <v>3.1505360325316811E-3</v>
      </c>
      <c r="BE26">
        <f t="shared" si="17"/>
        <v>100.16801613839223</v>
      </c>
      <c r="BF26" t="e">
        <f t="shared" si="18"/>
        <v>#N/A</v>
      </c>
      <c r="BI26">
        <f t="shared" si="24"/>
        <v>0.99999663117404791</v>
      </c>
      <c r="BL26" s="6">
        <v>42153</v>
      </c>
      <c r="BM26" s="10">
        <f t="shared" si="19"/>
        <v>1174.3949</v>
      </c>
      <c r="BN26" s="10">
        <f t="shared" si="20"/>
        <v>5.4329999999999998</v>
      </c>
      <c r="BO26" s="10">
        <f t="shared" si="9"/>
        <v>19478380</v>
      </c>
      <c r="BP26" t="str">
        <f t="shared" si="10"/>
        <v/>
      </c>
      <c r="BQ26" s="10">
        <f t="shared" si="11"/>
        <v>6.5707367048524201E-3</v>
      </c>
      <c r="BS26" s="6">
        <f>DATE(YEAR(BT23)+1,1,1)</f>
        <v>42370</v>
      </c>
      <c r="BT26" s="6">
        <f>BT32</f>
        <v>43280</v>
      </c>
      <c r="BU26" t="str">
        <f t="shared" ref="BU26:BU32" si="25">TEXT(BS26,"yyyymmdd")</f>
        <v>20160101</v>
      </c>
      <c r="BV26" t="str">
        <f t="shared" ref="BV26:BV32" si="26">TEXT(BT26,"yyyymmdd")</f>
        <v>20180629</v>
      </c>
      <c r="BX26" t="s">
        <v>88</v>
      </c>
      <c r="BY26" t="s">
        <v>69</v>
      </c>
    </row>
    <row r="27" spans="4:77" x14ac:dyDescent="0.25">
      <c r="D27" s="6">
        <v>42038</v>
      </c>
      <c r="E27">
        <v>179.166</v>
      </c>
      <c r="F27">
        <v>180.77</v>
      </c>
      <c r="I27" s="6">
        <v>42038</v>
      </c>
      <c r="J27">
        <v>180.77</v>
      </c>
      <c r="K27">
        <v>179.166</v>
      </c>
      <c r="P27" s="6">
        <v>42038</v>
      </c>
      <c r="Q27">
        <v>0.1429</v>
      </c>
      <c r="S27" s="6">
        <v>42038</v>
      </c>
      <c r="T27">
        <v>11161</v>
      </c>
      <c r="W27" s="6">
        <v>42040</v>
      </c>
      <c r="X27" t="s">
        <v>1622</v>
      </c>
      <c r="Y27">
        <v>1855.69</v>
      </c>
      <c r="AB27" s="6">
        <v>42160</v>
      </c>
      <c r="AC27">
        <v>1165.7867000000001</v>
      </c>
      <c r="AD27">
        <v>42477450</v>
      </c>
      <c r="AE27">
        <v>216.13</v>
      </c>
      <c r="AF27">
        <v>5.4109999999999996</v>
      </c>
      <c r="AJ27" s="6">
        <v>42038</v>
      </c>
      <c r="AK27" s="4">
        <f t="shared" si="3"/>
        <v>0.1429</v>
      </c>
      <c r="AM27" s="6">
        <v>42038</v>
      </c>
      <c r="AN27">
        <f t="shared" si="4"/>
        <v>2017.5739700000001</v>
      </c>
      <c r="AR27" s="6">
        <v>42038</v>
      </c>
      <c r="AS27">
        <f t="shared" si="5"/>
        <v>179.166</v>
      </c>
      <c r="AT27">
        <f t="shared" si="6"/>
        <v>1832.66</v>
      </c>
      <c r="AU27">
        <f t="shared" si="13"/>
        <v>-1.1437935543674449E-2</v>
      </c>
      <c r="AV27">
        <f t="shared" si="14"/>
        <v>-1.1414268914997083E-2</v>
      </c>
      <c r="AX27" s="6">
        <v>42038</v>
      </c>
      <c r="AY27">
        <f t="shared" si="7"/>
        <v>179.166</v>
      </c>
      <c r="AZ27">
        <f t="shared" si="8"/>
        <v>180.77</v>
      </c>
      <c r="BA27">
        <f t="shared" si="15"/>
        <v>0</v>
      </c>
      <c r="BB27">
        <f t="shared" si="16"/>
        <v>8.9525914515031779E-3</v>
      </c>
      <c r="BE27">
        <f t="shared" si="17"/>
        <v>99.02230082626356</v>
      </c>
      <c r="BF27" t="e">
        <f t="shared" si="18"/>
        <v>#N/A</v>
      </c>
      <c r="BI27">
        <f t="shared" si="24"/>
        <v>0.99999681917003935</v>
      </c>
      <c r="BL27" s="6">
        <v>42160</v>
      </c>
      <c r="BM27" s="10">
        <f t="shared" si="19"/>
        <v>1165.7867000000001</v>
      </c>
      <c r="BN27" s="10">
        <f t="shared" si="20"/>
        <v>5.4109999999999996</v>
      </c>
      <c r="BO27" s="10">
        <f t="shared" si="9"/>
        <v>42477450</v>
      </c>
      <c r="BP27">
        <f t="shared" si="10"/>
        <v>-3.1971498635080531E-3</v>
      </c>
      <c r="BQ27" s="10" t="str">
        <f t="shared" si="11"/>
        <v/>
      </c>
      <c r="BT27" s="6">
        <f>EOMONTH(BT28,-12)</f>
        <v>41639</v>
      </c>
      <c r="BU27" t="str">
        <f t="shared" si="25"/>
        <v>19000100</v>
      </c>
      <c r="BV27" t="str">
        <f t="shared" si="26"/>
        <v>20131231</v>
      </c>
      <c r="BW27" t="str">
        <f>"since"&amp;TEXT(BS26,"yyyy-mm")</f>
        <v>since2016-01</v>
      </c>
    </row>
    <row r="28" spans="4:77" x14ac:dyDescent="0.25">
      <c r="D28" s="6">
        <v>42039</v>
      </c>
      <c r="E28">
        <v>182.28800000000001</v>
      </c>
      <c r="F28">
        <v>183.24</v>
      </c>
      <c r="I28" s="6">
        <v>42039</v>
      </c>
      <c r="J28">
        <v>183.24</v>
      </c>
      <c r="K28">
        <v>182.28800000000001</v>
      </c>
      <c r="P28" s="6">
        <v>42039</v>
      </c>
      <c r="Q28">
        <v>0.14410000000000001</v>
      </c>
      <c r="S28" s="6">
        <v>42039</v>
      </c>
      <c r="T28">
        <v>17573</v>
      </c>
      <c r="W28" s="6">
        <v>42041</v>
      </c>
      <c r="X28" t="s">
        <v>1622</v>
      </c>
      <c r="Y28">
        <v>1864.86</v>
      </c>
      <c r="AB28" s="6">
        <v>42167</v>
      </c>
      <c r="AC28">
        <v>1180.2275</v>
      </c>
      <c r="AD28">
        <v>45779790</v>
      </c>
      <c r="AE28">
        <v>213.41</v>
      </c>
      <c r="AF28">
        <v>5.5289999999999999</v>
      </c>
      <c r="AJ28" s="6">
        <v>42039</v>
      </c>
      <c r="AK28" s="4">
        <f t="shared" si="3"/>
        <v>0.14410000000000001</v>
      </c>
      <c r="AM28" s="6">
        <v>42039</v>
      </c>
      <c r="AN28">
        <f t="shared" si="4"/>
        <v>3220.0765200000001</v>
      </c>
      <c r="AR28" s="6">
        <v>42039</v>
      </c>
      <c r="AS28">
        <f t="shared" si="5"/>
        <v>182.28800000000001</v>
      </c>
      <c r="AT28">
        <f t="shared" si="6"/>
        <v>1864.67</v>
      </c>
      <c r="AU28">
        <f t="shared" si="13"/>
        <v>1.7425181116953015E-2</v>
      </c>
      <c r="AV28">
        <f t="shared" si="14"/>
        <v>1.7466414937849839E-2</v>
      </c>
      <c r="AX28" s="6">
        <v>42039</v>
      </c>
      <c r="AY28">
        <f t="shared" si="7"/>
        <v>182.28800000000001</v>
      </c>
      <c r="AZ28">
        <f t="shared" si="8"/>
        <v>183.24</v>
      </c>
      <c r="BA28">
        <f t="shared" si="15"/>
        <v>0</v>
      </c>
      <c r="BB28">
        <f t="shared" si="16"/>
        <v>5.2225050469587586E-3</v>
      </c>
      <c r="BE28">
        <f t="shared" si="17"/>
        <v>100.74778235277861</v>
      </c>
      <c r="BF28" t="e">
        <f t="shared" si="18"/>
        <v>#N/A</v>
      </c>
      <c r="BI28">
        <f t="shared" si="24"/>
        <v>0.99999705917713089</v>
      </c>
      <c r="BL28" s="6">
        <v>42167</v>
      </c>
      <c r="BM28" s="10">
        <f t="shared" si="19"/>
        <v>1180.2275</v>
      </c>
      <c r="BN28" s="10">
        <f t="shared" si="20"/>
        <v>5.5289999999999999</v>
      </c>
      <c r="BO28" s="10">
        <f t="shared" si="9"/>
        <v>45779790</v>
      </c>
      <c r="BP28" t="str">
        <f t="shared" si="10"/>
        <v/>
      </c>
      <c r="BQ28" s="10">
        <f t="shared" si="11"/>
        <v>2.0149008949910119E-4</v>
      </c>
      <c r="BS28" s="6">
        <f>EOMONTH(BT27,-11)</f>
        <v>41305</v>
      </c>
      <c r="BT28" s="6">
        <f>EOMONTH(BT29,-12)</f>
        <v>42004</v>
      </c>
      <c r="BU28" t="str">
        <f t="shared" si="25"/>
        <v>20130131</v>
      </c>
      <c r="BV28" t="str">
        <f t="shared" si="26"/>
        <v>20141231</v>
      </c>
    </row>
    <row r="29" spans="4:77" x14ac:dyDescent="0.25">
      <c r="D29" s="6">
        <v>42040</v>
      </c>
      <c r="E29">
        <v>181.405</v>
      </c>
      <c r="F29">
        <v>183.52</v>
      </c>
      <c r="I29" s="6">
        <v>42040</v>
      </c>
      <c r="J29">
        <v>183.52</v>
      </c>
      <c r="K29">
        <v>181.405</v>
      </c>
      <c r="P29" s="6">
        <v>42040</v>
      </c>
      <c r="Q29">
        <v>0.15409999999999999</v>
      </c>
      <c r="S29" s="6">
        <v>42040</v>
      </c>
      <c r="T29">
        <v>13073</v>
      </c>
      <c r="W29" s="6">
        <v>42044</v>
      </c>
      <c r="X29" t="s">
        <v>1622</v>
      </c>
      <c r="Y29">
        <v>1874.93</v>
      </c>
      <c r="AB29" s="6">
        <v>42174</v>
      </c>
      <c r="AC29">
        <v>1160.4702</v>
      </c>
      <c r="AD29">
        <v>17482800</v>
      </c>
      <c r="AE29">
        <v>211.36</v>
      </c>
      <c r="AF29">
        <v>5.5039999999999996</v>
      </c>
      <c r="AJ29" s="6">
        <v>42040</v>
      </c>
      <c r="AK29" s="4">
        <f t="shared" si="3"/>
        <v>0.15409999999999999</v>
      </c>
      <c r="AM29" s="6">
        <v>42040</v>
      </c>
      <c r="AN29">
        <f t="shared" si="4"/>
        <v>2399.1569599999998</v>
      </c>
      <c r="AR29" s="6">
        <v>42040</v>
      </c>
      <c r="AS29">
        <f t="shared" si="5"/>
        <v>181.405</v>
      </c>
      <c r="AT29">
        <f t="shared" si="6"/>
        <v>1855.69</v>
      </c>
      <c r="AU29">
        <f t="shared" si="13"/>
        <v>-4.8439831475467487E-3</v>
      </c>
      <c r="AV29">
        <f t="shared" si="14"/>
        <v>-4.8158655418921725E-3</v>
      </c>
      <c r="AX29" s="6">
        <v>42040</v>
      </c>
      <c r="AY29">
        <f t="shared" si="7"/>
        <v>181.405</v>
      </c>
      <c r="AZ29">
        <f t="shared" si="8"/>
        <v>183.52</v>
      </c>
      <c r="BA29">
        <f t="shared" si="15"/>
        <v>0</v>
      </c>
      <c r="BB29">
        <f t="shared" si="16"/>
        <v>1.1658995066288202E-2</v>
      </c>
      <c r="BE29">
        <f t="shared" si="17"/>
        <v>100.25976179290905</v>
      </c>
      <c r="BF29" t="e">
        <f t="shared" si="18"/>
        <v>#N/A</v>
      </c>
      <c r="BI29">
        <f t="shared" si="24"/>
        <v>0.99999709845818396</v>
      </c>
      <c r="BL29" s="6">
        <v>42174</v>
      </c>
      <c r="BM29" s="10">
        <f t="shared" si="19"/>
        <v>1160.4702</v>
      </c>
      <c r="BN29" s="10">
        <f t="shared" si="20"/>
        <v>5.5039999999999996</v>
      </c>
      <c r="BO29" s="10">
        <f t="shared" si="9"/>
        <v>17482800</v>
      </c>
      <c r="BP29">
        <f t="shared" si="10"/>
        <v>-2.4933762301287965E-3</v>
      </c>
      <c r="BQ29" s="10" t="str">
        <f t="shared" si="11"/>
        <v/>
      </c>
      <c r="BS29" s="6">
        <f t="shared" ref="BS29:BS32" si="27">BT28</f>
        <v>42004</v>
      </c>
      <c r="BT29" s="6">
        <f>EOMONTH(BT30,-12)</f>
        <v>42369</v>
      </c>
      <c r="BU29" t="str">
        <f t="shared" si="25"/>
        <v>20141231</v>
      </c>
      <c r="BV29" t="str">
        <f t="shared" si="26"/>
        <v>20151231</v>
      </c>
    </row>
    <row r="30" spans="4:77" x14ac:dyDescent="0.25">
      <c r="D30" s="6">
        <v>42041</v>
      </c>
      <c r="E30">
        <v>182.29499999999999</v>
      </c>
      <c r="F30">
        <v>185.08</v>
      </c>
      <c r="I30" s="6">
        <v>42041</v>
      </c>
      <c r="J30">
        <v>185.08</v>
      </c>
      <c r="K30">
        <v>182.29499999999999</v>
      </c>
      <c r="P30" s="6">
        <v>42041</v>
      </c>
      <c r="Q30">
        <v>0.14249999999999999</v>
      </c>
      <c r="S30" s="6">
        <v>42041</v>
      </c>
      <c r="T30">
        <v>7478</v>
      </c>
      <c r="W30" s="6">
        <v>42045</v>
      </c>
      <c r="X30" t="s">
        <v>1622</v>
      </c>
      <c r="Y30">
        <v>1878.55</v>
      </c>
      <c r="AB30" s="6">
        <v>42181</v>
      </c>
      <c r="AC30">
        <v>1226.0257999999999</v>
      </c>
      <c r="AD30">
        <v>38998550</v>
      </c>
      <c r="AE30">
        <v>217.29</v>
      </c>
      <c r="AF30">
        <v>5.6890000000000001</v>
      </c>
      <c r="AJ30" s="6">
        <v>42041</v>
      </c>
      <c r="AK30" s="4">
        <f t="shared" si="3"/>
        <v>0.14249999999999999</v>
      </c>
      <c r="AM30" s="6">
        <v>42041</v>
      </c>
      <c r="AN30">
        <f t="shared" si="4"/>
        <v>1384.0282400000001</v>
      </c>
      <c r="AR30" s="6">
        <v>42041</v>
      </c>
      <c r="AS30">
        <f t="shared" si="5"/>
        <v>182.29499999999999</v>
      </c>
      <c r="AT30">
        <f t="shared" si="6"/>
        <v>1864.86</v>
      </c>
      <c r="AU30">
        <f t="shared" si="13"/>
        <v>4.906149224111811E-3</v>
      </c>
      <c r="AV30">
        <f t="shared" si="14"/>
        <v>4.9415581266267772E-3</v>
      </c>
      <c r="AX30" s="6">
        <v>42041</v>
      </c>
      <c r="AY30">
        <f t="shared" si="7"/>
        <v>182.29499999999999</v>
      </c>
      <c r="AZ30">
        <f t="shared" si="8"/>
        <v>185.08</v>
      </c>
      <c r="BA30">
        <f t="shared" si="15"/>
        <v>0</v>
      </c>
      <c r="BB30">
        <f t="shared" si="16"/>
        <v>1.5277434926904254E-2</v>
      </c>
      <c r="BE30">
        <f t="shared" si="17"/>
        <v>100.75165114543896</v>
      </c>
      <c r="BF30" t="e">
        <f t="shared" si="18"/>
        <v>#N/A</v>
      </c>
      <c r="BI30">
        <f t="shared" si="24"/>
        <v>0.99999775391933377</v>
      </c>
      <c r="BL30" s="6">
        <v>42181</v>
      </c>
      <c r="BM30" s="10">
        <f t="shared" si="19"/>
        <v>1226.0257999999999</v>
      </c>
      <c r="BN30" s="10">
        <f t="shared" si="20"/>
        <v>5.6890000000000001</v>
      </c>
      <c r="BO30" s="10">
        <f t="shared" si="9"/>
        <v>38998550</v>
      </c>
      <c r="BP30">
        <f t="shared" si="10"/>
        <v>-8.2378388328960828E-3</v>
      </c>
      <c r="BQ30" s="10" t="str">
        <f t="shared" si="11"/>
        <v/>
      </c>
      <c r="BS30" s="6">
        <f t="shared" si="27"/>
        <v>42369</v>
      </c>
      <c r="BT30" s="6">
        <f>EOMONTH(BT31,-12)</f>
        <v>42735</v>
      </c>
      <c r="BU30" t="str">
        <f t="shared" si="25"/>
        <v>20151231</v>
      </c>
      <c r="BV30" t="str">
        <f t="shared" si="26"/>
        <v>20161231</v>
      </c>
    </row>
    <row r="31" spans="4:77" x14ac:dyDescent="0.25">
      <c r="D31" s="6">
        <v>42044</v>
      </c>
      <c r="E31">
        <v>183.262</v>
      </c>
      <c r="F31">
        <v>182.8</v>
      </c>
      <c r="I31" s="6">
        <v>42044</v>
      </c>
      <c r="J31">
        <v>182.8</v>
      </c>
      <c r="K31">
        <v>183.262</v>
      </c>
      <c r="P31" s="6">
        <v>42044</v>
      </c>
      <c r="Q31">
        <v>0.13900000000000001</v>
      </c>
      <c r="S31" s="6">
        <v>42044</v>
      </c>
      <c r="T31">
        <v>10901</v>
      </c>
      <c r="W31" s="6">
        <v>42047</v>
      </c>
      <c r="X31" t="s">
        <v>1622</v>
      </c>
      <c r="Y31">
        <v>1906.51</v>
      </c>
      <c r="AB31" s="6">
        <v>42188</v>
      </c>
      <c r="AC31">
        <v>1207.4349999999999</v>
      </c>
      <c r="AD31">
        <v>12826040</v>
      </c>
      <c r="AE31">
        <v>212.46</v>
      </c>
      <c r="AF31">
        <v>5.6539999999999999</v>
      </c>
      <c r="AJ31" s="6">
        <v>42044</v>
      </c>
      <c r="AK31" s="4">
        <f t="shared" si="3"/>
        <v>0.13900000000000001</v>
      </c>
      <c r="AM31" s="6">
        <v>42044</v>
      </c>
      <c r="AN31">
        <f t="shared" si="4"/>
        <v>1992.7028</v>
      </c>
      <c r="AR31" s="6">
        <v>42044</v>
      </c>
      <c r="AS31">
        <f t="shared" si="5"/>
        <v>183.262</v>
      </c>
      <c r="AT31">
        <f t="shared" si="6"/>
        <v>1874.93</v>
      </c>
      <c r="AU31">
        <f t="shared" si="13"/>
        <v>5.3045887160920735E-3</v>
      </c>
      <c r="AV31">
        <f t="shared" si="14"/>
        <v>5.3998691590790848E-3</v>
      </c>
      <c r="AX31" s="6">
        <v>42044</v>
      </c>
      <c r="AY31">
        <f t="shared" si="7"/>
        <v>183.262</v>
      </c>
      <c r="AZ31">
        <f t="shared" si="8"/>
        <v>182.8</v>
      </c>
      <c r="BA31">
        <f t="shared" si="15"/>
        <v>-2.5209808907464826E-3</v>
      </c>
      <c r="BB31">
        <f t="shared" si="16"/>
        <v>0</v>
      </c>
      <c r="BE31">
        <f t="shared" si="17"/>
        <v>101.28609721723269</v>
      </c>
      <c r="BF31" t="e">
        <f t="shared" si="18"/>
        <v>#N/A</v>
      </c>
      <c r="BI31">
        <f t="shared" si="24"/>
        <v>0.9999971332294475</v>
      </c>
      <c r="BL31" s="6">
        <v>42188</v>
      </c>
      <c r="BM31" s="10">
        <f t="shared" si="19"/>
        <v>1207.4349999999999</v>
      </c>
      <c r="BN31" s="10">
        <f t="shared" si="20"/>
        <v>5.6539999999999999</v>
      </c>
      <c r="BO31" s="10">
        <f t="shared" si="9"/>
        <v>12826040</v>
      </c>
      <c r="BP31" t="str">
        <f t="shared" si="10"/>
        <v/>
      </c>
      <c r="BQ31" s="10">
        <f t="shared" si="11"/>
        <v>5.111550409488741E-3</v>
      </c>
      <c r="BS31" s="6">
        <f t="shared" si="27"/>
        <v>42735</v>
      </c>
      <c r="BT31" s="6">
        <f>EOMONTH(BT32,-MONTH(BT32))</f>
        <v>43100</v>
      </c>
      <c r="BU31" t="str">
        <f t="shared" si="25"/>
        <v>20161231</v>
      </c>
      <c r="BV31" t="str">
        <f t="shared" si="26"/>
        <v>20171231</v>
      </c>
    </row>
    <row r="32" spans="4:77" x14ac:dyDescent="0.25">
      <c r="D32" s="6">
        <v>42045</v>
      </c>
      <c r="E32">
        <v>183.61</v>
      </c>
      <c r="F32">
        <v>184.96</v>
      </c>
      <c r="I32" s="6">
        <v>42045</v>
      </c>
      <c r="J32">
        <v>184.96</v>
      </c>
      <c r="K32">
        <v>183.61</v>
      </c>
      <c r="P32" s="6">
        <v>42045</v>
      </c>
      <c r="Q32">
        <v>0.12470000000000001</v>
      </c>
      <c r="S32" s="6">
        <v>42045</v>
      </c>
      <c r="T32">
        <v>12536</v>
      </c>
      <c r="W32" s="6">
        <v>42048</v>
      </c>
      <c r="X32" t="s">
        <v>1622</v>
      </c>
      <c r="Y32">
        <v>1906.51</v>
      </c>
      <c r="AB32" s="6">
        <v>42195</v>
      </c>
      <c r="AC32">
        <v>1159.9109000000001</v>
      </c>
      <c r="AD32">
        <v>31914270</v>
      </c>
      <c r="AE32">
        <v>207.51</v>
      </c>
      <c r="AF32">
        <v>5.6710000000000003</v>
      </c>
      <c r="AJ32" s="6">
        <v>42045</v>
      </c>
      <c r="AK32" s="4">
        <f t="shared" si="3"/>
        <v>0.12470000000000001</v>
      </c>
      <c r="AM32" s="6">
        <v>42045</v>
      </c>
      <c r="AN32">
        <f t="shared" si="4"/>
        <v>2318.6585599999999</v>
      </c>
      <c r="AR32" s="6">
        <v>42045</v>
      </c>
      <c r="AS32">
        <f t="shared" si="5"/>
        <v>183.61</v>
      </c>
      <c r="AT32">
        <f t="shared" si="6"/>
        <v>1878.55</v>
      </c>
      <c r="AU32">
        <f t="shared" si="13"/>
        <v>1.8989206709520978E-3</v>
      </c>
      <c r="AV32">
        <f t="shared" si="14"/>
        <v>1.9307387475797633E-3</v>
      </c>
      <c r="AX32" s="6">
        <v>42045</v>
      </c>
      <c r="AY32">
        <f t="shared" si="7"/>
        <v>183.61</v>
      </c>
      <c r="AZ32">
        <f t="shared" si="8"/>
        <v>184.96</v>
      </c>
      <c r="BA32">
        <f t="shared" si="15"/>
        <v>0</v>
      </c>
      <c r="BB32">
        <f t="shared" si="16"/>
        <v>7.3525407112902119E-3</v>
      </c>
      <c r="BE32">
        <f t="shared" si="17"/>
        <v>101.47843148091856</v>
      </c>
      <c r="BF32" t="e">
        <f t="shared" si="18"/>
        <v>#N/A</v>
      </c>
      <c r="BI32">
        <f t="shared" si="24"/>
        <v>0.99999672118316552</v>
      </c>
      <c r="BL32" s="6">
        <v>42195</v>
      </c>
      <c r="BM32" s="10">
        <f t="shared" si="19"/>
        <v>1159.9109000000001</v>
      </c>
      <c r="BN32" s="10">
        <f t="shared" si="20"/>
        <v>5.6710000000000003</v>
      </c>
      <c r="BO32" s="10">
        <f t="shared" si="9"/>
        <v>31914270</v>
      </c>
      <c r="BP32">
        <f t="shared" si="10"/>
        <v>-1.4380029878078071E-2</v>
      </c>
      <c r="BQ32" s="10" t="str">
        <f t="shared" si="11"/>
        <v/>
      </c>
      <c r="BS32" s="6">
        <f t="shared" si="27"/>
        <v>43100</v>
      </c>
      <c r="BT32" s="6">
        <f>A6</f>
        <v>43280</v>
      </c>
      <c r="BU32" t="str">
        <f t="shared" si="25"/>
        <v>20171231</v>
      </c>
      <c r="BV32" t="str">
        <f t="shared" si="26"/>
        <v>20180629</v>
      </c>
    </row>
    <row r="33" spans="4:69" x14ac:dyDescent="0.25">
      <c r="D33" s="6">
        <v>42046</v>
      </c>
      <c r="E33">
        <v>183.60400000000001</v>
      </c>
      <c r="F33">
        <v>186.47</v>
      </c>
      <c r="I33" s="6">
        <v>42046</v>
      </c>
      <c r="J33">
        <v>186.47</v>
      </c>
      <c r="K33">
        <v>183.60400000000001</v>
      </c>
      <c r="P33" s="6">
        <v>42046</v>
      </c>
      <c r="Q33">
        <v>0.15709999999999999</v>
      </c>
      <c r="S33" s="6">
        <v>42046</v>
      </c>
      <c r="T33">
        <v>7885</v>
      </c>
      <c r="W33" s="6">
        <v>42051</v>
      </c>
      <c r="X33" t="s">
        <v>1622</v>
      </c>
      <c r="Y33">
        <v>1919.44</v>
      </c>
      <c r="AB33" s="6">
        <v>42202</v>
      </c>
      <c r="AC33">
        <v>1161.6614</v>
      </c>
      <c r="AD33">
        <v>108570700</v>
      </c>
      <c r="AE33">
        <v>215.73</v>
      </c>
      <c r="AF33">
        <v>5.4089999999999998</v>
      </c>
      <c r="AJ33" s="6">
        <v>42046</v>
      </c>
      <c r="AK33" s="4">
        <f t="shared" si="3"/>
        <v>0.15709999999999999</v>
      </c>
      <c r="AM33" s="6">
        <v>42046</v>
      </c>
      <c r="AN33">
        <f t="shared" si="4"/>
        <v>1470.3159499999999</v>
      </c>
      <c r="AR33" s="6">
        <v>42046</v>
      </c>
      <c r="AS33">
        <f t="shared" si="5"/>
        <v>183.60400000000001</v>
      </c>
      <c r="AT33">
        <f t="shared" si="6"/>
        <v>1878.55</v>
      </c>
      <c r="AU33">
        <f t="shared" si="13"/>
        <v>-3.267795871686463E-5</v>
      </c>
      <c r="AV33">
        <f t="shared" si="14"/>
        <v>0</v>
      </c>
      <c r="AX33" s="6">
        <v>42046</v>
      </c>
      <c r="AY33">
        <f t="shared" si="7"/>
        <v>183.60400000000001</v>
      </c>
      <c r="AZ33">
        <f t="shared" si="8"/>
        <v>186.47</v>
      </c>
      <c r="BA33">
        <f t="shared" si="15"/>
        <v>0</v>
      </c>
      <c r="BB33">
        <f t="shared" si="16"/>
        <v>1.5609681706280742E-2</v>
      </c>
      <c r="BE33">
        <f t="shared" si="17"/>
        <v>101.47511537292397</v>
      </c>
      <c r="BF33" t="e">
        <f t="shared" si="18"/>
        <v>#N/A</v>
      </c>
      <c r="BI33">
        <f t="shared" si="24"/>
        <v>0.9999964408111035</v>
      </c>
      <c r="BL33" s="6">
        <v>42202</v>
      </c>
      <c r="BM33" s="10">
        <f t="shared" si="19"/>
        <v>1161.6614</v>
      </c>
      <c r="BN33" s="10">
        <f t="shared" si="20"/>
        <v>5.4089999999999998</v>
      </c>
      <c r="BO33" s="10">
        <f t="shared" si="9"/>
        <v>108570700</v>
      </c>
      <c r="BP33">
        <f t="shared" si="10"/>
        <v>-4.389746442312159E-3</v>
      </c>
      <c r="BQ33" s="10" t="str">
        <f t="shared" si="11"/>
        <v/>
      </c>
    </row>
    <row r="34" spans="4:69" x14ac:dyDescent="0.25">
      <c r="D34" s="6">
        <v>42047</v>
      </c>
      <c r="E34">
        <v>186.33</v>
      </c>
      <c r="F34">
        <v>184.96</v>
      </c>
      <c r="I34" s="6">
        <v>42047</v>
      </c>
      <c r="J34">
        <v>184.96</v>
      </c>
      <c r="K34">
        <v>186.33</v>
      </c>
      <c r="P34" s="6">
        <v>42047</v>
      </c>
      <c r="Q34">
        <v>0.21390000000000001</v>
      </c>
      <c r="S34" s="6">
        <v>42047</v>
      </c>
      <c r="T34">
        <v>3734</v>
      </c>
      <c r="W34" s="6">
        <v>42052</v>
      </c>
      <c r="X34" t="s">
        <v>1622</v>
      </c>
      <c r="Y34">
        <v>1922.84</v>
      </c>
      <c r="AB34" s="6">
        <v>42209</v>
      </c>
      <c r="AC34">
        <v>1156.3177000000001</v>
      </c>
      <c r="AD34">
        <v>18666340</v>
      </c>
      <c r="AE34">
        <v>213.06</v>
      </c>
      <c r="AF34">
        <v>5.4089999999999998</v>
      </c>
      <c r="AJ34" s="6">
        <v>42047</v>
      </c>
      <c r="AK34" s="4">
        <f t="shared" si="3"/>
        <v>0.21390000000000001</v>
      </c>
      <c r="AM34" s="6">
        <v>42047</v>
      </c>
      <c r="AN34">
        <f t="shared" si="4"/>
        <v>690.64063999999996</v>
      </c>
      <c r="AR34" s="6">
        <v>42047</v>
      </c>
      <c r="AS34">
        <f t="shared" si="5"/>
        <v>186.33</v>
      </c>
      <c r="AT34">
        <f t="shared" si="6"/>
        <v>1906.51</v>
      </c>
      <c r="AU34">
        <f t="shared" si="13"/>
        <v>1.4847171085597299E-2</v>
      </c>
      <c r="AV34">
        <f t="shared" si="14"/>
        <v>1.4883819967528078E-2</v>
      </c>
      <c r="AX34" s="6">
        <v>42047</v>
      </c>
      <c r="AY34">
        <f t="shared" si="7"/>
        <v>186.33</v>
      </c>
      <c r="AZ34">
        <f t="shared" si="8"/>
        <v>184.96</v>
      </c>
      <c r="BA34">
        <f t="shared" si="15"/>
        <v>-7.3525465571835369E-3</v>
      </c>
      <c r="BB34">
        <f t="shared" si="16"/>
        <v>0</v>
      </c>
      <c r="BE34">
        <f t="shared" si="17"/>
        <v>102.9817337717965</v>
      </c>
      <c r="BF34" t="e">
        <f t="shared" si="18"/>
        <v>#N/A</v>
      </c>
      <c r="BI34">
        <f t="shared" si="24"/>
        <v>0.99999641961523078</v>
      </c>
      <c r="BL34" s="6">
        <v>42209</v>
      </c>
      <c r="BM34" s="10">
        <f t="shared" si="19"/>
        <v>1156.3177000000001</v>
      </c>
      <c r="BN34" s="10">
        <f t="shared" si="20"/>
        <v>5.4089999999999998</v>
      </c>
      <c r="BO34" s="10">
        <f t="shared" si="9"/>
        <v>18666340</v>
      </c>
      <c r="BP34" t="str">
        <f t="shared" si="10"/>
        <v/>
      </c>
      <c r="BQ34" s="10">
        <f t="shared" si="11"/>
        <v>3.4497324697266851E-3</v>
      </c>
    </row>
    <row r="35" spans="4:69" x14ac:dyDescent="0.25">
      <c r="D35" s="6">
        <v>42048</v>
      </c>
      <c r="E35">
        <v>186.32499999999999</v>
      </c>
      <c r="F35">
        <v>187.95</v>
      </c>
      <c r="I35" s="6">
        <v>42048</v>
      </c>
      <c r="J35">
        <v>187.95</v>
      </c>
      <c r="K35">
        <v>186.32499999999999</v>
      </c>
      <c r="P35" s="6">
        <v>42048</v>
      </c>
      <c r="Q35">
        <v>0.1028</v>
      </c>
      <c r="S35" s="6">
        <v>42048</v>
      </c>
      <c r="T35">
        <v>7100</v>
      </c>
      <c r="W35" s="6">
        <v>42053</v>
      </c>
      <c r="X35" t="s">
        <v>1622</v>
      </c>
      <c r="Y35">
        <v>1949.42</v>
      </c>
      <c r="AB35" s="6">
        <v>42216</v>
      </c>
      <c r="AC35">
        <v>1158.7083</v>
      </c>
      <c r="AD35">
        <v>11541220</v>
      </c>
      <c r="AE35">
        <v>214.63</v>
      </c>
      <c r="AF35">
        <v>5.4089999999999998</v>
      </c>
      <c r="AJ35" s="6">
        <v>42048</v>
      </c>
      <c r="AK35" s="4">
        <f t="shared" si="3"/>
        <v>0.1028</v>
      </c>
      <c r="AM35" s="6">
        <v>42048</v>
      </c>
      <c r="AN35">
        <f t="shared" si="4"/>
        <v>1334.4449999999999</v>
      </c>
      <c r="AR35" s="6">
        <v>42048</v>
      </c>
      <c r="AS35">
        <f t="shared" si="5"/>
        <v>186.32499999999999</v>
      </c>
      <c r="AT35">
        <f t="shared" si="6"/>
        <v>1906.51</v>
      </c>
      <c r="AU35">
        <f t="shared" si="13"/>
        <v>-2.683411152271109E-5</v>
      </c>
      <c r="AV35">
        <f t="shared" si="14"/>
        <v>0</v>
      </c>
      <c r="AX35" s="6">
        <v>42048</v>
      </c>
      <c r="AY35">
        <f t="shared" si="7"/>
        <v>186.32499999999999</v>
      </c>
      <c r="AZ35">
        <f t="shared" si="8"/>
        <v>187.95</v>
      </c>
      <c r="BA35">
        <f t="shared" si="15"/>
        <v>0</v>
      </c>
      <c r="BB35">
        <f t="shared" si="16"/>
        <v>8.721320273715305E-3</v>
      </c>
      <c r="BE35">
        <f t="shared" si="17"/>
        <v>102.97897034846767</v>
      </c>
      <c r="BF35" t="e">
        <f t="shared" si="18"/>
        <v>#N/A</v>
      </c>
      <c r="BI35">
        <f t="shared" si="24"/>
        <v>0.99999711534165858</v>
      </c>
      <c r="BL35" s="6">
        <v>42216</v>
      </c>
      <c r="BM35" s="10">
        <f t="shared" si="19"/>
        <v>1158.7083</v>
      </c>
      <c r="BN35" s="10">
        <f t="shared" si="20"/>
        <v>5.4089999999999998</v>
      </c>
      <c r="BO35" s="10">
        <f t="shared" si="9"/>
        <v>11541220</v>
      </c>
      <c r="BP35">
        <f t="shared" si="10"/>
        <v>-1.8310580999860715E-3</v>
      </c>
      <c r="BQ35" s="10" t="str">
        <f t="shared" si="11"/>
        <v/>
      </c>
    </row>
    <row r="36" spans="4:69" x14ac:dyDescent="0.25">
      <c r="D36" s="6">
        <v>42051</v>
      </c>
      <c r="E36">
        <v>187.57</v>
      </c>
      <c r="F36">
        <v>187.83</v>
      </c>
      <c r="I36" s="6">
        <v>42051</v>
      </c>
      <c r="J36">
        <v>187.83</v>
      </c>
      <c r="K36">
        <v>187.57</v>
      </c>
      <c r="P36" s="6">
        <v>42051</v>
      </c>
      <c r="Q36">
        <v>0.129</v>
      </c>
      <c r="S36" s="6">
        <v>42051</v>
      </c>
      <c r="T36">
        <v>3023</v>
      </c>
      <c r="W36" s="6">
        <v>42054</v>
      </c>
      <c r="X36" t="s">
        <v>1622</v>
      </c>
      <c r="Y36">
        <v>1965.18</v>
      </c>
      <c r="AB36" s="6">
        <v>42223</v>
      </c>
      <c r="AC36">
        <v>1172.2674999999999</v>
      </c>
      <c r="AD36">
        <v>12125810</v>
      </c>
      <c r="AE36">
        <v>215.2</v>
      </c>
      <c r="AF36">
        <v>5.4089999999999998</v>
      </c>
      <c r="AJ36" s="6">
        <v>42051</v>
      </c>
      <c r="AK36" s="4">
        <f t="shared" si="3"/>
        <v>0.129</v>
      </c>
      <c r="AM36" s="6">
        <v>42051</v>
      </c>
      <c r="AN36">
        <f t="shared" si="4"/>
        <v>567.81009000000006</v>
      </c>
      <c r="AR36" s="6">
        <v>42051</v>
      </c>
      <c r="AS36">
        <f t="shared" si="5"/>
        <v>187.57</v>
      </c>
      <c r="AT36">
        <f t="shared" si="6"/>
        <v>1919.44</v>
      </c>
      <c r="AU36">
        <f t="shared" si="13"/>
        <v>6.681873071246569E-3</v>
      </c>
      <c r="AV36">
        <f t="shared" si="14"/>
        <v>6.7820257958259855E-3</v>
      </c>
      <c r="AX36" s="6">
        <v>42051</v>
      </c>
      <c r="AY36">
        <f t="shared" si="7"/>
        <v>187.57</v>
      </c>
      <c r="AZ36">
        <f t="shared" si="8"/>
        <v>187.83</v>
      </c>
      <c r="BA36">
        <f t="shared" si="15"/>
        <v>0</v>
      </c>
      <c r="BB36">
        <f t="shared" si="16"/>
        <v>1.3861491709763474E-3</v>
      </c>
      <c r="BE36">
        <f t="shared" si="17"/>
        <v>103.6670627573438</v>
      </c>
      <c r="BF36" t="e">
        <f t="shared" si="18"/>
        <v>#N/A</v>
      </c>
      <c r="BI36">
        <f t="shared" si="24"/>
        <v>0.9999954601378116</v>
      </c>
      <c r="BL36" s="6">
        <v>42223</v>
      </c>
      <c r="BM36" s="10">
        <f t="shared" si="19"/>
        <v>1172.2674999999999</v>
      </c>
      <c r="BN36" s="10">
        <f t="shared" si="20"/>
        <v>5.4089999999999998</v>
      </c>
      <c r="BO36" s="10">
        <f t="shared" si="9"/>
        <v>12125810</v>
      </c>
      <c r="BP36" t="str">
        <f t="shared" si="10"/>
        <v/>
      </c>
      <c r="BQ36" s="10">
        <f t="shared" si="11"/>
        <v>7.1747211895911711E-3</v>
      </c>
    </row>
    <row r="37" spans="4:69" x14ac:dyDescent="0.25">
      <c r="D37" s="6">
        <v>42052</v>
      </c>
      <c r="E37">
        <v>187.89699999999999</v>
      </c>
      <c r="F37">
        <v>188.82</v>
      </c>
      <c r="I37" s="6">
        <v>42052</v>
      </c>
      <c r="J37">
        <v>188.82</v>
      </c>
      <c r="K37">
        <v>187.89699999999999</v>
      </c>
      <c r="P37" s="6">
        <v>42052</v>
      </c>
      <c r="Q37">
        <v>0.13170000000000001</v>
      </c>
      <c r="S37" s="6">
        <v>42052</v>
      </c>
      <c r="T37">
        <v>13121</v>
      </c>
      <c r="W37" s="6">
        <v>42055</v>
      </c>
      <c r="X37" t="s">
        <v>1622</v>
      </c>
      <c r="Y37">
        <v>1972.15</v>
      </c>
      <c r="AB37" s="6">
        <v>42230</v>
      </c>
      <c r="AC37">
        <v>1189.8767</v>
      </c>
      <c r="AD37">
        <v>25704400</v>
      </c>
      <c r="AE37">
        <v>215.15</v>
      </c>
      <c r="AF37">
        <v>5.5389999999999997</v>
      </c>
      <c r="AJ37" s="6">
        <v>42052</v>
      </c>
      <c r="AK37" s="4">
        <f t="shared" si="3"/>
        <v>0.13170000000000001</v>
      </c>
      <c r="AM37" s="6">
        <v>42052</v>
      </c>
      <c r="AN37">
        <f t="shared" si="4"/>
        <v>2477.50722</v>
      </c>
      <c r="AR37" s="6">
        <v>42052</v>
      </c>
      <c r="AS37">
        <f t="shared" si="5"/>
        <v>187.89699999999999</v>
      </c>
      <c r="AT37">
        <f t="shared" si="6"/>
        <v>1922.84</v>
      </c>
      <c r="AU37">
        <f t="shared" si="13"/>
        <v>1.7433491496507969E-3</v>
      </c>
      <c r="AV37">
        <f t="shared" si="14"/>
        <v>1.7713499770766195E-3</v>
      </c>
      <c r="AX37" s="6">
        <v>42052</v>
      </c>
      <c r="AY37">
        <f t="shared" si="7"/>
        <v>187.89699999999999</v>
      </c>
      <c r="AZ37">
        <f t="shared" si="8"/>
        <v>188.82</v>
      </c>
      <c r="BA37">
        <f t="shared" si="15"/>
        <v>0</v>
      </c>
      <c r="BB37">
        <f t="shared" si="16"/>
        <v>4.9122657626252675E-3</v>
      </c>
      <c r="BE37">
        <f t="shared" si="17"/>
        <v>103.84779064304861</v>
      </c>
      <c r="BF37" t="e">
        <f t="shared" si="18"/>
        <v>#N/A</v>
      </c>
      <c r="BI37">
        <f t="shared" si="24"/>
        <v>0.9999951949785737</v>
      </c>
      <c r="BL37" s="6">
        <v>42230</v>
      </c>
      <c r="BM37" s="10">
        <f t="shared" si="19"/>
        <v>1189.8767</v>
      </c>
      <c r="BN37" s="10">
        <f t="shared" si="20"/>
        <v>5.5389999999999997</v>
      </c>
      <c r="BO37" s="10">
        <f t="shared" si="9"/>
        <v>25704400</v>
      </c>
      <c r="BP37">
        <f t="shared" si="10"/>
        <v>-1.4594468975133168E-3</v>
      </c>
      <c r="BQ37" s="10" t="str">
        <f t="shared" si="11"/>
        <v/>
      </c>
    </row>
    <row r="38" spans="4:69" x14ac:dyDescent="0.25">
      <c r="D38" s="6">
        <v>42053</v>
      </c>
      <c r="E38">
        <v>190.488</v>
      </c>
      <c r="F38">
        <v>191.96</v>
      </c>
      <c r="I38" s="6">
        <v>42053</v>
      </c>
      <c r="J38">
        <v>191.96</v>
      </c>
      <c r="K38">
        <v>190.488</v>
      </c>
      <c r="P38" s="6">
        <v>42053</v>
      </c>
      <c r="Q38">
        <v>0.1142</v>
      </c>
      <c r="S38" s="6">
        <v>42053</v>
      </c>
      <c r="T38">
        <v>4518</v>
      </c>
      <c r="W38" s="6">
        <v>42058</v>
      </c>
      <c r="X38" t="s">
        <v>1622</v>
      </c>
      <c r="Y38">
        <v>1975.36</v>
      </c>
      <c r="AB38" s="6">
        <v>42237</v>
      </c>
      <c r="AC38">
        <v>1137.1296</v>
      </c>
      <c r="AD38">
        <v>47801000</v>
      </c>
      <c r="AE38">
        <v>198.05</v>
      </c>
      <c r="AF38">
        <v>5.5990000000000002</v>
      </c>
      <c r="AJ38" s="6">
        <v>42053</v>
      </c>
      <c r="AK38" s="4">
        <f t="shared" si="3"/>
        <v>0.1142</v>
      </c>
      <c r="AM38" s="6">
        <v>42053</v>
      </c>
      <c r="AN38">
        <f t="shared" si="4"/>
        <v>867.27528000000007</v>
      </c>
      <c r="AR38" s="6">
        <v>42053</v>
      </c>
      <c r="AS38">
        <f t="shared" si="5"/>
        <v>190.488</v>
      </c>
      <c r="AT38">
        <f t="shared" si="6"/>
        <v>1949.42</v>
      </c>
      <c r="AU38">
        <f t="shared" si="13"/>
        <v>1.3789469762689244E-2</v>
      </c>
      <c r="AV38">
        <f t="shared" si="14"/>
        <v>1.3823303030933598E-2</v>
      </c>
      <c r="AX38" s="6">
        <v>42053</v>
      </c>
      <c r="AY38">
        <f t="shared" si="7"/>
        <v>190.488</v>
      </c>
      <c r="AZ38">
        <f t="shared" si="8"/>
        <v>191.96</v>
      </c>
      <c r="BA38">
        <f t="shared" si="15"/>
        <v>0</v>
      </c>
      <c r="BB38">
        <f t="shared" si="16"/>
        <v>7.7275208937046536E-3</v>
      </c>
      <c r="BE38">
        <f t="shared" si="17"/>
        <v>105.27979661204301</v>
      </c>
      <c r="BF38" t="e">
        <f t="shared" si="18"/>
        <v>#N/A</v>
      </c>
      <c r="BI38">
        <f t="shared" si="24"/>
        <v>0.99999553628980176</v>
      </c>
      <c r="BL38" s="6">
        <v>42237</v>
      </c>
      <c r="BM38" s="10">
        <f t="shared" si="19"/>
        <v>1137.1296</v>
      </c>
      <c r="BN38" s="10">
        <f t="shared" si="20"/>
        <v>5.5990000000000002</v>
      </c>
      <c r="BO38" s="10">
        <f t="shared" si="9"/>
        <v>47801000</v>
      </c>
      <c r="BP38" t="str">
        <f t="shared" si="10"/>
        <v/>
      </c>
      <c r="BQ38" s="10">
        <f t="shared" si="11"/>
        <v>2.5559202221661081E-2</v>
      </c>
    </row>
    <row r="39" spans="4:69" x14ac:dyDescent="0.25">
      <c r="D39" s="6">
        <v>42054</v>
      </c>
      <c r="E39">
        <v>192.02199999999999</v>
      </c>
      <c r="F39">
        <v>193.15</v>
      </c>
      <c r="I39" s="6">
        <v>42054</v>
      </c>
      <c r="J39">
        <v>193.15</v>
      </c>
      <c r="K39">
        <v>192.02199999999999</v>
      </c>
      <c r="P39" s="6">
        <v>42054</v>
      </c>
      <c r="Q39">
        <v>0.14960000000000001</v>
      </c>
      <c r="S39" s="6">
        <v>42054</v>
      </c>
      <c r="T39">
        <v>5934</v>
      </c>
      <c r="W39" s="6">
        <v>42059</v>
      </c>
      <c r="X39" t="s">
        <v>1622</v>
      </c>
      <c r="Y39">
        <v>1982.4</v>
      </c>
      <c r="AB39" s="6">
        <v>42244</v>
      </c>
      <c r="AC39">
        <v>1133.4286</v>
      </c>
      <c r="AD39">
        <v>52071130</v>
      </c>
      <c r="AE39">
        <v>200.9</v>
      </c>
      <c r="AF39">
        <v>5.6589999999999998</v>
      </c>
      <c r="AJ39" s="6">
        <v>42054</v>
      </c>
      <c r="AK39" s="4">
        <f t="shared" si="3"/>
        <v>0.14960000000000001</v>
      </c>
      <c r="AM39" s="6">
        <v>42054</v>
      </c>
      <c r="AN39">
        <f t="shared" si="4"/>
        <v>1146.1521</v>
      </c>
      <c r="AR39" s="6">
        <v>42054</v>
      </c>
      <c r="AS39">
        <f t="shared" si="5"/>
        <v>192.02199999999999</v>
      </c>
      <c r="AT39">
        <f t="shared" si="6"/>
        <v>1965.18</v>
      </c>
      <c r="AU39">
        <f t="shared" si="13"/>
        <v>8.0530007139556492E-3</v>
      </c>
      <c r="AV39">
        <f t="shared" si="14"/>
        <v>8.0844558894439533E-3</v>
      </c>
      <c r="AX39" s="6">
        <v>42054</v>
      </c>
      <c r="AY39">
        <f t="shared" si="7"/>
        <v>192.02199999999999</v>
      </c>
      <c r="AZ39">
        <f t="shared" si="8"/>
        <v>193.15</v>
      </c>
      <c r="BA39">
        <f t="shared" si="15"/>
        <v>0</v>
      </c>
      <c r="BB39">
        <f t="shared" si="16"/>
        <v>5.8743269000427478E-3</v>
      </c>
      <c r="BE39">
        <f t="shared" si="17"/>
        <v>106.1276148893249</v>
      </c>
      <c r="BF39" t="e">
        <f t="shared" si="18"/>
        <v>#N/A</v>
      </c>
      <c r="BI39">
        <f t="shared" si="24"/>
        <v>0.99999539145675209</v>
      </c>
      <c r="BL39" s="6">
        <v>42244</v>
      </c>
      <c r="BM39" s="10">
        <f t="shared" si="19"/>
        <v>1133.4286</v>
      </c>
      <c r="BN39" s="10">
        <f t="shared" si="20"/>
        <v>5.6589999999999998</v>
      </c>
      <c r="BO39" s="10">
        <f t="shared" si="9"/>
        <v>52071130</v>
      </c>
      <c r="BP39">
        <f t="shared" si="10"/>
        <v>-3.0711796913888145E-3</v>
      </c>
      <c r="BQ39" s="10" t="str">
        <f t="shared" si="11"/>
        <v/>
      </c>
    </row>
    <row r="40" spans="4:69" x14ac:dyDescent="0.25">
      <c r="D40" s="6">
        <v>42055</v>
      </c>
      <c r="E40">
        <v>192.697</v>
      </c>
      <c r="F40">
        <v>193.39</v>
      </c>
      <c r="I40" s="6">
        <v>42055</v>
      </c>
      <c r="J40">
        <v>193.39</v>
      </c>
      <c r="K40">
        <v>192.697</v>
      </c>
      <c r="P40" s="6">
        <v>42055</v>
      </c>
      <c r="Q40">
        <v>0.12479999999999999</v>
      </c>
      <c r="S40" s="6">
        <v>42055</v>
      </c>
      <c r="T40">
        <v>333238</v>
      </c>
      <c r="W40" s="6">
        <v>42060</v>
      </c>
      <c r="X40" t="s">
        <v>1622</v>
      </c>
      <c r="Y40">
        <v>1982.01</v>
      </c>
      <c r="AB40" s="6">
        <v>42251</v>
      </c>
      <c r="AC40">
        <v>1048.5150000000001</v>
      </c>
      <c r="AD40">
        <v>57222870</v>
      </c>
      <c r="AE40">
        <v>184.55</v>
      </c>
      <c r="AF40">
        <v>5.6219999999999999</v>
      </c>
      <c r="AJ40" s="6">
        <v>42055</v>
      </c>
      <c r="AK40" s="4">
        <f t="shared" si="3"/>
        <v>0.12479999999999999</v>
      </c>
      <c r="AM40" s="6">
        <v>42055</v>
      </c>
      <c r="AN40">
        <f t="shared" si="4"/>
        <v>64444.896819999994</v>
      </c>
      <c r="AR40" s="6">
        <v>42055</v>
      </c>
      <c r="AS40">
        <f t="shared" si="5"/>
        <v>192.697</v>
      </c>
      <c r="AT40">
        <f t="shared" si="6"/>
        <v>1972.15</v>
      </c>
      <c r="AU40">
        <f t="shared" si="13"/>
        <v>3.5152222141212608E-3</v>
      </c>
      <c r="AV40">
        <f t="shared" si="14"/>
        <v>3.5467488983198514E-3</v>
      </c>
      <c r="AX40" s="6">
        <v>42055</v>
      </c>
      <c r="AY40">
        <f t="shared" si="7"/>
        <v>192.697</v>
      </c>
      <c r="AZ40">
        <f t="shared" si="8"/>
        <v>193.39</v>
      </c>
      <c r="BA40">
        <f t="shared" si="15"/>
        <v>0</v>
      </c>
      <c r="BB40">
        <f t="shared" si="16"/>
        <v>3.5963196105801565E-3</v>
      </c>
      <c r="BE40">
        <f t="shared" si="17"/>
        <v>106.50067703871557</v>
      </c>
      <c r="BF40" t="e">
        <f t="shared" si="18"/>
        <v>#N/A</v>
      </c>
      <c r="BI40">
        <f t="shared" si="24"/>
        <v>0.99999615917327311</v>
      </c>
      <c r="BL40" s="6">
        <v>42251</v>
      </c>
      <c r="BM40" s="10">
        <f t="shared" si="19"/>
        <v>1048.5150000000001</v>
      </c>
      <c r="BN40" s="10">
        <f t="shared" si="20"/>
        <v>5.6219999999999999</v>
      </c>
      <c r="BO40" s="10">
        <f t="shared" si="9"/>
        <v>57222870</v>
      </c>
      <c r="BP40" t="str">
        <f t="shared" si="10"/>
        <v/>
      </c>
      <c r="BQ40" s="10">
        <f t="shared" si="11"/>
        <v>1.0506637767542681E-2</v>
      </c>
    </row>
    <row r="41" spans="4:69" x14ac:dyDescent="0.25">
      <c r="D41" s="6">
        <v>42058</v>
      </c>
      <c r="E41">
        <v>192.99199999999999</v>
      </c>
      <c r="F41">
        <v>193.55</v>
      </c>
      <c r="I41" s="6">
        <v>42058</v>
      </c>
      <c r="J41">
        <v>193.55</v>
      </c>
      <c r="K41">
        <v>192.99199999999999</v>
      </c>
      <c r="P41" s="6">
        <v>42058</v>
      </c>
      <c r="Q41">
        <v>0.15679999999999999</v>
      </c>
      <c r="S41" s="6">
        <v>42058</v>
      </c>
      <c r="T41">
        <v>3239</v>
      </c>
      <c r="W41" s="6">
        <v>42061</v>
      </c>
      <c r="X41" t="s">
        <v>1622</v>
      </c>
      <c r="Y41">
        <v>2000.33</v>
      </c>
      <c r="AB41" s="6">
        <v>42258</v>
      </c>
      <c r="AC41">
        <v>1039.9439</v>
      </c>
      <c r="AD41">
        <v>17097350</v>
      </c>
      <c r="AE41">
        <v>188.92</v>
      </c>
      <c r="AF41">
        <v>5.4420000000000002</v>
      </c>
      <c r="AJ41" s="6">
        <v>42058</v>
      </c>
      <c r="AK41" s="4">
        <f t="shared" si="3"/>
        <v>0.15679999999999999</v>
      </c>
      <c r="AM41" s="6">
        <v>42058</v>
      </c>
      <c r="AN41">
        <f t="shared" si="4"/>
        <v>626.90845000000002</v>
      </c>
      <c r="AR41" s="6">
        <v>42058</v>
      </c>
      <c r="AS41">
        <f t="shared" si="5"/>
        <v>192.99199999999999</v>
      </c>
      <c r="AT41">
        <f t="shared" si="6"/>
        <v>1975.36</v>
      </c>
      <c r="AU41">
        <f t="shared" si="13"/>
        <v>1.5309008443307182E-3</v>
      </c>
      <c r="AV41">
        <f t="shared" si="14"/>
        <v>1.6276652384452639E-3</v>
      </c>
      <c r="AX41" s="6">
        <v>42058</v>
      </c>
      <c r="AY41">
        <f t="shared" si="7"/>
        <v>192.99199999999999</v>
      </c>
      <c r="AZ41">
        <f t="shared" si="8"/>
        <v>193.55</v>
      </c>
      <c r="BA41">
        <f t="shared" si="15"/>
        <v>0</v>
      </c>
      <c r="BB41">
        <f t="shared" si="16"/>
        <v>2.8913115569557668E-3</v>
      </c>
      <c r="BE41">
        <f t="shared" si="17"/>
        <v>106.66371901511593</v>
      </c>
      <c r="BF41" t="e">
        <f t="shared" si="18"/>
        <v>#N/A</v>
      </c>
      <c r="BI41">
        <f t="shared" si="24"/>
        <v>0.99999409652310045</v>
      </c>
      <c r="BL41" s="6">
        <v>42258</v>
      </c>
      <c r="BM41" s="10">
        <f t="shared" si="19"/>
        <v>1039.9439</v>
      </c>
      <c r="BN41" s="10">
        <f t="shared" si="20"/>
        <v>5.4420000000000002</v>
      </c>
      <c r="BO41" s="10">
        <f t="shared" si="9"/>
        <v>17097350</v>
      </c>
      <c r="BP41" t="str">
        <f t="shared" si="10"/>
        <v/>
      </c>
      <c r="BQ41" s="10">
        <f t="shared" si="11"/>
        <v>1.1443997459241961E-2</v>
      </c>
    </row>
    <row r="42" spans="4:69" x14ac:dyDescent="0.25">
      <c r="D42" s="6">
        <v>42059</v>
      </c>
      <c r="E42">
        <v>193.673</v>
      </c>
      <c r="F42">
        <v>195.12</v>
      </c>
      <c r="I42" s="6">
        <v>42059</v>
      </c>
      <c r="J42">
        <v>195.12</v>
      </c>
      <c r="K42">
        <v>193.673</v>
      </c>
      <c r="P42" s="6">
        <v>42059</v>
      </c>
      <c r="Q42">
        <v>0.1391</v>
      </c>
      <c r="S42" s="6">
        <v>42059</v>
      </c>
      <c r="T42">
        <v>38884</v>
      </c>
      <c r="W42" s="6">
        <v>42062</v>
      </c>
      <c r="X42" t="s">
        <v>1622</v>
      </c>
      <c r="Y42">
        <v>2003.15</v>
      </c>
      <c r="AB42" s="6">
        <v>42265</v>
      </c>
      <c r="AC42">
        <v>1021.8713</v>
      </c>
      <c r="AD42">
        <v>28937400</v>
      </c>
      <c r="AE42">
        <v>186.74</v>
      </c>
      <c r="AF42">
        <v>5.4160000000000004</v>
      </c>
      <c r="AJ42" s="6">
        <v>42059</v>
      </c>
      <c r="AK42" s="4">
        <f t="shared" si="3"/>
        <v>0.1391</v>
      </c>
      <c r="AM42" s="6">
        <v>42059</v>
      </c>
      <c r="AN42">
        <f t="shared" si="4"/>
        <v>7587.0460800000001</v>
      </c>
      <c r="AR42" s="6">
        <v>42059</v>
      </c>
      <c r="AS42">
        <f t="shared" si="5"/>
        <v>193.673</v>
      </c>
      <c r="AT42">
        <f t="shared" si="6"/>
        <v>1982.4</v>
      </c>
      <c r="AU42">
        <f t="shared" si="13"/>
        <v>3.5286436743493521E-3</v>
      </c>
      <c r="AV42">
        <f t="shared" si="14"/>
        <v>3.5639073384092779E-3</v>
      </c>
      <c r="AX42" s="6">
        <v>42059</v>
      </c>
      <c r="AY42">
        <f t="shared" si="7"/>
        <v>193.673</v>
      </c>
      <c r="AZ42">
        <f t="shared" si="8"/>
        <v>195.12</v>
      </c>
      <c r="BA42">
        <f t="shared" si="15"/>
        <v>0</v>
      </c>
      <c r="BB42">
        <f t="shared" si="16"/>
        <v>7.471356358397907E-3</v>
      </c>
      <c r="BE42">
        <f t="shared" si="17"/>
        <v>107.0400972725012</v>
      </c>
      <c r="BF42" t="e">
        <f t="shared" si="18"/>
        <v>#N/A</v>
      </c>
      <c r="BI42">
        <f t="shared" si="24"/>
        <v>0.99999415938200564</v>
      </c>
      <c r="BL42" s="6">
        <v>42265</v>
      </c>
      <c r="BM42" s="10">
        <f t="shared" si="19"/>
        <v>1021.8713</v>
      </c>
      <c r="BN42" s="10">
        <f t="shared" si="20"/>
        <v>5.4160000000000004</v>
      </c>
      <c r="BO42" s="10">
        <f t="shared" si="9"/>
        <v>28937400</v>
      </c>
      <c r="BP42" t="str">
        <f t="shared" si="10"/>
        <v/>
      </c>
      <c r="BQ42" s="10">
        <f t="shared" si="11"/>
        <v>1.0388775838063635E-2</v>
      </c>
    </row>
    <row r="43" spans="4:69" x14ac:dyDescent="0.25">
      <c r="D43" s="6">
        <v>42060</v>
      </c>
      <c r="E43">
        <v>193.62899999999999</v>
      </c>
      <c r="F43">
        <v>193.9</v>
      </c>
      <c r="I43" s="6">
        <v>42060</v>
      </c>
      <c r="J43">
        <v>193.9</v>
      </c>
      <c r="K43">
        <v>193.62899999999999</v>
      </c>
      <c r="P43" s="6">
        <v>42060</v>
      </c>
      <c r="Q43">
        <v>0.14779999999999999</v>
      </c>
      <c r="S43" s="6">
        <v>42060</v>
      </c>
      <c r="T43">
        <v>6940</v>
      </c>
      <c r="W43" s="6">
        <v>42065</v>
      </c>
      <c r="X43" t="s">
        <v>1622</v>
      </c>
      <c r="Y43">
        <v>2004.57</v>
      </c>
      <c r="AB43" s="6">
        <v>42272</v>
      </c>
      <c r="AC43">
        <v>960.38499999999999</v>
      </c>
      <c r="AD43">
        <v>21289450</v>
      </c>
      <c r="AE43">
        <v>189.27</v>
      </c>
      <c r="AF43">
        <v>5.12</v>
      </c>
      <c r="AJ43" s="6">
        <v>42060</v>
      </c>
      <c r="AK43" s="4">
        <f t="shared" si="3"/>
        <v>0.14779999999999999</v>
      </c>
      <c r="AM43" s="6">
        <v>42060</v>
      </c>
      <c r="AN43">
        <f t="shared" si="4"/>
        <v>1345.6659999999999</v>
      </c>
      <c r="AR43" s="6">
        <v>42060</v>
      </c>
      <c r="AS43">
        <f t="shared" si="5"/>
        <v>193.62899999999999</v>
      </c>
      <c r="AT43">
        <f t="shared" si="6"/>
        <v>1982.01</v>
      </c>
      <c r="AU43">
        <f t="shared" si="13"/>
        <v>-2.2718706272950584E-4</v>
      </c>
      <c r="AV43">
        <f t="shared" si="14"/>
        <v>-1.9673123486685373E-4</v>
      </c>
      <c r="AX43" s="6">
        <v>42060</v>
      </c>
      <c r="AY43">
        <f t="shared" si="7"/>
        <v>193.62899999999999</v>
      </c>
      <c r="AZ43">
        <f t="shared" si="8"/>
        <v>193.9</v>
      </c>
      <c r="BA43">
        <f t="shared" si="15"/>
        <v>0</v>
      </c>
      <c r="BB43">
        <f t="shared" si="16"/>
        <v>1.3995837400391231E-3</v>
      </c>
      <c r="BE43">
        <f t="shared" si="17"/>
        <v>107.01577914720758</v>
      </c>
      <c r="BF43" t="e">
        <f t="shared" si="18"/>
        <v>#N/A</v>
      </c>
      <c r="BI43">
        <f t="shared" si="24"/>
        <v>0.99999259866192436</v>
      </c>
      <c r="BL43" s="6">
        <v>42272</v>
      </c>
      <c r="BM43" s="10">
        <f t="shared" si="19"/>
        <v>960.38499999999999</v>
      </c>
      <c r="BN43" s="10">
        <f t="shared" si="20"/>
        <v>5.12</v>
      </c>
      <c r="BO43" s="10">
        <f t="shared" si="9"/>
        <v>21289450</v>
      </c>
      <c r="BP43">
        <f t="shared" si="10"/>
        <v>-8.9343266233423702E-3</v>
      </c>
      <c r="BQ43" s="10" t="str">
        <f t="shared" si="11"/>
        <v/>
      </c>
    </row>
    <row r="44" spans="4:69" x14ac:dyDescent="0.25">
      <c r="D44" s="6">
        <v>42061</v>
      </c>
      <c r="E44">
        <v>195.41200000000001</v>
      </c>
      <c r="F44">
        <v>196.67</v>
      </c>
      <c r="I44" s="6">
        <v>42061</v>
      </c>
      <c r="J44">
        <v>196.67</v>
      </c>
      <c r="K44">
        <v>195.41200000000001</v>
      </c>
      <c r="P44" s="6">
        <v>42061</v>
      </c>
      <c r="Q44">
        <v>0.1298</v>
      </c>
      <c r="S44" s="6">
        <v>42061</v>
      </c>
      <c r="T44">
        <v>4985</v>
      </c>
      <c r="W44" s="6">
        <v>42066</v>
      </c>
      <c r="X44" t="s">
        <v>1622</v>
      </c>
      <c r="Y44">
        <v>2007</v>
      </c>
      <c r="AB44" s="6">
        <v>42279</v>
      </c>
      <c r="AC44">
        <v>932.99360000000001</v>
      </c>
      <c r="AD44">
        <v>49318920</v>
      </c>
      <c r="AE44">
        <v>185.19</v>
      </c>
      <c r="AF44">
        <v>4.97</v>
      </c>
      <c r="AJ44" s="6">
        <v>42061</v>
      </c>
      <c r="AK44" s="4">
        <f t="shared" si="3"/>
        <v>0.1298</v>
      </c>
      <c r="AM44" s="6">
        <v>42061</v>
      </c>
      <c r="AN44">
        <f t="shared" si="4"/>
        <v>980.39994999999999</v>
      </c>
      <c r="AR44" s="6">
        <v>42061</v>
      </c>
      <c r="AS44">
        <f t="shared" si="5"/>
        <v>195.41200000000001</v>
      </c>
      <c r="AT44">
        <f t="shared" si="6"/>
        <v>2000.33</v>
      </c>
      <c r="AU44">
        <f t="shared" si="13"/>
        <v>9.2083313966400127E-3</v>
      </c>
      <c r="AV44">
        <f t="shared" si="14"/>
        <v>9.2431420628553695E-3</v>
      </c>
      <c r="AX44" s="6">
        <v>42061</v>
      </c>
      <c r="AY44">
        <f t="shared" si="7"/>
        <v>195.41200000000001</v>
      </c>
      <c r="AZ44">
        <f t="shared" si="8"/>
        <v>196.67</v>
      </c>
      <c r="BA44">
        <f t="shared" si="15"/>
        <v>0</v>
      </c>
      <c r="BB44">
        <f t="shared" si="16"/>
        <v>6.4376803881029954E-3</v>
      </c>
      <c r="BE44">
        <f t="shared" si="17"/>
        <v>108.0012159062647</v>
      </c>
      <c r="BF44" t="e">
        <f t="shared" si="18"/>
        <v>#N/A</v>
      </c>
      <c r="BI44">
        <f t="shared" si="24"/>
        <v>0.99999275572547797</v>
      </c>
      <c r="BL44" s="6">
        <v>42279</v>
      </c>
      <c r="BM44" s="10">
        <f t="shared" si="19"/>
        <v>932.99360000000001</v>
      </c>
      <c r="BN44" s="10">
        <f t="shared" si="20"/>
        <v>4.97</v>
      </c>
      <c r="BO44" s="10">
        <f t="shared" si="9"/>
        <v>49318920</v>
      </c>
      <c r="BP44" t="str">
        <f t="shared" si="10"/>
        <v/>
      </c>
      <c r="BQ44" s="10">
        <f t="shared" si="11"/>
        <v>1.3710243533668232E-2</v>
      </c>
    </row>
    <row r="45" spans="4:69" x14ac:dyDescent="0.25">
      <c r="D45" s="6">
        <v>42062</v>
      </c>
      <c r="E45">
        <v>195.68199999999999</v>
      </c>
      <c r="F45">
        <v>196.3</v>
      </c>
      <c r="I45" s="6">
        <v>42062</v>
      </c>
      <c r="J45">
        <v>196.3</v>
      </c>
      <c r="K45">
        <v>195.68199999999999</v>
      </c>
      <c r="P45" s="6">
        <v>42062</v>
      </c>
      <c r="Q45">
        <v>0.16109999999999999</v>
      </c>
      <c r="S45" s="6">
        <v>42062</v>
      </c>
      <c r="T45">
        <v>7682</v>
      </c>
      <c r="W45" s="6">
        <v>42067</v>
      </c>
      <c r="X45" t="s">
        <v>1622</v>
      </c>
      <c r="Y45">
        <v>1993.93</v>
      </c>
      <c r="AB45" s="6">
        <v>42286</v>
      </c>
      <c r="AC45">
        <v>975.9008</v>
      </c>
      <c r="AD45">
        <v>49388300</v>
      </c>
      <c r="AE45">
        <v>196</v>
      </c>
      <c r="AF45">
        <v>4.9619999999999997</v>
      </c>
      <c r="AJ45" s="6">
        <v>42062</v>
      </c>
      <c r="AK45" s="4">
        <f t="shared" si="3"/>
        <v>0.16109999999999999</v>
      </c>
      <c r="AM45" s="6">
        <v>42062</v>
      </c>
      <c r="AN45">
        <f t="shared" si="4"/>
        <v>1507.9766000000002</v>
      </c>
      <c r="AR45" s="6">
        <v>42062</v>
      </c>
      <c r="AS45">
        <f t="shared" si="5"/>
        <v>195.68199999999999</v>
      </c>
      <c r="AT45">
        <f t="shared" si="6"/>
        <v>2003.15</v>
      </c>
      <c r="AU45">
        <f t="shared" si="13"/>
        <v>1.3816961087342872E-3</v>
      </c>
      <c r="AV45">
        <f t="shared" si="14"/>
        <v>1.4097673883810558E-3</v>
      </c>
      <c r="AX45" s="6">
        <v>42062</v>
      </c>
      <c r="AY45">
        <f t="shared" si="7"/>
        <v>195.68199999999999</v>
      </c>
      <c r="AZ45">
        <f t="shared" si="8"/>
        <v>196.3</v>
      </c>
      <c r="BA45">
        <f t="shared" si="15"/>
        <v>0</v>
      </c>
      <c r="BB45">
        <f t="shared" si="16"/>
        <v>3.1581852188755644E-3</v>
      </c>
      <c r="BE45">
        <f t="shared" si="17"/>
        <v>108.15044076602096</v>
      </c>
      <c r="BF45" t="e">
        <f t="shared" si="18"/>
        <v>#N/A</v>
      </c>
      <c r="BI45">
        <f t="shared" si="24"/>
        <v>0.99999352897945959</v>
      </c>
      <c r="BL45" s="6">
        <v>42286</v>
      </c>
      <c r="BM45" s="10">
        <f t="shared" si="19"/>
        <v>975.9008</v>
      </c>
      <c r="BN45" s="10">
        <f t="shared" si="20"/>
        <v>4.9619999999999997</v>
      </c>
      <c r="BO45" s="10">
        <f t="shared" si="9"/>
        <v>49388300</v>
      </c>
      <c r="BP45" t="str">
        <f t="shared" si="10"/>
        <v/>
      </c>
      <c r="BQ45" s="10">
        <f t="shared" si="11"/>
        <v>3.4642857142856975E-3</v>
      </c>
    </row>
    <row r="46" spans="4:69" x14ac:dyDescent="0.25">
      <c r="D46" s="6">
        <v>42065</v>
      </c>
      <c r="E46">
        <v>195.80099999999999</v>
      </c>
      <c r="F46">
        <v>196.29</v>
      </c>
      <c r="I46" s="6">
        <v>42065</v>
      </c>
      <c r="J46">
        <v>196.29</v>
      </c>
      <c r="K46">
        <v>195.80099999999999</v>
      </c>
      <c r="P46" s="6">
        <v>42065</v>
      </c>
      <c r="Q46">
        <v>0.12809999999999999</v>
      </c>
      <c r="S46" s="6">
        <v>42065</v>
      </c>
      <c r="T46">
        <v>10142</v>
      </c>
      <c r="W46" s="6">
        <v>42068</v>
      </c>
      <c r="X46" t="s">
        <v>1622</v>
      </c>
      <c r="Y46">
        <v>2002.95</v>
      </c>
      <c r="AB46" s="6">
        <v>42293</v>
      </c>
      <c r="AC46">
        <v>978.31539999999995</v>
      </c>
      <c r="AD46">
        <v>32130140</v>
      </c>
      <c r="AE46">
        <v>195.58</v>
      </c>
      <c r="AF46">
        <v>4.9809999999999999</v>
      </c>
      <c r="AJ46" s="6">
        <v>42065</v>
      </c>
      <c r="AK46" s="4">
        <f t="shared" si="3"/>
        <v>0.12809999999999999</v>
      </c>
      <c r="AM46" s="6">
        <v>42065</v>
      </c>
      <c r="AN46">
        <f t="shared" si="4"/>
        <v>1990.7731799999999</v>
      </c>
      <c r="AR46" s="6">
        <v>42065</v>
      </c>
      <c r="AS46">
        <f t="shared" si="5"/>
        <v>195.80099999999999</v>
      </c>
      <c r="AT46">
        <f t="shared" si="6"/>
        <v>2004.57</v>
      </c>
      <c r="AU46">
        <f t="shared" si="13"/>
        <v>6.0812951625588418E-4</v>
      </c>
      <c r="AV46">
        <f t="shared" si="14"/>
        <v>7.0888350847408965E-4</v>
      </c>
      <c r="AX46" s="6">
        <v>42065</v>
      </c>
      <c r="AY46">
        <f t="shared" si="7"/>
        <v>195.80099999999999</v>
      </c>
      <c r="AZ46">
        <f t="shared" si="8"/>
        <v>196.29</v>
      </c>
      <c r="BA46">
        <f t="shared" si="15"/>
        <v>0</v>
      </c>
      <c r="BB46">
        <f t="shared" si="16"/>
        <v>2.4974336188272606E-3</v>
      </c>
      <c r="BE46">
        <f t="shared" si="17"/>
        <v>108.21621024124687</v>
      </c>
      <c r="BF46" t="e">
        <f t="shared" si="18"/>
        <v>#N/A</v>
      </c>
      <c r="BI46">
        <f t="shared" si="24"/>
        <v>0.99998841417400497</v>
      </c>
      <c r="BL46" s="6">
        <v>42293</v>
      </c>
      <c r="BM46" s="10">
        <f t="shared" si="19"/>
        <v>978.31539999999995</v>
      </c>
      <c r="BN46" s="10">
        <f t="shared" si="20"/>
        <v>4.9809999999999999</v>
      </c>
      <c r="BO46" s="10">
        <f t="shared" si="9"/>
        <v>32130140</v>
      </c>
      <c r="BP46">
        <f t="shared" si="10"/>
        <v>-4.5505675426937842E-4</v>
      </c>
      <c r="BQ46" s="10" t="str">
        <f t="shared" si="11"/>
        <v/>
      </c>
    </row>
    <row r="47" spans="4:69" x14ac:dyDescent="0.25">
      <c r="D47" s="6">
        <v>42066</v>
      </c>
      <c r="E47">
        <v>196.03299999999999</v>
      </c>
      <c r="F47">
        <v>195.18</v>
      </c>
      <c r="I47" s="6">
        <v>42066</v>
      </c>
      <c r="J47">
        <v>195.18</v>
      </c>
      <c r="K47">
        <v>196.03299999999999</v>
      </c>
      <c r="P47" s="6">
        <v>42066</v>
      </c>
      <c r="Q47">
        <v>0.10879999999999999</v>
      </c>
      <c r="S47" s="6">
        <v>42066</v>
      </c>
      <c r="T47">
        <v>10378</v>
      </c>
      <c r="W47" s="6">
        <v>42069</v>
      </c>
      <c r="X47" t="s">
        <v>1622</v>
      </c>
      <c r="Y47">
        <v>2026.19</v>
      </c>
      <c r="AB47" s="6">
        <v>42300</v>
      </c>
      <c r="AC47">
        <v>1008.6573</v>
      </c>
      <c r="AD47">
        <v>18935670</v>
      </c>
      <c r="AE47">
        <v>203.5</v>
      </c>
      <c r="AF47">
        <v>4.9980000000000002</v>
      </c>
      <c r="AJ47" s="6">
        <v>42066</v>
      </c>
      <c r="AK47" s="4">
        <f t="shared" si="3"/>
        <v>0.10879999999999999</v>
      </c>
      <c r="AM47" s="6">
        <v>42066</v>
      </c>
      <c r="AN47">
        <f t="shared" si="4"/>
        <v>2025.5780400000001</v>
      </c>
      <c r="AR47" s="6">
        <v>42066</v>
      </c>
      <c r="AS47">
        <f t="shared" si="5"/>
        <v>196.03299999999999</v>
      </c>
      <c r="AT47">
        <f t="shared" si="6"/>
        <v>2007</v>
      </c>
      <c r="AU47">
        <f t="shared" si="13"/>
        <v>1.1848764817339319E-3</v>
      </c>
      <c r="AV47">
        <f t="shared" si="14"/>
        <v>1.2122300543258024E-3</v>
      </c>
      <c r="AX47" s="6">
        <v>42066</v>
      </c>
      <c r="AY47">
        <f t="shared" si="7"/>
        <v>196.03299999999999</v>
      </c>
      <c r="AZ47">
        <f t="shared" si="8"/>
        <v>195.18</v>
      </c>
      <c r="BA47">
        <f t="shared" si="15"/>
        <v>-4.3513081981093604E-3</v>
      </c>
      <c r="BB47">
        <f t="shared" si="16"/>
        <v>0</v>
      </c>
      <c r="BE47">
        <f t="shared" si="17"/>
        <v>108.3444330837041</v>
      </c>
      <c r="BF47" t="e">
        <f t="shared" si="18"/>
        <v>#N/A</v>
      </c>
      <c r="BI47">
        <f t="shared" si="24"/>
        <v>0.99998373961205889</v>
      </c>
      <c r="BL47" s="6">
        <v>42300</v>
      </c>
      <c r="BM47" s="10">
        <f t="shared" si="19"/>
        <v>1008.6573</v>
      </c>
      <c r="BN47" s="10">
        <f t="shared" si="20"/>
        <v>4.9980000000000002</v>
      </c>
      <c r="BO47" s="10">
        <f t="shared" si="9"/>
        <v>18935670</v>
      </c>
      <c r="BP47">
        <f t="shared" si="10"/>
        <v>-1.3012285012285019E-2</v>
      </c>
      <c r="BQ47" s="10" t="str">
        <f t="shared" si="11"/>
        <v/>
      </c>
    </row>
    <row r="48" spans="4:69" x14ac:dyDescent="0.25">
      <c r="D48" s="6">
        <v>42067</v>
      </c>
      <c r="E48">
        <v>194.75</v>
      </c>
      <c r="F48">
        <v>194.58</v>
      </c>
      <c r="I48" s="6">
        <v>42067</v>
      </c>
      <c r="J48">
        <v>194.58</v>
      </c>
      <c r="K48">
        <v>194.75</v>
      </c>
      <c r="P48" s="6">
        <v>42067</v>
      </c>
      <c r="Q48">
        <v>0.1157</v>
      </c>
      <c r="S48" s="6">
        <v>42067</v>
      </c>
      <c r="T48">
        <v>152476</v>
      </c>
      <c r="W48" s="6">
        <v>42072</v>
      </c>
      <c r="X48" t="s">
        <v>1622</v>
      </c>
      <c r="Y48">
        <v>2014.01</v>
      </c>
      <c r="AB48" s="6">
        <v>42307</v>
      </c>
      <c r="AC48">
        <v>1019.2597</v>
      </c>
      <c r="AD48">
        <v>13329930</v>
      </c>
      <c r="AE48">
        <v>201.18</v>
      </c>
      <c r="AF48">
        <v>5.0179999999999998</v>
      </c>
      <c r="AJ48" s="6">
        <v>42067</v>
      </c>
      <c r="AK48" s="4">
        <f t="shared" si="3"/>
        <v>0.1157</v>
      </c>
      <c r="AM48" s="6">
        <v>42067</v>
      </c>
      <c r="AN48">
        <f t="shared" si="4"/>
        <v>29668.78008</v>
      </c>
      <c r="AR48" s="6">
        <v>42067</v>
      </c>
      <c r="AS48">
        <f t="shared" si="5"/>
        <v>194.75</v>
      </c>
      <c r="AT48">
        <f t="shared" si="6"/>
        <v>1993.93</v>
      </c>
      <c r="AU48">
        <f t="shared" si="13"/>
        <v>-6.5448164339676485E-3</v>
      </c>
      <c r="AV48">
        <f t="shared" si="14"/>
        <v>-6.5122072745390502E-3</v>
      </c>
      <c r="AX48" s="6">
        <v>42067</v>
      </c>
      <c r="AY48">
        <f t="shared" si="7"/>
        <v>194.75</v>
      </c>
      <c r="AZ48">
        <f t="shared" si="8"/>
        <v>194.58</v>
      </c>
      <c r="BA48">
        <f t="shared" si="15"/>
        <v>-8.7291399229771915E-4</v>
      </c>
      <c r="BB48">
        <f t="shared" si="16"/>
        <v>0</v>
      </c>
      <c r="BE48">
        <f t="shared" si="17"/>
        <v>107.63533865752896</v>
      </c>
      <c r="BF48" t="e">
        <f t="shared" si="18"/>
        <v>#N/A</v>
      </c>
      <c r="BI48">
        <f t="shared" si="24"/>
        <v>0.99998499573632216</v>
      </c>
      <c r="BL48" s="6">
        <v>42307</v>
      </c>
      <c r="BM48" s="10">
        <f t="shared" si="19"/>
        <v>1019.2597</v>
      </c>
      <c r="BN48" s="10">
        <f t="shared" si="20"/>
        <v>5.0179999999999998</v>
      </c>
      <c r="BO48" s="10">
        <f t="shared" si="9"/>
        <v>13329930</v>
      </c>
      <c r="BP48" t="str">
        <f t="shared" si="10"/>
        <v/>
      </c>
      <c r="BQ48" s="10">
        <f t="shared" si="11"/>
        <v>4.8513768764291143E-3</v>
      </c>
    </row>
    <row r="49" spans="4:69" x14ac:dyDescent="0.25">
      <c r="D49" s="6">
        <v>42068</v>
      </c>
      <c r="E49">
        <v>195.624</v>
      </c>
      <c r="F49">
        <v>196.88</v>
      </c>
      <c r="I49" s="6">
        <v>42068</v>
      </c>
      <c r="J49">
        <v>196.88</v>
      </c>
      <c r="K49">
        <v>195.624</v>
      </c>
      <c r="P49" s="6">
        <v>42068</v>
      </c>
      <c r="Q49">
        <v>0.13220000000000001</v>
      </c>
      <c r="S49" s="6">
        <v>42068</v>
      </c>
      <c r="T49">
        <v>12634</v>
      </c>
      <c r="W49" s="6">
        <v>42073</v>
      </c>
      <c r="X49" t="s">
        <v>1622</v>
      </c>
      <c r="Y49">
        <v>2004.46</v>
      </c>
      <c r="AB49" s="6">
        <v>42314</v>
      </c>
      <c r="AC49">
        <v>1026.2824000000001</v>
      </c>
      <c r="AD49">
        <v>6325280</v>
      </c>
      <c r="AE49">
        <v>204.71</v>
      </c>
      <c r="AF49">
        <v>5.0350000000000001</v>
      </c>
      <c r="AJ49" s="6">
        <v>42068</v>
      </c>
      <c r="AK49" s="4">
        <f t="shared" si="3"/>
        <v>0.13220000000000001</v>
      </c>
      <c r="AM49" s="6">
        <v>42068</v>
      </c>
      <c r="AN49">
        <f t="shared" si="4"/>
        <v>2487.3819199999998</v>
      </c>
      <c r="AR49" s="6">
        <v>42068</v>
      </c>
      <c r="AS49">
        <f t="shared" si="5"/>
        <v>195.624</v>
      </c>
      <c r="AT49">
        <f t="shared" si="6"/>
        <v>2002.95</v>
      </c>
      <c r="AU49">
        <f t="shared" si="13"/>
        <v>4.4878048780487845E-3</v>
      </c>
      <c r="AV49">
        <f t="shared" si="14"/>
        <v>4.5237295190905247E-3</v>
      </c>
      <c r="AX49" s="6">
        <v>42068</v>
      </c>
      <c r="AY49">
        <f t="shared" si="7"/>
        <v>195.624</v>
      </c>
      <c r="AZ49">
        <f t="shared" si="8"/>
        <v>196.88</v>
      </c>
      <c r="BA49">
        <f t="shared" si="15"/>
        <v>0</v>
      </c>
      <c r="BB49">
        <f t="shared" si="16"/>
        <v>6.4204801046905402E-3</v>
      </c>
      <c r="BE49">
        <f t="shared" si="17"/>
        <v>108.11838505540665</v>
      </c>
      <c r="BF49" t="e">
        <f t="shared" si="18"/>
        <v>#N/A</v>
      </c>
      <c r="BI49">
        <f t="shared" si="24"/>
        <v>0.99998498323440277</v>
      </c>
      <c r="BL49" s="6">
        <v>42314</v>
      </c>
      <c r="BM49" s="10">
        <f t="shared" si="19"/>
        <v>1026.2824000000001</v>
      </c>
      <c r="BN49" s="10">
        <f t="shared" si="20"/>
        <v>5.0350000000000001</v>
      </c>
      <c r="BO49" s="10">
        <f t="shared" si="9"/>
        <v>6325280</v>
      </c>
      <c r="BP49">
        <f t="shared" si="10"/>
        <v>-9.0664842948561253E-3</v>
      </c>
      <c r="BQ49" s="10" t="str">
        <f t="shared" si="11"/>
        <v/>
      </c>
    </row>
    <row r="50" spans="4:69" x14ac:dyDescent="0.25">
      <c r="D50" s="6">
        <v>42069</v>
      </c>
      <c r="E50">
        <v>197.88800000000001</v>
      </c>
      <c r="F50">
        <v>197.8</v>
      </c>
      <c r="I50" s="6">
        <v>42069</v>
      </c>
      <c r="J50">
        <v>197.8</v>
      </c>
      <c r="K50">
        <v>197.88800000000001</v>
      </c>
      <c r="P50" s="6">
        <v>42069</v>
      </c>
      <c r="Q50">
        <v>0.1396</v>
      </c>
      <c r="S50" s="6">
        <v>42069</v>
      </c>
      <c r="T50">
        <v>14058</v>
      </c>
      <c r="W50" s="6">
        <v>42074</v>
      </c>
      <c r="X50" t="s">
        <v>1622</v>
      </c>
      <c r="Y50">
        <v>2005.71</v>
      </c>
      <c r="AB50" s="6">
        <v>42321</v>
      </c>
      <c r="AC50">
        <v>1040.7727</v>
      </c>
      <c r="AD50">
        <v>5963880</v>
      </c>
      <c r="AE50">
        <v>203.94</v>
      </c>
      <c r="AF50">
        <v>5.0350000000000001</v>
      </c>
      <c r="AJ50" s="6">
        <v>42069</v>
      </c>
      <c r="AK50" s="4">
        <f t="shared" si="3"/>
        <v>0.1396</v>
      </c>
      <c r="AM50" s="6">
        <v>42069</v>
      </c>
      <c r="AN50">
        <f t="shared" si="4"/>
        <v>2780.6724000000004</v>
      </c>
      <c r="AR50" s="6">
        <v>42069</v>
      </c>
      <c r="AS50">
        <f t="shared" si="5"/>
        <v>197.88800000000001</v>
      </c>
      <c r="AT50">
        <f t="shared" si="6"/>
        <v>2026.19</v>
      </c>
      <c r="AU50">
        <f t="shared" si="13"/>
        <v>1.1573222099537928E-2</v>
      </c>
      <c r="AV50">
        <f t="shared" si="14"/>
        <v>1.1602885743528191E-2</v>
      </c>
      <c r="AX50" s="6">
        <v>42069</v>
      </c>
      <c r="AY50">
        <f t="shared" si="7"/>
        <v>197.88800000000001</v>
      </c>
      <c r="AZ50">
        <f t="shared" si="8"/>
        <v>197.8</v>
      </c>
      <c r="BA50">
        <f t="shared" si="15"/>
        <v>-4.4469598965068968E-4</v>
      </c>
      <c r="BB50">
        <f t="shared" si="16"/>
        <v>0</v>
      </c>
      <c r="BE50">
        <f t="shared" si="17"/>
        <v>109.36966313869623</v>
      </c>
      <c r="BF50" t="e">
        <f t="shared" si="18"/>
        <v>#N/A</v>
      </c>
      <c r="BI50">
        <f t="shared" si="24"/>
        <v>0.9999889070207002</v>
      </c>
      <c r="BL50" s="6">
        <v>42321</v>
      </c>
      <c r="BM50" s="10">
        <f t="shared" si="19"/>
        <v>1040.7727</v>
      </c>
      <c r="BN50" s="10">
        <f t="shared" si="20"/>
        <v>5.0350000000000001</v>
      </c>
      <c r="BO50" s="10">
        <f t="shared" si="9"/>
        <v>5963880</v>
      </c>
      <c r="BP50" t="str">
        <f t="shared" si="10"/>
        <v/>
      </c>
      <c r="BQ50" s="10">
        <f t="shared" si="11"/>
        <v>8.69863685397676E-3</v>
      </c>
    </row>
    <row r="51" spans="4:69" x14ac:dyDescent="0.25">
      <c r="D51" s="6">
        <v>42072</v>
      </c>
      <c r="E51">
        <v>196.679</v>
      </c>
      <c r="F51">
        <v>197.45</v>
      </c>
      <c r="I51" s="6">
        <v>42072</v>
      </c>
      <c r="J51">
        <v>197.45</v>
      </c>
      <c r="K51">
        <v>196.679</v>
      </c>
      <c r="P51" s="6">
        <v>42072</v>
      </c>
      <c r="Q51">
        <v>0.12659999999999999</v>
      </c>
      <c r="S51" s="6">
        <v>42072</v>
      </c>
      <c r="T51">
        <v>9860</v>
      </c>
      <c r="W51" s="6">
        <v>42075</v>
      </c>
      <c r="X51" t="s">
        <v>1622</v>
      </c>
      <c r="Y51">
        <v>2034.4</v>
      </c>
      <c r="AB51" s="6">
        <v>42328</v>
      </c>
      <c r="AC51">
        <v>1051.3203000000001</v>
      </c>
      <c r="AD51">
        <v>35525380</v>
      </c>
      <c r="AE51">
        <v>208.84</v>
      </c>
      <c r="AF51">
        <v>5.0309999999999997</v>
      </c>
      <c r="AJ51" s="6">
        <v>42072</v>
      </c>
      <c r="AK51" s="4">
        <f t="shared" si="3"/>
        <v>0.12659999999999999</v>
      </c>
      <c r="AM51" s="6">
        <v>42072</v>
      </c>
      <c r="AN51">
        <f t="shared" si="4"/>
        <v>1946.857</v>
      </c>
      <c r="AR51" s="6">
        <v>42072</v>
      </c>
      <c r="AS51">
        <f t="shared" si="5"/>
        <v>196.679</v>
      </c>
      <c r="AT51">
        <f t="shared" si="6"/>
        <v>2014.01</v>
      </c>
      <c r="AU51">
        <f t="shared" si="13"/>
        <v>-6.1095164941785685E-3</v>
      </c>
      <c r="AV51">
        <f t="shared" si="14"/>
        <v>-6.0112822588207493E-3</v>
      </c>
      <c r="AX51" s="6">
        <v>42072</v>
      </c>
      <c r="AY51">
        <f t="shared" si="7"/>
        <v>196.679</v>
      </c>
      <c r="AZ51">
        <f t="shared" si="8"/>
        <v>197.45</v>
      </c>
      <c r="BA51">
        <f t="shared" si="15"/>
        <v>0</v>
      </c>
      <c r="BB51">
        <f t="shared" si="16"/>
        <v>3.9200931467009426E-3</v>
      </c>
      <c r="BE51">
        <f t="shared" si="17"/>
        <v>108.70146737778761</v>
      </c>
      <c r="BF51" t="e">
        <f t="shared" si="18"/>
        <v>#N/A</v>
      </c>
      <c r="BI51">
        <f t="shared" si="24"/>
        <v>0.99998891958182023</v>
      </c>
      <c r="BL51" s="6">
        <v>42328</v>
      </c>
      <c r="BM51" s="10">
        <f t="shared" si="19"/>
        <v>1051.3203000000001</v>
      </c>
      <c r="BN51" s="10">
        <f t="shared" si="20"/>
        <v>5.0309999999999997</v>
      </c>
      <c r="BO51" s="10">
        <f t="shared" si="9"/>
        <v>35525380</v>
      </c>
      <c r="BP51">
        <f t="shared" si="10"/>
        <v>-4.2281172189235772E-3</v>
      </c>
      <c r="BQ51" s="10" t="str">
        <f t="shared" si="11"/>
        <v/>
      </c>
    </row>
    <row r="52" spans="4:69" x14ac:dyDescent="0.25">
      <c r="D52" s="6">
        <v>42073</v>
      </c>
      <c r="E52">
        <v>195.74100000000001</v>
      </c>
      <c r="F52">
        <v>194.45</v>
      </c>
      <c r="I52" s="6">
        <v>42073</v>
      </c>
      <c r="J52">
        <v>194.45</v>
      </c>
      <c r="K52">
        <v>195.74100000000001</v>
      </c>
      <c r="P52" s="6">
        <v>42073</v>
      </c>
      <c r="Q52">
        <v>0.1118</v>
      </c>
      <c r="S52" s="6">
        <v>42073</v>
      </c>
      <c r="T52">
        <v>50157</v>
      </c>
      <c r="W52" s="6">
        <v>42076</v>
      </c>
      <c r="X52" t="s">
        <v>1622</v>
      </c>
      <c r="Y52">
        <v>2053.3200000000002</v>
      </c>
      <c r="AB52" s="6">
        <v>42335</v>
      </c>
      <c r="AC52">
        <v>1009.9849</v>
      </c>
      <c r="AD52">
        <v>48969650</v>
      </c>
      <c r="AE52">
        <v>206.63</v>
      </c>
      <c r="AF52">
        <v>4.8600000000000003</v>
      </c>
      <c r="AJ52" s="6">
        <v>42073</v>
      </c>
      <c r="AK52" s="4">
        <f t="shared" si="3"/>
        <v>0.1118</v>
      </c>
      <c r="AM52" s="6">
        <v>42073</v>
      </c>
      <c r="AN52">
        <f t="shared" si="4"/>
        <v>9753.0286499999984</v>
      </c>
      <c r="AR52" s="6">
        <v>42073</v>
      </c>
      <c r="AS52">
        <f t="shared" si="5"/>
        <v>195.74100000000001</v>
      </c>
      <c r="AT52">
        <f t="shared" si="6"/>
        <v>2004.46</v>
      </c>
      <c r="AU52">
        <f t="shared" si="13"/>
        <v>-4.7691924404740238E-3</v>
      </c>
      <c r="AV52">
        <f t="shared" si="14"/>
        <v>-4.741783804449784E-3</v>
      </c>
      <c r="AX52" s="6">
        <v>42073</v>
      </c>
      <c r="AY52">
        <f t="shared" si="7"/>
        <v>195.74100000000001</v>
      </c>
      <c r="AZ52">
        <f t="shared" si="8"/>
        <v>194.45</v>
      </c>
      <c r="BA52">
        <f t="shared" si="15"/>
        <v>-6.5954501100945473E-3</v>
      </c>
      <c r="BB52">
        <f t="shared" si="16"/>
        <v>0</v>
      </c>
      <c r="BE52">
        <f t="shared" si="17"/>
        <v>108.18304916130103</v>
      </c>
      <c r="BF52" t="e">
        <f t="shared" si="18"/>
        <v>#N/A</v>
      </c>
      <c r="BI52">
        <f t="shared" si="24"/>
        <v>0.99998953298525151</v>
      </c>
      <c r="BL52" s="6">
        <v>42335</v>
      </c>
      <c r="BM52" s="10">
        <f t="shared" si="19"/>
        <v>1009.9849</v>
      </c>
      <c r="BN52" s="10">
        <f t="shared" si="20"/>
        <v>4.8600000000000003</v>
      </c>
      <c r="BO52" s="10">
        <f t="shared" si="9"/>
        <v>48969650</v>
      </c>
      <c r="BP52" t="str">
        <f t="shared" si="10"/>
        <v/>
      </c>
      <c r="BQ52" s="10">
        <f t="shared" si="11"/>
        <v>6.1462517543442452E-4</v>
      </c>
    </row>
    <row r="53" spans="4:69" x14ac:dyDescent="0.25">
      <c r="D53" s="6">
        <v>42074</v>
      </c>
      <c r="E53">
        <v>195.85599999999999</v>
      </c>
      <c r="F53">
        <v>196.63</v>
      </c>
      <c r="I53" s="6">
        <v>42074</v>
      </c>
      <c r="J53">
        <v>196.63</v>
      </c>
      <c r="K53">
        <v>195.85599999999999</v>
      </c>
      <c r="P53" s="6">
        <v>42074</v>
      </c>
      <c r="Q53">
        <v>0.1129</v>
      </c>
      <c r="S53" s="6">
        <v>42074</v>
      </c>
      <c r="T53">
        <v>15097</v>
      </c>
      <c r="W53" s="6">
        <v>42079</v>
      </c>
      <c r="X53" t="s">
        <v>1622</v>
      </c>
      <c r="Y53">
        <v>2050.4299999999998</v>
      </c>
      <c r="AB53" s="6">
        <v>42342</v>
      </c>
      <c r="AC53">
        <v>992.99279999999999</v>
      </c>
      <c r="AD53">
        <v>10713150</v>
      </c>
      <c r="AE53">
        <v>204.38</v>
      </c>
      <c r="AF53">
        <v>4.84</v>
      </c>
      <c r="AJ53" s="6">
        <v>42074</v>
      </c>
      <c r="AK53" s="4">
        <f t="shared" si="3"/>
        <v>0.1129</v>
      </c>
      <c r="AM53" s="6">
        <v>42074</v>
      </c>
      <c r="AN53">
        <f t="shared" si="4"/>
        <v>2968.5231100000001</v>
      </c>
      <c r="AR53" s="6">
        <v>42074</v>
      </c>
      <c r="AS53">
        <f t="shared" si="5"/>
        <v>195.85599999999999</v>
      </c>
      <c r="AT53">
        <f t="shared" si="6"/>
        <v>2005.71</v>
      </c>
      <c r="AU53">
        <f t="shared" si="13"/>
        <v>5.8751104776200158E-4</v>
      </c>
      <c r="AV53">
        <f t="shared" si="14"/>
        <v>6.2360935114691429E-4</v>
      </c>
      <c r="AX53" s="6">
        <v>42074</v>
      </c>
      <c r="AY53">
        <f t="shared" si="7"/>
        <v>195.85599999999999</v>
      </c>
      <c r="AZ53">
        <f t="shared" si="8"/>
        <v>196.63</v>
      </c>
      <c r="BA53">
        <f t="shared" si="15"/>
        <v>0</v>
      </c>
      <c r="BB53">
        <f t="shared" si="16"/>
        <v>3.9518830160933938E-3</v>
      </c>
      <c r="BE53">
        <f t="shared" si="17"/>
        <v>108.24660789786387</v>
      </c>
      <c r="BF53" t="e">
        <f t="shared" si="18"/>
        <v>#N/A</v>
      </c>
      <c r="BI53">
        <f t="shared" si="24"/>
        <v>0.99998683002905853</v>
      </c>
      <c r="BL53" s="6">
        <v>42342</v>
      </c>
      <c r="BM53" s="10">
        <f t="shared" si="19"/>
        <v>992.99279999999999</v>
      </c>
      <c r="BN53" s="10">
        <f t="shared" si="20"/>
        <v>4.84</v>
      </c>
      <c r="BO53" s="10">
        <f t="shared" si="9"/>
        <v>10713150</v>
      </c>
      <c r="BP53">
        <f t="shared" si="10"/>
        <v>-1.1596046579900321E-3</v>
      </c>
      <c r="BQ53" s="10" t="str">
        <f t="shared" si="11"/>
        <v/>
      </c>
    </row>
    <row r="54" spans="4:69" x14ac:dyDescent="0.25">
      <c r="D54" s="6">
        <v>42075</v>
      </c>
      <c r="E54">
        <v>198.65199999999999</v>
      </c>
      <c r="F54">
        <v>200.76</v>
      </c>
      <c r="I54" s="6">
        <v>42075</v>
      </c>
      <c r="J54">
        <v>200.76</v>
      </c>
      <c r="K54">
        <v>198.65199999999999</v>
      </c>
      <c r="P54" s="6">
        <v>42075</v>
      </c>
      <c r="Q54">
        <v>0.16470000000000001</v>
      </c>
      <c r="S54" s="6">
        <v>42075</v>
      </c>
      <c r="T54">
        <v>14613</v>
      </c>
      <c r="W54" s="6">
        <v>42080</v>
      </c>
      <c r="X54" t="s">
        <v>1622</v>
      </c>
      <c r="Y54">
        <v>2067.29</v>
      </c>
      <c r="AB54" s="6">
        <v>42349</v>
      </c>
      <c r="AC54">
        <v>929.87950000000001</v>
      </c>
      <c r="AD54">
        <v>71891830</v>
      </c>
      <c r="AE54">
        <v>196.03</v>
      </c>
      <c r="AF54">
        <v>4.5999999999999996</v>
      </c>
      <c r="AJ54" s="6">
        <v>42075</v>
      </c>
      <c r="AK54" s="4">
        <f t="shared" si="3"/>
        <v>0.16470000000000001</v>
      </c>
      <c r="AM54" s="6">
        <v>42075</v>
      </c>
      <c r="AN54">
        <f t="shared" si="4"/>
        <v>2933.70588</v>
      </c>
      <c r="AR54" s="6">
        <v>42075</v>
      </c>
      <c r="AS54">
        <f t="shared" si="5"/>
        <v>198.65199999999999</v>
      </c>
      <c r="AT54">
        <f t="shared" si="6"/>
        <v>2034.4</v>
      </c>
      <c r="AU54">
        <f t="shared" si="13"/>
        <v>1.4275794461236835E-2</v>
      </c>
      <c r="AV54">
        <f t="shared" si="14"/>
        <v>1.4304161618579059E-2</v>
      </c>
      <c r="AX54" s="6">
        <v>42075</v>
      </c>
      <c r="AY54">
        <f t="shared" si="7"/>
        <v>198.65199999999999</v>
      </c>
      <c r="AZ54">
        <f t="shared" si="8"/>
        <v>200.76</v>
      </c>
      <c r="BA54">
        <f t="shared" si="15"/>
        <v>0</v>
      </c>
      <c r="BB54">
        <f t="shared" si="16"/>
        <v>1.0611521655961242E-2</v>
      </c>
      <c r="BE54">
        <f t="shared" si="17"/>
        <v>109.79191422333987</v>
      </c>
      <c r="BF54" t="e">
        <f t="shared" si="18"/>
        <v>#N/A</v>
      </c>
      <c r="BI54">
        <f t="shared" si="24"/>
        <v>0.99998948539867127</v>
      </c>
      <c r="BL54" s="6">
        <v>42349</v>
      </c>
      <c r="BM54" s="10">
        <f t="shared" si="19"/>
        <v>929.87950000000001</v>
      </c>
      <c r="BN54" s="10">
        <f t="shared" si="20"/>
        <v>4.5999999999999996</v>
      </c>
      <c r="BO54" s="10">
        <f t="shared" si="9"/>
        <v>71891830</v>
      </c>
      <c r="BP54" t="str">
        <f t="shared" si="10"/>
        <v/>
      </c>
      <c r="BQ54" s="10">
        <f t="shared" si="11"/>
        <v>2.5807274396775881E-2</v>
      </c>
    </row>
    <row r="55" spans="4:69" x14ac:dyDescent="0.25">
      <c r="D55" s="6">
        <v>42076</v>
      </c>
      <c r="E55">
        <v>200.49299999999999</v>
      </c>
      <c r="F55">
        <v>200.59</v>
      </c>
      <c r="I55" s="6">
        <v>42076</v>
      </c>
      <c r="J55">
        <v>200.59</v>
      </c>
      <c r="K55">
        <v>200.49299999999999</v>
      </c>
      <c r="P55" s="6">
        <v>42076</v>
      </c>
      <c r="Q55">
        <v>0.1176</v>
      </c>
      <c r="S55" s="6">
        <v>42076</v>
      </c>
      <c r="T55">
        <v>16332</v>
      </c>
      <c r="W55" s="6">
        <v>42081</v>
      </c>
      <c r="X55" t="s">
        <v>1622</v>
      </c>
      <c r="Y55">
        <v>2083.77</v>
      </c>
      <c r="AB55" s="6">
        <v>42356</v>
      </c>
      <c r="AC55">
        <v>906.46230000000003</v>
      </c>
      <c r="AD55">
        <v>16096840</v>
      </c>
      <c r="AE55">
        <v>198.4</v>
      </c>
      <c r="AF55">
        <v>4.5199999999999996</v>
      </c>
      <c r="AJ55" s="6">
        <v>42076</v>
      </c>
      <c r="AK55" s="4">
        <f t="shared" si="3"/>
        <v>0.1176</v>
      </c>
      <c r="AM55" s="6">
        <v>42076</v>
      </c>
      <c r="AN55">
        <f t="shared" si="4"/>
        <v>3276.0358799999999</v>
      </c>
      <c r="AR55" s="6">
        <v>42076</v>
      </c>
      <c r="AS55">
        <f t="shared" si="5"/>
        <v>200.49299999999999</v>
      </c>
      <c r="AT55">
        <f t="shared" si="6"/>
        <v>2053.3200000000002</v>
      </c>
      <c r="AU55">
        <f t="shared" si="13"/>
        <v>9.2674626985884689E-3</v>
      </c>
      <c r="AV55">
        <f t="shared" si="14"/>
        <v>9.3000393236335466E-3</v>
      </c>
      <c r="AX55" s="6">
        <v>42076</v>
      </c>
      <c r="AY55">
        <f t="shared" si="7"/>
        <v>200.49299999999999</v>
      </c>
      <c r="AZ55">
        <f t="shared" si="8"/>
        <v>200.59</v>
      </c>
      <c r="BA55">
        <f t="shared" si="15"/>
        <v>0</v>
      </c>
      <c r="BB55">
        <f t="shared" si="16"/>
        <v>4.8380741472264788E-4</v>
      </c>
      <c r="BE55">
        <f t="shared" si="17"/>
        <v>110.8094066930113</v>
      </c>
      <c r="BF55" t="e">
        <f t="shared" si="18"/>
        <v>#N/A</v>
      </c>
      <c r="BI55">
        <f t="shared" si="24"/>
        <v>0.99999248071591074</v>
      </c>
      <c r="BL55" s="6">
        <v>42356</v>
      </c>
      <c r="BM55" s="10">
        <f t="shared" si="19"/>
        <v>906.46230000000003</v>
      </c>
      <c r="BN55" s="10">
        <f t="shared" si="20"/>
        <v>4.5199999999999996</v>
      </c>
      <c r="BO55" s="10">
        <f t="shared" si="9"/>
        <v>16096840</v>
      </c>
      <c r="BP55" t="str">
        <f t="shared" si="10"/>
        <v/>
      </c>
      <c r="BQ55" s="10">
        <f t="shared" si="11"/>
        <v>5.3881048387096619E-3</v>
      </c>
    </row>
    <row r="56" spans="4:69" x14ac:dyDescent="0.25">
      <c r="D56" s="6">
        <v>42079</v>
      </c>
      <c r="E56">
        <v>200.191</v>
      </c>
      <c r="F56">
        <v>202.49</v>
      </c>
      <c r="I56" s="6">
        <v>42079</v>
      </c>
      <c r="J56">
        <v>202.49</v>
      </c>
      <c r="K56">
        <v>200.191</v>
      </c>
      <c r="P56" s="6">
        <v>42079</v>
      </c>
      <c r="Q56">
        <v>0.13789999999999999</v>
      </c>
      <c r="S56" s="6">
        <v>42079</v>
      </c>
      <c r="T56">
        <v>17675</v>
      </c>
      <c r="W56" s="6">
        <v>42082</v>
      </c>
      <c r="X56" t="s">
        <v>1622</v>
      </c>
      <c r="Y56">
        <v>2074.66</v>
      </c>
      <c r="AB56" s="6">
        <v>42363</v>
      </c>
      <c r="AC56">
        <v>1023.2649</v>
      </c>
      <c r="AD56">
        <v>16106390</v>
      </c>
      <c r="AE56">
        <v>201.14</v>
      </c>
      <c r="AF56">
        <v>5.1509999999999998</v>
      </c>
      <c r="AJ56" s="6">
        <v>42079</v>
      </c>
      <c r="AK56" s="4">
        <f t="shared" si="3"/>
        <v>0.13789999999999999</v>
      </c>
      <c r="AM56" s="6">
        <v>42079</v>
      </c>
      <c r="AN56">
        <f t="shared" si="4"/>
        <v>3579.0107499999999</v>
      </c>
      <c r="AR56" s="6">
        <v>42079</v>
      </c>
      <c r="AS56">
        <f t="shared" si="5"/>
        <v>200.191</v>
      </c>
      <c r="AT56">
        <f t="shared" si="6"/>
        <v>2050.4299999999998</v>
      </c>
      <c r="AU56">
        <f t="shared" si="13"/>
        <v>-1.506287002538742E-3</v>
      </c>
      <c r="AV56">
        <f t="shared" si="14"/>
        <v>-1.4074766719266441E-3</v>
      </c>
      <c r="AX56" s="6">
        <v>42079</v>
      </c>
      <c r="AY56">
        <f t="shared" si="7"/>
        <v>200.191</v>
      </c>
      <c r="AZ56">
        <f t="shared" si="8"/>
        <v>202.49</v>
      </c>
      <c r="BA56">
        <f t="shared" si="15"/>
        <v>0</v>
      </c>
      <c r="BB56">
        <f t="shared" si="16"/>
        <v>1.1484032748724893E-2</v>
      </c>
      <c r="BE56">
        <f t="shared" si="17"/>
        <v>110.64249592395059</v>
      </c>
      <c r="BF56" t="e">
        <f t="shared" si="18"/>
        <v>#N/A</v>
      </c>
      <c r="BI56">
        <f t="shared" si="24"/>
        <v>0.99999136924719867</v>
      </c>
      <c r="BL56" s="6">
        <v>42363</v>
      </c>
      <c r="BM56" s="10">
        <f t="shared" si="19"/>
        <v>1023.2649</v>
      </c>
      <c r="BN56" s="10">
        <f t="shared" si="20"/>
        <v>5.1509999999999998</v>
      </c>
      <c r="BO56" s="10">
        <f t="shared" si="9"/>
        <v>16106390</v>
      </c>
      <c r="BP56" t="str">
        <f t="shared" si="10"/>
        <v/>
      </c>
      <c r="BQ56" s="10" t="str">
        <f t="shared" si="11"/>
        <v/>
      </c>
    </row>
    <row r="57" spans="4:69" x14ac:dyDescent="0.25">
      <c r="D57" s="6">
        <v>42080</v>
      </c>
      <c r="E57">
        <v>201.83099999999999</v>
      </c>
      <c r="F57">
        <v>201.96</v>
      </c>
      <c r="I57" s="6">
        <v>42080</v>
      </c>
      <c r="J57">
        <v>201.96</v>
      </c>
      <c r="K57">
        <v>201.83099999999999</v>
      </c>
      <c r="P57" s="6">
        <v>42080</v>
      </c>
      <c r="Q57">
        <v>0.1774</v>
      </c>
      <c r="S57" s="6">
        <v>42080</v>
      </c>
      <c r="T57">
        <v>107599</v>
      </c>
      <c r="W57" s="6">
        <v>42083</v>
      </c>
      <c r="X57" t="s">
        <v>1622</v>
      </c>
      <c r="Y57">
        <v>2081.0300000000002</v>
      </c>
      <c r="AB57" s="6">
        <v>42370</v>
      </c>
      <c r="AC57">
        <v>1031.9983999999999</v>
      </c>
      <c r="AD57">
        <v>3583590</v>
      </c>
      <c r="AE57">
        <v>200.67</v>
      </c>
      <c r="AF57">
        <v>5.1109999999999998</v>
      </c>
      <c r="AJ57" s="6">
        <v>42080</v>
      </c>
      <c r="AK57" s="4">
        <f t="shared" si="3"/>
        <v>0.1774</v>
      </c>
      <c r="AM57" s="6">
        <v>42080</v>
      </c>
      <c r="AN57">
        <f t="shared" si="4"/>
        <v>21730.694039999998</v>
      </c>
      <c r="AR57" s="6">
        <v>42080</v>
      </c>
      <c r="AS57">
        <f t="shared" si="5"/>
        <v>201.83099999999999</v>
      </c>
      <c r="AT57">
        <f t="shared" si="6"/>
        <v>2067.29</v>
      </c>
      <c r="AU57">
        <f t="shared" si="13"/>
        <v>8.1921764714696366E-3</v>
      </c>
      <c r="AV57">
        <f t="shared" si="14"/>
        <v>8.2226654896777607E-3</v>
      </c>
      <c r="AX57" s="6">
        <v>42080</v>
      </c>
      <c r="AY57">
        <f t="shared" si="7"/>
        <v>201.83099999999999</v>
      </c>
      <c r="AZ57">
        <f t="shared" si="8"/>
        <v>201.96</v>
      </c>
      <c r="BA57">
        <f t="shared" si="15"/>
        <v>0</v>
      </c>
      <c r="BB57">
        <f t="shared" si="16"/>
        <v>6.3914859461644546E-4</v>
      </c>
      <c r="BE57">
        <f t="shared" si="17"/>
        <v>111.54889877580345</v>
      </c>
      <c r="BF57" t="e">
        <f t="shared" si="18"/>
        <v>#N/A</v>
      </c>
      <c r="BI57">
        <f t="shared" si="24"/>
        <v>0.99999016598487145</v>
      </c>
      <c r="BL57" s="6">
        <v>42370</v>
      </c>
      <c r="BM57" s="10">
        <f t="shared" si="19"/>
        <v>1031.9983999999999</v>
      </c>
      <c r="BN57" s="10">
        <f t="shared" si="20"/>
        <v>5.1109999999999998</v>
      </c>
      <c r="BO57" s="10">
        <f t="shared" si="9"/>
        <v>3583590</v>
      </c>
      <c r="BP57" t="str">
        <f t="shared" si="10"/>
        <v/>
      </c>
      <c r="BQ57" s="10" t="str">
        <f t="shared" si="11"/>
        <v/>
      </c>
    </row>
    <row r="58" spans="4:69" x14ac:dyDescent="0.25">
      <c r="D58" s="6">
        <v>42081</v>
      </c>
      <c r="E58">
        <v>203.43299999999999</v>
      </c>
      <c r="F58">
        <v>202.47</v>
      </c>
      <c r="I58" s="6">
        <v>42081</v>
      </c>
      <c r="J58">
        <v>202.47</v>
      </c>
      <c r="K58">
        <v>203.43299999999999</v>
      </c>
      <c r="P58" s="6">
        <v>42081</v>
      </c>
      <c r="Q58">
        <v>0.1278</v>
      </c>
      <c r="S58" s="6">
        <v>42081</v>
      </c>
      <c r="T58">
        <v>13900</v>
      </c>
      <c r="W58" s="6">
        <v>42086</v>
      </c>
      <c r="X58" t="s">
        <v>1622</v>
      </c>
      <c r="Y58">
        <v>2096.88</v>
      </c>
      <c r="AB58" s="6">
        <v>42377</v>
      </c>
      <c r="AC58">
        <v>967.51490000000001</v>
      </c>
      <c r="AD58">
        <v>11019490</v>
      </c>
      <c r="AE58">
        <v>183.65</v>
      </c>
      <c r="AF58">
        <v>5.0910000000000002</v>
      </c>
      <c r="AJ58" s="6">
        <v>42081</v>
      </c>
      <c r="AK58" s="4">
        <f t="shared" si="3"/>
        <v>0.1278</v>
      </c>
      <c r="AM58" s="6">
        <v>42081</v>
      </c>
      <c r="AN58">
        <f t="shared" si="4"/>
        <v>2814.3330000000001</v>
      </c>
      <c r="AR58" s="6">
        <v>42081</v>
      </c>
      <c r="AS58">
        <f t="shared" si="5"/>
        <v>203.43299999999999</v>
      </c>
      <c r="AT58">
        <f t="shared" si="6"/>
        <v>2083.77</v>
      </c>
      <c r="AU58">
        <f t="shared" si="13"/>
        <v>7.9373337098860297E-3</v>
      </c>
      <c r="AV58">
        <f t="shared" si="14"/>
        <v>7.9717891539163865E-3</v>
      </c>
      <c r="AX58" s="6">
        <v>42081</v>
      </c>
      <c r="AY58">
        <f t="shared" si="7"/>
        <v>203.43299999999999</v>
      </c>
      <c r="AZ58">
        <f t="shared" si="8"/>
        <v>202.47</v>
      </c>
      <c r="BA58">
        <f t="shared" si="15"/>
        <v>-4.7337452625679788E-3</v>
      </c>
      <c r="BB58">
        <f t="shared" si="16"/>
        <v>0</v>
      </c>
      <c r="BE58">
        <f t="shared" si="17"/>
        <v>112.4342996103573</v>
      </c>
      <c r="BF58" t="e">
        <f t="shared" si="18"/>
        <v>#N/A</v>
      </c>
      <c r="BI58">
        <f t="shared" si="24"/>
        <v>0.99999016337724922</v>
      </c>
      <c r="BL58" s="6">
        <v>42377</v>
      </c>
      <c r="BM58" s="10">
        <f t="shared" si="19"/>
        <v>967.51490000000001</v>
      </c>
      <c r="BN58" s="10">
        <f t="shared" si="20"/>
        <v>5.0910000000000002</v>
      </c>
      <c r="BO58" s="10">
        <f t="shared" si="9"/>
        <v>11019490</v>
      </c>
      <c r="BP58" t="str">
        <f t="shared" si="10"/>
        <v/>
      </c>
      <c r="BQ58" s="10">
        <f t="shared" si="11"/>
        <v>2.150285869861146E-2</v>
      </c>
    </row>
    <row r="59" spans="4:69" x14ac:dyDescent="0.25">
      <c r="D59" s="6">
        <v>42082</v>
      </c>
      <c r="E59">
        <v>202.53700000000001</v>
      </c>
      <c r="F59">
        <v>202.37</v>
      </c>
      <c r="I59" s="6">
        <v>42082</v>
      </c>
      <c r="J59">
        <v>202.37</v>
      </c>
      <c r="K59">
        <v>202.53700000000001</v>
      </c>
      <c r="P59" s="6">
        <v>42082</v>
      </c>
      <c r="Q59">
        <v>0.20300000000000001</v>
      </c>
      <c r="S59" s="6">
        <v>42082</v>
      </c>
      <c r="T59">
        <v>33231</v>
      </c>
      <c r="W59" s="6">
        <v>42087</v>
      </c>
      <c r="X59" t="s">
        <v>1622</v>
      </c>
      <c r="Y59">
        <v>2090.61</v>
      </c>
      <c r="AB59" s="6">
        <v>42384</v>
      </c>
      <c r="AC59">
        <v>925.63459999999998</v>
      </c>
      <c r="AD59">
        <v>15298810</v>
      </c>
      <c r="AE59">
        <v>177.54</v>
      </c>
      <c r="AF59">
        <v>5.032</v>
      </c>
      <c r="AJ59" s="6">
        <v>42082</v>
      </c>
      <c r="AK59" s="4">
        <f t="shared" si="3"/>
        <v>0.20300000000000001</v>
      </c>
      <c r="AM59" s="6">
        <v>42082</v>
      </c>
      <c r="AN59">
        <f t="shared" si="4"/>
        <v>6724.9574699999994</v>
      </c>
      <c r="AR59" s="6">
        <v>42082</v>
      </c>
      <c r="AS59">
        <f t="shared" si="5"/>
        <v>202.53700000000001</v>
      </c>
      <c r="AT59">
        <f t="shared" si="6"/>
        <v>2074.66</v>
      </c>
      <c r="AU59">
        <f t="shared" si="13"/>
        <v>-4.404398499751716E-3</v>
      </c>
      <c r="AV59">
        <f t="shared" si="14"/>
        <v>-4.3718836531863037E-3</v>
      </c>
      <c r="AX59" s="6">
        <v>42082</v>
      </c>
      <c r="AY59">
        <f t="shared" si="7"/>
        <v>202.53700000000001</v>
      </c>
      <c r="AZ59">
        <f t="shared" si="8"/>
        <v>202.37</v>
      </c>
      <c r="BA59">
        <f t="shared" si="15"/>
        <v>-8.2454070120518974E-4</v>
      </c>
      <c r="BB59">
        <f t="shared" si="16"/>
        <v>0</v>
      </c>
      <c r="BE59">
        <f t="shared" si="17"/>
        <v>111.93909414983281</v>
      </c>
      <c r="BF59" t="e">
        <f t="shared" si="18"/>
        <v>#N/A</v>
      </c>
      <c r="BI59">
        <f t="shared" si="24"/>
        <v>0.9999905629298883</v>
      </c>
      <c r="BL59" s="6">
        <v>42384</v>
      </c>
      <c r="BM59" s="10">
        <f t="shared" si="19"/>
        <v>925.63459999999998</v>
      </c>
      <c r="BN59" s="10">
        <f t="shared" si="20"/>
        <v>5.032</v>
      </c>
      <c r="BO59" s="10">
        <f t="shared" si="9"/>
        <v>15298810</v>
      </c>
      <c r="BP59" t="str">
        <f t="shared" si="10"/>
        <v/>
      </c>
      <c r="BQ59" s="10">
        <f t="shared" si="11"/>
        <v>2.2597724456460577E-2</v>
      </c>
    </row>
    <row r="60" spans="4:69" x14ac:dyDescent="0.25">
      <c r="D60" s="6">
        <v>42083</v>
      </c>
      <c r="E60">
        <v>203.15299999999999</v>
      </c>
      <c r="F60">
        <v>204.21</v>
      </c>
      <c r="I60" s="6">
        <v>42083</v>
      </c>
      <c r="J60">
        <v>204.21</v>
      </c>
      <c r="K60">
        <v>203.15299999999999</v>
      </c>
      <c r="P60" s="6">
        <v>42083</v>
      </c>
      <c r="Q60">
        <v>0.18640000000000001</v>
      </c>
      <c r="S60" s="6">
        <v>42083</v>
      </c>
      <c r="T60">
        <v>9865</v>
      </c>
      <c r="W60" s="6">
        <v>42088</v>
      </c>
      <c r="X60" t="s">
        <v>1622</v>
      </c>
      <c r="Y60">
        <v>2096.5500000000002</v>
      </c>
      <c r="AB60" s="6">
        <v>42391</v>
      </c>
      <c r="AC60">
        <v>875.39859999999999</v>
      </c>
      <c r="AD60">
        <v>24786310</v>
      </c>
      <c r="AE60">
        <v>179.72</v>
      </c>
      <c r="AF60">
        <v>4.8629999999999995</v>
      </c>
      <c r="AJ60" s="6">
        <v>42083</v>
      </c>
      <c r="AK60" s="4">
        <f t="shared" si="3"/>
        <v>0.18640000000000001</v>
      </c>
      <c r="AM60" s="6">
        <v>42083</v>
      </c>
      <c r="AN60">
        <f t="shared" si="4"/>
        <v>2014.5316500000001</v>
      </c>
      <c r="AR60" s="6">
        <v>42083</v>
      </c>
      <c r="AS60">
        <f t="shared" si="5"/>
        <v>203.15299999999999</v>
      </c>
      <c r="AT60">
        <f t="shared" si="6"/>
        <v>2081.0300000000002</v>
      </c>
      <c r="AU60">
        <f t="shared" si="13"/>
        <v>3.0414195924695075E-3</v>
      </c>
      <c r="AV60">
        <f t="shared" si="14"/>
        <v>3.0703826169109494E-3</v>
      </c>
      <c r="AX60" s="6">
        <v>42083</v>
      </c>
      <c r="AY60">
        <f t="shared" si="7"/>
        <v>203.15299999999999</v>
      </c>
      <c r="AZ60">
        <f t="shared" si="8"/>
        <v>204.21</v>
      </c>
      <c r="BA60">
        <f t="shared" si="15"/>
        <v>0</v>
      </c>
      <c r="BB60">
        <f t="shared" si="16"/>
        <v>5.202975097586604E-3</v>
      </c>
      <c r="BE60">
        <f t="shared" si="17"/>
        <v>112.2795479039434</v>
      </c>
      <c r="BF60" t="e">
        <f t="shared" si="18"/>
        <v>#N/A</v>
      </c>
      <c r="BI60">
        <f t="shared" si="24"/>
        <v>0.99999233709464452</v>
      </c>
      <c r="BL60" s="6">
        <v>42391</v>
      </c>
      <c r="BM60" s="10">
        <f t="shared" si="19"/>
        <v>875.39859999999999</v>
      </c>
      <c r="BN60" s="10">
        <f t="shared" si="20"/>
        <v>4.8629999999999995</v>
      </c>
      <c r="BO60" s="10">
        <f t="shared" si="9"/>
        <v>24786310</v>
      </c>
      <c r="BP60">
        <f t="shared" si="10"/>
        <v>-1.1779434676162825E-2</v>
      </c>
      <c r="BQ60" s="10" t="str">
        <f t="shared" si="11"/>
        <v/>
      </c>
    </row>
    <row r="61" spans="4:69" x14ac:dyDescent="0.25">
      <c r="D61" s="6">
        <v>42086</v>
      </c>
      <c r="E61">
        <v>204.68</v>
      </c>
      <c r="F61">
        <v>204.4</v>
      </c>
      <c r="I61" s="6">
        <v>42086</v>
      </c>
      <c r="J61">
        <v>204.4</v>
      </c>
      <c r="K61">
        <v>204.68</v>
      </c>
      <c r="P61" s="6">
        <v>42086</v>
      </c>
      <c r="Q61">
        <v>0.1323</v>
      </c>
      <c r="S61" s="6">
        <v>42086</v>
      </c>
      <c r="T61">
        <v>8329</v>
      </c>
      <c r="W61" s="6">
        <v>42089</v>
      </c>
      <c r="X61" t="s">
        <v>1622</v>
      </c>
      <c r="Y61">
        <v>2065.0700000000002</v>
      </c>
      <c r="AB61" s="6">
        <v>42398</v>
      </c>
      <c r="AC61">
        <v>846.85140000000001</v>
      </c>
      <c r="AD61">
        <v>11867070</v>
      </c>
      <c r="AE61">
        <v>187.83</v>
      </c>
      <c r="AF61">
        <v>4.5090000000000003</v>
      </c>
      <c r="AJ61" s="6">
        <v>42086</v>
      </c>
      <c r="AK61" s="4">
        <f t="shared" si="3"/>
        <v>0.1323</v>
      </c>
      <c r="AM61" s="6">
        <v>42086</v>
      </c>
      <c r="AN61">
        <f t="shared" si="4"/>
        <v>1702.4476000000002</v>
      </c>
      <c r="AR61" s="6">
        <v>42086</v>
      </c>
      <c r="AS61">
        <f t="shared" si="5"/>
        <v>204.68</v>
      </c>
      <c r="AT61">
        <f t="shared" si="6"/>
        <v>2096.88</v>
      </c>
      <c r="AU61">
        <f t="shared" si="13"/>
        <v>7.5165023406005282E-3</v>
      </c>
      <c r="AV61">
        <f t="shared" si="14"/>
        <v>7.6164207147422225E-3</v>
      </c>
      <c r="AX61" s="6">
        <v>42086</v>
      </c>
      <c r="AY61">
        <f t="shared" si="7"/>
        <v>204.68</v>
      </c>
      <c r="AZ61">
        <f t="shared" si="8"/>
        <v>204.4</v>
      </c>
      <c r="BA61">
        <f t="shared" si="15"/>
        <v>-1.3679890560875929E-3</v>
      </c>
      <c r="BB61">
        <f t="shared" si="16"/>
        <v>0</v>
      </c>
      <c r="BE61">
        <f t="shared" si="17"/>
        <v>113.12349738856496</v>
      </c>
      <c r="BF61" t="e">
        <f t="shared" si="18"/>
        <v>#N/A</v>
      </c>
      <c r="BI61">
        <f t="shared" si="24"/>
        <v>0.99998983434529154</v>
      </c>
      <c r="BL61" s="6">
        <v>42398</v>
      </c>
      <c r="BM61" s="10">
        <f t="shared" si="19"/>
        <v>846.85140000000001</v>
      </c>
      <c r="BN61" s="10">
        <f t="shared" si="20"/>
        <v>4.5090000000000003</v>
      </c>
      <c r="BO61" s="10">
        <f t="shared" si="9"/>
        <v>11867070</v>
      </c>
      <c r="BP61">
        <f t="shared" si="10"/>
        <v>-1.4241601448118035E-2</v>
      </c>
      <c r="BQ61" s="10" t="str">
        <f t="shared" si="11"/>
        <v/>
      </c>
    </row>
    <row r="62" spans="4:69" x14ac:dyDescent="0.25">
      <c r="D62" s="6">
        <v>42087</v>
      </c>
      <c r="E62">
        <v>204.06200000000001</v>
      </c>
      <c r="F62">
        <v>204.51</v>
      </c>
      <c r="I62" s="6">
        <v>42087</v>
      </c>
      <c r="J62">
        <v>204.51</v>
      </c>
      <c r="K62">
        <v>204.06200000000001</v>
      </c>
      <c r="P62" s="6">
        <v>42087</v>
      </c>
      <c r="Q62">
        <v>0.11210000000000001</v>
      </c>
      <c r="S62" s="6">
        <v>42087</v>
      </c>
      <c r="T62">
        <v>19475</v>
      </c>
      <c r="W62" s="6">
        <v>42090</v>
      </c>
      <c r="X62" t="s">
        <v>1622</v>
      </c>
      <c r="Y62">
        <v>2059.5500000000002</v>
      </c>
      <c r="AB62" s="6">
        <v>42405</v>
      </c>
      <c r="AC62">
        <v>802.49760000000003</v>
      </c>
      <c r="AD62">
        <v>8535328</v>
      </c>
      <c r="AE62">
        <v>174.14</v>
      </c>
      <c r="AF62">
        <v>4.4249999999999998</v>
      </c>
      <c r="AJ62" s="6">
        <v>42087</v>
      </c>
      <c r="AK62" s="4">
        <f t="shared" si="3"/>
        <v>0.11210000000000001</v>
      </c>
      <c r="AM62" s="6">
        <v>42087</v>
      </c>
      <c r="AN62">
        <f t="shared" si="4"/>
        <v>3982.8322499999999</v>
      </c>
      <c r="AR62" s="6">
        <v>42087</v>
      </c>
      <c r="AS62">
        <f t="shared" si="5"/>
        <v>204.06200000000001</v>
      </c>
      <c r="AT62">
        <f t="shared" si="6"/>
        <v>2090.61</v>
      </c>
      <c r="AU62">
        <f t="shared" si="13"/>
        <v>-3.0193472737931604E-3</v>
      </c>
      <c r="AV62">
        <f t="shared" si="14"/>
        <v>-2.9901568043950721E-3</v>
      </c>
      <c r="AX62" s="6">
        <v>42087</v>
      </c>
      <c r="AY62">
        <f t="shared" si="7"/>
        <v>204.06200000000001</v>
      </c>
      <c r="AZ62">
        <f t="shared" si="8"/>
        <v>204.51</v>
      </c>
      <c r="BA62">
        <f t="shared" si="15"/>
        <v>0</v>
      </c>
      <c r="BB62">
        <f t="shared" si="16"/>
        <v>2.1954111985571512E-3</v>
      </c>
      <c r="BE62">
        <f t="shared" si="17"/>
        <v>112.78193826512285</v>
      </c>
      <c r="BF62" t="e">
        <f t="shared" si="18"/>
        <v>#N/A</v>
      </c>
      <c r="BI62">
        <f t="shared" si="24"/>
        <v>0.99999007527473394</v>
      </c>
      <c r="BL62" s="6">
        <v>42405</v>
      </c>
      <c r="BM62" s="10">
        <f t="shared" si="19"/>
        <v>802.49760000000003</v>
      </c>
      <c r="BN62" s="10">
        <f t="shared" si="20"/>
        <v>4.4249999999999998</v>
      </c>
      <c r="BO62" s="10">
        <f t="shared" si="9"/>
        <v>8535328</v>
      </c>
      <c r="BP62" t="str">
        <f t="shared" si="10"/>
        <v/>
      </c>
      <c r="BQ62" s="10">
        <f t="shared" si="11"/>
        <v>1.5573676352360177E-2</v>
      </c>
    </row>
    <row r="63" spans="4:69" x14ac:dyDescent="0.25">
      <c r="D63" s="6">
        <v>42088</v>
      </c>
      <c r="E63">
        <v>204.63499999999999</v>
      </c>
      <c r="F63">
        <v>203.13</v>
      </c>
      <c r="I63" s="6">
        <v>42088</v>
      </c>
      <c r="J63">
        <v>203.13</v>
      </c>
      <c r="K63">
        <v>204.63499999999999</v>
      </c>
      <c r="P63" s="6">
        <v>42088</v>
      </c>
      <c r="Q63">
        <v>9.1399999999999995E-2</v>
      </c>
      <c r="S63" s="6">
        <v>42088</v>
      </c>
      <c r="T63">
        <v>17231</v>
      </c>
      <c r="W63" s="6">
        <v>42093</v>
      </c>
      <c r="X63" t="s">
        <v>1622</v>
      </c>
      <c r="Y63">
        <v>2066.4</v>
      </c>
      <c r="AB63" s="6">
        <v>42412</v>
      </c>
      <c r="AC63">
        <v>689.471</v>
      </c>
      <c r="AD63">
        <v>15293080</v>
      </c>
      <c r="AE63">
        <v>157.22</v>
      </c>
      <c r="AF63">
        <v>4.3360000000000003</v>
      </c>
      <c r="AJ63" s="6">
        <v>42088</v>
      </c>
      <c r="AK63" s="4">
        <f t="shared" si="3"/>
        <v>9.1399999999999995E-2</v>
      </c>
      <c r="AM63" s="6">
        <v>42088</v>
      </c>
      <c r="AN63">
        <f t="shared" si="4"/>
        <v>3500.13303</v>
      </c>
      <c r="AR63" s="6">
        <v>42088</v>
      </c>
      <c r="AS63">
        <f t="shared" si="5"/>
        <v>204.63499999999999</v>
      </c>
      <c r="AT63">
        <f t="shared" si="6"/>
        <v>2096.5500000000002</v>
      </c>
      <c r="AU63">
        <f t="shared" si="13"/>
        <v>2.8079701267260671E-3</v>
      </c>
      <c r="AV63">
        <f t="shared" si="14"/>
        <v>2.841275991217973E-3</v>
      </c>
      <c r="AX63" s="6">
        <v>42088</v>
      </c>
      <c r="AY63">
        <f t="shared" si="7"/>
        <v>204.63499999999999</v>
      </c>
      <c r="AZ63">
        <f t="shared" si="8"/>
        <v>203.13</v>
      </c>
      <c r="BA63">
        <f t="shared" si="15"/>
        <v>-7.3545581156693185E-3</v>
      </c>
      <c r="BB63">
        <f t="shared" si="16"/>
        <v>0</v>
      </c>
      <c r="BE63">
        <f t="shared" si="17"/>
        <v>113.09862657860558</v>
      </c>
      <c r="BF63" t="e">
        <f t="shared" si="18"/>
        <v>#N/A</v>
      </c>
      <c r="BI63">
        <f t="shared" si="24"/>
        <v>0.99998934093367564</v>
      </c>
      <c r="BL63" s="6">
        <v>42412</v>
      </c>
      <c r="BM63" s="10">
        <f t="shared" si="19"/>
        <v>689.471</v>
      </c>
      <c r="BN63" s="10">
        <f t="shared" si="20"/>
        <v>4.3360000000000003</v>
      </c>
      <c r="BO63" s="10">
        <f t="shared" si="9"/>
        <v>15293080</v>
      </c>
      <c r="BP63">
        <f t="shared" si="10"/>
        <v>-2.0290039435186369E-2</v>
      </c>
      <c r="BQ63" s="10" t="str">
        <f t="shared" si="11"/>
        <v/>
      </c>
    </row>
    <row r="64" spans="4:69" x14ac:dyDescent="0.25">
      <c r="D64" s="6">
        <v>42089</v>
      </c>
      <c r="E64">
        <v>201.55600000000001</v>
      </c>
      <c r="F64">
        <v>200.67</v>
      </c>
      <c r="I64" s="6">
        <v>42089</v>
      </c>
      <c r="J64">
        <v>200.67</v>
      </c>
      <c r="K64">
        <v>201.55600000000001</v>
      </c>
      <c r="P64" s="6">
        <v>42089</v>
      </c>
      <c r="Q64">
        <v>0.15659999999999999</v>
      </c>
      <c r="S64" s="6">
        <v>42089</v>
      </c>
      <c r="T64">
        <v>29350</v>
      </c>
      <c r="W64" s="6">
        <v>42094</v>
      </c>
      <c r="X64" t="s">
        <v>1622</v>
      </c>
      <c r="Y64">
        <v>2046.18</v>
      </c>
      <c r="AB64" s="6">
        <v>42419</v>
      </c>
      <c r="AC64">
        <v>743.59709999999995</v>
      </c>
      <c r="AD64">
        <v>7972042</v>
      </c>
      <c r="AE64">
        <v>165.1</v>
      </c>
      <c r="AF64">
        <v>4.3360000000000003</v>
      </c>
      <c r="AJ64" s="6">
        <v>42089</v>
      </c>
      <c r="AK64" s="4">
        <f t="shared" si="3"/>
        <v>0.15659999999999999</v>
      </c>
      <c r="AM64" s="6">
        <v>42089</v>
      </c>
      <c r="AN64">
        <f t="shared" si="4"/>
        <v>5889.6644999999999</v>
      </c>
      <c r="AR64" s="6">
        <v>42089</v>
      </c>
      <c r="AS64">
        <f t="shared" si="5"/>
        <v>201.55600000000001</v>
      </c>
      <c r="AT64">
        <f t="shared" si="6"/>
        <v>2065.0700000000002</v>
      </c>
      <c r="AU64">
        <f t="shared" si="13"/>
        <v>-1.5046301952256314E-2</v>
      </c>
      <c r="AV64">
        <f t="shared" si="14"/>
        <v>-1.5015143926927599E-2</v>
      </c>
      <c r="AX64" s="6">
        <v>42089</v>
      </c>
      <c r="AY64">
        <f t="shared" si="7"/>
        <v>201.55600000000001</v>
      </c>
      <c r="AZ64">
        <f t="shared" si="8"/>
        <v>200.67</v>
      </c>
      <c r="BA64">
        <f t="shared" si="15"/>
        <v>-4.3958006707814912E-3</v>
      </c>
      <c r="BB64">
        <f t="shared" si="16"/>
        <v>0</v>
      </c>
      <c r="BE64">
        <f t="shared" si="17"/>
        <v>111.39691049271839</v>
      </c>
      <c r="BF64" t="e">
        <f t="shared" si="18"/>
        <v>#N/A</v>
      </c>
      <c r="BI64">
        <f t="shared" si="24"/>
        <v>0.99999240291072777</v>
      </c>
      <c r="BL64" s="6">
        <v>42419</v>
      </c>
      <c r="BM64" s="10">
        <f t="shared" si="19"/>
        <v>743.59709999999995</v>
      </c>
      <c r="BN64" s="10">
        <f t="shared" si="20"/>
        <v>4.3360000000000003</v>
      </c>
      <c r="BO64" s="10">
        <f t="shared" si="9"/>
        <v>7972042</v>
      </c>
      <c r="BP64" t="str">
        <f t="shared" si="10"/>
        <v/>
      </c>
      <c r="BQ64" s="10">
        <f t="shared" si="11"/>
        <v>9.4851605087826751E-3</v>
      </c>
    </row>
    <row r="65" spans="4:69" x14ac:dyDescent="0.25">
      <c r="D65" s="6">
        <v>42090</v>
      </c>
      <c r="E65">
        <v>201.011</v>
      </c>
      <c r="F65">
        <v>201.12</v>
      </c>
      <c r="I65" s="6">
        <v>42090</v>
      </c>
      <c r="J65">
        <v>201.12</v>
      </c>
      <c r="K65">
        <v>201.011</v>
      </c>
      <c r="P65" s="6">
        <v>42090</v>
      </c>
      <c r="Q65">
        <v>0.19359999999999999</v>
      </c>
      <c r="S65" s="6">
        <v>42090</v>
      </c>
      <c r="T65">
        <v>6324</v>
      </c>
      <c r="W65" s="6">
        <v>42095</v>
      </c>
      <c r="X65" t="s">
        <v>1622</v>
      </c>
      <c r="Y65">
        <v>2027.51</v>
      </c>
      <c r="AB65" s="6">
        <v>42426</v>
      </c>
      <c r="AC65">
        <v>719.27560000000005</v>
      </c>
      <c r="AD65">
        <v>8047324</v>
      </c>
      <c r="AE65">
        <v>171.97</v>
      </c>
      <c r="AF65">
        <v>4.1219999999999999</v>
      </c>
      <c r="AJ65" s="6">
        <v>42090</v>
      </c>
      <c r="AK65" s="4">
        <f t="shared" si="3"/>
        <v>0.19359999999999999</v>
      </c>
      <c r="AM65" s="6">
        <v>42090</v>
      </c>
      <c r="AN65">
        <f t="shared" si="4"/>
        <v>1271.8828800000001</v>
      </c>
      <c r="AR65" s="6">
        <v>42090</v>
      </c>
      <c r="AS65">
        <f t="shared" si="5"/>
        <v>201.011</v>
      </c>
      <c r="AT65">
        <f t="shared" si="6"/>
        <v>2059.5500000000002</v>
      </c>
      <c r="AU65">
        <f t="shared" si="13"/>
        <v>-2.7039631665641828E-3</v>
      </c>
      <c r="AV65">
        <f t="shared" si="14"/>
        <v>-2.6730328753988841E-3</v>
      </c>
      <c r="AX65" s="6">
        <v>42090</v>
      </c>
      <c r="AY65">
        <f t="shared" si="7"/>
        <v>201.011</v>
      </c>
      <c r="AZ65">
        <f t="shared" si="8"/>
        <v>201.12</v>
      </c>
      <c r="BA65">
        <f t="shared" si="15"/>
        <v>0</v>
      </c>
      <c r="BB65">
        <f t="shared" si="16"/>
        <v>5.4225888135484013E-4</v>
      </c>
      <c r="BE65">
        <f t="shared" si="17"/>
        <v>111.09569734987703</v>
      </c>
      <c r="BF65" t="e">
        <f t="shared" si="18"/>
        <v>#N/A</v>
      </c>
      <c r="BI65">
        <f t="shared" si="24"/>
        <v>0.99999406813539649</v>
      </c>
      <c r="BL65" s="6">
        <v>42426</v>
      </c>
      <c r="BM65" s="10">
        <f t="shared" si="19"/>
        <v>719.27560000000005</v>
      </c>
      <c r="BN65" s="10">
        <f t="shared" si="20"/>
        <v>4.1219999999999999</v>
      </c>
      <c r="BO65" s="10">
        <f t="shared" si="9"/>
        <v>8047324</v>
      </c>
      <c r="BP65">
        <f t="shared" si="10"/>
        <v>-1.5491074024539087E-2</v>
      </c>
      <c r="BQ65" s="10" t="str">
        <f t="shared" si="11"/>
        <v/>
      </c>
    </row>
    <row r="66" spans="4:69" x14ac:dyDescent="0.25">
      <c r="D66" s="6">
        <v>42093</v>
      </c>
      <c r="E66">
        <v>201.66</v>
      </c>
      <c r="F66">
        <v>203.58</v>
      </c>
      <c r="I66" s="6">
        <v>42093</v>
      </c>
      <c r="J66">
        <v>203.58</v>
      </c>
      <c r="K66">
        <v>201.66</v>
      </c>
      <c r="P66" s="6">
        <v>42093</v>
      </c>
      <c r="Q66">
        <v>0.2064</v>
      </c>
      <c r="S66" s="6">
        <v>42093</v>
      </c>
      <c r="T66">
        <v>153258</v>
      </c>
      <c r="W66" s="6">
        <v>42096</v>
      </c>
      <c r="X66" t="s">
        <v>1622</v>
      </c>
      <c r="Y66">
        <v>2060.62</v>
      </c>
      <c r="AB66" s="6">
        <v>42433</v>
      </c>
      <c r="AC66">
        <v>771.21820000000002</v>
      </c>
      <c r="AD66">
        <v>18359550</v>
      </c>
      <c r="AE66">
        <v>178.24</v>
      </c>
      <c r="AF66">
        <v>4.2229999999999999</v>
      </c>
      <c r="AJ66" s="6">
        <v>42093</v>
      </c>
      <c r="AK66" s="4">
        <f t="shared" si="3"/>
        <v>0.2064</v>
      </c>
      <c r="AM66" s="6">
        <v>42093</v>
      </c>
      <c r="AN66">
        <f t="shared" si="4"/>
        <v>31200.263640000001</v>
      </c>
      <c r="AR66" s="6">
        <v>42093</v>
      </c>
      <c r="AS66">
        <f t="shared" si="5"/>
        <v>201.66</v>
      </c>
      <c r="AT66">
        <f t="shared" si="6"/>
        <v>2066.4</v>
      </c>
      <c r="AU66">
        <f t="shared" si="13"/>
        <v>3.2286790275160016E-3</v>
      </c>
      <c r="AV66">
        <f t="shared" si="14"/>
        <v>3.3259692651306239E-3</v>
      </c>
      <c r="AX66" s="6">
        <v>42093</v>
      </c>
      <c r="AY66">
        <f t="shared" si="7"/>
        <v>201.66</v>
      </c>
      <c r="AZ66">
        <f t="shared" si="8"/>
        <v>203.58</v>
      </c>
      <c r="BA66">
        <f t="shared" si="15"/>
        <v>0</v>
      </c>
      <c r="BB66">
        <f t="shared" si="16"/>
        <v>9.520975900029871E-3</v>
      </c>
      <c r="BE66">
        <f t="shared" si="17"/>
        <v>111.45438969795784</v>
      </c>
      <c r="BF66" t="e">
        <f t="shared" si="18"/>
        <v>#N/A</v>
      </c>
      <c r="BI66">
        <f t="shared" si="24"/>
        <v>0.99999274870643218</v>
      </c>
      <c r="BL66" s="6">
        <v>42433</v>
      </c>
      <c r="BM66" s="10">
        <f t="shared" si="19"/>
        <v>771.21820000000002</v>
      </c>
      <c r="BN66" s="10">
        <f t="shared" si="20"/>
        <v>4.2229999999999999</v>
      </c>
      <c r="BO66" s="10">
        <f t="shared" si="9"/>
        <v>18359550</v>
      </c>
      <c r="BP66">
        <f t="shared" si="10"/>
        <v>-5.0504937163375896E-3</v>
      </c>
      <c r="BQ66" s="10" t="str">
        <f t="shared" si="11"/>
        <v/>
      </c>
    </row>
    <row r="67" spans="4:69" x14ac:dyDescent="0.25">
      <c r="D67" s="6">
        <v>42094</v>
      </c>
      <c r="E67">
        <v>199.68</v>
      </c>
      <c r="F67">
        <v>199.93</v>
      </c>
      <c r="I67" s="6">
        <v>42094</v>
      </c>
      <c r="J67">
        <v>199.93</v>
      </c>
      <c r="K67">
        <v>199.68</v>
      </c>
      <c r="P67" s="6">
        <v>42094</v>
      </c>
      <c r="Q67">
        <v>0.1653</v>
      </c>
      <c r="S67" s="6">
        <v>42094</v>
      </c>
      <c r="T67">
        <v>61232</v>
      </c>
      <c r="W67" s="6">
        <v>42097</v>
      </c>
      <c r="X67" t="s">
        <v>1622</v>
      </c>
      <c r="Y67">
        <v>2073.6999999999998</v>
      </c>
      <c r="AB67" s="6">
        <v>42440</v>
      </c>
      <c r="AC67">
        <v>717.08939999999996</v>
      </c>
      <c r="AD67">
        <v>28519350</v>
      </c>
      <c r="AE67">
        <v>177.37</v>
      </c>
      <c r="AF67">
        <v>3.968</v>
      </c>
      <c r="AJ67" s="6">
        <v>42094</v>
      </c>
      <c r="AK67" s="4">
        <f t="shared" si="3"/>
        <v>0.1653</v>
      </c>
      <c r="AM67" s="6">
        <v>42094</v>
      </c>
      <c r="AN67">
        <f t="shared" si="4"/>
        <v>12242.11376</v>
      </c>
      <c r="AR67" s="6">
        <v>42094</v>
      </c>
      <c r="AS67">
        <f t="shared" si="5"/>
        <v>199.68</v>
      </c>
      <c r="AT67">
        <f t="shared" si="6"/>
        <v>2046.18</v>
      </c>
      <c r="AU67">
        <f t="shared" si="13"/>
        <v>-9.8185063969056241E-3</v>
      </c>
      <c r="AV67">
        <f t="shared" si="14"/>
        <v>-9.7851335656213845E-3</v>
      </c>
      <c r="AX67" s="6">
        <v>42094</v>
      </c>
      <c r="AY67">
        <f t="shared" si="7"/>
        <v>199.68</v>
      </c>
      <c r="AZ67">
        <f t="shared" si="8"/>
        <v>199.93</v>
      </c>
      <c r="BA67">
        <f t="shared" si="15"/>
        <v>0</v>
      </c>
      <c r="BB67">
        <f t="shared" si="16"/>
        <v>1.2520032051281937E-3</v>
      </c>
      <c r="BE67">
        <f t="shared" si="17"/>
        <v>110.36007405974523</v>
      </c>
      <c r="BF67" t="e">
        <f t="shared" si="18"/>
        <v>#N/A</v>
      </c>
      <c r="BI67">
        <f t="shared" si="24"/>
        <v>0.99999318882495281</v>
      </c>
      <c r="BL67" s="6">
        <v>42440</v>
      </c>
      <c r="BM67" s="10">
        <f t="shared" si="19"/>
        <v>717.08939999999996</v>
      </c>
      <c r="BN67" s="10">
        <f t="shared" si="20"/>
        <v>3.968</v>
      </c>
      <c r="BO67" s="10">
        <f t="shared" si="9"/>
        <v>28519350</v>
      </c>
      <c r="BP67">
        <f t="shared" si="10"/>
        <v>-1.2108586570446001E-2</v>
      </c>
      <c r="BQ67" s="10" t="str">
        <f t="shared" si="11"/>
        <v/>
      </c>
    </row>
    <row r="68" spans="4:69" x14ac:dyDescent="0.25">
      <c r="D68" s="6">
        <v>42095</v>
      </c>
      <c r="E68">
        <v>197.852</v>
      </c>
      <c r="F68">
        <v>199.13</v>
      </c>
      <c r="I68" s="6">
        <v>42095</v>
      </c>
      <c r="J68">
        <v>199.13</v>
      </c>
      <c r="K68">
        <v>197.852</v>
      </c>
      <c r="P68" s="6">
        <v>42095</v>
      </c>
      <c r="Q68">
        <v>0.13700000000000001</v>
      </c>
      <c r="S68" s="6">
        <v>42095</v>
      </c>
      <c r="T68">
        <v>24004</v>
      </c>
      <c r="W68" s="6">
        <v>42100</v>
      </c>
      <c r="X68" t="s">
        <v>1622</v>
      </c>
      <c r="Y68">
        <v>2069.1999999999998</v>
      </c>
      <c r="AB68" s="6">
        <v>42447</v>
      </c>
      <c r="AC68">
        <v>697.0856</v>
      </c>
      <c r="AD68">
        <v>36254870</v>
      </c>
      <c r="AE68">
        <v>173.58</v>
      </c>
      <c r="AF68">
        <v>3.895</v>
      </c>
      <c r="AJ68" s="6">
        <v>42095</v>
      </c>
      <c r="AK68" s="4">
        <f t="shared" si="3"/>
        <v>0.13700000000000001</v>
      </c>
      <c r="AM68" s="6">
        <v>42095</v>
      </c>
      <c r="AN68">
        <f t="shared" si="4"/>
        <v>4779.9165199999998</v>
      </c>
      <c r="AR68" s="6">
        <v>42095</v>
      </c>
      <c r="AS68">
        <f t="shared" si="5"/>
        <v>197.852</v>
      </c>
      <c r="AT68">
        <f t="shared" si="6"/>
        <v>2027.51</v>
      </c>
      <c r="AU68">
        <f t="shared" si="13"/>
        <v>-9.154647435897445E-3</v>
      </c>
      <c r="AV68">
        <f t="shared" si="14"/>
        <v>-9.1243194635858282E-3</v>
      </c>
      <c r="AX68" s="6">
        <v>42095</v>
      </c>
      <c r="AY68">
        <f t="shared" si="7"/>
        <v>197.852</v>
      </c>
      <c r="AZ68">
        <f t="shared" si="8"/>
        <v>199.13</v>
      </c>
      <c r="BA68">
        <f t="shared" si="15"/>
        <v>0</v>
      </c>
      <c r="BB68">
        <f t="shared" si="16"/>
        <v>6.4593736732507789E-3</v>
      </c>
      <c r="BE68">
        <f t="shared" si="17"/>
        <v>109.34976649072873</v>
      </c>
      <c r="BF68" t="e">
        <f t="shared" si="18"/>
        <v>#N/A</v>
      </c>
      <c r="BI68">
        <f t="shared" si="24"/>
        <v>0.99999366298226544</v>
      </c>
      <c r="BL68" s="6">
        <v>42447</v>
      </c>
      <c r="BM68" s="10">
        <f t="shared" si="19"/>
        <v>697.0856</v>
      </c>
      <c r="BN68" s="10">
        <f t="shared" si="20"/>
        <v>3.895</v>
      </c>
      <c r="BO68" s="10">
        <f t="shared" si="9"/>
        <v>36254870</v>
      </c>
      <c r="BP68">
        <f t="shared" si="10"/>
        <v>-1.1412605138841903E-3</v>
      </c>
      <c r="BQ68" s="10" t="str">
        <f t="shared" si="11"/>
        <v/>
      </c>
    </row>
    <row r="69" spans="4:69" x14ac:dyDescent="0.25">
      <c r="D69" s="6">
        <v>42096</v>
      </c>
      <c r="E69">
        <v>201.07599999999999</v>
      </c>
      <c r="F69">
        <v>201.71</v>
      </c>
      <c r="I69" s="6">
        <v>42096</v>
      </c>
      <c r="J69">
        <v>201.71</v>
      </c>
      <c r="K69">
        <v>201.07599999999999</v>
      </c>
      <c r="P69" s="6">
        <v>42096</v>
      </c>
      <c r="Q69">
        <v>0.1696</v>
      </c>
      <c r="S69" s="6">
        <v>42096</v>
      </c>
      <c r="T69">
        <v>8393</v>
      </c>
      <c r="W69" s="6">
        <v>42101</v>
      </c>
      <c r="X69" t="s">
        <v>1622</v>
      </c>
      <c r="Y69">
        <v>2092.5</v>
      </c>
      <c r="AB69" s="6">
        <v>42454</v>
      </c>
      <c r="AC69">
        <v>698.91489999999999</v>
      </c>
      <c r="AD69">
        <v>7121851</v>
      </c>
      <c r="AE69">
        <v>172.91</v>
      </c>
      <c r="AF69">
        <v>3.8780000000000001</v>
      </c>
      <c r="AJ69" s="6">
        <v>42096</v>
      </c>
      <c r="AK69" s="4">
        <f t="shared" ref="AK69:AK132" si="28">IF(VLOOKUP(AJ69,P69:Q961,2,FALSE)&gt;=$Q$3,$Q$2,VLOOKUP(AJ69,P69:Q961,2,FALSE))</f>
        <v>0.1696</v>
      </c>
      <c r="AM69" s="6">
        <v>42096</v>
      </c>
      <c r="AN69">
        <f t="shared" ref="AN69:AN132" si="29">VLOOKUP(AM69,S69:T961,2,FALSE)*VLOOKUP(AM69,I69:J964,2,FALSE)/1000</f>
        <v>1692.9520299999999</v>
      </c>
      <c r="AR69" s="6">
        <v>42096</v>
      </c>
      <c r="AS69">
        <f t="shared" ref="AS69:AS132" si="30">IF(VLOOKUP(AR69,I:K,3,FALSE)=$A$9,VLOOKUP(AR68,I:K,3,FALSE),VLOOKUP(AR69,I:K,3,FALSE))</f>
        <v>201.07599999999999</v>
      </c>
      <c r="AT69">
        <f t="shared" ref="AT69:AT132" si="31">IF(VLOOKUP(AR69,W:Y,3,TRUE)="","impo",VLOOKUP(AR69,W:Y,3,TRUE))</f>
        <v>2060.62</v>
      </c>
      <c r="AU69">
        <f t="shared" si="13"/>
        <v>1.6295008390109667E-2</v>
      </c>
      <c r="AV69">
        <f t="shared" si="14"/>
        <v>1.6330375682487297E-2</v>
      </c>
      <c r="AX69" s="6">
        <v>42096</v>
      </c>
      <c r="AY69">
        <f t="shared" ref="AY69:AY132" si="32">IF(VLOOKUP(AX69,D:F,2,FALSE)=$A$9,VLOOKUP(AX68,D:F,2,FALSE),VLOOKUP(AX69,D:F,2,FALSE))</f>
        <v>201.07599999999999</v>
      </c>
      <c r="AZ69">
        <f t="shared" ref="AZ69:AZ132" si="33">IF(VLOOKUP(AX69,D:F,3,FALSE)=$A$9,VLOOKUP(AX68,D:F,3,FALSE),VLOOKUP(AX69,D:F,3,FALSE))</f>
        <v>201.71</v>
      </c>
      <c r="BA69">
        <f t="shared" si="15"/>
        <v>0</v>
      </c>
      <c r="BB69">
        <f t="shared" si="16"/>
        <v>3.1530366627543494E-3</v>
      </c>
      <c r="BE69">
        <f t="shared" si="17"/>
        <v>111.13162185315169</v>
      </c>
      <c r="BF69" t="e">
        <f t="shared" si="18"/>
        <v>#N/A</v>
      </c>
      <c r="BI69">
        <f t="shared" si="24"/>
        <v>0.9999943486633075</v>
      </c>
      <c r="BL69" s="6">
        <v>42454</v>
      </c>
      <c r="BM69" s="10">
        <f t="shared" si="19"/>
        <v>698.91489999999999</v>
      </c>
      <c r="BN69" s="10">
        <f t="shared" si="20"/>
        <v>3.8780000000000001</v>
      </c>
      <c r="BO69" s="10">
        <f t="shared" ref="BO69:BO132" si="34">IF(VLOOKUP(BL69,AB:AF,3,FALSE)="",$BO$3,VLOOKUP(BL69,AB:AF,3,FALSE))</f>
        <v>7121851</v>
      </c>
      <c r="BP69" t="str">
        <f t="shared" ref="BP69:BP132" si="35">+IFERROR(IF(VLOOKUP(BL69,I:K,3,FALSE)/VLOOKUP(BL69,I:K,2,FALSE)&lt;1,VLOOKUP(BL69,I:K,3,FALSE)/VLOOKUP(BL69,I:K,2,FALSE)-1,""),"")</f>
        <v/>
      </c>
      <c r="BQ69" s="10" t="str">
        <f t="shared" ref="BQ69:BQ132" si="36">+IFERROR(IF(VLOOKUP(BL69,I:L,3,FALSE)/VLOOKUP(BL69,I:L,2,FALSE)&gt;1,VLOOKUP(BL69,I:L,3,FALSE)/VLOOKUP(BL69,I:L,2,FALSE)-1,""),"")</f>
        <v/>
      </c>
    </row>
    <row r="70" spans="4:69" x14ac:dyDescent="0.25">
      <c r="D70" s="6">
        <v>42100</v>
      </c>
      <c r="E70">
        <v>201.88800000000001</v>
      </c>
      <c r="F70" t="s">
        <v>1622</v>
      </c>
      <c r="I70" s="6">
        <v>42100</v>
      </c>
      <c r="J70" t="s">
        <v>1622</v>
      </c>
      <c r="K70">
        <v>201.88800000000001</v>
      </c>
      <c r="P70" s="6">
        <v>42101</v>
      </c>
      <c r="Q70">
        <v>0.124</v>
      </c>
      <c r="S70" s="6">
        <v>42101</v>
      </c>
      <c r="T70">
        <v>9183</v>
      </c>
      <c r="W70" s="6">
        <v>42102</v>
      </c>
      <c r="X70" t="s">
        <v>1622</v>
      </c>
      <c r="Y70">
        <v>2105.62</v>
      </c>
      <c r="AB70" s="6">
        <v>42461</v>
      </c>
      <c r="AC70">
        <v>672.50229999999999</v>
      </c>
      <c r="AD70">
        <v>5689367</v>
      </c>
      <c r="AE70">
        <v>170.19</v>
      </c>
      <c r="AF70">
        <v>3.89</v>
      </c>
      <c r="AJ70" s="6">
        <v>42101</v>
      </c>
      <c r="AK70" s="4">
        <f t="shared" si="28"/>
        <v>0.124</v>
      </c>
      <c r="AM70" s="6">
        <v>42101</v>
      </c>
      <c r="AN70">
        <f t="shared" si="29"/>
        <v>1897.66695</v>
      </c>
      <c r="AR70" s="6">
        <v>42100</v>
      </c>
      <c r="AS70">
        <f t="shared" si="30"/>
        <v>201.88800000000001</v>
      </c>
      <c r="AT70">
        <f t="shared" si="31"/>
        <v>2069.1999999999998</v>
      </c>
      <c r="AU70">
        <f t="shared" ref="AU70:AU133" si="37">AS70/AS69-1</f>
        <v>4.0382740854205679E-3</v>
      </c>
      <c r="AV70">
        <f t="shared" ref="AV70:AV133" si="38">AT70/AT69-1</f>
        <v>4.1637953625608404E-3</v>
      </c>
      <c r="AX70" s="6">
        <v>42100</v>
      </c>
      <c r="AY70">
        <f t="shared" si="32"/>
        <v>201.88800000000001</v>
      </c>
      <c r="AZ70" t="str">
        <f t="shared" si="33"/>
        <v>#N/A N/A</v>
      </c>
      <c r="BA70" t="str">
        <f t="shared" ref="BA70:BA133" si="39">IFERROR(IF(AZ70/AY70&lt;1,AZ70/AY70-1,0),"")</f>
        <v/>
      </c>
      <c r="BB70" t="str">
        <f t="shared" ref="BB70:BB133" si="40">IFERROR(IF(AZ70/AY70&gt;1,AZ70/AY70-1,0),"")</f>
        <v/>
      </c>
      <c r="BE70">
        <f t="shared" ref="BE70:BE133" si="41">BE69*(1+AU70)</f>
        <v>111.58040180175203</v>
      </c>
      <c r="BF70" t="e">
        <f t="shared" ref="BF70:BF133" si="42">BF69/(1+AV70)</f>
        <v>#N/A</v>
      </c>
      <c r="BI70">
        <f t="shared" si="24"/>
        <v>0.99999282429941316</v>
      </c>
      <c r="BL70" s="6">
        <v>42461</v>
      </c>
      <c r="BM70" s="10">
        <f t="shared" ref="BM70:BM133" si="43">IF(VLOOKUP(BL70,AB:AF,2,FALSE)="",$BM69,VLOOKUP(BL70,AB:AF,2,FALSE))</f>
        <v>672.50229999999999</v>
      </c>
      <c r="BN70" s="10">
        <f t="shared" ref="BN70:BN133" si="44">IF(VLOOKUP(BL70,AB:AF,5,FALSE)="",$BN69,VLOOKUP(BL70,AB:AF,5,FALSE))</f>
        <v>3.89</v>
      </c>
      <c r="BO70" s="10">
        <f t="shared" si="34"/>
        <v>5689367</v>
      </c>
      <c r="BP70">
        <f t="shared" si="35"/>
        <v>-5.1842058875374297E-3</v>
      </c>
      <c r="BQ70" s="10" t="str">
        <f t="shared" si="36"/>
        <v/>
      </c>
    </row>
    <row r="71" spans="4:69" x14ac:dyDescent="0.25">
      <c r="D71" s="6">
        <v>42101</v>
      </c>
      <c r="E71">
        <v>204.155</v>
      </c>
      <c r="F71">
        <v>206.65</v>
      </c>
      <c r="I71" s="6">
        <v>42101</v>
      </c>
      <c r="J71">
        <v>206.65</v>
      </c>
      <c r="K71">
        <v>204.155</v>
      </c>
      <c r="P71" s="6">
        <v>42102</v>
      </c>
      <c r="Q71">
        <v>0.1048</v>
      </c>
      <c r="S71" s="6">
        <v>42102</v>
      </c>
      <c r="T71">
        <v>10607</v>
      </c>
      <c r="W71" s="6">
        <v>42103</v>
      </c>
      <c r="X71" t="s">
        <v>1622</v>
      </c>
      <c r="Y71">
        <v>2113.2600000000002</v>
      </c>
      <c r="AB71" s="6">
        <v>42468</v>
      </c>
      <c r="AC71">
        <v>660.63</v>
      </c>
      <c r="AD71">
        <v>26439620</v>
      </c>
      <c r="AE71">
        <v>167.51</v>
      </c>
      <c r="AF71">
        <v>3.86</v>
      </c>
      <c r="AJ71" s="6">
        <v>42102</v>
      </c>
      <c r="AK71" s="4">
        <f t="shared" si="28"/>
        <v>0.1048</v>
      </c>
      <c r="AM71" s="6">
        <v>42102</v>
      </c>
      <c r="AN71">
        <f t="shared" si="29"/>
        <v>2187.1633999999999</v>
      </c>
      <c r="AR71" s="6">
        <v>42101</v>
      </c>
      <c r="AS71">
        <f t="shared" si="30"/>
        <v>204.155</v>
      </c>
      <c r="AT71">
        <f t="shared" si="31"/>
        <v>2092.5</v>
      </c>
      <c r="AU71">
        <f t="shared" si="37"/>
        <v>1.1228998256459066E-2</v>
      </c>
      <c r="AV71">
        <f t="shared" si="38"/>
        <v>1.1260390489078009E-2</v>
      </c>
      <c r="AX71" s="6">
        <v>42101</v>
      </c>
      <c r="AY71">
        <f t="shared" si="32"/>
        <v>204.155</v>
      </c>
      <c r="AZ71">
        <f t="shared" si="33"/>
        <v>206.65</v>
      </c>
      <c r="BA71">
        <f t="shared" si="39"/>
        <v>0</v>
      </c>
      <c r="BB71">
        <f t="shared" si="40"/>
        <v>1.2221106512208868E-2</v>
      </c>
      <c r="BE71">
        <f t="shared" si="41"/>
        <v>112.83333793903891</v>
      </c>
      <c r="BF71" t="e">
        <f t="shared" si="42"/>
        <v>#N/A</v>
      </c>
      <c r="BI71">
        <f t="shared" si="24"/>
        <v>0.99999303757868718</v>
      </c>
      <c r="BL71" s="6">
        <v>42468</v>
      </c>
      <c r="BM71" s="10">
        <f t="shared" si="43"/>
        <v>660.63</v>
      </c>
      <c r="BN71" s="10">
        <f t="shared" si="44"/>
        <v>3.86</v>
      </c>
      <c r="BO71" s="10">
        <f t="shared" si="34"/>
        <v>26439620</v>
      </c>
      <c r="BP71">
        <f t="shared" si="35"/>
        <v>-1.611844069016044E-5</v>
      </c>
      <c r="BQ71" s="10" t="str">
        <f t="shared" si="36"/>
        <v/>
      </c>
    </row>
    <row r="72" spans="4:69" x14ac:dyDescent="0.25">
      <c r="D72" s="6">
        <v>42102</v>
      </c>
      <c r="E72">
        <v>205.428</v>
      </c>
      <c r="F72">
        <v>206.2</v>
      </c>
      <c r="I72" s="6">
        <v>42102</v>
      </c>
      <c r="J72">
        <v>206.2</v>
      </c>
      <c r="K72">
        <v>205.428</v>
      </c>
      <c r="P72" s="6">
        <v>42103</v>
      </c>
      <c r="Q72">
        <v>0.11840000000000001</v>
      </c>
      <c r="S72" s="6">
        <v>42103</v>
      </c>
      <c r="T72">
        <v>2093</v>
      </c>
      <c r="W72" s="6">
        <v>42104</v>
      </c>
      <c r="X72" t="s">
        <v>1622</v>
      </c>
      <c r="Y72">
        <v>2107.02</v>
      </c>
      <c r="AB72" s="6">
        <v>42475</v>
      </c>
      <c r="AC72">
        <v>693.69449999999995</v>
      </c>
      <c r="AD72">
        <v>8526749</v>
      </c>
      <c r="AE72">
        <v>174.75</v>
      </c>
      <c r="AF72">
        <v>3.8250000000000002</v>
      </c>
      <c r="AJ72" s="6">
        <v>42103</v>
      </c>
      <c r="AK72" s="4">
        <f t="shared" si="28"/>
        <v>0.11840000000000001</v>
      </c>
      <c r="AM72" s="6">
        <v>42103</v>
      </c>
      <c r="AN72">
        <f t="shared" si="29"/>
        <v>430.96963</v>
      </c>
      <c r="AR72" s="6">
        <v>42102</v>
      </c>
      <c r="AS72">
        <f t="shared" si="30"/>
        <v>205.428</v>
      </c>
      <c r="AT72">
        <f t="shared" si="31"/>
        <v>2105.62</v>
      </c>
      <c r="AU72">
        <f t="shared" si="37"/>
        <v>6.2354583527222118E-3</v>
      </c>
      <c r="AV72">
        <f t="shared" si="38"/>
        <v>6.2700119474312643E-3</v>
      </c>
      <c r="AX72" s="6">
        <v>42102</v>
      </c>
      <c r="AY72">
        <f t="shared" si="32"/>
        <v>205.428</v>
      </c>
      <c r="AZ72">
        <f t="shared" si="33"/>
        <v>206.2</v>
      </c>
      <c r="BA72">
        <f t="shared" si="39"/>
        <v>0</v>
      </c>
      <c r="BB72">
        <f t="shared" si="40"/>
        <v>3.7580076717875777E-3</v>
      </c>
      <c r="BE72">
        <f t="shared" si="41"/>
        <v>113.53690551855642</v>
      </c>
      <c r="BF72" t="e">
        <f t="shared" si="42"/>
        <v>#N/A</v>
      </c>
      <c r="BI72">
        <f t="shared" si="24"/>
        <v>0.99999307004169502</v>
      </c>
      <c r="BL72" s="6">
        <v>42475</v>
      </c>
      <c r="BM72" s="10">
        <f t="shared" si="43"/>
        <v>693.69449999999995</v>
      </c>
      <c r="BN72" s="10">
        <f t="shared" si="44"/>
        <v>3.8250000000000002</v>
      </c>
      <c r="BO72" s="10">
        <f t="shared" si="34"/>
        <v>8526749</v>
      </c>
      <c r="BP72" t="str">
        <f t="shared" si="35"/>
        <v/>
      </c>
      <c r="BQ72" s="10">
        <f t="shared" si="36"/>
        <v>1.5410586552217609E-2</v>
      </c>
    </row>
    <row r="73" spans="4:69" x14ac:dyDescent="0.25">
      <c r="D73" s="6">
        <v>42103</v>
      </c>
      <c r="E73">
        <v>206.166</v>
      </c>
      <c r="F73">
        <v>205.91</v>
      </c>
      <c r="I73" s="6">
        <v>42103</v>
      </c>
      <c r="J73">
        <v>205.91</v>
      </c>
      <c r="K73">
        <v>206.166</v>
      </c>
      <c r="P73" s="6">
        <v>42104</v>
      </c>
      <c r="Q73">
        <v>0.1396</v>
      </c>
      <c r="S73" s="6">
        <v>42104</v>
      </c>
      <c r="T73">
        <v>6919</v>
      </c>
      <c r="W73" s="6">
        <v>42107</v>
      </c>
      <c r="X73" t="s">
        <v>1622</v>
      </c>
      <c r="Y73">
        <v>2102.64</v>
      </c>
      <c r="AB73" s="6">
        <v>42482</v>
      </c>
      <c r="AC73">
        <v>717.66129999999998</v>
      </c>
      <c r="AD73">
        <v>19008510</v>
      </c>
      <c r="AE73">
        <v>184.72</v>
      </c>
      <c r="AF73">
        <v>3.827</v>
      </c>
      <c r="AJ73" s="6">
        <v>42104</v>
      </c>
      <c r="AK73" s="4">
        <f t="shared" si="28"/>
        <v>0.1396</v>
      </c>
      <c r="AM73" s="6">
        <v>42104</v>
      </c>
      <c r="AN73">
        <f t="shared" si="29"/>
        <v>1427.2513200000001</v>
      </c>
      <c r="AR73" s="6">
        <v>42103</v>
      </c>
      <c r="AS73">
        <f t="shared" si="30"/>
        <v>206.166</v>
      </c>
      <c r="AT73">
        <f t="shared" si="31"/>
        <v>2113.2600000000002</v>
      </c>
      <c r="AU73">
        <f t="shared" si="37"/>
        <v>3.5924995618903388E-3</v>
      </c>
      <c r="AV73">
        <f t="shared" si="38"/>
        <v>3.6283849887446262E-3</v>
      </c>
      <c r="AX73" s="6">
        <v>42103</v>
      </c>
      <c r="AY73">
        <f t="shared" si="32"/>
        <v>206.166</v>
      </c>
      <c r="AZ73">
        <f t="shared" si="33"/>
        <v>205.91</v>
      </c>
      <c r="BA73">
        <f t="shared" si="39"/>
        <v>-1.2417178390229378E-3</v>
      </c>
      <c r="BB73">
        <f t="shared" si="40"/>
        <v>0</v>
      </c>
      <c r="BE73">
        <f t="shared" si="41"/>
        <v>113.94478680189022</v>
      </c>
      <c r="BF73" t="e">
        <f t="shared" si="42"/>
        <v>#N/A</v>
      </c>
      <c r="BI73">
        <f t="shared" si="24"/>
        <v>0.99999237400993346</v>
      </c>
      <c r="BL73" s="6">
        <v>42482</v>
      </c>
      <c r="BM73" s="10">
        <f t="shared" si="43"/>
        <v>717.66129999999998</v>
      </c>
      <c r="BN73" s="10">
        <f t="shared" si="44"/>
        <v>3.827</v>
      </c>
      <c r="BO73" s="10">
        <f t="shared" si="34"/>
        <v>19008510</v>
      </c>
      <c r="BP73">
        <f t="shared" si="35"/>
        <v>-6.4248592464271059E-3</v>
      </c>
      <c r="BQ73" s="10" t="str">
        <f t="shared" si="36"/>
        <v/>
      </c>
    </row>
    <row r="74" spans="4:69" x14ac:dyDescent="0.25">
      <c r="D74" s="6">
        <v>42104</v>
      </c>
      <c r="E74">
        <v>205.55099999999999</v>
      </c>
      <c r="F74">
        <v>206.28</v>
      </c>
      <c r="I74" s="6">
        <v>42104</v>
      </c>
      <c r="J74">
        <v>206.28</v>
      </c>
      <c r="K74">
        <v>205.55099999999999</v>
      </c>
      <c r="P74" s="6">
        <v>42107</v>
      </c>
      <c r="Q74">
        <v>0.1164</v>
      </c>
      <c r="S74" s="6">
        <v>42107</v>
      </c>
      <c r="T74">
        <v>8650</v>
      </c>
      <c r="W74" s="6">
        <v>42108</v>
      </c>
      <c r="X74" t="s">
        <v>1622</v>
      </c>
      <c r="Y74">
        <v>2108.7399999999998</v>
      </c>
      <c r="AB74" s="6">
        <v>42489</v>
      </c>
      <c r="AC74">
        <v>682.50689999999997</v>
      </c>
      <c r="AD74">
        <v>13946850</v>
      </c>
      <c r="AE74">
        <v>165.72</v>
      </c>
      <c r="AF74">
        <v>3.827</v>
      </c>
      <c r="AJ74" s="6">
        <v>42107</v>
      </c>
      <c r="AK74" s="4">
        <f t="shared" si="28"/>
        <v>0.1164</v>
      </c>
      <c r="AM74" s="6">
        <v>42107</v>
      </c>
      <c r="AN74">
        <f t="shared" si="29"/>
        <v>1778.0074999999999</v>
      </c>
      <c r="AR74" s="6">
        <v>42104</v>
      </c>
      <c r="AS74">
        <f t="shared" si="30"/>
        <v>205.55099999999999</v>
      </c>
      <c r="AT74">
        <f t="shared" si="31"/>
        <v>2107.02</v>
      </c>
      <c r="AU74">
        <f t="shared" si="37"/>
        <v>-2.9830330898402702E-3</v>
      </c>
      <c r="AV74">
        <f t="shared" si="38"/>
        <v>-2.9527838505438719E-3</v>
      </c>
      <c r="AX74" s="6">
        <v>42104</v>
      </c>
      <c r="AY74">
        <f t="shared" si="32"/>
        <v>205.55099999999999</v>
      </c>
      <c r="AZ74">
        <f t="shared" si="33"/>
        <v>206.28</v>
      </c>
      <c r="BA74">
        <f t="shared" si="39"/>
        <v>0</v>
      </c>
      <c r="BB74">
        <f t="shared" si="40"/>
        <v>3.5465650860371234E-3</v>
      </c>
      <c r="BE74">
        <f t="shared" si="41"/>
        <v>113.60488573244538</v>
      </c>
      <c r="BF74" t="e">
        <f t="shared" si="42"/>
        <v>#N/A</v>
      </c>
      <c r="BI74">
        <f t="shared" si="24"/>
        <v>0.99999219328615241</v>
      </c>
      <c r="BL74" s="6">
        <v>42489</v>
      </c>
      <c r="BM74" s="10">
        <f t="shared" si="43"/>
        <v>682.50689999999997</v>
      </c>
      <c r="BN74" s="10">
        <f t="shared" si="44"/>
        <v>3.827</v>
      </c>
      <c r="BO74" s="10">
        <f t="shared" si="34"/>
        <v>13946850</v>
      </c>
      <c r="BP74" t="str">
        <f t="shared" si="35"/>
        <v/>
      </c>
      <c r="BQ74" s="10">
        <f t="shared" si="36"/>
        <v>5.2892227854211882E-2</v>
      </c>
    </row>
    <row r="75" spans="4:69" x14ac:dyDescent="0.25">
      <c r="D75" s="6">
        <v>42107</v>
      </c>
      <c r="E75">
        <v>205.102</v>
      </c>
      <c r="F75">
        <v>205.55</v>
      </c>
      <c r="I75" s="6">
        <v>42107</v>
      </c>
      <c r="J75">
        <v>205.55</v>
      </c>
      <c r="K75">
        <v>205.102</v>
      </c>
      <c r="P75" s="6">
        <v>42108</v>
      </c>
      <c r="Q75">
        <v>0.15529999999999999</v>
      </c>
      <c r="S75" s="6">
        <v>42108</v>
      </c>
      <c r="T75">
        <v>9568</v>
      </c>
      <c r="W75" s="6">
        <v>42109</v>
      </c>
      <c r="X75" t="s">
        <v>1622</v>
      </c>
      <c r="Y75">
        <v>2106.04</v>
      </c>
      <c r="AB75" s="6">
        <v>42496</v>
      </c>
      <c r="AC75">
        <v>655.81439999999998</v>
      </c>
      <c r="AD75">
        <v>6641521</v>
      </c>
      <c r="AE75">
        <v>167.41</v>
      </c>
      <c r="AF75">
        <v>3.7970000000000002</v>
      </c>
      <c r="AJ75" s="6">
        <v>42108</v>
      </c>
      <c r="AK75" s="4">
        <f t="shared" si="28"/>
        <v>0.15529999999999999</v>
      </c>
      <c r="AM75" s="6">
        <v>42108</v>
      </c>
      <c r="AN75">
        <f t="shared" si="29"/>
        <v>1956.56032</v>
      </c>
      <c r="AR75" s="6">
        <v>42107</v>
      </c>
      <c r="AS75">
        <f t="shared" si="30"/>
        <v>205.102</v>
      </c>
      <c r="AT75">
        <f t="shared" si="31"/>
        <v>2102.64</v>
      </c>
      <c r="AU75">
        <f t="shared" si="37"/>
        <v>-2.184372734747031E-3</v>
      </c>
      <c r="AV75">
        <f t="shared" si="38"/>
        <v>-2.078765270381866E-3</v>
      </c>
      <c r="AX75" s="6">
        <v>42107</v>
      </c>
      <c r="AY75">
        <f t="shared" si="32"/>
        <v>205.102</v>
      </c>
      <c r="AZ75">
        <f t="shared" si="33"/>
        <v>205.55</v>
      </c>
      <c r="BA75">
        <f t="shared" si="39"/>
        <v>0</v>
      </c>
      <c r="BB75">
        <f t="shared" si="40"/>
        <v>2.18427904164753E-3</v>
      </c>
      <c r="BE75">
        <f t="shared" si="41"/>
        <v>113.35673031751737</v>
      </c>
      <c r="BF75" t="e">
        <f t="shared" si="42"/>
        <v>#N/A</v>
      </c>
      <c r="BI75">
        <f t="shared" si="24"/>
        <v>0.9999918522651241</v>
      </c>
      <c r="BL75" s="6">
        <v>42496</v>
      </c>
      <c r="BM75" s="10">
        <f t="shared" si="43"/>
        <v>655.81439999999998</v>
      </c>
      <c r="BN75" s="10">
        <f t="shared" si="44"/>
        <v>3.7970000000000002</v>
      </c>
      <c r="BO75" s="10">
        <f t="shared" si="34"/>
        <v>6641521</v>
      </c>
      <c r="BP75" t="str">
        <f t="shared" si="35"/>
        <v/>
      </c>
      <c r="BQ75" s="10">
        <f t="shared" si="36"/>
        <v>9.1481990323158957E-3</v>
      </c>
    </row>
    <row r="76" spans="4:69" x14ac:dyDescent="0.25">
      <c r="D76" s="6">
        <v>42108</v>
      </c>
      <c r="E76">
        <v>205.69</v>
      </c>
      <c r="F76">
        <v>204.49</v>
      </c>
      <c r="I76" s="6">
        <v>42108</v>
      </c>
      <c r="J76">
        <v>204.49</v>
      </c>
      <c r="K76">
        <v>205.69</v>
      </c>
      <c r="P76" s="6">
        <v>42109</v>
      </c>
      <c r="Q76">
        <v>0.15529999999999999</v>
      </c>
      <c r="S76" s="6">
        <v>42109</v>
      </c>
      <c r="T76">
        <v>5239</v>
      </c>
      <c r="W76" s="6">
        <v>42110</v>
      </c>
      <c r="X76" t="s">
        <v>1622</v>
      </c>
      <c r="Y76">
        <v>2120.23</v>
      </c>
      <c r="AB76" s="6">
        <v>42503</v>
      </c>
      <c r="AC76">
        <v>667.26059999999995</v>
      </c>
      <c r="AD76">
        <v>11724730</v>
      </c>
      <c r="AE76">
        <v>172.48</v>
      </c>
      <c r="AF76">
        <v>3.7519999999999998</v>
      </c>
      <c r="AJ76" s="6">
        <v>42109</v>
      </c>
      <c r="AK76" s="4">
        <f t="shared" si="28"/>
        <v>0.15529999999999999</v>
      </c>
      <c r="AM76" s="6">
        <v>42109</v>
      </c>
      <c r="AN76">
        <f t="shared" si="29"/>
        <v>1080.1246299999998</v>
      </c>
      <c r="AR76" s="6">
        <v>42108</v>
      </c>
      <c r="AS76">
        <f t="shared" si="30"/>
        <v>205.69</v>
      </c>
      <c r="AT76">
        <f t="shared" si="31"/>
        <v>2108.7399999999998</v>
      </c>
      <c r="AU76">
        <f t="shared" si="37"/>
        <v>2.8668662421624802E-3</v>
      </c>
      <c r="AV76">
        <f t="shared" si="38"/>
        <v>2.9011147890269928E-3</v>
      </c>
      <c r="AX76" s="6">
        <v>42108</v>
      </c>
      <c r="AY76">
        <f t="shared" si="32"/>
        <v>205.69</v>
      </c>
      <c r="AZ76">
        <f t="shared" si="33"/>
        <v>204.49</v>
      </c>
      <c r="BA76">
        <f t="shared" si="39"/>
        <v>-5.8340220720500824E-3</v>
      </c>
      <c r="BB76">
        <f t="shared" si="40"/>
        <v>0</v>
      </c>
      <c r="BE76">
        <f t="shared" si="41"/>
        <v>113.68170890098658</v>
      </c>
      <c r="BF76" t="e">
        <f t="shared" si="42"/>
        <v>#N/A</v>
      </c>
      <c r="BI76">
        <f t="shared" si="24"/>
        <v>0.9999916212840485</v>
      </c>
      <c r="BL76" s="6">
        <v>42503</v>
      </c>
      <c r="BM76" s="10">
        <f t="shared" si="43"/>
        <v>667.26059999999995</v>
      </c>
      <c r="BN76" s="10">
        <f t="shared" si="44"/>
        <v>3.7519999999999998</v>
      </c>
      <c r="BO76" s="10">
        <f t="shared" si="34"/>
        <v>11724730</v>
      </c>
      <c r="BP76">
        <f t="shared" si="35"/>
        <v>-4.5686456400740871E-3</v>
      </c>
      <c r="BQ76" s="10" t="str">
        <f t="shared" si="36"/>
        <v/>
      </c>
    </row>
    <row r="77" spans="4:69" x14ac:dyDescent="0.25">
      <c r="D77" s="6">
        <v>42109</v>
      </c>
      <c r="E77">
        <v>205.41900000000001</v>
      </c>
      <c r="F77">
        <v>206.17</v>
      </c>
      <c r="I77" s="6">
        <v>42109</v>
      </c>
      <c r="J77">
        <v>206.17</v>
      </c>
      <c r="K77">
        <v>205.41900000000001</v>
      </c>
      <c r="P77" s="6">
        <v>42110</v>
      </c>
      <c r="Q77">
        <v>0.1754</v>
      </c>
      <c r="S77" s="6">
        <v>42110</v>
      </c>
      <c r="T77">
        <v>10854</v>
      </c>
      <c r="W77" s="6">
        <v>42111</v>
      </c>
      <c r="X77" t="s">
        <v>1622</v>
      </c>
      <c r="Y77">
        <v>2105.94</v>
      </c>
      <c r="AB77" s="6">
        <v>42510</v>
      </c>
      <c r="AC77">
        <v>661.19960000000003</v>
      </c>
      <c r="AD77">
        <v>6819530</v>
      </c>
      <c r="AE77">
        <v>175.36</v>
      </c>
      <c r="AF77">
        <v>3.6520000000000001</v>
      </c>
      <c r="AJ77" s="6">
        <v>42110</v>
      </c>
      <c r="AK77" s="4">
        <f t="shared" si="28"/>
        <v>0.1754</v>
      </c>
      <c r="AM77" s="6">
        <v>42110</v>
      </c>
      <c r="AN77">
        <f t="shared" si="29"/>
        <v>2235.0556799999995</v>
      </c>
      <c r="AR77" s="6">
        <v>42109</v>
      </c>
      <c r="AS77">
        <f t="shared" si="30"/>
        <v>205.41900000000001</v>
      </c>
      <c r="AT77">
        <f t="shared" si="31"/>
        <v>2106.04</v>
      </c>
      <c r="AU77">
        <f t="shared" si="37"/>
        <v>-1.3175166512712222E-3</v>
      </c>
      <c r="AV77">
        <f t="shared" si="38"/>
        <v>-1.280385443440113E-3</v>
      </c>
      <c r="AX77" s="6">
        <v>42109</v>
      </c>
      <c r="AY77">
        <f t="shared" si="32"/>
        <v>205.41900000000001</v>
      </c>
      <c r="AZ77">
        <f t="shared" si="33"/>
        <v>206.17</v>
      </c>
      <c r="BA77">
        <f t="shared" si="39"/>
        <v>0</v>
      </c>
      <c r="BB77">
        <f t="shared" si="40"/>
        <v>3.6559422448749768E-3</v>
      </c>
      <c r="BE77">
        <f t="shared" si="41"/>
        <v>113.53193135656456</v>
      </c>
      <c r="BF77" t="e">
        <f t="shared" si="42"/>
        <v>#N/A</v>
      </c>
      <c r="BI77">
        <f t="shared" si="24"/>
        <v>0.99999137659504889</v>
      </c>
      <c r="BL77" s="6">
        <v>42510</v>
      </c>
      <c r="BM77" s="10">
        <f t="shared" si="43"/>
        <v>661.19960000000003</v>
      </c>
      <c r="BN77" s="10">
        <f t="shared" si="44"/>
        <v>3.6520000000000001</v>
      </c>
      <c r="BO77" s="10">
        <f t="shared" si="34"/>
        <v>6819530</v>
      </c>
      <c r="BP77">
        <f t="shared" si="35"/>
        <v>-4.0282846715328224E-3</v>
      </c>
      <c r="BQ77" s="10" t="str">
        <f t="shared" si="36"/>
        <v/>
      </c>
    </row>
    <row r="78" spans="4:69" x14ac:dyDescent="0.25">
      <c r="D78" s="6">
        <v>42110</v>
      </c>
      <c r="E78">
        <v>206.79599999999999</v>
      </c>
      <c r="F78">
        <v>205.92</v>
      </c>
      <c r="I78" s="6">
        <v>42110</v>
      </c>
      <c r="J78">
        <v>205.92</v>
      </c>
      <c r="K78">
        <v>206.79599999999999</v>
      </c>
      <c r="P78" s="6">
        <v>42111</v>
      </c>
      <c r="Q78">
        <v>0.17510000000000001</v>
      </c>
      <c r="S78" s="6">
        <v>42111</v>
      </c>
      <c r="T78">
        <v>14067</v>
      </c>
      <c r="W78" s="6">
        <v>42114</v>
      </c>
      <c r="X78" t="s">
        <v>1622</v>
      </c>
      <c r="Y78">
        <v>2097.9299999999998</v>
      </c>
      <c r="AB78" s="6">
        <v>42517</v>
      </c>
      <c r="AC78">
        <v>655.42669999999998</v>
      </c>
      <c r="AD78">
        <v>11873770</v>
      </c>
      <c r="AE78">
        <v>175.41</v>
      </c>
      <c r="AF78">
        <v>3.6</v>
      </c>
      <c r="AJ78" s="6">
        <v>42111</v>
      </c>
      <c r="AK78" s="4">
        <f t="shared" si="28"/>
        <v>0.17510000000000001</v>
      </c>
      <c r="AM78" s="6">
        <v>42111</v>
      </c>
      <c r="AN78">
        <f t="shared" si="29"/>
        <v>2885.0010300000004</v>
      </c>
      <c r="AR78" s="6">
        <v>42110</v>
      </c>
      <c r="AS78">
        <f t="shared" si="30"/>
        <v>206.79599999999999</v>
      </c>
      <c r="AT78">
        <f t="shared" si="31"/>
        <v>2120.23</v>
      </c>
      <c r="AU78">
        <f t="shared" si="37"/>
        <v>6.7033721320812756E-3</v>
      </c>
      <c r="AV78">
        <f t="shared" si="38"/>
        <v>6.7377637651706568E-3</v>
      </c>
      <c r="AX78" s="6">
        <v>42110</v>
      </c>
      <c r="AY78">
        <f t="shared" si="32"/>
        <v>206.79599999999999</v>
      </c>
      <c r="AZ78">
        <f t="shared" si="33"/>
        <v>205.92</v>
      </c>
      <c r="BA78">
        <f t="shared" si="39"/>
        <v>-4.2360587245401371E-3</v>
      </c>
      <c r="BB78">
        <f t="shared" si="40"/>
        <v>0</v>
      </c>
      <c r="BE78">
        <f t="shared" si="41"/>
        <v>114.29297814132151</v>
      </c>
      <c r="BF78" t="e">
        <f t="shared" si="42"/>
        <v>#N/A</v>
      </c>
      <c r="BI78">
        <f t="shared" si="24"/>
        <v>0.9999913321884798</v>
      </c>
      <c r="BL78" s="6">
        <v>42517</v>
      </c>
      <c r="BM78" s="10">
        <f t="shared" si="43"/>
        <v>655.42669999999998</v>
      </c>
      <c r="BN78" s="10">
        <f t="shared" si="44"/>
        <v>3.6</v>
      </c>
      <c r="BO78" s="10">
        <f t="shared" si="34"/>
        <v>11873770</v>
      </c>
      <c r="BP78" t="str">
        <f t="shared" si="35"/>
        <v/>
      </c>
      <c r="BQ78" s="10">
        <f t="shared" si="36"/>
        <v>2.9815859985182769E-4</v>
      </c>
    </row>
    <row r="79" spans="4:69" x14ac:dyDescent="0.25">
      <c r="D79" s="6">
        <v>42111</v>
      </c>
      <c r="E79">
        <v>205.39500000000001</v>
      </c>
      <c r="F79">
        <v>205.09</v>
      </c>
      <c r="I79" s="6">
        <v>42111</v>
      </c>
      <c r="J79">
        <v>205.09</v>
      </c>
      <c r="K79">
        <v>205.39500000000001</v>
      </c>
      <c r="P79" s="6">
        <v>42114</v>
      </c>
      <c r="Q79">
        <v>0.105</v>
      </c>
      <c r="S79" s="6">
        <v>42114</v>
      </c>
      <c r="T79">
        <v>36561</v>
      </c>
      <c r="W79" s="6">
        <v>42115</v>
      </c>
      <c r="X79" t="s">
        <v>1622</v>
      </c>
      <c r="Y79">
        <v>2132.7800000000002</v>
      </c>
      <c r="AB79" s="6">
        <v>42524</v>
      </c>
      <c r="AC79">
        <v>648.82989999999995</v>
      </c>
      <c r="AD79">
        <v>7311754</v>
      </c>
      <c r="AE79">
        <v>170.16</v>
      </c>
      <c r="AF79">
        <v>3.6</v>
      </c>
      <c r="AJ79" s="6">
        <v>42114</v>
      </c>
      <c r="AK79" s="4">
        <f t="shared" si="28"/>
        <v>0.105</v>
      </c>
      <c r="AM79" s="6">
        <v>42114</v>
      </c>
      <c r="AN79">
        <f t="shared" si="29"/>
        <v>7495.0050000000001</v>
      </c>
      <c r="AR79" s="6">
        <v>42111</v>
      </c>
      <c r="AS79">
        <f t="shared" si="30"/>
        <v>205.39500000000001</v>
      </c>
      <c r="AT79">
        <f t="shared" si="31"/>
        <v>2105.94</v>
      </c>
      <c r="AU79">
        <f t="shared" si="37"/>
        <v>-6.7747925491787875E-3</v>
      </c>
      <c r="AV79">
        <f t="shared" si="38"/>
        <v>-6.7398348292402321E-3</v>
      </c>
      <c r="AX79" s="6">
        <v>42111</v>
      </c>
      <c r="AY79">
        <f t="shared" si="32"/>
        <v>205.39500000000001</v>
      </c>
      <c r="AZ79">
        <f t="shared" si="33"/>
        <v>205.09</v>
      </c>
      <c r="BA79">
        <f t="shared" si="39"/>
        <v>-1.4849436451714881E-3</v>
      </c>
      <c r="BB79">
        <f t="shared" si="40"/>
        <v>0</v>
      </c>
      <c r="BE79">
        <f t="shared" si="41"/>
        <v>113.51866692458623</v>
      </c>
      <c r="BF79" t="e">
        <f t="shared" si="42"/>
        <v>#N/A</v>
      </c>
      <c r="BI79">
        <f t="shared" si="24"/>
        <v>0.99999195204986491</v>
      </c>
      <c r="BL79" s="6">
        <v>42524</v>
      </c>
      <c r="BM79" s="10">
        <f t="shared" si="43"/>
        <v>648.82989999999995</v>
      </c>
      <c r="BN79" s="10">
        <f t="shared" si="44"/>
        <v>3.6</v>
      </c>
      <c r="BO79" s="10">
        <f t="shared" si="34"/>
        <v>7311754</v>
      </c>
      <c r="BP79" t="str">
        <f t="shared" si="35"/>
        <v/>
      </c>
      <c r="BQ79" s="10">
        <f t="shared" si="36"/>
        <v>2.0538904560413629E-2</v>
      </c>
    </row>
    <row r="80" spans="4:69" x14ac:dyDescent="0.25">
      <c r="D80" s="6">
        <v>42114</v>
      </c>
      <c r="E80">
        <v>204.59200000000001</v>
      </c>
      <c r="F80">
        <v>205</v>
      </c>
      <c r="I80" s="6">
        <v>42114</v>
      </c>
      <c r="J80">
        <v>205</v>
      </c>
      <c r="K80">
        <v>204.59200000000001</v>
      </c>
      <c r="P80" s="6">
        <v>42115</v>
      </c>
      <c r="Q80">
        <v>0.1191</v>
      </c>
      <c r="S80" s="6">
        <v>42115</v>
      </c>
      <c r="T80">
        <v>5470</v>
      </c>
      <c r="W80" s="6">
        <v>42116</v>
      </c>
      <c r="X80" t="s">
        <v>1622</v>
      </c>
      <c r="Y80">
        <v>2149.9299999999998</v>
      </c>
      <c r="AB80" s="6">
        <v>42531</v>
      </c>
      <c r="AC80">
        <v>645.41759999999999</v>
      </c>
      <c r="AD80">
        <v>8483420</v>
      </c>
      <c r="AE80">
        <v>169.8</v>
      </c>
      <c r="AF80">
        <v>3.6</v>
      </c>
      <c r="AJ80" s="6">
        <v>42115</v>
      </c>
      <c r="AK80" s="4">
        <f t="shared" si="28"/>
        <v>0.1191</v>
      </c>
      <c r="AM80" s="6">
        <v>42115</v>
      </c>
      <c r="AN80">
        <f t="shared" si="29"/>
        <v>1144.1598999999999</v>
      </c>
      <c r="AR80" s="6">
        <v>42114</v>
      </c>
      <c r="AS80">
        <f t="shared" si="30"/>
        <v>204.59200000000001</v>
      </c>
      <c r="AT80">
        <f t="shared" si="31"/>
        <v>2097.9299999999998</v>
      </c>
      <c r="AU80">
        <f t="shared" si="37"/>
        <v>-3.9095401543367547E-3</v>
      </c>
      <c r="AV80">
        <f t="shared" si="38"/>
        <v>-3.803527166016174E-3</v>
      </c>
      <c r="AX80" s="6">
        <v>42114</v>
      </c>
      <c r="AY80">
        <f t="shared" si="32"/>
        <v>204.59200000000001</v>
      </c>
      <c r="AZ80">
        <f t="shared" si="33"/>
        <v>205</v>
      </c>
      <c r="BA80">
        <f t="shared" si="39"/>
        <v>0</v>
      </c>
      <c r="BB80">
        <f t="shared" si="40"/>
        <v>1.9942128724486086E-3</v>
      </c>
      <c r="BE80">
        <f t="shared" si="41"/>
        <v>113.07486113797778</v>
      </c>
      <c r="BF80" t="e">
        <f t="shared" si="42"/>
        <v>#N/A</v>
      </c>
      <c r="BI80">
        <f t="shared" si="24"/>
        <v>0.99999105124937493</v>
      </c>
      <c r="BL80" s="6">
        <v>42531</v>
      </c>
      <c r="BM80" s="10">
        <f t="shared" si="43"/>
        <v>645.41759999999999</v>
      </c>
      <c r="BN80" s="10">
        <f t="shared" si="44"/>
        <v>3.6</v>
      </c>
      <c r="BO80" s="10">
        <f t="shared" si="34"/>
        <v>8483420</v>
      </c>
      <c r="BP80" t="str">
        <f t="shared" si="35"/>
        <v/>
      </c>
      <c r="BQ80" s="10">
        <f t="shared" si="36"/>
        <v>1.7236749116607664E-2</v>
      </c>
    </row>
    <row r="81" spans="4:69" x14ac:dyDescent="0.25">
      <c r="D81" s="6">
        <v>42115</v>
      </c>
      <c r="E81">
        <v>207.98400000000001</v>
      </c>
      <c r="F81">
        <v>209.17</v>
      </c>
      <c r="I81" s="6">
        <v>42115</v>
      </c>
      <c r="J81">
        <v>209.17</v>
      </c>
      <c r="K81">
        <v>207.98400000000001</v>
      </c>
      <c r="P81" s="6">
        <v>42116</v>
      </c>
      <c r="Q81">
        <v>0.13100000000000001</v>
      </c>
      <c r="S81" s="6">
        <v>42116</v>
      </c>
      <c r="T81">
        <v>20687</v>
      </c>
      <c r="W81" s="6">
        <v>42117</v>
      </c>
      <c r="X81" t="s">
        <v>1622</v>
      </c>
      <c r="Y81">
        <v>2153.9899999999998</v>
      </c>
      <c r="AB81" s="6">
        <v>42538</v>
      </c>
      <c r="AC81">
        <v>592.38580000000002</v>
      </c>
      <c r="AD81">
        <v>17464700</v>
      </c>
      <c r="AE81">
        <v>160.32</v>
      </c>
      <c r="AF81">
        <v>3.5190000000000001</v>
      </c>
      <c r="AJ81" s="6">
        <v>42116</v>
      </c>
      <c r="AK81" s="4">
        <f t="shared" si="28"/>
        <v>0.13100000000000001</v>
      </c>
      <c r="AM81" s="6">
        <v>42116</v>
      </c>
      <c r="AN81">
        <f t="shared" si="29"/>
        <v>4354.6135000000004</v>
      </c>
      <c r="AR81" s="6">
        <v>42115</v>
      </c>
      <c r="AS81">
        <f t="shared" si="30"/>
        <v>207.98400000000001</v>
      </c>
      <c r="AT81">
        <f t="shared" si="31"/>
        <v>2132.7800000000002</v>
      </c>
      <c r="AU81">
        <f t="shared" si="37"/>
        <v>1.6579338390552811E-2</v>
      </c>
      <c r="AV81">
        <f t="shared" si="38"/>
        <v>1.6611612398888642E-2</v>
      </c>
      <c r="AX81" s="6">
        <v>42115</v>
      </c>
      <c r="AY81">
        <f t="shared" si="32"/>
        <v>207.98400000000001</v>
      </c>
      <c r="AZ81">
        <f t="shared" si="33"/>
        <v>209.17</v>
      </c>
      <c r="BA81">
        <f t="shared" si="39"/>
        <v>0</v>
      </c>
      <c r="BB81">
        <f t="shared" si="40"/>
        <v>5.7023617201321652E-3</v>
      </c>
      <c r="BE81">
        <f t="shared" si="41"/>
        <v>114.94956752424908</v>
      </c>
      <c r="BF81" t="e">
        <f t="shared" si="42"/>
        <v>#N/A</v>
      </c>
      <c r="BI81">
        <f t="shared" si="24"/>
        <v>0.99999279151741105</v>
      </c>
      <c r="BL81" s="6">
        <v>42538</v>
      </c>
      <c r="BM81" s="10">
        <f t="shared" si="43"/>
        <v>592.38580000000002</v>
      </c>
      <c r="BN81" s="10">
        <f t="shared" si="44"/>
        <v>3.5190000000000001</v>
      </c>
      <c r="BO81" s="10">
        <f t="shared" si="34"/>
        <v>17464700</v>
      </c>
      <c r="BP81" t="str">
        <f t="shared" si="35"/>
        <v/>
      </c>
      <c r="BQ81" s="10">
        <f t="shared" si="36"/>
        <v>9.7336576846307477E-3</v>
      </c>
    </row>
    <row r="82" spans="4:69" x14ac:dyDescent="0.25">
      <c r="D82" s="6">
        <v>42116</v>
      </c>
      <c r="E82">
        <v>209.649</v>
      </c>
      <c r="F82">
        <v>210.5</v>
      </c>
      <c r="I82" s="6">
        <v>42116</v>
      </c>
      <c r="J82">
        <v>210.5</v>
      </c>
      <c r="K82">
        <v>209.649</v>
      </c>
      <c r="P82" s="6">
        <v>42117</v>
      </c>
      <c r="Q82">
        <v>0.21329999999999999</v>
      </c>
      <c r="S82" s="6">
        <v>42117</v>
      </c>
      <c r="T82">
        <v>3740</v>
      </c>
      <c r="W82" s="6">
        <v>42118</v>
      </c>
      <c r="X82" t="s">
        <v>1622</v>
      </c>
      <c r="Y82">
        <v>2146</v>
      </c>
      <c r="AB82" s="6">
        <v>42545</v>
      </c>
      <c r="AC82">
        <v>566.57650000000001</v>
      </c>
      <c r="AD82">
        <v>20168450</v>
      </c>
      <c r="AE82">
        <v>159.4</v>
      </c>
      <c r="AF82">
        <v>3.51</v>
      </c>
      <c r="AJ82" s="6">
        <v>42117</v>
      </c>
      <c r="AK82" s="4">
        <f t="shared" si="28"/>
        <v>0.21329999999999999</v>
      </c>
      <c r="AM82" s="6">
        <v>42117</v>
      </c>
      <c r="AN82">
        <f t="shared" si="29"/>
        <v>783.79179999999997</v>
      </c>
      <c r="AR82" s="6">
        <v>42116</v>
      </c>
      <c r="AS82">
        <f t="shared" si="30"/>
        <v>209.649</v>
      </c>
      <c r="AT82">
        <f t="shared" si="31"/>
        <v>2149.9299999999998</v>
      </c>
      <c r="AU82">
        <f t="shared" si="37"/>
        <v>8.0054234941149272E-3</v>
      </c>
      <c r="AV82">
        <f t="shared" si="38"/>
        <v>8.0411481728070999E-3</v>
      </c>
      <c r="AX82" s="6">
        <v>42116</v>
      </c>
      <c r="AY82">
        <f t="shared" si="32"/>
        <v>209.649</v>
      </c>
      <c r="AZ82">
        <f t="shared" si="33"/>
        <v>210.5</v>
      </c>
      <c r="BA82">
        <f t="shared" si="39"/>
        <v>0</v>
      </c>
      <c r="BB82">
        <f t="shared" si="40"/>
        <v>4.0591655576702745E-3</v>
      </c>
      <c r="BE82">
        <f t="shared" si="41"/>
        <v>115.86978749274606</v>
      </c>
      <c r="BF82" t="e">
        <f t="shared" si="42"/>
        <v>#N/A</v>
      </c>
      <c r="BI82">
        <f t="shared" si="24"/>
        <v>0.99999306288788004</v>
      </c>
      <c r="BL82" s="6">
        <v>42545</v>
      </c>
      <c r="BM82" s="10">
        <f t="shared" si="43"/>
        <v>566.57650000000001</v>
      </c>
      <c r="BN82" s="10">
        <f t="shared" si="44"/>
        <v>3.51</v>
      </c>
      <c r="BO82" s="10">
        <f t="shared" si="34"/>
        <v>20168450</v>
      </c>
      <c r="BP82">
        <f t="shared" si="35"/>
        <v>-2.7491844416562161E-2</v>
      </c>
      <c r="BQ82" s="10" t="str">
        <f t="shared" si="36"/>
        <v/>
      </c>
    </row>
    <row r="83" spans="4:69" x14ac:dyDescent="0.25">
      <c r="D83" s="6">
        <v>42117</v>
      </c>
      <c r="E83">
        <v>210.03700000000001</v>
      </c>
      <c r="F83">
        <v>209.57</v>
      </c>
      <c r="I83" s="6">
        <v>42117</v>
      </c>
      <c r="J83">
        <v>209.57</v>
      </c>
      <c r="K83">
        <v>210.03700000000001</v>
      </c>
      <c r="P83" s="6">
        <v>42118</v>
      </c>
      <c r="Q83">
        <v>0.13009999999999999</v>
      </c>
      <c r="S83" s="6">
        <v>42118</v>
      </c>
      <c r="T83">
        <v>14364</v>
      </c>
      <c r="W83" s="6">
        <v>42121</v>
      </c>
      <c r="X83" t="s">
        <v>1622</v>
      </c>
      <c r="Y83">
        <v>2146.3200000000002</v>
      </c>
      <c r="AB83" s="6">
        <v>42552</v>
      </c>
      <c r="AC83">
        <v>620.87860000000001</v>
      </c>
      <c r="AD83">
        <v>31290010</v>
      </c>
      <c r="AE83">
        <v>161.61000000000001</v>
      </c>
      <c r="AF83">
        <v>3.6589999999999998</v>
      </c>
      <c r="AJ83" s="6">
        <v>42118</v>
      </c>
      <c r="AK83" s="4">
        <f t="shared" si="28"/>
        <v>0.13009999999999999</v>
      </c>
      <c r="AM83" s="6">
        <v>42118</v>
      </c>
      <c r="AN83">
        <f t="shared" si="29"/>
        <v>3011.2689599999999</v>
      </c>
      <c r="AR83" s="6">
        <v>42117</v>
      </c>
      <c r="AS83">
        <f t="shared" si="30"/>
        <v>210.03700000000001</v>
      </c>
      <c r="AT83">
        <f t="shared" si="31"/>
        <v>2153.9899999999998</v>
      </c>
      <c r="AU83">
        <f t="shared" si="37"/>
        <v>1.8507123811704052E-3</v>
      </c>
      <c r="AV83">
        <f t="shared" si="38"/>
        <v>1.8884335769071559E-3</v>
      </c>
      <c r="AX83" s="6">
        <v>42117</v>
      </c>
      <c r="AY83">
        <f t="shared" si="32"/>
        <v>210.03700000000001</v>
      </c>
      <c r="AZ83">
        <f t="shared" si="33"/>
        <v>209.57</v>
      </c>
      <c r="BA83">
        <f t="shared" si="39"/>
        <v>-2.2234177787723297E-3</v>
      </c>
      <c r="BB83">
        <f t="shared" si="40"/>
        <v>0</v>
      </c>
      <c r="BE83">
        <f t="shared" si="41"/>
        <v>116.08422914306246</v>
      </c>
      <c r="BF83" t="e">
        <f t="shared" si="42"/>
        <v>#N/A</v>
      </c>
      <c r="BI83">
        <f t="shared" si="24"/>
        <v>0.99999135868170053</v>
      </c>
      <c r="BL83" s="6">
        <v>42552</v>
      </c>
      <c r="BM83" s="10">
        <f t="shared" si="43"/>
        <v>620.87860000000001</v>
      </c>
      <c r="BN83" s="10">
        <f t="shared" si="44"/>
        <v>3.6589999999999998</v>
      </c>
      <c r="BO83" s="10">
        <f t="shared" si="34"/>
        <v>31290010</v>
      </c>
      <c r="BP83" t="str">
        <f t="shared" si="35"/>
        <v/>
      </c>
      <c r="BQ83" s="10">
        <f t="shared" si="36"/>
        <v>3.7695687148071588E-3</v>
      </c>
    </row>
    <row r="84" spans="4:69" x14ac:dyDescent="0.25">
      <c r="D84" s="6">
        <v>42118</v>
      </c>
      <c r="E84">
        <v>209.251</v>
      </c>
      <c r="F84">
        <v>209.64</v>
      </c>
      <c r="I84" s="6">
        <v>42118</v>
      </c>
      <c r="J84">
        <v>209.64</v>
      </c>
      <c r="K84">
        <v>209.251</v>
      </c>
      <c r="P84" s="6">
        <v>42121</v>
      </c>
      <c r="Q84">
        <v>0.1211</v>
      </c>
      <c r="S84" s="6">
        <v>42121</v>
      </c>
      <c r="T84">
        <v>5678</v>
      </c>
      <c r="W84" s="6">
        <v>42122</v>
      </c>
      <c r="X84" t="s">
        <v>1622</v>
      </c>
      <c r="Y84">
        <v>2157.2399999999998</v>
      </c>
      <c r="AB84" s="6">
        <v>42559</v>
      </c>
      <c r="AC84">
        <v>649.49860000000001</v>
      </c>
      <c r="AD84">
        <v>6987803</v>
      </c>
      <c r="AE84">
        <v>159.07</v>
      </c>
      <c r="AF84">
        <v>4.016</v>
      </c>
      <c r="AJ84" s="6">
        <v>42121</v>
      </c>
      <c r="AK84" s="4">
        <f t="shared" si="28"/>
        <v>0.1211</v>
      </c>
      <c r="AM84" s="6">
        <v>42121</v>
      </c>
      <c r="AN84">
        <f t="shared" si="29"/>
        <v>1195.2190000000001</v>
      </c>
      <c r="AR84" s="6">
        <v>42118</v>
      </c>
      <c r="AS84">
        <f t="shared" si="30"/>
        <v>209.251</v>
      </c>
      <c r="AT84">
        <f t="shared" si="31"/>
        <v>2146</v>
      </c>
      <c r="AU84">
        <f t="shared" si="37"/>
        <v>-3.7421978032442516E-3</v>
      </c>
      <c r="AV84">
        <f t="shared" si="38"/>
        <v>-3.7093951225399824E-3</v>
      </c>
      <c r="AX84" s="6">
        <v>42118</v>
      </c>
      <c r="AY84">
        <f t="shared" si="32"/>
        <v>209.251</v>
      </c>
      <c r="AZ84">
        <f t="shared" si="33"/>
        <v>209.64</v>
      </c>
      <c r="BA84">
        <f t="shared" si="39"/>
        <v>0</v>
      </c>
      <c r="BB84">
        <f t="shared" si="40"/>
        <v>1.8590114264684932E-3</v>
      </c>
      <c r="BE84">
        <f t="shared" si="41"/>
        <v>115.64981899577199</v>
      </c>
      <c r="BF84" t="e">
        <f t="shared" si="42"/>
        <v>#N/A</v>
      </c>
      <c r="BI84">
        <f t="shared" si="24"/>
        <v>0.99999147834723456</v>
      </c>
      <c r="BL84" s="6">
        <v>42559</v>
      </c>
      <c r="BM84" s="10">
        <f t="shared" si="43"/>
        <v>649.49860000000001</v>
      </c>
      <c r="BN84" s="10">
        <f t="shared" si="44"/>
        <v>4.016</v>
      </c>
      <c r="BO84" s="10">
        <f t="shared" si="34"/>
        <v>6987803</v>
      </c>
      <c r="BP84">
        <f t="shared" si="35"/>
        <v>-1.768843905198958E-2</v>
      </c>
      <c r="BQ84" s="10" t="str">
        <f t="shared" si="36"/>
        <v/>
      </c>
    </row>
    <row r="85" spans="4:69" x14ac:dyDescent="0.25">
      <c r="D85" s="6">
        <v>42121</v>
      </c>
      <c r="E85">
        <v>209.25899999999999</v>
      </c>
      <c r="F85">
        <v>210.5</v>
      </c>
      <c r="I85" s="6">
        <v>42121</v>
      </c>
      <c r="J85">
        <v>210.5</v>
      </c>
      <c r="K85">
        <v>209.25899999999999</v>
      </c>
      <c r="P85" s="6">
        <v>42122</v>
      </c>
      <c r="Q85">
        <v>0.12709999999999999</v>
      </c>
      <c r="S85" s="6">
        <v>42122</v>
      </c>
      <c r="T85">
        <v>36739</v>
      </c>
      <c r="W85" s="6">
        <v>42124</v>
      </c>
      <c r="X85" t="s">
        <v>1622</v>
      </c>
      <c r="Y85">
        <v>2113.11</v>
      </c>
      <c r="AB85" s="6">
        <v>42566</v>
      </c>
      <c r="AC85">
        <v>806.70839999999998</v>
      </c>
      <c r="AD85">
        <v>55781430</v>
      </c>
      <c r="AE85">
        <v>171.3</v>
      </c>
      <c r="AF85">
        <v>4.5730000000000004</v>
      </c>
      <c r="AJ85" s="6">
        <v>42122</v>
      </c>
      <c r="AK85" s="4">
        <f t="shared" si="28"/>
        <v>0.12709999999999999</v>
      </c>
      <c r="AM85" s="6">
        <v>42122</v>
      </c>
      <c r="AN85">
        <f t="shared" si="29"/>
        <v>7704.1682999999994</v>
      </c>
      <c r="AR85" s="6">
        <v>42121</v>
      </c>
      <c r="AS85">
        <f t="shared" si="30"/>
        <v>209.25899999999999</v>
      </c>
      <c r="AT85">
        <f t="shared" si="31"/>
        <v>2146.3200000000002</v>
      </c>
      <c r="AU85">
        <f t="shared" si="37"/>
        <v>3.8231597459414957E-5</v>
      </c>
      <c r="AV85">
        <f t="shared" si="38"/>
        <v>1.4911463187328167E-4</v>
      </c>
      <c r="AX85" s="6">
        <v>42121</v>
      </c>
      <c r="AY85">
        <f t="shared" si="32"/>
        <v>209.25899999999999</v>
      </c>
      <c r="AZ85">
        <f t="shared" si="33"/>
        <v>210.5</v>
      </c>
      <c r="BA85">
        <f t="shared" si="39"/>
        <v>0</v>
      </c>
      <c r="BB85">
        <f t="shared" si="40"/>
        <v>5.9304498253360816E-3</v>
      </c>
      <c r="BE85">
        <f t="shared" si="41"/>
        <v>115.6542404730981</v>
      </c>
      <c r="BF85" t="e">
        <f t="shared" si="42"/>
        <v>#N/A</v>
      </c>
      <c r="BI85">
        <f t="shared" si="24"/>
        <v>0.99999088732099128</v>
      </c>
      <c r="BL85" s="6">
        <v>42566</v>
      </c>
      <c r="BM85" s="10">
        <f t="shared" si="43"/>
        <v>806.70839999999998</v>
      </c>
      <c r="BN85" s="10">
        <f t="shared" si="44"/>
        <v>4.5730000000000004</v>
      </c>
      <c r="BO85" s="10">
        <f t="shared" si="34"/>
        <v>55781430</v>
      </c>
      <c r="BP85">
        <f t="shared" si="35"/>
        <v>-7.8377116170461614E-3</v>
      </c>
      <c r="BQ85" s="10" t="str">
        <f t="shared" si="36"/>
        <v/>
      </c>
    </row>
    <row r="86" spans="4:69" x14ac:dyDescent="0.25">
      <c r="D86" s="6">
        <v>42122</v>
      </c>
      <c r="E86">
        <v>210.31700000000001</v>
      </c>
      <c r="F86">
        <v>209.7</v>
      </c>
      <c r="I86" s="6">
        <v>42122</v>
      </c>
      <c r="J86">
        <v>209.7</v>
      </c>
      <c r="K86">
        <v>210.31700000000001</v>
      </c>
      <c r="P86" s="6">
        <v>42123</v>
      </c>
      <c r="Q86">
        <v>0.32440000000000002</v>
      </c>
      <c r="S86" s="6">
        <v>42123</v>
      </c>
      <c r="T86">
        <v>63068</v>
      </c>
      <c r="W86" s="6">
        <v>42125</v>
      </c>
      <c r="X86" t="s">
        <v>1622</v>
      </c>
      <c r="Y86">
        <v>2103.59</v>
      </c>
      <c r="AB86" s="6">
        <v>42573</v>
      </c>
      <c r="AC86">
        <v>862.09739999999999</v>
      </c>
      <c r="AD86">
        <v>57375080</v>
      </c>
      <c r="AE86">
        <v>171.37</v>
      </c>
      <c r="AF86">
        <v>4.8360000000000003</v>
      </c>
      <c r="AJ86" s="6">
        <v>42123</v>
      </c>
      <c r="AK86" s="4">
        <f t="shared" si="28"/>
        <v>0.12103577981651402</v>
      </c>
      <c r="AM86" s="6">
        <v>42123</v>
      </c>
      <c r="AN86">
        <f t="shared" si="29"/>
        <v>13091.65544</v>
      </c>
      <c r="AR86" s="6">
        <v>42122</v>
      </c>
      <c r="AS86">
        <f t="shared" si="30"/>
        <v>210.31700000000001</v>
      </c>
      <c r="AT86">
        <f t="shared" si="31"/>
        <v>2157.2399999999998</v>
      </c>
      <c r="AU86">
        <f t="shared" si="37"/>
        <v>5.0559354675308033E-3</v>
      </c>
      <c r="AV86">
        <f t="shared" si="38"/>
        <v>5.0877781505085373E-3</v>
      </c>
      <c r="AX86" s="6">
        <v>42122</v>
      </c>
      <c r="AY86">
        <f t="shared" si="32"/>
        <v>210.31700000000001</v>
      </c>
      <c r="AZ86">
        <f t="shared" si="33"/>
        <v>209.7</v>
      </c>
      <c r="BA86">
        <f t="shared" si="39"/>
        <v>-2.9336667982141629E-3</v>
      </c>
      <c r="BB86">
        <f t="shared" si="40"/>
        <v>0</v>
      </c>
      <c r="BE86">
        <f t="shared" si="41"/>
        <v>116.23898084947638</v>
      </c>
      <c r="BF86" t="e">
        <f t="shared" si="42"/>
        <v>#N/A</v>
      </c>
      <c r="BI86">
        <f t="shared" si="24"/>
        <v>0.99998970770034223</v>
      </c>
      <c r="BL86" s="6">
        <v>42573</v>
      </c>
      <c r="BM86" s="10">
        <f t="shared" si="43"/>
        <v>862.09739999999999</v>
      </c>
      <c r="BN86" s="10">
        <f t="shared" si="44"/>
        <v>4.8360000000000003</v>
      </c>
      <c r="BO86" s="10">
        <f t="shared" si="34"/>
        <v>57375080</v>
      </c>
      <c r="BP86">
        <f t="shared" si="35"/>
        <v>-7.7726556573509686E-4</v>
      </c>
      <c r="BQ86" s="10" t="str">
        <f t="shared" si="36"/>
        <v/>
      </c>
    </row>
    <row r="87" spans="4:69" x14ac:dyDescent="0.25">
      <c r="D87" s="6">
        <v>42123</v>
      </c>
      <c r="E87">
        <v>210.31</v>
      </c>
      <c r="F87">
        <v>207.58</v>
      </c>
      <c r="I87" s="6">
        <v>42123</v>
      </c>
      <c r="J87">
        <v>207.58</v>
      </c>
      <c r="K87">
        <v>210.31</v>
      </c>
      <c r="P87" s="6">
        <v>42124</v>
      </c>
      <c r="Q87">
        <v>0.1706</v>
      </c>
      <c r="S87" s="6">
        <v>42124</v>
      </c>
      <c r="T87">
        <v>53323</v>
      </c>
      <c r="W87" s="6">
        <v>42131</v>
      </c>
      <c r="X87" t="s">
        <v>1622</v>
      </c>
      <c r="Y87">
        <v>2089.15</v>
      </c>
      <c r="AB87" s="6">
        <v>42580</v>
      </c>
      <c r="AC87">
        <v>808.92830000000004</v>
      </c>
      <c r="AD87">
        <v>35017820</v>
      </c>
      <c r="AE87">
        <v>168.3</v>
      </c>
      <c r="AF87">
        <v>4.54</v>
      </c>
      <c r="AJ87" s="6">
        <v>42124</v>
      </c>
      <c r="AK87" s="4">
        <f t="shared" si="28"/>
        <v>0.1706</v>
      </c>
      <c r="AM87" s="6">
        <v>42124</v>
      </c>
      <c r="AN87">
        <f t="shared" si="29"/>
        <v>10957.343270000001</v>
      </c>
      <c r="AR87" s="6">
        <v>42123</v>
      </c>
      <c r="AS87">
        <f t="shared" si="30"/>
        <v>210.31</v>
      </c>
      <c r="AT87">
        <f t="shared" si="31"/>
        <v>2157.2399999999998</v>
      </c>
      <c r="AU87">
        <f t="shared" si="37"/>
        <v>-3.3283091713909307E-5</v>
      </c>
      <c r="AV87">
        <f t="shared" si="38"/>
        <v>0</v>
      </c>
      <c r="AX87" s="6">
        <v>42123</v>
      </c>
      <c r="AY87">
        <f t="shared" si="32"/>
        <v>210.31</v>
      </c>
      <c r="AZ87">
        <f t="shared" si="33"/>
        <v>207.58</v>
      </c>
      <c r="BA87">
        <f t="shared" si="39"/>
        <v>-1.2980837810850576E-2</v>
      </c>
      <c r="BB87">
        <f t="shared" si="40"/>
        <v>0</v>
      </c>
      <c r="BE87">
        <f t="shared" si="41"/>
        <v>116.23511205681604</v>
      </c>
      <c r="BF87" t="e">
        <f t="shared" si="42"/>
        <v>#N/A</v>
      </c>
      <c r="BI87">
        <f t="shared" si="24"/>
        <v>0.99998834666159475</v>
      </c>
      <c r="BL87" s="6">
        <v>42580</v>
      </c>
      <c r="BM87" s="10">
        <f t="shared" si="43"/>
        <v>808.92830000000004</v>
      </c>
      <c r="BN87" s="10">
        <f t="shared" si="44"/>
        <v>4.54</v>
      </c>
      <c r="BO87" s="10">
        <f t="shared" si="34"/>
        <v>35017820</v>
      </c>
      <c r="BP87" t="str">
        <f t="shared" si="35"/>
        <v/>
      </c>
      <c r="BQ87" s="10">
        <f t="shared" si="36"/>
        <v>1.3722519310754411E-2</v>
      </c>
    </row>
    <row r="88" spans="4:69" x14ac:dyDescent="0.25">
      <c r="D88" s="6">
        <v>42124</v>
      </c>
      <c r="E88">
        <v>206</v>
      </c>
      <c r="F88">
        <v>205.49</v>
      </c>
      <c r="I88" s="6">
        <v>42124</v>
      </c>
      <c r="J88">
        <v>205.49</v>
      </c>
      <c r="K88">
        <v>206</v>
      </c>
      <c r="P88" s="6">
        <v>42128</v>
      </c>
      <c r="Q88">
        <v>0.1613</v>
      </c>
      <c r="S88" s="6">
        <v>42128</v>
      </c>
      <c r="T88">
        <v>12306</v>
      </c>
      <c r="W88" s="6">
        <v>42132</v>
      </c>
      <c r="X88" t="s">
        <v>1622</v>
      </c>
      <c r="Y88">
        <v>2106.5</v>
      </c>
      <c r="AB88" s="6">
        <v>42587</v>
      </c>
      <c r="AC88">
        <v>752.24360000000001</v>
      </c>
      <c r="AD88">
        <v>11664340</v>
      </c>
      <c r="AE88">
        <v>167.02</v>
      </c>
      <c r="AF88">
        <v>4.2770000000000001</v>
      </c>
      <c r="AJ88" s="6">
        <v>42128</v>
      </c>
      <c r="AK88" s="4">
        <f t="shared" si="28"/>
        <v>0.1613</v>
      </c>
      <c r="AM88" s="6">
        <v>42128</v>
      </c>
      <c r="AN88">
        <f t="shared" si="29"/>
        <v>2558.5404600000002</v>
      </c>
      <c r="AR88" s="6">
        <v>42124</v>
      </c>
      <c r="AS88">
        <f t="shared" si="30"/>
        <v>206</v>
      </c>
      <c r="AT88">
        <f t="shared" si="31"/>
        <v>2113.11</v>
      </c>
      <c r="AU88">
        <f t="shared" si="37"/>
        <v>-2.0493557129951046E-2</v>
      </c>
      <c r="AV88">
        <f t="shared" si="38"/>
        <v>-2.0456694665405672E-2</v>
      </c>
      <c r="AX88" s="6">
        <v>42124</v>
      </c>
      <c r="AY88">
        <f t="shared" si="32"/>
        <v>206</v>
      </c>
      <c r="AZ88">
        <f t="shared" si="33"/>
        <v>205.49</v>
      </c>
      <c r="BA88">
        <f t="shared" si="39"/>
        <v>-2.4757281553398069E-3</v>
      </c>
      <c r="BB88">
        <f t="shared" si="40"/>
        <v>0</v>
      </c>
      <c r="BE88">
        <f t="shared" si="41"/>
        <v>113.85304114737342</v>
      </c>
      <c r="BF88" t="e">
        <f t="shared" si="42"/>
        <v>#N/A</v>
      </c>
      <c r="BI88">
        <f t="shared" ref="BI88:BI151" si="45">CORREL(AU70:AU88,AV70:AV88)</f>
        <v>0.99999123761321695</v>
      </c>
      <c r="BL88" s="6">
        <v>42587</v>
      </c>
      <c r="BM88" s="10">
        <f t="shared" si="43"/>
        <v>752.24360000000001</v>
      </c>
      <c r="BN88" s="10">
        <f t="shared" si="44"/>
        <v>4.2770000000000001</v>
      </c>
      <c r="BO88" s="10">
        <f t="shared" si="34"/>
        <v>11664340</v>
      </c>
      <c r="BP88">
        <f t="shared" si="35"/>
        <v>-1.2169800023949295E-2</v>
      </c>
      <c r="BQ88" s="10" t="str">
        <f t="shared" si="36"/>
        <v/>
      </c>
    </row>
    <row r="89" spans="4:69" x14ac:dyDescent="0.25">
      <c r="D89" s="6">
        <v>42125</v>
      </c>
      <c r="E89">
        <v>205.065</v>
      </c>
      <c r="F89" t="s">
        <v>1622</v>
      </c>
      <c r="I89" s="6">
        <v>42125</v>
      </c>
      <c r="J89" t="s">
        <v>1622</v>
      </c>
      <c r="K89">
        <v>205.065</v>
      </c>
      <c r="P89" s="6">
        <v>42129</v>
      </c>
      <c r="Q89">
        <v>0.21690000000000001</v>
      </c>
      <c r="S89" s="6">
        <v>42129</v>
      </c>
      <c r="T89">
        <v>28686</v>
      </c>
      <c r="W89" s="6">
        <v>42135</v>
      </c>
      <c r="X89" t="s">
        <v>1622</v>
      </c>
      <c r="Y89">
        <v>2120.52</v>
      </c>
      <c r="AB89" s="6">
        <v>42594</v>
      </c>
      <c r="AC89">
        <v>784.87639999999999</v>
      </c>
      <c r="AD89">
        <v>18908430</v>
      </c>
      <c r="AE89">
        <v>169.42</v>
      </c>
      <c r="AF89">
        <v>4.2939999999999996</v>
      </c>
      <c r="AJ89" s="6">
        <v>42129</v>
      </c>
      <c r="AK89" s="4">
        <f t="shared" si="28"/>
        <v>0.21690000000000001</v>
      </c>
      <c r="AM89" s="6">
        <v>42129</v>
      </c>
      <c r="AN89">
        <f t="shared" si="29"/>
        <v>5836.7404200000001</v>
      </c>
      <c r="AR89" s="6">
        <v>42125</v>
      </c>
      <c r="AS89">
        <f t="shared" si="30"/>
        <v>205.065</v>
      </c>
      <c r="AT89">
        <f t="shared" si="31"/>
        <v>2103.59</v>
      </c>
      <c r="AU89">
        <f t="shared" si="37"/>
        <v>-4.5388349514563497E-3</v>
      </c>
      <c r="AV89">
        <f t="shared" si="38"/>
        <v>-4.5052079636176412E-3</v>
      </c>
      <c r="AX89" s="6">
        <v>42125</v>
      </c>
      <c r="AY89">
        <f t="shared" si="32"/>
        <v>205.065</v>
      </c>
      <c r="AZ89" t="str">
        <f t="shared" si="33"/>
        <v>#N/A N/A</v>
      </c>
      <c r="BA89" t="str">
        <f t="shared" si="39"/>
        <v/>
      </c>
      <c r="BB89" t="str">
        <f t="shared" si="40"/>
        <v/>
      </c>
      <c r="BE89">
        <f t="shared" si="41"/>
        <v>113.33628098488413</v>
      </c>
      <c r="BF89" t="e">
        <f t="shared" si="42"/>
        <v>#N/A</v>
      </c>
      <c r="BI89">
        <f t="shared" si="45"/>
        <v>0.99999407462875378</v>
      </c>
      <c r="BL89" s="6">
        <v>42594</v>
      </c>
      <c r="BM89" s="10">
        <f t="shared" si="43"/>
        <v>784.87639999999999</v>
      </c>
      <c r="BN89" s="10">
        <f t="shared" si="44"/>
        <v>4.2939999999999996</v>
      </c>
      <c r="BO89" s="10">
        <f t="shared" si="34"/>
        <v>18908430</v>
      </c>
      <c r="BP89" t="str">
        <f t="shared" si="35"/>
        <v/>
      </c>
      <c r="BQ89" s="10">
        <f t="shared" si="36"/>
        <v>6.9029630504071626E-3</v>
      </c>
    </row>
    <row r="90" spans="4:69" x14ac:dyDescent="0.25">
      <c r="D90" s="6">
        <v>42128</v>
      </c>
      <c r="E90">
        <v>205.04400000000001</v>
      </c>
      <c r="F90">
        <v>207.91</v>
      </c>
      <c r="I90" s="6">
        <v>42128</v>
      </c>
      <c r="J90">
        <v>207.91</v>
      </c>
      <c r="K90">
        <v>205.04400000000001</v>
      </c>
      <c r="P90" s="6">
        <v>42130</v>
      </c>
      <c r="Q90">
        <v>0.1857</v>
      </c>
      <c r="S90" s="6">
        <v>42130</v>
      </c>
      <c r="T90">
        <v>2700</v>
      </c>
      <c r="W90" s="6">
        <v>42136</v>
      </c>
      <c r="X90" t="s">
        <v>1622</v>
      </c>
      <c r="Y90">
        <v>2125.69</v>
      </c>
      <c r="AB90" s="6">
        <v>42601</v>
      </c>
      <c r="AC90">
        <v>737.68529999999998</v>
      </c>
      <c r="AD90">
        <v>30891810</v>
      </c>
      <c r="AE90">
        <v>166.39</v>
      </c>
      <c r="AF90">
        <v>4.1130000000000004</v>
      </c>
      <c r="AJ90" s="6">
        <v>42130</v>
      </c>
      <c r="AK90" s="4">
        <f t="shared" si="28"/>
        <v>0.1857</v>
      </c>
      <c r="AM90" s="6">
        <v>42130</v>
      </c>
      <c r="AN90">
        <f t="shared" si="29"/>
        <v>545.72400000000005</v>
      </c>
      <c r="AR90" s="6">
        <v>42128</v>
      </c>
      <c r="AS90">
        <f t="shared" si="30"/>
        <v>205.04400000000001</v>
      </c>
      <c r="AT90">
        <f t="shared" si="31"/>
        <v>2103.59</v>
      </c>
      <c r="AU90">
        <f t="shared" si="37"/>
        <v>-1.0240655401938525E-4</v>
      </c>
      <c r="AV90">
        <f t="shared" si="38"/>
        <v>0</v>
      </c>
      <c r="AX90" s="6">
        <v>42128</v>
      </c>
      <c r="AY90">
        <f t="shared" si="32"/>
        <v>205.04400000000001</v>
      </c>
      <c r="AZ90">
        <f t="shared" si="33"/>
        <v>207.91</v>
      </c>
      <c r="BA90">
        <f t="shared" si="39"/>
        <v>0</v>
      </c>
      <c r="BB90">
        <f t="shared" si="40"/>
        <v>1.3977487758724871E-2</v>
      </c>
      <c r="BE90">
        <f t="shared" si="41"/>
        <v>113.32467460690309</v>
      </c>
      <c r="BF90" t="e">
        <f t="shared" si="42"/>
        <v>#N/A</v>
      </c>
      <c r="BI90">
        <f t="shared" si="45"/>
        <v>0.99999197621887259</v>
      </c>
      <c r="BL90" s="6">
        <v>42601</v>
      </c>
      <c r="BM90" s="10">
        <f t="shared" si="43"/>
        <v>737.68529999999998</v>
      </c>
      <c r="BN90" s="10">
        <f t="shared" si="44"/>
        <v>4.1130000000000004</v>
      </c>
      <c r="BO90" s="10">
        <f t="shared" si="34"/>
        <v>30891810</v>
      </c>
      <c r="BP90" t="str">
        <f t="shared" si="35"/>
        <v/>
      </c>
      <c r="BQ90" s="10">
        <f t="shared" si="36"/>
        <v>3.4593425085642782E-3</v>
      </c>
    </row>
    <row r="91" spans="4:69" x14ac:dyDescent="0.25">
      <c r="D91" s="6">
        <v>42129</v>
      </c>
      <c r="E91">
        <v>205.03700000000001</v>
      </c>
      <c r="F91">
        <v>203.47</v>
      </c>
      <c r="I91" s="6">
        <v>42129</v>
      </c>
      <c r="J91">
        <v>203.47</v>
      </c>
      <c r="K91">
        <v>205.03700000000001</v>
      </c>
      <c r="P91" s="6">
        <v>42131</v>
      </c>
      <c r="Q91">
        <v>0.16209999999999999</v>
      </c>
      <c r="S91" s="6">
        <v>42131</v>
      </c>
      <c r="T91">
        <v>24714</v>
      </c>
      <c r="W91" s="6">
        <v>42137</v>
      </c>
      <c r="X91" t="s">
        <v>1622</v>
      </c>
      <c r="Y91">
        <v>2128.2399999999998</v>
      </c>
      <c r="AB91" s="6">
        <v>42608</v>
      </c>
      <c r="AC91">
        <v>730.29070000000002</v>
      </c>
      <c r="AD91">
        <v>10259550</v>
      </c>
      <c r="AE91">
        <v>167.7</v>
      </c>
      <c r="AF91">
        <v>4.0960000000000001</v>
      </c>
      <c r="AJ91" s="6">
        <v>42131</v>
      </c>
      <c r="AK91" s="4">
        <f t="shared" si="28"/>
        <v>0.16209999999999999</v>
      </c>
      <c r="AM91" s="6">
        <v>42131</v>
      </c>
      <c r="AN91">
        <f t="shared" si="29"/>
        <v>5035.2303600000005</v>
      </c>
      <c r="AR91" s="6">
        <v>42129</v>
      </c>
      <c r="AS91">
        <f t="shared" si="30"/>
        <v>205.03700000000001</v>
      </c>
      <c r="AT91">
        <f t="shared" si="31"/>
        <v>2103.59</v>
      </c>
      <c r="AU91">
        <f t="shared" si="37"/>
        <v>-3.4139014065348583E-5</v>
      </c>
      <c r="AV91">
        <f t="shared" si="38"/>
        <v>0</v>
      </c>
      <c r="AX91" s="6">
        <v>42129</v>
      </c>
      <c r="AY91">
        <f t="shared" si="32"/>
        <v>205.03700000000001</v>
      </c>
      <c r="AZ91">
        <f t="shared" si="33"/>
        <v>203.47</v>
      </c>
      <c r="BA91">
        <f t="shared" si="39"/>
        <v>-7.6425230568141211E-3</v>
      </c>
      <c r="BB91">
        <f t="shared" si="40"/>
        <v>0</v>
      </c>
      <c r="BE91">
        <f t="shared" si="41"/>
        <v>113.32080581424273</v>
      </c>
      <c r="BF91" t="e">
        <f t="shared" si="42"/>
        <v>#N/A</v>
      </c>
      <c r="BI91">
        <f t="shared" si="45"/>
        <v>0.9999916106816632</v>
      </c>
      <c r="BL91" s="6">
        <v>42608</v>
      </c>
      <c r="BM91" s="10">
        <f t="shared" si="43"/>
        <v>730.29070000000002</v>
      </c>
      <c r="BN91" s="10">
        <f t="shared" si="44"/>
        <v>4.0960000000000001</v>
      </c>
      <c r="BO91" s="10">
        <f t="shared" si="34"/>
        <v>10259550</v>
      </c>
      <c r="BP91">
        <f t="shared" si="35"/>
        <v>-1.0626714370900348E-2</v>
      </c>
      <c r="BQ91" s="10" t="str">
        <f t="shared" si="36"/>
        <v/>
      </c>
    </row>
    <row r="92" spans="4:69" x14ac:dyDescent="0.25">
      <c r="D92" s="6">
        <v>42130</v>
      </c>
      <c r="E92">
        <v>205.029</v>
      </c>
      <c r="F92">
        <v>202.12</v>
      </c>
      <c r="I92" s="6">
        <v>42130</v>
      </c>
      <c r="J92">
        <v>202.12</v>
      </c>
      <c r="K92">
        <v>205.029</v>
      </c>
      <c r="P92" s="6">
        <v>42132</v>
      </c>
      <c r="Q92">
        <v>0.15640000000000001</v>
      </c>
      <c r="S92" s="6">
        <v>42132</v>
      </c>
      <c r="T92">
        <v>175358</v>
      </c>
      <c r="W92" s="6">
        <v>42138</v>
      </c>
      <c r="X92" t="s">
        <v>1622</v>
      </c>
      <c r="Y92">
        <v>2111.54</v>
      </c>
      <c r="AB92" s="6">
        <v>42615</v>
      </c>
      <c r="AC92">
        <v>730.31610000000001</v>
      </c>
      <c r="AD92">
        <v>13360890</v>
      </c>
      <c r="AE92">
        <v>175.06</v>
      </c>
      <c r="AF92">
        <v>3.9290000000000003</v>
      </c>
      <c r="AJ92" s="6">
        <v>42132</v>
      </c>
      <c r="AK92" s="4">
        <f t="shared" si="28"/>
        <v>0.15640000000000001</v>
      </c>
      <c r="AM92" s="6">
        <v>42132</v>
      </c>
      <c r="AN92">
        <f t="shared" si="29"/>
        <v>36602.475339999997</v>
      </c>
      <c r="AR92" s="6">
        <v>42130</v>
      </c>
      <c r="AS92">
        <f t="shared" si="30"/>
        <v>205.029</v>
      </c>
      <c r="AT92">
        <f t="shared" si="31"/>
        <v>2103.59</v>
      </c>
      <c r="AU92">
        <f t="shared" si="37"/>
        <v>-3.90173480884215E-5</v>
      </c>
      <c r="AV92">
        <f t="shared" si="38"/>
        <v>0</v>
      </c>
      <c r="AX92" s="6">
        <v>42130</v>
      </c>
      <c r="AY92">
        <f t="shared" si="32"/>
        <v>205.029</v>
      </c>
      <c r="AZ92">
        <f t="shared" si="33"/>
        <v>202.12</v>
      </c>
      <c r="BA92">
        <f t="shared" si="39"/>
        <v>-1.4188236786015551E-2</v>
      </c>
      <c r="BB92">
        <f t="shared" si="40"/>
        <v>0</v>
      </c>
      <c r="BE92">
        <f t="shared" si="41"/>
        <v>113.31638433691661</v>
      </c>
      <c r="BF92" t="e">
        <f t="shared" si="42"/>
        <v>#N/A</v>
      </c>
      <c r="BI92">
        <f t="shared" si="45"/>
        <v>0.99999150323097774</v>
      </c>
      <c r="BL92" s="6">
        <v>42615</v>
      </c>
      <c r="BM92" s="10">
        <f t="shared" si="43"/>
        <v>730.31610000000001</v>
      </c>
      <c r="BN92" s="10">
        <f t="shared" si="44"/>
        <v>3.9290000000000003</v>
      </c>
      <c r="BO92" s="10">
        <f t="shared" si="34"/>
        <v>13360890</v>
      </c>
      <c r="BP92">
        <f t="shared" si="35"/>
        <v>-1.3379984005483792E-2</v>
      </c>
      <c r="BQ92" s="10" t="str">
        <f t="shared" si="36"/>
        <v/>
      </c>
    </row>
    <row r="93" spans="4:69" x14ac:dyDescent="0.25">
      <c r="D93" s="6">
        <v>42131</v>
      </c>
      <c r="E93">
        <v>203.61500000000001</v>
      </c>
      <c r="F93">
        <v>203.74</v>
      </c>
      <c r="I93" s="6">
        <v>42131</v>
      </c>
      <c r="J93">
        <v>203.74</v>
      </c>
      <c r="K93">
        <v>203.61500000000001</v>
      </c>
      <c r="P93" s="6">
        <v>42135</v>
      </c>
      <c r="Q93">
        <v>0.1163</v>
      </c>
      <c r="S93" s="6">
        <v>42135</v>
      </c>
      <c r="T93">
        <v>102178</v>
      </c>
      <c r="W93" s="6">
        <v>42139</v>
      </c>
      <c r="X93" t="s">
        <v>1622</v>
      </c>
      <c r="Y93">
        <v>2131.9</v>
      </c>
      <c r="AB93" s="6">
        <v>42622</v>
      </c>
      <c r="AC93">
        <v>758.59469999999999</v>
      </c>
      <c r="AD93">
        <v>24504180</v>
      </c>
      <c r="AE93">
        <v>172.3</v>
      </c>
      <c r="AF93">
        <v>4.0650000000000004</v>
      </c>
      <c r="AJ93" s="6">
        <v>42135</v>
      </c>
      <c r="AK93" s="4">
        <f t="shared" si="28"/>
        <v>0.1163</v>
      </c>
      <c r="AM93" s="6">
        <v>42135</v>
      </c>
      <c r="AN93">
        <f t="shared" si="29"/>
        <v>21093.626319999999</v>
      </c>
      <c r="AR93" s="6">
        <v>42131</v>
      </c>
      <c r="AS93">
        <f t="shared" si="30"/>
        <v>203.61500000000001</v>
      </c>
      <c r="AT93">
        <f t="shared" si="31"/>
        <v>2089.15</v>
      </c>
      <c r="AU93">
        <f t="shared" si="37"/>
        <v>-6.8965853610951644E-3</v>
      </c>
      <c r="AV93">
        <f t="shared" si="38"/>
        <v>-6.8644555260293227E-3</v>
      </c>
      <c r="AX93" s="6">
        <v>42131</v>
      </c>
      <c r="AY93">
        <f t="shared" si="32"/>
        <v>203.61500000000001</v>
      </c>
      <c r="AZ93">
        <f t="shared" si="33"/>
        <v>203.74</v>
      </c>
      <c r="BA93">
        <f t="shared" si="39"/>
        <v>0</v>
      </c>
      <c r="BB93">
        <f t="shared" si="40"/>
        <v>6.1390369078906382E-4</v>
      </c>
      <c r="BE93">
        <f t="shared" si="41"/>
        <v>112.53488821952639</v>
      </c>
      <c r="BF93" t="e">
        <f t="shared" si="42"/>
        <v>#N/A</v>
      </c>
      <c r="BI93">
        <f t="shared" si="45"/>
        <v>0.99999181818638738</v>
      </c>
      <c r="BL93" s="6">
        <v>42622</v>
      </c>
      <c r="BM93" s="10">
        <f t="shared" si="43"/>
        <v>758.59469999999999</v>
      </c>
      <c r="BN93" s="10">
        <f t="shared" si="44"/>
        <v>4.0650000000000004</v>
      </c>
      <c r="BO93" s="10">
        <f t="shared" si="34"/>
        <v>24504180</v>
      </c>
      <c r="BP93" t="str">
        <f t="shared" si="35"/>
        <v/>
      </c>
      <c r="BQ93" s="10">
        <f t="shared" si="36"/>
        <v>4.5113174695299296E-3</v>
      </c>
    </row>
    <row r="94" spans="4:69" x14ac:dyDescent="0.25">
      <c r="D94" s="6">
        <v>42132</v>
      </c>
      <c r="E94">
        <v>205.298</v>
      </c>
      <c r="F94">
        <v>208.73</v>
      </c>
      <c r="I94" s="6">
        <v>42132</v>
      </c>
      <c r="J94">
        <v>208.73</v>
      </c>
      <c r="K94">
        <v>205.298</v>
      </c>
      <c r="P94" s="6">
        <v>42136</v>
      </c>
      <c r="Q94">
        <v>0.1043</v>
      </c>
      <c r="S94" s="6">
        <v>42136</v>
      </c>
      <c r="T94">
        <v>98041</v>
      </c>
      <c r="W94" s="6">
        <v>42142</v>
      </c>
      <c r="X94" t="s">
        <v>1622</v>
      </c>
      <c r="Y94">
        <v>2157.44</v>
      </c>
      <c r="AB94" s="6">
        <v>42629</v>
      </c>
      <c r="AC94">
        <v>739.37480000000005</v>
      </c>
      <c r="AD94">
        <v>11972830</v>
      </c>
      <c r="AE94">
        <v>167.66</v>
      </c>
      <c r="AF94">
        <v>4.0419999999999998</v>
      </c>
      <c r="AJ94" s="6">
        <v>42136</v>
      </c>
      <c r="AK94" s="4">
        <f t="shared" si="28"/>
        <v>0.1043</v>
      </c>
      <c r="AM94" s="6">
        <v>42136</v>
      </c>
      <c r="AN94">
        <f t="shared" si="29"/>
        <v>20222.91707</v>
      </c>
      <c r="AR94" s="6">
        <v>42132</v>
      </c>
      <c r="AS94">
        <f t="shared" si="30"/>
        <v>205.298</v>
      </c>
      <c r="AT94">
        <f t="shared" si="31"/>
        <v>2106.5</v>
      </c>
      <c r="AU94">
        <f t="shared" si="37"/>
        <v>8.2655992927829214E-3</v>
      </c>
      <c r="AV94">
        <f t="shared" si="38"/>
        <v>8.304812962209418E-3</v>
      </c>
      <c r="AX94" s="6">
        <v>42132</v>
      </c>
      <c r="AY94">
        <f t="shared" si="32"/>
        <v>205.298</v>
      </c>
      <c r="AZ94">
        <f t="shared" si="33"/>
        <v>208.73</v>
      </c>
      <c r="BA94">
        <f t="shared" si="39"/>
        <v>0</v>
      </c>
      <c r="BB94">
        <f t="shared" si="40"/>
        <v>1.6717162368849126E-2</v>
      </c>
      <c r="BE94">
        <f t="shared" si="41"/>
        <v>113.46505651200712</v>
      </c>
      <c r="BF94" t="e">
        <f t="shared" si="42"/>
        <v>#N/A</v>
      </c>
      <c r="BI94">
        <f t="shared" si="45"/>
        <v>0.99999386595192996</v>
      </c>
      <c r="BL94" s="6">
        <v>42629</v>
      </c>
      <c r="BM94" s="10">
        <f t="shared" si="43"/>
        <v>739.37480000000005</v>
      </c>
      <c r="BN94" s="10">
        <f t="shared" si="44"/>
        <v>4.0419999999999998</v>
      </c>
      <c r="BO94" s="10">
        <f t="shared" si="34"/>
        <v>11972830</v>
      </c>
      <c r="BP94" t="str">
        <f t="shared" si="35"/>
        <v/>
      </c>
      <c r="BQ94" s="10">
        <f t="shared" si="36"/>
        <v>7.2313014433973422E-3</v>
      </c>
    </row>
    <row r="95" spans="4:69" x14ac:dyDescent="0.25">
      <c r="D95" s="6">
        <v>42135</v>
      </c>
      <c r="E95">
        <v>206.643</v>
      </c>
      <c r="F95">
        <v>206.44</v>
      </c>
      <c r="I95" s="6">
        <v>42135</v>
      </c>
      <c r="J95">
        <v>206.44</v>
      </c>
      <c r="K95">
        <v>206.643</v>
      </c>
      <c r="P95" s="6">
        <v>42137</v>
      </c>
      <c r="Q95">
        <v>0.14330000000000001</v>
      </c>
      <c r="S95" s="6">
        <v>42137</v>
      </c>
      <c r="T95">
        <v>62190</v>
      </c>
      <c r="W95" s="6">
        <v>42143</v>
      </c>
      <c r="X95" t="s">
        <v>1622</v>
      </c>
      <c r="Y95">
        <v>2166.2600000000002</v>
      </c>
      <c r="AB95" s="6">
        <v>42636</v>
      </c>
      <c r="AC95">
        <v>765.90049999999997</v>
      </c>
      <c r="AD95">
        <v>8535891</v>
      </c>
      <c r="AE95">
        <v>173.79</v>
      </c>
      <c r="AF95">
        <v>4.0419999999999998</v>
      </c>
      <c r="AJ95" s="6">
        <v>42137</v>
      </c>
      <c r="AK95" s="4">
        <f t="shared" si="28"/>
        <v>0.14330000000000001</v>
      </c>
      <c r="AM95" s="6">
        <v>42137</v>
      </c>
      <c r="AN95">
        <f t="shared" si="29"/>
        <v>12819.846599999999</v>
      </c>
      <c r="AR95" s="6">
        <v>42135</v>
      </c>
      <c r="AS95">
        <f t="shared" si="30"/>
        <v>206.643</v>
      </c>
      <c r="AT95">
        <f t="shared" si="31"/>
        <v>2120.52</v>
      </c>
      <c r="AU95">
        <f t="shared" si="37"/>
        <v>6.5514520355776096E-3</v>
      </c>
      <c r="AV95">
        <f t="shared" si="38"/>
        <v>6.6555898409683678E-3</v>
      </c>
      <c r="AX95" s="6">
        <v>42135</v>
      </c>
      <c r="AY95">
        <f t="shared" si="32"/>
        <v>206.643</v>
      </c>
      <c r="AZ95">
        <f t="shared" si="33"/>
        <v>206.44</v>
      </c>
      <c r="BA95">
        <f t="shared" si="39"/>
        <v>-9.8237056179018012E-4</v>
      </c>
      <c r="BB95">
        <f t="shared" si="40"/>
        <v>0</v>
      </c>
      <c r="BE95">
        <f t="shared" si="41"/>
        <v>114.20841738745965</v>
      </c>
      <c r="BF95" t="e">
        <f t="shared" si="42"/>
        <v>#N/A</v>
      </c>
      <c r="BI95">
        <f t="shared" si="45"/>
        <v>0.99999265830811712</v>
      </c>
      <c r="BL95" s="6">
        <v>42636</v>
      </c>
      <c r="BM95" s="10">
        <f t="shared" si="43"/>
        <v>765.90049999999997</v>
      </c>
      <c r="BN95" s="10">
        <f t="shared" si="44"/>
        <v>4.0419999999999998</v>
      </c>
      <c r="BO95" s="10">
        <f t="shared" si="34"/>
        <v>8535891</v>
      </c>
      <c r="BP95" t="str">
        <f t="shared" si="35"/>
        <v/>
      </c>
      <c r="BQ95" s="10">
        <f t="shared" si="36"/>
        <v>5.2131883307438009E-4</v>
      </c>
    </row>
    <row r="96" spans="4:69" x14ac:dyDescent="0.25">
      <c r="D96" s="6">
        <v>42136</v>
      </c>
      <c r="E96">
        <v>207.14</v>
      </c>
      <c r="F96">
        <v>206.27</v>
      </c>
      <c r="I96" s="6">
        <v>42136</v>
      </c>
      <c r="J96">
        <v>206.27</v>
      </c>
      <c r="K96">
        <v>207.14</v>
      </c>
      <c r="P96" s="6">
        <v>42138</v>
      </c>
      <c r="Q96">
        <v>0.12139999999999999</v>
      </c>
      <c r="S96" s="6">
        <v>42138</v>
      </c>
      <c r="T96">
        <v>3072</v>
      </c>
      <c r="W96" s="6">
        <v>42144</v>
      </c>
      <c r="X96" t="s">
        <v>1622</v>
      </c>
      <c r="Y96">
        <v>2179.59</v>
      </c>
      <c r="AB96" s="6">
        <v>42643</v>
      </c>
      <c r="AC96">
        <v>778.10739999999998</v>
      </c>
      <c r="AD96">
        <v>7740516</v>
      </c>
      <c r="AE96">
        <v>173.19</v>
      </c>
      <c r="AF96">
        <v>4.1319999999999997</v>
      </c>
      <c r="AJ96" s="6">
        <v>42138</v>
      </c>
      <c r="AK96" s="4">
        <f t="shared" si="28"/>
        <v>0.12139999999999999</v>
      </c>
      <c r="AM96" s="6">
        <v>42138</v>
      </c>
      <c r="AN96">
        <f t="shared" si="29"/>
        <v>634.8288</v>
      </c>
      <c r="AR96" s="6">
        <v>42136</v>
      </c>
      <c r="AS96">
        <f t="shared" si="30"/>
        <v>207.14</v>
      </c>
      <c r="AT96">
        <f t="shared" si="31"/>
        <v>2125.69</v>
      </c>
      <c r="AU96">
        <f t="shared" si="37"/>
        <v>2.4051141340377669E-3</v>
      </c>
      <c r="AV96">
        <f t="shared" si="38"/>
        <v>2.4380812253599338E-3</v>
      </c>
      <c r="AX96" s="6">
        <v>42136</v>
      </c>
      <c r="AY96">
        <f t="shared" si="32"/>
        <v>207.14</v>
      </c>
      <c r="AZ96">
        <f t="shared" si="33"/>
        <v>206.27</v>
      </c>
      <c r="BA96">
        <f t="shared" si="39"/>
        <v>-4.200057931833423E-3</v>
      </c>
      <c r="BB96">
        <f t="shared" si="40"/>
        <v>0</v>
      </c>
      <c r="BE96">
        <f t="shared" si="41"/>
        <v>114.48310166634431</v>
      </c>
      <c r="BF96" t="e">
        <f t="shared" si="42"/>
        <v>#N/A</v>
      </c>
      <c r="BI96">
        <f t="shared" si="45"/>
        <v>0.99999260793620937</v>
      </c>
      <c r="BL96" s="6">
        <v>42643</v>
      </c>
      <c r="BM96" s="10">
        <f t="shared" si="43"/>
        <v>778.10739999999998</v>
      </c>
      <c r="BN96" s="10">
        <f t="shared" si="44"/>
        <v>4.1319999999999997</v>
      </c>
      <c r="BO96" s="10">
        <f t="shared" si="34"/>
        <v>7740516</v>
      </c>
      <c r="BP96">
        <f t="shared" si="35"/>
        <v>-7.8457185749755132E-3</v>
      </c>
      <c r="BQ96" s="10" t="str">
        <f t="shared" si="36"/>
        <v/>
      </c>
    </row>
    <row r="97" spans="4:69" x14ac:dyDescent="0.25">
      <c r="D97" s="6">
        <v>42137</v>
      </c>
      <c r="E97">
        <v>207.38200000000001</v>
      </c>
      <c r="F97">
        <v>206.14</v>
      </c>
      <c r="I97" s="6">
        <v>42137</v>
      </c>
      <c r="J97">
        <v>206.14</v>
      </c>
      <c r="K97">
        <v>207.38200000000001</v>
      </c>
      <c r="P97" s="6">
        <v>42139</v>
      </c>
      <c r="Q97">
        <v>0.12670000000000001</v>
      </c>
      <c r="S97" s="6">
        <v>42139</v>
      </c>
      <c r="T97">
        <v>181285</v>
      </c>
      <c r="W97" s="6">
        <v>42145</v>
      </c>
      <c r="X97" t="s">
        <v>1622</v>
      </c>
      <c r="Y97">
        <v>2184.0700000000002</v>
      </c>
      <c r="AB97" s="6">
        <v>42650</v>
      </c>
      <c r="AC97">
        <v>873.56489999999997</v>
      </c>
      <c r="AD97">
        <v>75477520</v>
      </c>
      <c r="AE97">
        <v>174.79</v>
      </c>
      <c r="AF97">
        <v>4.5910000000000002</v>
      </c>
      <c r="AJ97" s="6">
        <v>42139</v>
      </c>
      <c r="AK97" s="4">
        <f t="shared" si="28"/>
        <v>0.12670000000000001</v>
      </c>
      <c r="AM97" s="6">
        <v>42139</v>
      </c>
      <c r="AN97">
        <f t="shared" si="29"/>
        <v>37703.654299999995</v>
      </c>
      <c r="AR97" s="6">
        <v>42137</v>
      </c>
      <c r="AS97">
        <f t="shared" si="30"/>
        <v>207.38200000000001</v>
      </c>
      <c r="AT97">
        <f t="shared" si="31"/>
        <v>2128.2399999999998</v>
      </c>
      <c r="AU97">
        <f t="shared" si="37"/>
        <v>1.1682919764410826E-3</v>
      </c>
      <c r="AV97">
        <f t="shared" si="38"/>
        <v>1.1996104794207429E-3</v>
      </c>
      <c r="AX97" s="6">
        <v>42137</v>
      </c>
      <c r="AY97">
        <f t="shared" si="32"/>
        <v>207.38200000000001</v>
      </c>
      <c r="AZ97">
        <f t="shared" si="33"/>
        <v>206.14</v>
      </c>
      <c r="BA97">
        <f t="shared" si="39"/>
        <v>-5.9889479318360195E-3</v>
      </c>
      <c r="BB97">
        <f t="shared" si="40"/>
        <v>0</v>
      </c>
      <c r="BE97">
        <f t="shared" si="41"/>
        <v>114.61685135545919</v>
      </c>
      <c r="BF97" t="e">
        <f t="shared" si="42"/>
        <v>#N/A</v>
      </c>
      <c r="BI97">
        <f t="shared" si="45"/>
        <v>0.99999228212431945</v>
      </c>
      <c r="BL97" s="6">
        <v>42650</v>
      </c>
      <c r="BM97" s="10">
        <f t="shared" si="43"/>
        <v>873.56489999999997</v>
      </c>
      <c r="BN97" s="10">
        <f t="shared" si="44"/>
        <v>4.5910000000000002</v>
      </c>
      <c r="BO97" s="10">
        <f t="shared" si="34"/>
        <v>75477520</v>
      </c>
      <c r="BP97" t="str">
        <f t="shared" si="35"/>
        <v/>
      </c>
      <c r="BQ97" s="10">
        <f t="shared" si="36"/>
        <v>3.1809600091539103E-3</v>
      </c>
    </row>
    <row r="98" spans="4:69" x14ac:dyDescent="0.25">
      <c r="D98" s="6">
        <v>42138</v>
      </c>
      <c r="E98">
        <v>205.74600000000001</v>
      </c>
      <c r="F98">
        <v>206.65</v>
      </c>
      <c r="I98" s="6">
        <v>42138</v>
      </c>
      <c r="J98">
        <v>206.65</v>
      </c>
      <c r="K98">
        <v>205.74600000000001</v>
      </c>
      <c r="P98" s="6">
        <v>42142</v>
      </c>
      <c r="Q98">
        <v>0.1004</v>
      </c>
      <c r="S98" s="6">
        <v>42142</v>
      </c>
      <c r="T98">
        <v>8776</v>
      </c>
      <c r="W98" s="6">
        <v>42146</v>
      </c>
      <c r="X98" t="s">
        <v>1622</v>
      </c>
      <c r="Y98">
        <v>2185.4699999999998</v>
      </c>
      <c r="AB98" s="6">
        <v>42657</v>
      </c>
      <c r="AC98">
        <v>876.77340000000004</v>
      </c>
      <c r="AD98">
        <v>5342477</v>
      </c>
      <c r="AE98">
        <v>175.33</v>
      </c>
      <c r="AF98">
        <v>4.6210000000000004</v>
      </c>
      <c r="AJ98" s="6">
        <v>42142</v>
      </c>
      <c r="AK98" s="4">
        <f t="shared" si="28"/>
        <v>0.1004</v>
      </c>
      <c r="AM98" s="6">
        <v>42142</v>
      </c>
      <c r="AN98">
        <f t="shared" si="29"/>
        <v>1851.0339199999999</v>
      </c>
      <c r="AR98" s="6">
        <v>42138</v>
      </c>
      <c r="AS98">
        <f t="shared" si="30"/>
        <v>205.74600000000001</v>
      </c>
      <c r="AT98">
        <f t="shared" si="31"/>
        <v>2111.54</v>
      </c>
      <c r="AU98">
        <f t="shared" si="37"/>
        <v>-7.8888235237387638E-3</v>
      </c>
      <c r="AV98">
        <f t="shared" si="38"/>
        <v>-7.8468593767618833E-3</v>
      </c>
      <c r="AX98" s="6">
        <v>42138</v>
      </c>
      <c r="AY98">
        <f t="shared" si="32"/>
        <v>205.74600000000001</v>
      </c>
      <c r="AZ98">
        <f t="shared" si="33"/>
        <v>206.65</v>
      </c>
      <c r="BA98">
        <f t="shared" si="39"/>
        <v>0</v>
      </c>
      <c r="BB98">
        <f t="shared" si="40"/>
        <v>4.3937670720208821E-3</v>
      </c>
      <c r="BE98">
        <f t="shared" si="41"/>
        <v>113.71265924226937</v>
      </c>
      <c r="BF98" t="e">
        <f t="shared" si="42"/>
        <v>#N/A</v>
      </c>
      <c r="BI98">
        <f t="shared" si="45"/>
        <v>0.9999924736014415</v>
      </c>
      <c r="BL98" s="6">
        <v>42657</v>
      </c>
      <c r="BM98" s="10">
        <f t="shared" si="43"/>
        <v>876.77340000000004</v>
      </c>
      <c r="BN98" s="10">
        <f t="shared" si="44"/>
        <v>4.6210000000000004</v>
      </c>
      <c r="BO98" s="10">
        <f t="shared" si="34"/>
        <v>5342477</v>
      </c>
      <c r="BP98">
        <f t="shared" si="35"/>
        <v>-2.6025209604745303E-3</v>
      </c>
      <c r="BQ98" s="10" t="str">
        <f t="shared" si="36"/>
        <v/>
      </c>
    </row>
    <row r="99" spans="4:69" x14ac:dyDescent="0.25">
      <c r="D99" s="6">
        <v>42139</v>
      </c>
      <c r="E99">
        <v>207.72300000000001</v>
      </c>
      <c r="F99">
        <v>207.98</v>
      </c>
      <c r="I99" s="6">
        <v>42139</v>
      </c>
      <c r="J99">
        <v>207.98</v>
      </c>
      <c r="K99">
        <v>207.72300000000001</v>
      </c>
      <c r="P99" s="6">
        <v>42143</v>
      </c>
      <c r="Q99">
        <v>0.13089999999999999</v>
      </c>
      <c r="S99" s="6">
        <v>42143</v>
      </c>
      <c r="T99">
        <v>11435</v>
      </c>
      <c r="W99" s="6">
        <v>42149</v>
      </c>
      <c r="X99" t="s">
        <v>1622</v>
      </c>
      <c r="Y99">
        <v>2200.4499999999998</v>
      </c>
      <c r="AB99" s="6">
        <v>42664</v>
      </c>
      <c r="AC99">
        <v>889.40890000000002</v>
      </c>
      <c r="AD99">
        <v>2270769</v>
      </c>
      <c r="AE99">
        <v>177.42</v>
      </c>
      <c r="AF99">
        <v>4.6210000000000004</v>
      </c>
      <c r="AJ99" s="6">
        <v>42143</v>
      </c>
      <c r="AK99" s="4">
        <f t="shared" si="28"/>
        <v>0.13089999999999999</v>
      </c>
      <c r="AM99" s="6">
        <v>42143</v>
      </c>
      <c r="AN99">
        <f t="shared" si="29"/>
        <v>2441.02945</v>
      </c>
      <c r="AR99" s="6">
        <v>42139</v>
      </c>
      <c r="AS99">
        <f t="shared" si="30"/>
        <v>207.72300000000001</v>
      </c>
      <c r="AT99">
        <f t="shared" si="31"/>
        <v>2131.9</v>
      </c>
      <c r="AU99">
        <f t="shared" si="37"/>
        <v>9.6089352891428614E-3</v>
      </c>
      <c r="AV99">
        <f t="shared" si="38"/>
        <v>9.6422516267749003E-3</v>
      </c>
      <c r="AX99" s="6">
        <v>42139</v>
      </c>
      <c r="AY99">
        <f t="shared" si="32"/>
        <v>207.72300000000001</v>
      </c>
      <c r="AZ99">
        <f t="shared" si="33"/>
        <v>207.98</v>
      </c>
      <c r="BA99">
        <f t="shared" si="39"/>
        <v>0</v>
      </c>
      <c r="BB99">
        <f t="shared" si="40"/>
        <v>1.2372245731093745E-3</v>
      </c>
      <c r="BE99">
        <f t="shared" si="41"/>
        <v>114.80531682648468</v>
      </c>
      <c r="BF99" t="e">
        <f t="shared" si="42"/>
        <v>#N/A</v>
      </c>
      <c r="BI99">
        <f t="shared" si="45"/>
        <v>0.99999430698798664</v>
      </c>
      <c r="BL99" s="6">
        <v>42664</v>
      </c>
      <c r="BM99" s="10">
        <f t="shared" si="43"/>
        <v>889.40890000000002</v>
      </c>
      <c r="BN99" s="10">
        <f t="shared" si="44"/>
        <v>4.6210000000000004</v>
      </c>
      <c r="BO99" s="10">
        <f t="shared" si="34"/>
        <v>2270769</v>
      </c>
      <c r="BP99">
        <f t="shared" si="35"/>
        <v>-1.4034494420019916E-3</v>
      </c>
      <c r="BQ99" s="10" t="str">
        <f t="shared" si="36"/>
        <v/>
      </c>
    </row>
    <row r="100" spans="4:69" x14ac:dyDescent="0.25">
      <c r="D100" s="6">
        <v>42142</v>
      </c>
      <c r="E100">
        <v>210.18899999999999</v>
      </c>
      <c r="F100">
        <v>210.92</v>
      </c>
      <c r="I100" s="6">
        <v>42142</v>
      </c>
      <c r="J100">
        <v>210.92</v>
      </c>
      <c r="K100">
        <v>210.18899999999999</v>
      </c>
      <c r="P100" s="6">
        <v>42144</v>
      </c>
      <c r="Q100">
        <v>9.7900000000000001E-2</v>
      </c>
      <c r="S100" s="6">
        <v>42144</v>
      </c>
      <c r="T100">
        <v>4313</v>
      </c>
      <c r="W100" s="6">
        <v>42150</v>
      </c>
      <c r="X100" t="s">
        <v>1622</v>
      </c>
      <c r="Y100">
        <v>2200.9899999999998</v>
      </c>
      <c r="AB100" s="6">
        <v>42671</v>
      </c>
      <c r="AC100">
        <v>905.53240000000005</v>
      </c>
      <c r="AD100">
        <v>9099987</v>
      </c>
      <c r="AE100">
        <v>180.9</v>
      </c>
      <c r="AF100">
        <v>4.6210000000000004</v>
      </c>
      <c r="AJ100" s="6">
        <v>42144</v>
      </c>
      <c r="AK100" s="4">
        <f t="shared" si="28"/>
        <v>9.7900000000000001E-2</v>
      </c>
      <c r="AM100" s="6">
        <v>42144</v>
      </c>
      <c r="AN100">
        <f t="shared" si="29"/>
        <v>920.69610999999998</v>
      </c>
      <c r="AR100" s="6">
        <v>42142</v>
      </c>
      <c r="AS100">
        <f t="shared" si="30"/>
        <v>210.18899999999999</v>
      </c>
      <c r="AT100">
        <f t="shared" si="31"/>
        <v>2157.44</v>
      </c>
      <c r="AU100">
        <f t="shared" si="37"/>
        <v>1.1871578977773245E-2</v>
      </c>
      <c r="AV100">
        <f t="shared" si="38"/>
        <v>1.1979924011445098E-2</v>
      </c>
      <c r="AX100" s="6">
        <v>42142</v>
      </c>
      <c r="AY100">
        <f t="shared" si="32"/>
        <v>210.18899999999999</v>
      </c>
      <c r="AZ100">
        <f t="shared" si="33"/>
        <v>210.92</v>
      </c>
      <c r="BA100">
        <f t="shared" si="39"/>
        <v>0</v>
      </c>
      <c r="BB100">
        <f t="shared" si="40"/>
        <v>3.4778223408455933E-3</v>
      </c>
      <c r="BE100">
        <f t="shared" si="41"/>
        <v>116.16823721225857</v>
      </c>
      <c r="BF100" t="e">
        <f t="shared" si="42"/>
        <v>#N/A</v>
      </c>
      <c r="BI100">
        <f t="shared" si="45"/>
        <v>0.9999924993115723</v>
      </c>
      <c r="BL100" s="6">
        <v>42671</v>
      </c>
      <c r="BM100" s="10">
        <f t="shared" si="43"/>
        <v>905.53240000000005</v>
      </c>
      <c r="BN100" s="10">
        <f t="shared" si="44"/>
        <v>4.6210000000000004</v>
      </c>
      <c r="BO100" s="10">
        <f t="shared" si="34"/>
        <v>9099987</v>
      </c>
      <c r="BP100">
        <f t="shared" si="35"/>
        <v>-1.4731896075179662E-3</v>
      </c>
      <c r="BQ100" s="10" t="str">
        <f t="shared" si="36"/>
        <v/>
      </c>
    </row>
    <row r="101" spans="4:69" x14ac:dyDescent="0.25">
      <c r="D101" s="6">
        <v>42143</v>
      </c>
      <c r="E101">
        <v>211.041</v>
      </c>
      <c r="F101">
        <v>213.47</v>
      </c>
      <c r="I101" s="6">
        <v>42143</v>
      </c>
      <c r="J101">
        <v>213.47</v>
      </c>
      <c r="K101">
        <v>211.041</v>
      </c>
      <c r="P101" s="6">
        <v>42145</v>
      </c>
      <c r="Q101">
        <v>9.7799999999999998E-2</v>
      </c>
      <c r="S101" s="6">
        <v>42145</v>
      </c>
      <c r="T101">
        <v>17622</v>
      </c>
      <c r="W101" s="6">
        <v>42151</v>
      </c>
      <c r="X101" t="s">
        <v>1622</v>
      </c>
      <c r="Y101">
        <v>2203.36</v>
      </c>
      <c r="AB101" s="6">
        <v>42678</v>
      </c>
      <c r="AC101">
        <v>940.88239999999996</v>
      </c>
      <c r="AD101">
        <v>55864590</v>
      </c>
      <c r="AE101">
        <v>174.96</v>
      </c>
      <c r="AF101">
        <v>4.9930000000000003</v>
      </c>
      <c r="AJ101" s="6">
        <v>42145</v>
      </c>
      <c r="AK101" s="4">
        <f t="shared" si="28"/>
        <v>9.7799999999999998E-2</v>
      </c>
      <c r="AM101" s="6">
        <v>42145</v>
      </c>
      <c r="AN101">
        <f t="shared" si="29"/>
        <v>3763.5305400000002</v>
      </c>
      <c r="AR101" s="6">
        <v>42143</v>
      </c>
      <c r="AS101">
        <f t="shared" si="30"/>
        <v>211.041</v>
      </c>
      <c r="AT101">
        <f t="shared" si="31"/>
        <v>2166.2600000000002</v>
      </c>
      <c r="AU101">
        <f t="shared" si="37"/>
        <v>4.0534947119021947E-3</v>
      </c>
      <c r="AV101">
        <f t="shared" si="38"/>
        <v>4.0881785820232608E-3</v>
      </c>
      <c r="AX101" s="6">
        <v>42143</v>
      </c>
      <c r="AY101">
        <f t="shared" si="32"/>
        <v>211.041</v>
      </c>
      <c r="AZ101">
        <f t="shared" si="33"/>
        <v>213.47</v>
      </c>
      <c r="BA101">
        <f t="shared" si="39"/>
        <v>0</v>
      </c>
      <c r="BB101">
        <f t="shared" si="40"/>
        <v>1.1509611876365344E-2</v>
      </c>
      <c r="BE101">
        <f t="shared" si="41"/>
        <v>116.63912454748946</v>
      </c>
      <c r="BF101" t="e">
        <f t="shared" si="42"/>
        <v>#N/A</v>
      </c>
      <c r="BI101">
        <f t="shared" si="45"/>
        <v>0.99999223486263378</v>
      </c>
      <c r="BL101" s="6">
        <v>42678</v>
      </c>
      <c r="BM101" s="10">
        <f t="shared" si="43"/>
        <v>940.88239999999996</v>
      </c>
      <c r="BN101" s="10">
        <f t="shared" si="44"/>
        <v>4.9930000000000003</v>
      </c>
      <c r="BO101" s="10">
        <f t="shared" si="34"/>
        <v>55864590</v>
      </c>
      <c r="BP101">
        <f t="shared" si="35"/>
        <v>-1.7021033379057693E-3</v>
      </c>
      <c r="BQ101" s="10" t="str">
        <f t="shared" si="36"/>
        <v/>
      </c>
    </row>
    <row r="102" spans="4:69" x14ac:dyDescent="0.25">
      <c r="D102" s="6">
        <v>42144</v>
      </c>
      <c r="E102">
        <v>212.33199999999999</v>
      </c>
      <c r="F102">
        <v>213.47</v>
      </c>
      <c r="I102" s="6">
        <v>42144</v>
      </c>
      <c r="J102">
        <v>213.47</v>
      </c>
      <c r="K102">
        <v>212.33199999999999</v>
      </c>
      <c r="P102" s="6">
        <v>42146</v>
      </c>
      <c r="Q102">
        <v>0.1229</v>
      </c>
      <c r="S102" s="6">
        <v>42146</v>
      </c>
      <c r="T102">
        <v>94120</v>
      </c>
      <c r="W102" s="6">
        <v>42152</v>
      </c>
      <c r="X102" t="s">
        <v>1622</v>
      </c>
      <c r="Y102">
        <v>2218.3200000000002</v>
      </c>
      <c r="AB102" s="6">
        <v>42685</v>
      </c>
      <c r="AC102">
        <v>961.56560000000002</v>
      </c>
      <c r="AD102">
        <v>2667427</v>
      </c>
      <c r="AE102">
        <v>179.02</v>
      </c>
      <c r="AF102">
        <v>4.9930000000000003</v>
      </c>
      <c r="AJ102" s="6">
        <v>42146</v>
      </c>
      <c r="AK102" s="4">
        <f t="shared" si="28"/>
        <v>0.1229</v>
      </c>
      <c r="AM102" s="6">
        <v>42146</v>
      </c>
      <c r="AN102">
        <f t="shared" si="29"/>
        <v>20082.384400000003</v>
      </c>
      <c r="AR102" s="6">
        <v>42144</v>
      </c>
      <c r="AS102">
        <f t="shared" si="30"/>
        <v>212.33199999999999</v>
      </c>
      <c r="AT102">
        <f t="shared" si="31"/>
        <v>2179.59</v>
      </c>
      <c r="AU102">
        <f t="shared" si="37"/>
        <v>6.1172947436753944E-3</v>
      </c>
      <c r="AV102">
        <f t="shared" si="38"/>
        <v>6.1534626499126777E-3</v>
      </c>
      <c r="AX102" s="6">
        <v>42144</v>
      </c>
      <c r="AY102">
        <f t="shared" si="32"/>
        <v>212.33199999999999</v>
      </c>
      <c r="AZ102">
        <f t="shared" si="33"/>
        <v>213.47</v>
      </c>
      <c r="BA102">
        <f t="shared" si="39"/>
        <v>0</v>
      </c>
      <c r="BB102">
        <f t="shared" si="40"/>
        <v>5.3595313000396327E-3</v>
      </c>
      <c r="BE102">
        <f t="shared" si="41"/>
        <v>117.35264045099072</v>
      </c>
      <c r="BF102" t="e">
        <f t="shared" si="42"/>
        <v>#N/A</v>
      </c>
      <c r="BI102">
        <f t="shared" si="45"/>
        <v>0.99999235640123718</v>
      </c>
      <c r="BL102" s="6">
        <v>42685</v>
      </c>
      <c r="BM102" s="10">
        <f t="shared" si="43"/>
        <v>961.56560000000002</v>
      </c>
      <c r="BN102" s="10">
        <f t="shared" si="44"/>
        <v>4.9930000000000003</v>
      </c>
      <c r="BO102" s="10">
        <f t="shared" si="34"/>
        <v>2667427</v>
      </c>
      <c r="BP102">
        <f t="shared" si="35"/>
        <v>-2.6181432242208258E-3</v>
      </c>
      <c r="BQ102" s="10" t="str">
        <f t="shared" si="36"/>
        <v/>
      </c>
    </row>
    <row r="103" spans="4:69" x14ac:dyDescent="0.25">
      <c r="D103" s="6">
        <v>42145</v>
      </c>
      <c r="E103">
        <v>212.761</v>
      </c>
      <c r="F103">
        <v>213.57</v>
      </c>
      <c r="I103" s="6">
        <v>42145</v>
      </c>
      <c r="J103">
        <v>213.57</v>
      </c>
      <c r="K103">
        <v>212.761</v>
      </c>
      <c r="P103" s="6">
        <v>42149</v>
      </c>
      <c r="Q103">
        <v>0.23480000000000001</v>
      </c>
      <c r="S103" s="6">
        <v>42150</v>
      </c>
      <c r="T103">
        <v>16297</v>
      </c>
      <c r="W103" s="6">
        <v>42153</v>
      </c>
      <c r="X103" t="s">
        <v>1622</v>
      </c>
      <c r="Y103">
        <v>2219.4899999999998</v>
      </c>
      <c r="AB103" s="6">
        <v>42692</v>
      </c>
      <c r="AC103">
        <v>1006.7154</v>
      </c>
      <c r="AD103">
        <v>54195300</v>
      </c>
      <c r="AE103">
        <v>185.53</v>
      </c>
      <c r="AF103">
        <v>5.0620000000000003</v>
      </c>
      <c r="AJ103" s="6">
        <v>42149</v>
      </c>
      <c r="AK103" s="4">
        <f t="shared" si="28"/>
        <v>0.23480000000000001</v>
      </c>
      <c r="AM103" s="6">
        <v>42150</v>
      </c>
      <c r="AN103">
        <f t="shared" si="29"/>
        <v>3471.9128799999999</v>
      </c>
      <c r="AR103" s="6">
        <v>42145</v>
      </c>
      <c r="AS103">
        <f t="shared" si="30"/>
        <v>212.761</v>
      </c>
      <c r="AT103">
        <f t="shared" si="31"/>
        <v>2184.0700000000002</v>
      </c>
      <c r="AU103">
        <f t="shared" si="37"/>
        <v>2.0204208503664667E-3</v>
      </c>
      <c r="AV103">
        <f t="shared" si="38"/>
        <v>2.0554324437165317E-3</v>
      </c>
      <c r="AX103" s="6">
        <v>42145</v>
      </c>
      <c r="AY103">
        <f t="shared" si="32"/>
        <v>212.761</v>
      </c>
      <c r="AZ103">
        <f t="shared" si="33"/>
        <v>213.57</v>
      </c>
      <c r="BA103">
        <f t="shared" si="39"/>
        <v>0</v>
      </c>
      <c r="BB103">
        <f t="shared" si="40"/>
        <v>3.8023885956541825E-3</v>
      </c>
      <c r="BE103">
        <f t="shared" si="41"/>
        <v>117.58974217260347</v>
      </c>
      <c r="BF103" t="e">
        <f t="shared" si="42"/>
        <v>#N/A</v>
      </c>
      <c r="BI103">
        <f t="shared" si="45"/>
        <v>0.99999215087057092</v>
      </c>
      <c r="BL103" s="6">
        <v>42692</v>
      </c>
      <c r="BM103" s="10">
        <f t="shared" si="43"/>
        <v>1006.7154</v>
      </c>
      <c r="BN103" s="10">
        <f t="shared" si="44"/>
        <v>5.0620000000000003</v>
      </c>
      <c r="BO103" s="10">
        <f t="shared" si="34"/>
        <v>54195300</v>
      </c>
      <c r="BP103">
        <f t="shared" si="35"/>
        <v>-3.1736107368079969E-3</v>
      </c>
      <c r="BQ103" s="10" t="str">
        <f t="shared" si="36"/>
        <v/>
      </c>
    </row>
    <row r="104" spans="4:69" x14ac:dyDescent="0.25">
      <c r="D104" s="6">
        <v>42146</v>
      </c>
      <c r="E104">
        <v>212.89</v>
      </c>
      <c r="F104">
        <v>213.37</v>
      </c>
      <c r="I104" s="6">
        <v>42146</v>
      </c>
      <c r="J104">
        <v>213.37</v>
      </c>
      <c r="K104">
        <v>212.89</v>
      </c>
      <c r="P104" s="6">
        <v>42150</v>
      </c>
      <c r="Q104">
        <v>0.23930000000000001</v>
      </c>
      <c r="S104" s="6">
        <v>42151</v>
      </c>
      <c r="T104">
        <v>23315</v>
      </c>
      <c r="W104" s="6">
        <v>42156</v>
      </c>
      <c r="X104" t="s">
        <v>1622</v>
      </c>
      <c r="Y104">
        <v>2226.04</v>
      </c>
      <c r="AB104" s="6">
        <v>42699</v>
      </c>
      <c r="AC104">
        <v>1063.0075999999999</v>
      </c>
      <c r="AD104">
        <v>11280800</v>
      </c>
      <c r="AE104">
        <v>189.09</v>
      </c>
      <c r="AF104">
        <v>5.1989999999999998</v>
      </c>
      <c r="AJ104" s="6">
        <v>42150</v>
      </c>
      <c r="AK104" s="4">
        <f t="shared" si="28"/>
        <v>0.23930000000000001</v>
      </c>
      <c r="AM104" s="6">
        <v>42151</v>
      </c>
      <c r="AN104">
        <f t="shared" si="29"/>
        <v>5042.1018999999997</v>
      </c>
      <c r="AR104" s="6">
        <v>42146</v>
      </c>
      <c r="AS104">
        <f t="shared" si="30"/>
        <v>212.89</v>
      </c>
      <c r="AT104">
        <f t="shared" si="31"/>
        <v>2185.4699999999998</v>
      </c>
      <c r="AU104">
        <f t="shared" si="37"/>
        <v>6.0631412711908972E-4</v>
      </c>
      <c r="AV104">
        <f t="shared" si="38"/>
        <v>6.4100509599041011E-4</v>
      </c>
      <c r="AX104" s="6">
        <v>42146</v>
      </c>
      <c r="AY104">
        <f t="shared" si="32"/>
        <v>212.89</v>
      </c>
      <c r="AZ104">
        <f t="shared" si="33"/>
        <v>213.37</v>
      </c>
      <c r="BA104">
        <f t="shared" si="39"/>
        <v>0</v>
      </c>
      <c r="BB104">
        <f t="shared" si="40"/>
        <v>2.2546855183429582E-3</v>
      </c>
      <c r="BE104">
        <f t="shared" si="41"/>
        <v>117.661038494487</v>
      </c>
      <c r="BF104" t="e">
        <f t="shared" si="42"/>
        <v>#N/A</v>
      </c>
      <c r="BI104">
        <f t="shared" si="45"/>
        <v>0.99999415001219449</v>
      </c>
      <c r="BL104" s="6">
        <v>42699</v>
      </c>
      <c r="BM104" s="10">
        <f t="shared" si="43"/>
        <v>1063.0075999999999</v>
      </c>
      <c r="BN104" s="10">
        <f t="shared" si="44"/>
        <v>5.1989999999999998</v>
      </c>
      <c r="BO104" s="10">
        <f t="shared" si="34"/>
        <v>11280800</v>
      </c>
      <c r="BP104" t="str">
        <f t="shared" si="35"/>
        <v/>
      </c>
      <c r="BQ104" s="10">
        <f t="shared" si="36"/>
        <v>1.7880374424876777E-3</v>
      </c>
    </row>
    <row r="105" spans="4:69" x14ac:dyDescent="0.25">
      <c r="D105" s="6">
        <v>42149</v>
      </c>
      <c r="E105">
        <v>214.327</v>
      </c>
      <c r="F105" t="s">
        <v>1622</v>
      </c>
      <c r="I105" s="6">
        <v>42149</v>
      </c>
      <c r="J105" t="s">
        <v>1622</v>
      </c>
      <c r="K105">
        <v>214.327</v>
      </c>
      <c r="P105" s="6">
        <v>42151</v>
      </c>
      <c r="Q105">
        <v>0.1081</v>
      </c>
      <c r="S105" s="6">
        <v>42152</v>
      </c>
      <c r="T105">
        <v>21677</v>
      </c>
      <c r="W105" s="6">
        <v>42157</v>
      </c>
      <c r="X105" t="s">
        <v>1622</v>
      </c>
      <c r="Y105">
        <v>2220.3000000000002</v>
      </c>
      <c r="AB105" s="6">
        <v>42706</v>
      </c>
      <c r="AC105">
        <v>1140.5663</v>
      </c>
      <c r="AD105">
        <v>55507530</v>
      </c>
      <c r="AE105">
        <v>191.05</v>
      </c>
      <c r="AF105">
        <v>5.5190000000000001</v>
      </c>
      <c r="AJ105" s="6">
        <v>42151</v>
      </c>
      <c r="AK105" s="4">
        <f t="shared" si="28"/>
        <v>0.1081</v>
      </c>
      <c r="AM105" s="6">
        <v>42152</v>
      </c>
      <c r="AN105">
        <f t="shared" si="29"/>
        <v>4682.66554</v>
      </c>
      <c r="AR105" s="6">
        <v>42149</v>
      </c>
      <c r="AS105">
        <f t="shared" si="30"/>
        <v>214.327</v>
      </c>
      <c r="AT105">
        <f t="shared" si="31"/>
        <v>2200.4499999999998</v>
      </c>
      <c r="AU105">
        <f t="shared" si="37"/>
        <v>6.7499647705389076E-3</v>
      </c>
      <c r="AV105">
        <f t="shared" si="38"/>
        <v>6.854360846865859E-3</v>
      </c>
      <c r="AX105" s="6">
        <v>42149</v>
      </c>
      <c r="AY105">
        <f t="shared" si="32"/>
        <v>214.327</v>
      </c>
      <c r="AZ105" t="str">
        <f t="shared" si="33"/>
        <v>#N/A N/A</v>
      </c>
      <c r="BA105" t="str">
        <f t="shared" si="39"/>
        <v/>
      </c>
      <c r="BB105" t="str">
        <f t="shared" si="40"/>
        <v/>
      </c>
      <c r="BE105">
        <f t="shared" si="41"/>
        <v>118.45524635918981</v>
      </c>
      <c r="BF105" t="e">
        <f t="shared" si="42"/>
        <v>#N/A</v>
      </c>
      <c r="BI105">
        <f t="shared" si="45"/>
        <v>0.99999326682002088</v>
      </c>
      <c r="BL105" s="6">
        <v>42706</v>
      </c>
      <c r="BM105" s="10">
        <f t="shared" si="43"/>
        <v>1140.5663</v>
      </c>
      <c r="BN105" s="10">
        <f t="shared" si="44"/>
        <v>5.5190000000000001</v>
      </c>
      <c r="BO105" s="10">
        <f t="shared" si="34"/>
        <v>55507530</v>
      </c>
      <c r="BP105" t="str">
        <f t="shared" si="35"/>
        <v/>
      </c>
      <c r="BQ105" s="10">
        <f t="shared" si="36"/>
        <v>3.8314577335762934E-4</v>
      </c>
    </row>
    <row r="106" spans="4:69" x14ac:dyDescent="0.25">
      <c r="D106" s="6">
        <v>42150</v>
      </c>
      <c r="E106">
        <v>214.37200000000001</v>
      </c>
      <c r="F106">
        <v>213.04</v>
      </c>
      <c r="I106" s="6">
        <v>42150</v>
      </c>
      <c r="J106">
        <v>213.04</v>
      </c>
      <c r="K106">
        <v>214.37200000000001</v>
      </c>
      <c r="P106" s="6">
        <v>42152</v>
      </c>
      <c r="Q106">
        <v>9.4399999999999998E-2</v>
      </c>
      <c r="S106" s="6">
        <v>42153</v>
      </c>
      <c r="T106">
        <v>29277</v>
      </c>
      <c r="W106" s="6">
        <v>42158</v>
      </c>
      <c r="X106" t="s">
        <v>1622</v>
      </c>
      <c r="Y106">
        <v>2214.7600000000002</v>
      </c>
      <c r="AB106" s="6">
        <v>42713</v>
      </c>
      <c r="AC106">
        <v>1183.6791000000001</v>
      </c>
      <c r="AD106">
        <v>39160820</v>
      </c>
      <c r="AE106">
        <v>199.04</v>
      </c>
      <c r="AF106">
        <v>5.5060000000000002</v>
      </c>
      <c r="AJ106" s="6">
        <v>42152</v>
      </c>
      <c r="AK106" s="4">
        <f t="shared" si="28"/>
        <v>9.4399999999999998E-2</v>
      </c>
      <c r="AM106" s="6">
        <v>42153</v>
      </c>
      <c r="AN106">
        <f t="shared" si="29"/>
        <v>6286.9429800000007</v>
      </c>
      <c r="AR106" s="6">
        <v>42150</v>
      </c>
      <c r="AS106">
        <f t="shared" si="30"/>
        <v>214.37200000000001</v>
      </c>
      <c r="AT106">
        <f t="shared" si="31"/>
        <v>2200.9899999999998</v>
      </c>
      <c r="AU106">
        <f t="shared" si="37"/>
        <v>2.0995954779379211E-4</v>
      </c>
      <c r="AV106">
        <f t="shared" si="38"/>
        <v>2.4540434911046738E-4</v>
      </c>
      <c r="AX106" s="6">
        <v>42150</v>
      </c>
      <c r="AY106">
        <f t="shared" si="32"/>
        <v>214.37200000000001</v>
      </c>
      <c r="AZ106">
        <f t="shared" si="33"/>
        <v>213.04</v>
      </c>
      <c r="BA106">
        <f t="shared" si="39"/>
        <v>-6.2134980314594301E-3</v>
      </c>
      <c r="BB106">
        <f t="shared" si="40"/>
        <v>0</v>
      </c>
      <c r="BE106">
        <f t="shared" si="41"/>
        <v>118.4801171691492</v>
      </c>
      <c r="BF106" t="e">
        <f t="shared" si="42"/>
        <v>#N/A</v>
      </c>
      <c r="BI106">
        <f t="shared" si="45"/>
        <v>0.9999932895682776</v>
      </c>
      <c r="BL106" s="6">
        <v>42713</v>
      </c>
      <c r="BM106" s="10">
        <f t="shared" si="43"/>
        <v>1183.6791000000001</v>
      </c>
      <c r="BN106" s="10">
        <f t="shared" si="44"/>
        <v>5.5060000000000002</v>
      </c>
      <c r="BO106" s="10">
        <f t="shared" si="34"/>
        <v>39160820</v>
      </c>
      <c r="BP106">
        <f t="shared" si="35"/>
        <v>-9.3182274919613173E-3</v>
      </c>
      <c r="BQ106" s="10" t="str">
        <f t="shared" si="36"/>
        <v/>
      </c>
    </row>
    <row r="107" spans="4:69" x14ac:dyDescent="0.25">
      <c r="D107" s="6">
        <v>42151</v>
      </c>
      <c r="E107">
        <v>214.595</v>
      </c>
      <c r="F107">
        <v>216.26</v>
      </c>
      <c r="I107" s="6">
        <v>42151</v>
      </c>
      <c r="J107">
        <v>216.26</v>
      </c>
      <c r="K107">
        <v>214.595</v>
      </c>
      <c r="P107" s="6">
        <v>42153</v>
      </c>
      <c r="Q107">
        <v>0.1636</v>
      </c>
      <c r="S107" s="6">
        <v>42156</v>
      </c>
      <c r="T107">
        <v>126420</v>
      </c>
      <c r="W107" s="6">
        <v>42159</v>
      </c>
      <c r="X107" t="s">
        <v>1622</v>
      </c>
      <c r="Y107">
        <v>2219.8200000000002</v>
      </c>
      <c r="AB107" s="6">
        <v>42720</v>
      </c>
      <c r="AC107">
        <v>1282.8077000000001</v>
      </c>
      <c r="AD107">
        <v>83312240</v>
      </c>
      <c r="AE107">
        <v>199.74</v>
      </c>
      <c r="AF107">
        <v>5.8440000000000003</v>
      </c>
      <c r="AJ107" s="6">
        <v>42153</v>
      </c>
      <c r="AK107" s="4">
        <f t="shared" si="28"/>
        <v>0.1636</v>
      </c>
      <c r="AM107" s="6">
        <v>42156</v>
      </c>
      <c r="AN107">
        <f t="shared" si="29"/>
        <v>27415.441200000005</v>
      </c>
      <c r="AR107" s="6">
        <v>42151</v>
      </c>
      <c r="AS107">
        <f t="shared" si="30"/>
        <v>214.595</v>
      </c>
      <c r="AT107">
        <f t="shared" si="31"/>
        <v>2203.36</v>
      </c>
      <c r="AU107">
        <f t="shared" si="37"/>
        <v>1.0402477935551602E-3</v>
      </c>
      <c r="AV107">
        <f t="shared" si="38"/>
        <v>1.0767881725952666E-3</v>
      </c>
      <c r="AX107" s="6">
        <v>42151</v>
      </c>
      <c r="AY107">
        <f t="shared" si="32"/>
        <v>214.595</v>
      </c>
      <c r="AZ107">
        <f t="shared" si="33"/>
        <v>216.26</v>
      </c>
      <c r="BA107">
        <f t="shared" si="39"/>
        <v>0</v>
      </c>
      <c r="BB107">
        <f t="shared" si="40"/>
        <v>7.7588014632212765E-3</v>
      </c>
      <c r="BE107">
        <f t="shared" si="41"/>
        <v>118.60336584961456</v>
      </c>
      <c r="BF107" t="e">
        <f t="shared" si="42"/>
        <v>#N/A</v>
      </c>
      <c r="BI107">
        <f t="shared" si="45"/>
        <v>0.99998731479960024</v>
      </c>
      <c r="BL107" s="6">
        <v>42720</v>
      </c>
      <c r="BM107" s="10">
        <f t="shared" si="43"/>
        <v>1282.8077000000001</v>
      </c>
      <c r="BN107" s="10">
        <f t="shared" si="44"/>
        <v>5.8440000000000003</v>
      </c>
      <c r="BO107" s="10">
        <f t="shared" si="34"/>
        <v>83312240</v>
      </c>
      <c r="BP107" t="str">
        <f t="shared" si="35"/>
        <v/>
      </c>
      <c r="BQ107" s="10">
        <f t="shared" si="36"/>
        <v>3.2457194352657481E-3</v>
      </c>
    </row>
    <row r="108" spans="4:69" x14ac:dyDescent="0.25">
      <c r="D108" s="6">
        <v>42152</v>
      </c>
      <c r="E108">
        <v>216.04499999999999</v>
      </c>
      <c r="F108">
        <v>216.02</v>
      </c>
      <c r="I108" s="6">
        <v>42152</v>
      </c>
      <c r="J108">
        <v>216.02</v>
      </c>
      <c r="K108">
        <v>216.04499999999999</v>
      </c>
      <c r="P108" s="6">
        <v>42156</v>
      </c>
      <c r="Q108">
        <v>0.1479</v>
      </c>
      <c r="S108" s="6">
        <v>42157</v>
      </c>
      <c r="T108">
        <v>29252</v>
      </c>
      <c r="W108" s="6">
        <v>42160</v>
      </c>
      <c r="X108" t="s">
        <v>1622</v>
      </c>
      <c r="Y108">
        <v>2212.7199999999998</v>
      </c>
      <c r="AB108" s="6">
        <v>42727</v>
      </c>
      <c r="AC108">
        <v>1316.9962</v>
      </c>
      <c r="AD108">
        <v>11533480</v>
      </c>
      <c r="AE108">
        <v>199.66</v>
      </c>
      <c r="AF108">
        <v>5.8440000000000003</v>
      </c>
      <c r="AJ108" s="6">
        <v>42156</v>
      </c>
      <c r="AK108" s="4">
        <f t="shared" si="28"/>
        <v>0.1479</v>
      </c>
      <c r="AM108" s="6">
        <v>42157</v>
      </c>
      <c r="AN108">
        <f t="shared" si="29"/>
        <v>6294.7378799999997</v>
      </c>
      <c r="AR108" s="6">
        <v>42152</v>
      </c>
      <c r="AS108">
        <f t="shared" si="30"/>
        <v>216.04499999999999</v>
      </c>
      <c r="AT108">
        <f t="shared" si="31"/>
        <v>2218.3200000000002</v>
      </c>
      <c r="AU108">
        <f t="shared" si="37"/>
        <v>6.7569141871897109E-3</v>
      </c>
      <c r="AV108">
        <f t="shared" si="38"/>
        <v>6.7896303826882054E-3</v>
      </c>
      <c r="AX108" s="6">
        <v>42152</v>
      </c>
      <c r="AY108">
        <f t="shared" si="32"/>
        <v>216.04499999999999</v>
      </c>
      <c r="AZ108">
        <f t="shared" si="33"/>
        <v>216.02</v>
      </c>
      <c r="BA108">
        <f t="shared" si="39"/>
        <v>-1.1571663310872005E-4</v>
      </c>
      <c r="BB108">
        <f t="shared" si="40"/>
        <v>0</v>
      </c>
      <c r="BE108">
        <f t="shared" si="41"/>
        <v>119.40475861497228</v>
      </c>
      <c r="BF108" t="e">
        <f t="shared" si="42"/>
        <v>#N/A</v>
      </c>
      <c r="BI108">
        <f t="shared" si="45"/>
        <v>0.99998571949871407</v>
      </c>
      <c r="BL108" s="6">
        <v>42727</v>
      </c>
      <c r="BM108" s="10">
        <f t="shared" si="43"/>
        <v>1316.9962</v>
      </c>
      <c r="BN108" s="10">
        <f t="shared" si="44"/>
        <v>5.8440000000000003</v>
      </c>
      <c r="BO108" s="10">
        <f t="shared" si="34"/>
        <v>11533480</v>
      </c>
      <c r="BP108">
        <f t="shared" si="35"/>
        <v>-9.6514073925679789E-4</v>
      </c>
      <c r="BQ108" s="10" t="str">
        <f t="shared" si="36"/>
        <v/>
      </c>
    </row>
    <row r="109" spans="4:69" x14ac:dyDescent="0.25">
      <c r="D109" s="6">
        <v>42153</v>
      </c>
      <c r="E109">
        <v>216.15100000000001</v>
      </c>
      <c r="F109">
        <v>214.74</v>
      </c>
      <c r="I109" s="6">
        <v>42153</v>
      </c>
      <c r="J109">
        <v>214.74</v>
      </c>
      <c r="K109">
        <v>216.15100000000001</v>
      </c>
      <c r="P109" s="6">
        <v>42157</v>
      </c>
      <c r="Q109">
        <v>0.12590000000000001</v>
      </c>
      <c r="S109" s="6">
        <v>42158</v>
      </c>
      <c r="T109">
        <v>13986</v>
      </c>
      <c r="W109" s="6">
        <v>42163</v>
      </c>
      <c r="X109" t="s">
        <v>1622</v>
      </c>
      <c r="Y109">
        <v>2206.21</v>
      </c>
      <c r="AB109" s="6">
        <v>42734</v>
      </c>
      <c r="AC109">
        <v>1270.9645</v>
      </c>
      <c r="AD109">
        <v>2893743</v>
      </c>
      <c r="AE109">
        <v>195.81</v>
      </c>
      <c r="AF109">
        <v>5.7140000000000004</v>
      </c>
      <c r="AJ109" s="6">
        <v>42157</v>
      </c>
      <c r="AK109" s="4">
        <f t="shared" si="28"/>
        <v>0.12590000000000001</v>
      </c>
      <c r="AM109" s="6">
        <v>42158</v>
      </c>
      <c r="AN109">
        <f t="shared" si="29"/>
        <v>3028.6683000000003</v>
      </c>
      <c r="AR109" s="6">
        <v>42153</v>
      </c>
      <c r="AS109">
        <f t="shared" si="30"/>
        <v>216.15100000000001</v>
      </c>
      <c r="AT109">
        <f t="shared" si="31"/>
        <v>2219.4899999999998</v>
      </c>
      <c r="AU109">
        <f t="shared" si="37"/>
        <v>4.9063852438169242E-4</v>
      </c>
      <c r="AV109">
        <f t="shared" si="38"/>
        <v>5.2742616033740752E-4</v>
      </c>
      <c r="AX109" s="6">
        <v>42153</v>
      </c>
      <c r="AY109">
        <f t="shared" si="32"/>
        <v>216.15100000000001</v>
      </c>
      <c r="AZ109">
        <f t="shared" si="33"/>
        <v>214.74</v>
      </c>
      <c r="BA109">
        <f t="shared" si="39"/>
        <v>-6.5278439609347538E-3</v>
      </c>
      <c r="BB109">
        <f t="shared" si="40"/>
        <v>0</v>
      </c>
      <c r="BE109">
        <f t="shared" si="41"/>
        <v>119.46334318954328</v>
      </c>
      <c r="BF109" t="e">
        <f t="shared" si="42"/>
        <v>#N/A</v>
      </c>
      <c r="BI109">
        <f t="shared" si="45"/>
        <v>0.99998955203730477</v>
      </c>
      <c r="BL109" s="6">
        <v>42734</v>
      </c>
      <c r="BM109" s="10">
        <f t="shared" si="43"/>
        <v>1270.9645</v>
      </c>
      <c r="BN109" s="10">
        <f t="shared" si="44"/>
        <v>5.7140000000000004</v>
      </c>
      <c r="BO109" s="10">
        <f t="shared" si="34"/>
        <v>2893743</v>
      </c>
      <c r="BP109" t="str">
        <f t="shared" si="35"/>
        <v/>
      </c>
      <c r="BQ109" s="10">
        <f t="shared" si="36"/>
        <v>3.1928910678720168E-3</v>
      </c>
    </row>
    <row r="110" spans="4:69" x14ac:dyDescent="0.25">
      <c r="D110" s="6">
        <v>42156</v>
      </c>
      <c r="E110">
        <v>216.76599999999999</v>
      </c>
      <c r="F110">
        <v>216.86</v>
      </c>
      <c r="I110" s="6">
        <v>42156</v>
      </c>
      <c r="J110">
        <v>216.86</v>
      </c>
      <c r="K110">
        <v>216.76599999999999</v>
      </c>
      <c r="P110" s="6">
        <v>42158</v>
      </c>
      <c r="Q110">
        <v>0.1144</v>
      </c>
      <c r="S110" s="6">
        <v>42159</v>
      </c>
      <c r="T110">
        <v>8593</v>
      </c>
      <c r="W110" s="6">
        <v>42164</v>
      </c>
      <c r="X110" t="s">
        <v>1622</v>
      </c>
      <c r="Y110">
        <v>2170.64</v>
      </c>
      <c r="AB110" s="6">
        <v>42741</v>
      </c>
      <c r="AC110">
        <v>1299.8148000000001</v>
      </c>
      <c r="AD110">
        <v>19583720</v>
      </c>
      <c r="AE110">
        <v>202.31</v>
      </c>
      <c r="AF110">
        <v>5.7140000000000004</v>
      </c>
      <c r="AJ110" s="6">
        <v>42158</v>
      </c>
      <c r="AK110" s="4">
        <f t="shared" si="28"/>
        <v>0.1144</v>
      </c>
      <c r="AM110" s="6">
        <v>42159</v>
      </c>
      <c r="AN110">
        <f t="shared" si="29"/>
        <v>1855.48649</v>
      </c>
      <c r="AR110" s="6">
        <v>42156</v>
      </c>
      <c r="AS110">
        <f t="shared" si="30"/>
        <v>216.76599999999999</v>
      </c>
      <c r="AT110">
        <f t="shared" si="31"/>
        <v>2226.04</v>
      </c>
      <c r="AU110">
        <f t="shared" si="37"/>
        <v>2.8452331934618602E-3</v>
      </c>
      <c r="AV110">
        <f t="shared" si="38"/>
        <v>2.9511284123830972E-3</v>
      </c>
      <c r="AX110" s="6">
        <v>42156</v>
      </c>
      <c r="AY110">
        <f t="shared" si="32"/>
        <v>216.76599999999999</v>
      </c>
      <c r="AZ110">
        <f t="shared" si="33"/>
        <v>216.86</v>
      </c>
      <c r="BA110">
        <f t="shared" si="39"/>
        <v>0</v>
      </c>
      <c r="BB110">
        <f t="shared" si="40"/>
        <v>4.3364734321804654E-4</v>
      </c>
      <c r="BE110">
        <f t="shared" si="41"/>
        <v>119.8032442589881</v>
      </c>
      <c r="BF110" t="e">
        <f t="shared" si="42"/>
        <v>#N/A</v>
      </c>
      <c r="BI110">
        <f t="shared" si="45"/>
        <v>0.99998579205260218</v>
      </c>
      <c r="BL110" s="6">
        <v>42741</v>
      </c>
      <c r="BM110" s="10">
        <f t="shared" si="43"/>
        <v>1299.8148000000001</v>
      </c>
      <c r="BN110" s="10">
        <f t="shared" si="44"/>
        <v>5.7140000000000004</v>
      </c>
      <c r="BO110" s="10">
        <f t="shared" si="34"/>
        <v>19583720</v>
      </c>
      <c r="BP110">
        <f t="shared" si="35"/>
        <v>-6.8212149671296185E-3</v>
      </c>
      <c r="BQ110" s="10" t="str">
        <f t="shared" si="36"/>
        <v/>
      </c>
    </row>
    <row r="111" spans="4:69" x14ac:dyDescent="0.25">
      <c r="D111" s="6">
        <v>42157</v>
      </c>
      <c r="E111">
        <v>216.2</v>
      </c>
      <c r="F111">
        <v>215.19</v>
      </c>
      <c r="I111" s="6">
        <v>42157</v>
      </c>
      <c r="J111">
        <v>215.19</v>
      </c>
      <c r="K111">
        <v>216.2</v>
      </c>
      <c r="P111" s="6">
        <v>42159</v>
      </c>
      <c r="Q111">
        <v>0.15379999999999999</v>
      </c>
      <c r="S111" s="6">
        <v>42160</v>
      </c>
      <c r="T111">
        <v>18222</v>
      </c>
      <c r="W111" s="6">
        <v>42165</v>
      </c>
      <c r="X111" t="s">
        <v>1622</v>
      </c>
      <c r="Y111">
        <v>2162.6799999999998</v>
      </c>
      <c r="AB111" s="6">
        <v>42748</v>
      </c>
      <c r="AC111">
        <v>1278.1806999999999</v>
      </c>
      <c r="AD111">
        <v>10596000</v>
      </c>
      <c r="AE111">
        <v>200.42</v>
      </c>
      <c r="AF111">
        <v>5.6139999999999999</v>
      </c>
      <c r="AJ111" s="6">
        <v>42159</v>
      </c>
      <c r="AK111" s="4">
        <f t="shared" si="28"/>
        <v>0.15379999999999999</v>
      </c>
      <c r="AM111" s="6">
        <v>42160</v>
      </c>
      <c r="AN111">
        <f t="shared" si="29"/>
        <v>3938.3208599999998</v>
      </c>
      <c r="AR111" s="6">
        <v>42157</v>
      </c>
      <c r="AS111">
        <f t="shared" si="30"/>
        <v>216.2</v>
      </c>
      <c r="AT111">
        <f t="shared" si="31"/>
        <v>2220.3000000000002</v>
      </c>
      <c r="AU111">
        <f t="shared" si="37"/>
        <v>-2.61111059852559E-3</v>
      </c>
      <c r="AV111">
        <f t="shared" si="38"/>
        <v>-2.5785700167112457E-3</v>
      </c>
      <c r="AX111" s="6">
        <v>42157</v>
      </c>
      <c r="AY111">
        <f t="shared" si="32"/>
        <v>216.2</v>
      </c>
      <c r="AZ111">
        <f t="shared" si="33"/>
        <v>215.19</v>
      </c>
      <c r="BA111">
        <f t="shared" si="39"/>
        <v>-4.6716003700276731E-3</v>
      </c>
      <c r="BB111">
        <f t="shared" si="40"/>
        <v>0</v>
      </c>
      <c r="BE111">
        <f t="shared" si="41"/>
        <v>119.49042473816571</v>
      </c>
      <c r="BF111" t="e">
        <f t="shared" si="42"/>
        <v>#N/A</v>
      </c>
      <c r="BI111">
        <f t="shared" si="45"/>
        <v>0.99998643432697243</v>
      </c>
      <c r="BL111" s="6">
        <v>42748</v>
      </c>
      <c r="BM111" s="10">
        <f t="shared" si="43"/>
        <v>1278.1806999999999</v>
      </c>
      <c r="BN111" s="10">
        <f t="shared" si="44"/>
        <v>5.6139999999999999</v>
      </c>
      <c r="BO111" s="10">
        <f t="shared" si="34"/>
        <v>10596000</v>
      </c>
      <c r="BP111">
        <f t="shared" si="35"/>
        <v>-3.1558726673984738E-3</v>
      </c>
      <c r="BQ111" s="10" t="str">
        <f t="shared" si="36"/>
        <v/>
      </c>
    </row>
    <row r="112" spans="4:69" x14ac:dyDescent="0.25">
      <c r="D112" s="6">
        <v>42158</v>
      </c>
      <c r="E112">
        <v>215.65299999999999</v>
      </c>
      <c r="F112">
        <v>216.55</v>
      </c>
      <c r="I112" s="6">
        <v>42158</v>
      </c>
      <c r="J112">
        <v>216.55</v>
      </c>
      <c r="K112">
        <v>215.65299999999999</v>
      </c>
      <c r="P112" s="6">
        <v>42160</v>
      </c>
      <c r="Q112">
        <v>0.1426</v>
      </c>
      <c r="S112" s="6">
        <v>42163</v>
      </c>
      <c r="T112">
        <v>17289</v>
      </c>
      <c r="W112" s="6">
        <v>42166</v>
      </c>
      <c r="X112" t="s">
        <v>1622</v>
      </c>
      <c r="Y112">
        <v>2189.5100000000002</v>
      </c>
      <c r="AB112" s="6">
        <v>42755</v>
      </c>
      <c r="AC112">
        <v>1257.6795999999999</v>
      </c>
      <c r="AD112">
        <v>6532277</v>
      </c>
      <c r="AE112">
        <v>199.54</v>
      </c>
      <c r="AF112">
        <v>5.5120000000000005</v>
      </c>
      <c r="AJ112" s="6">
        <v>42160</v>
      </c>
      <c r="AK112" s="4">
        <f t="shared" si="28"/>
        <v>0.1426</v>
      </c>
      <c r="AM112" s="6">
        <v>42163</v>
      </c>
      <c r="AN112">
        <f t="shared" si="29"/>
        <v>3699.846</v>
      </c>
      <c r="AR112" s="6">
        <v>42158</v>
      </c>
      <c r="AS112">
        <f t="shared" si="30"/>
        <v>215.65299999999999</v>
      </c>
      <c r="AT112">
        <f t="shared" si="31"/>
        <v>2214.7600000000002</v>
      </c>
      <c r="AU112">
        <f t="shared" si="37"/>
        <v>-2.5300647548566202E-3</v>
      </c>
      <c r="AV112">
        <f t="shared" si="38"/>
        <v>-2.4951583119398046E-3</v>
      </c>
      <c r="AX112" s="6">
        <v>42158</v>
      </c>
      <c r="AY112">
        <f t="shared" si="32"/>
        <v>215.65299999999999</v>
      </c>
      <c r="AZ112">
        <f t="shared" si="33"/>
        <v>216.55</v>
      </c>
      <c r="BA112">
        <f t="shared" si="39"/>
        <v>0</v>
      </c>
      <c r="BB112">
        <f t="shared" si="40"/>
        <v>4.159459873036786E-3</v>
      </c>
      <c r="BE112">
        <f t="shared" si="41"/>
        <v>119.18810622599284</v>
      </c>
      <c r="BF112" t="e">
        <f t="shared" si="42"/>
        <v>#N/A</v>
      </c>
      <c r="BI112">
        <f t="shared" si="45"/>
        <v>0.99998429533385591</v>
      </c>
      <c r="BL112" s="6">
        <v>42755</v>
      </c>
      <c r="BM112" s="10">
        <f t="shared" si="43"/>
        <v>1257.6795999999999</v>
      </c>
      <c r="BN112" s="10">
        <f t="shared" si="44"/>
        <v>5.5120000000000005</v>
      </c>
      <c r="BO112" s="10">
        <f t="shared" si="34"/>
        <v>6532277</v>
      </c>
      <c r="BP112">
        <f t="shared" si="35"/>
        <v>-6.6733487020145255E-3</v>
      </c>
      <c r="BQ112" s="10" t="str">
        <f t="shared" si="36"/>
        <v/>
      </c>
    </row>
    <row r="113" spans="4:69" x14ac:dyDescent="0.25">
      <c r="D113" s="6">
        <v>42159</v>
      </c>
      <c r="E113">
        <v>216.13800000000001</v>
      </c>
      <c r="F113">
        <v>215.93</v>
      </c>
      <c r="I113" s="6">
        <v>42159</v>
      </c>
      <c r="J113">
        <v>215.93</v>
      </c>
      <c r="K113">
        <v>216.13800000000001</v>
      </c>
      <c r="P113" s="6">
        <v>42163</v>
      </c>
      <c r="Q113">
        <v>0.2324</v>
      </c>
      <c r="S113" s="6">
        <v>42164</v>
      </c>
      <c r="T113">
        <v>6837</v>
      </c>
      <c r="W113" s="6">
        <v>42167</v>
      </c>
      <c r="X113" t="s">
        <v>1622</v>
      </c>
      <c r="Y113">
        <v>2192.86</v>
      </c>
      <c r="AB113" s="6">
        <v>42762</v>
      </c>
      <c r="AC113">
        <v>1269.8960999999999</v>
      </c>
      <c r="AD113">
        <v>14098830</v>
      </c>
      <c r="AE113">
        <v>200.77</v>
      </c>
      <c r="AF113">
        <v>5.5120000000000005</v>
      </c>
      <c r="AJ113" s="6">
        <v>42163</v>
      </c>
      <c r="AK113" s="4">
        <f t="shared" si="28"/>
        <v>0.2324</v>
      </c>
      <c r="AM113" s="6">
        <v>42164</v>
      </c>
      <c r="AN113">
        <f t="shared" si="29"/>
        <v>1446.77757</v>
      </c>
      <c r="AR113" s="6">
        <v>42159</v>
      </c>
      <c r="AS113">
        <f t="shared" si="30"/>
        <v>216.13800000000001</v>
      </c>
      <c r="AT113">
        <f t="shared" si="31"/>
        <v>2219.8200000000002</v>
      </c>
      <c r="AU113">
        <f t="shared" si="37"/>
        <v>2.2489833204268894E-3</v>
      </c>
      <c r="AV113">
        <f t="shared" si="38"/>
        <v>2.2846719283353689E-3</v>
      </c>
      <c r="AX113" s="6">
        <v>42159</v>
      </c>
      <c r="AY113">
        <f t="shared" si="32"/>
        <v>216.13800000000001</v>
      </c>
      <c r="AZ113">
        <f t="shared" si="33"/>
        <v>215.93</v>
      </c>
      <c r="BA113">
        <f t="shared" si="39"/>
        <v>-9.6234812943585268E-4</v>
      </c>
      <c r="BB113">
        <f t="shared" si="40"/>
        <v>0</v>
      </c>
      <c r="BE113">
        <f t="shared" si="41"/>
        <v>119.45615828888836</v>
      </c>
      <c r="BF113" t="e">
        <f t="shared" si="42"/>
        <v>#N/A</v>
      </c>
      <c r="BI113">
        <f t="shared" si="45"/>
        <v>0.99998379986697206</v>
      </c>
      <c r="BL113" s="6">
        <v>42762</v>
      </c>
      <c r="BM113" s="10">
        <f t="shared" si="43"/>
        <v>1269.8960999999999</v>
      </c>
      <c r="BN113" s="10">
        <f t="shared" si="44"/>
        <v>5.5120000000000005</v>
      </c>
      <c r="BO113" s="10">
        <f t="shared" si="34"/>
        <v>14098830</v>
      </c>
      <c r="BP113">
        <f t="shared" si="35"/>
        <v>-2.8056980624595607E-3</v>
      </c>
      <c r="BQ113" s="10" t="str">
        <f t="shared" si="36"/>
        <v/>
      </c>
    </row>
    <row r="114" spans="4:69" x14ac:dyDescent="0.25">
      <c r="D114" s="6">
        <v>42160</v>
      </c>
      <c r="E114">
        <v>215.43899999999999</v>
      </c>
      <c r="F114">
        <v>216.13</v>
      </c>
      <c r="I114" s="6">
        <v>42160</v>
      </c>
      <c r="J114">
        <v>216.13</v>
      </c>
      <c r="K114">
        <v>215.43899999999999</v>
      </c>
      <c r="P114" s="6">
        <v>42164</v>
      </c>
      <c r="Q114">
        <v>0.14000000000000001</v>
      </c>
      <c r="S114" s="6">
        <v>42165</v>
      </c>
      <c r="T114">
        <v>13214</v>
      </c>
      <c r="W114" s="6">
        <v>42170</v>
      </c>
      <c r="X114" t="s">
        <v>1622</v>
      </c>
      <c r="Y114">
        <v>2193.42</v>
      </c>
      <c r="AB114" s="6">
        <v>42769</v>
      </c>
      <c r="AC114">
        <v>1248.0400999999999</v>
      </c>
      <c r="AD114">
        <v>8155153</v>
      </c>
      <c r="AE114">
        <v>196.96</v>
      </c>
      <c r="AF114">
        <v>5.5120000000000005</v>
      </c>
      <c r="AJ114" s="6">
        <v>42164</v>
      </c>
      <c r="AK114" s="4">
        <f t="shared" si="28"/>
        <v>0.14000000000000001</v>
      </c>
      <c r="AM114" s="6">
        <v>42165</v>
      </c>
      <c r="AN114">
        <f t="shared" si="29"/>
        <v>2804.6714999999999</v>
      </c>
      <c r="AR114" s="6">
        <v>42160</v>
      </c>
      <c r="AS114">
        <f t="shared" si="30"/>
        <v>215.43899999999999</v>
      </c>
      <c r="AT114">
        <f t="shared" si="31"/>
        <v>2212.7199999999998</v>
      </c>
      <c r="AU114">
        <f t="shared" si="37"/>
        <v>-3.234044915748302E-3</v>
      </c>
      <c r="AV114">
        <f t="shared" si="38"/>
        <v>-3.1984575325928466E-3</v>
      </c>
      <c r="AX114" s="6">
        <v>42160</v>
      </c>
      <c r="AY114">
        <f t="shared" si="32"/>
        <v>215.43899999999999</v>
      </c>
      <c r="AZ114">
        <f t="shared" si="33"/>
        <v>216.13</v>
      </c>
      <c r="BA114">
        <f t="shared" si="39"/>
        <v>0</v>
      </c>
      <c r="BB114">
        <f t="shared" si="40"/>
        <v>3.2074044160992354E-3</v>
      </c>
      <c r="BE114">
        <f t="shared" si="41"/>
        <v>119.06983170751936</v>
      </c>
      <c r="BF114" t="e">
        <f t="shared" si="42"/>
        <v>#N/A</v>
      </c>
      <c r="BI114">
        <f t="shared" si="45"/>
        <v>0.99998693284861651</v>
      </c>
      <c r="BL114" s="6">
        <v>42769</v>
      </c>
      <c r="BM114" s="10">
        <f t="shared" si="43"/>
        <v>1248.0400999999999</v>
      </c>
      <c r="BN114" s="10">
        <f t="shared" si="44"/>
        <v>5.5120000000000005</v>
      </c>
      <c r="BO114" s="10">
        <f t="shared" si="34"/>
        <v>8155153</v>
      </c>
      <c r="BP114">
        <f t="shared" si="35"/>
        <v>-6.502335499593781E-3</v>
      </c>
      <c r="BQ114" s="10" t="str">
        <f t="shared" si="36"/>
        <v/>
      </c>
    </row>
    <row r="115" spans="4:69" x14ac:dyDescent="0.25">
      <c r="D115" s="6">
        <v>42163</v>
      </c>
      <c r="E115">
        <v>214.78200000000001</v>
      </c>
      <c r="F115">
        <v>214</v>
      </c>
      <c r="I115" s="6">
        <v>42163</v>
      </c>
      <c r="J115">
        <v>214</v>
      </c>
      <c r="K115">
        <v>214.78200000000001</v>
      </c>
      <c r="P115" s="6">
        <v>42165</v>
      </c>
      <c r="Q115">
        <v>0.17380000000000001</v>
      </c>
      <c r="S115" s="6">
        <v>42166</v>
      </c>
      <c r="T115">
        <v>50496</v>
      </c>
      <c r="W115" s="6">
        <v>42171</v>
      </c>
      <c r="X115" t="s">
        <v>1622</v>
      </c>
      <c r="Y115">
        <v>2177.7199999999998</v>
      </c>
      <c r="AB115" s="6">
        <v>42776</v>
      </c>
      <c r="AC115">
        <v>1280.7478000000001</v>
      </c>
      <c r="AD115">
        <v>19467290</v>
      </c>
      <c r="AE115">
        <v>199.66</v>
      </c>
      <c r="AF115">
        <v>5.492</v>
      </c>
      <c r="AJ115" s="6">
        <v>42165</v>
      </c>
      <c r="AK115" s="4">
        <f t="shared" si="28"/>
        <v>0.17380000000000001</v>
      </c>
      <c r="AM115" s="6">
        <v>42166</v>
      </c>
      <c r="AN115">
        <f t="shared" si="29"/>
        <v>10840.481280000002</v>
      </c>
      <c r="AR115" s="6">
        <v>42163</v>
      </c>
      <c r="AS115">
        <f t="shared" si="30"/>
        <v>214.78200000000001</v>
      </c>
      <c r="AT115">
        <f t="shared" si="31"/>
        <v>2206.21</v>
      </c>
      <c r="AU115">
        <f t="shared" si="37"/>
        <v>-3.0495871221086768E-3</v>
      </c>
      <c r="AV115">
        <f t="shared" si="38"/>
        <v>-2.9420803355145742E-3</v>
      </c>
      <c r="AX115" s="6">
        <v>42163</v>
      </c>
      <c r="AY115">
        <f t="shared" si="32"/>
        <v>214.78200000000001</v>
      </c>
      <c r="AZ115">
        <f t="shared" si="33"/>
        <v>214</v>
      </c>
      <c r="BA115">
        <f t="shared" si="39"/>
        <v>-3.6409010066020819E-3</v>
      </c>
      <c r="BB115">
        <f t="shared" si="40"/>
        <v>0</v>
      </c>
      <c r="BE115">
        <f t="shared" si="41"/>
        <v>118.70671788211246</v>
      </c>
      <c r="BF115" t="e">
        <f t="shared" si="42"/>
        <v>#N/A</v>
      </c>
      <c r="BI115">
        <f t="shared" si="45"/>
        <v>0.99998229279807538</v>
      </c>
      <c r="BL115" s="6">
        <v>42776</v>
      </c>
      <c r="BM115" s="10">
        <f t="shared" si="43"/>
        <v>1280.7478000000001</v>
      </c>
      <c r="BN115" s="10">
        <f t="shared" si="44"/>
        <v>5.492</v>
      </c>
      <c r="BO115" s="10">
        <f t="shared" si="34"/>
        <v>19467290</v>
      </c>
      <c r="BP115" t="str">
        <f t="shared" si="35"/>
        <v/>
      </c>
      <c r="BQ115" s="10">
        <f t="shared" si="36"/>
        <v>3.5410197335483673E-4</v>
      </c>
    </row>
    <row r="116" spans="4:69" x14ac:dyDescent="0.25">
      <c r="D116" s="6">
        <v>42164</v>
      </c>
      <c r="E116">
        <v>211.31200000000001</v>
      </c>
      <c r="F116">
        <v>211.61</v>
      </c>
      <c r="I116" s="6">
        <v>42164</v>
      </c>
      <c r="J116">
        <v>211.61</v>
      </c>
      <c r="K116">
        <v>211.31200000000001</v>
      </c>
      <c r="P116" s="6">
        <v>42166</v>
      </c>
      <c r="Q116">
        <v>0.17899999999999999</v>
      </c>
      <c r="S116" s="6">
        <v>42167</v>
      </c>
      <c r="T116">
        <v>126847</v>
      </c>
      <c r="W116" s="6">
        <v>42172</v>
      </c>
      <c r="X116" t="s">
        <v>1622</v>
      </c>
      <c r="Y116">
        <v>2169.8200000000002</v>
      </c>
      <c r="AB116" s="6">
        <v>42783</v>
      </c>
      <c r="AC116">
        <v>1304.307</v>
      </c>
      <c r="AD116">
        <v>13766450</v>
      </c>
      <c r="AE116">
        <v>198.12</v>
      </c>
      <c r="AF116">
        <v>5.5780000000000003</v>
      </c>
      <c r="AJ116" s="6">
        <v>42166</v>
      </c>
      <c r="AK116" s="4">
        <f t="shared" si="28"/>
        <v>0.17899999999999999</v>
      </c>
      <c r="AM116" s="6">
        <v>42167</v>
      </c>
      <c r="AN116">
        <f t="shared" si="29"/>
        <v>27070.418269999998</v>
      </c>
      <c r="AR116" s="6">
        <v>42164</v>
      </c>
      <c r="AS116">
        <f t="shared" si="30"/>
        <v>211.31200000000001</v>
      </c>
      <c r="AT116">
        <f t="shared" si="31"/>
        <v>2170.64</v>
      </c>
      <c r="AU116">
        <f t="shared" si="37"/>
        <v>-1.6155916231341494E-2</v>
      </c>
      <c r="AV116">
        <f t="shared" si="38"/>
        <v>-1.6122671912465303E-2</v>
      </c>
      <c r="AX116" s="6">
        <v>42164</v>
      </c>
      <c r="AY116">
        <f t="shared" si="32"/>
        <v>211.31200000000001</v>
      </c>
      <c r="AZ116">
        <f t="shared" si="33"/>
        <v>211.61</v>
      </c>
      <c r="BA116">
        <f t="shared" si="39"/>
        <v>0</v>
      </c>
      <c r="BB116">
        <f t="shared" si="40"/>
        <v>1.4102369955326655E-3</v>
      </c>
      <c r="BE116">
        <f t="shared" si="41"/>
        <v>116.78890209191157</v>
      </c>
      <c r="BF116" t="e">
        <f t="shared" si="42"/>
        <v>#N/A</v>
      </c>
      <c r="BI116">
        <f t="shared" si="45"/>
        <v>0.99998995135663338</v>
      </c>
      <c r="BL116" s="6">
        <v>42783</v>
      </c>
      <c r="BM116" s="10">
        <f t="shared" si="43"/>
        <v>1304.307</v>
      </c>
      <c r="BN116" s="10">
        <f t="shared" si="44"/>
        <v>5.5780000000000003</v>
      </c>
      <c r="BO116" s="10">
        <f t="shared" si="34"/>
        <v>13766450</v>
      </c>
      <c r="BP116" t="str">
        <f t="shared" si="35"/>
        <v/>
      </c>
      <c r="BQ116" s="10">
        <f t="shared" si="36"/>
        <v>6.683323238441341E-3</v>
      </c>
    </row>
    <row r="117" spans="4:69" x14ac:dyDescent="0.25">
      <c r="D117" s="6">
        <v>42165</v>
      </c>
      <c r="E117">
        <v>210.53</v>
      </c>
      <c r="F117">
        <v>212.25</v>
      </c>
      <c r="I117" s="6">
        <v>42165</v>
      </c>
      <c r="J117">
        <v>212.25</v>
      </c>
      <c r="K117">
        <v>210.53</v>
      </c>
      <c r="P117" s="6">
        <v>42167</v>
      </c>
      <c r="Q117">
        <v>0.16839999999999999</v>
      </c>
      <c r="S117" s="6">
        <v>42170</v>
      </c>
      <c r="T117">
        <v>15135</v>
      </c>
      <c r="W117" s="6">
        <v>42173</v>
      </c>
      <c r="X117" t="s">
        <v>1622</v>
      </c>
      <c r="Y117">
        <v>2147.88</v>
      </c>
      <c r="AB117" s="6">
        <v>42790</v>
      </c>
      <c r="AC117">
        <v>1273.952</v>
      </c>
      <c r="AD117">
        <v>30205220</v>
      </c>
      <c r="AE117">
        <v>198.44</v>
      </c>
      <c r="AF117">
        <v>5.4189999999999996</v>
      </c>
      <c r="AJ117" s="6">
        <v>42167</v>
      </c>
      <c r="AK117" s="4">
        <f t="shared" si="28"/>
        <v>0.16839999999999999</v>
      </c>
      <c r="AM117" s="6">
        <v>42170</v>
      </c>
      <c r="AN117">
        <f t="shared" si="29"/>
        <v>3218.3063999999999</v>
      </c>
      <c r="AR117" s="6">
        <v>42165</v>
      </c>
      <c r="AS117">
        <f t="shared" si="30"/>
        <v>210.53</v>
      </c>
      <c r="AT117">
        <f t="shared" si="31"/>
        <v>2162.6799999999998</v>
      </c>
      <c r="AU117">
        <f t="shared" si="37"/>
        <v>-3.7006890285454785E-3</v>
      </c>
      <c r="AV117">
        <f t="shared" si="38"/>
        <v>-3.6671212177054047E-3</v>
      </c>
      <c r="AX117" s="6">
        <v>42165</v>
      </c>
      <c r="AY117">
        <f t="shared" si="32"/>
        <v>210.53</v>
      </c>
      <c r="AZ117">
        <f t="shared" si="33"/>
        <v>212.25</v>
      </c>
      <c r="BA117">
        <f t="shared" si="39"/>
        <v>0</v>
      </c>
      <c r="BB117">
        <f t="shared" si="40"/>
        <v>8.1698570275019478E-3</v>
      </c>
      <c r="BE117">
        <f t="shared" si="41"/>
        <v>116.35670268328415</v>
      </c>
      <c r="BF117" t="e">
        <f t="shared" si="42"/>
        <v>#N/A</v>
      </c>
      <c r="BI117">
        <f t="shared" si="45"/>
        <v>0.99998903868888733</v>
      </c>
      <c r="BL117" s="6">
        <v>42790</v>
      </c>
      <c r="BM117" s="10">
        <f t="shared" si="43"/>
        <v>1273.952</v>
      </c>
      <c r="BN117" s="10">
        <f t="shared" si="44"/>
        <v>5.4189999999999996</v>
      </c>
      <c r="BO117" s="10">
        <f t="shared" si="34"/>
        <v>30205220</v>
      </c>
      <c r="BP117" t="str">
        <f t="shared" si="35"/>
        <v/>
      </c>
      <c r="BQ117" s="10">
        <f t="shared" si="36"/>
        <v>8.7300947389639116E-3</v>
      </c>
    </row>
    <row r="118" spans="4:69" x14ac:dyDescent="0.25">
      <c r="D118" s="6">
        <v>42166</v>
      </c>
      <c r="E118">
        <v>213.13399999999999</v>
      </c>
      <c r="F118">
        <v>214.68</v>
      </c>
      <c r="I118" s="6">
        <v>42166</v>
      </c>
      <c r="J118">
        <v>214.68</v>
      </c>
      <c r="K118">
        <v>213.13399999999999</v>
      </c>
      <c r="P118" s="6">
        <v>42170</v>
      </c>
      <c r="Q118">
        <v>0.1396</v>
      </c>
      <c r="S118" s="6">
        <v>42171</v>
      </c>
      <c r="T118">
        <v>2616</v>
      </c>
      <c r="W118" s="6">
        <v>42174</v>
      </c>
      <c r="X118" t="s">
        <v>1622</v>
      </c>
      <c r="Y118">
        <v>2166.48</v>
      </c>
      <c r="AB118" s="6">
        <v>42797</v>
      </c>
      <c r="AC118">
        <v>1233.2044000000001</v>
      </c>
      <c r="AD118">
        <v>3132675</v>
      </c>
      <c r="AE118">
        <v>201.77</v>
      </c>
      <c r="AF118">
        <v>5.1180000000000003</v>
      </c>
      <c r="AJ118" s="6">
        <v>42170</v>
      </c>
      <c r="AK118" s="4">
        <f t="shared" si="28"/>
        <v>0.1396</v>
      </c>
      <c r="AM118" s="6">
        <v>42171</v>
      </c>
      <c r="AN118">
        <f t="shared" si="29"/>
        <v>555.48144000000002</v>
      </c>
      <c r="AR118" s="6">
        <v>42166</v>
      </c>
      <c r="AS118">
        <f t="shared" si="30"/>
        <v>213.13399999999999</v>
      </c>
      <c r="AT118">
        <f t="shared" si="31"/>
        <v>2189.5100000000002</v>
      </c>
      <c r="AU118">
        <f t="shared" si="37"/>
        <v>1.2368783546287787E-2</v>
      </c>
      <c r="AV118">
        <f t="shared" si="38"/>
        <v>1.2405903786043337E-2</v>
      </c>
      <c r="AX118" s="6">
        <v>42166</v>
      </c>
      <c r="AY118">
        <f t="shared" si="32"/>
        <v>213.13399999999999</v>
      </c>
      <c r="AZ118">
        <f t="shared" si="33"/>
        <v>214.68</v>
      </c>
      <c r="BA118">
        <f t="shared" si="39"/>
        <v>0</v>
      </c>
      <c r="BB118">
        <f t="shared" si="40"/>
        <v>7.253652631677765E-3</v>
      </c>
      <c r="BE118">
        <f t="shared" si="41"/>
        <v>117.79589355293346</v>
      </c>
      <c r="BF118" t="e">
        <f t="shared" si="42"/>
        <v>#N/A</v>
      </c>
      <c r="BI118">
        <f t="shared" si="45"/>
        <v>0.99998983655254114</v>
      </c>
      <c r="BL118" s="6">
        <v>42797</v>
      </c>
      <c r="BM118" s="10">
        <f t="shared" si="43"/>
        <v>1233.2044000000001</v>
      </c>
      <c r="BN118" s="10">
        <f t="shared" si="44"/>
        <v>5.1180000000000003</v>
      </c>
      <c r="BO118" s="10">
        <f t="shared" si="34"/>
        <v>3132675</v>
      </c>
      <c r="BP118">
        <f t="shared" si="35"/>
        <v>-3.5148931952223572E-3</v>
      </c>
      <c r="BQ118" s="10" t="str">
        <f t="shared" si="36"/>
        <v/>
      </c>
    </row>
    <row r="119" spans="4:69" x14ac:dyDescent="0.25">
      <c r="D119" s="6">
        <v>42167</v>
      </c>
      <c r="E119">
        <v>213.453</v>
      </c>
      <c r="F119">
        <v>213.41</v>
      </c>
      <c r="I119" s="6">
        <v>42167</v>
      </c>
      <c r="J119">
        <v>213.41</v>
      </c>
      <c r="K119">
        <v>213.453</v>
      </c>
      <c r="P119" s="6">
        <v>42171</v>
      </c>
      <c r="Q119">
        <v>0.11899999999999999</v>
      </c>
      <c r="S119" s="6">
        <v>42172</v>
      </c>
      <c r="T119">
        <v>9828</v>
      </c>
      <c r="W119" s="6">
        <v>42177</v>
      </c>
      <c r="X119" t="s">
        <v>1622</v>
      </c>
      <c r="Y119">
        <v>2189.15</v>
      </c>
      <c r="AB119" s="6">
        <v>42804</v>
      </c>
      <c r="AC119">
        <v>1242.7596000000001</v>
      </c>
      <c r="AD119">
        <v>39287090</v>
      </c>
      <c r="AE119">
        <v>203.04</v>
      </c>
      <c r="AF119">
        <v>5.1180000000000003</v>
      </c>
      <c r="AJ119" s="6">
        <v>42171</v>
      </c>
      <c r="AK119" s="4">
        <f t="shared" si="28"/>
        <v>0.11899999999999999</v>
      </c>
      <c r="AM119" s="6">
        <v>42172</v>
      </c>
      <c r="AN119">
        <f t="shared" si="29"/>
        <v>2077.2460799999999</v>
      </c>
      <c r="AR119" s="6">
        <v>42167</v>
      </c>
      <c r="AS119">
        <f t="shared" si="30"/>
        <v>213.453</v>
      </c>
      <c r="AT119">
        <f t="shared" si="31"/>
        <v>2192.86</v>
      </c>
      <c r="AU119">
        <f t="shared" si="37"/>
        <v>1.4967109893306851E-3</v>
      </c>
      <c r="AV119">
        <f t="shared" si="38"/>
        <v>1.5300226991425969E-3</v>
      </c>
      <c r="AX119" s="6">
        <v>42167</v>
      </c>
      <c r="AY119">
        <f t="shared" si="32"/>
        <v>213.453</v>
      </c>
      <c r="AZ119">
        <f t="shared" si="33"/>
        <v>213.41</v>
      </c>
      <c r="BA119">
        <f t="shared" si="39"/>
        <v>-2.0144949942146884E-4</v>
      </c>
      <c r="BB119">
        <f t="shared" si="40"/>
        <v>0</v>
      </c>
      <c r="BE119">
        <f t="shared" si="41"/>
        <v>117.97219996131217</v>
      </c>
      <c r="BF119" t="e">
        <f t="shared" si="42"/>
        <v>#N/A</v>
      </c>
      <c r="BI119">
        <f t="shared" si="45"/>
        <v>0.99998973860347962</v>
      </c>
      <c r="BL119" s="6">
        <v>42804</v>
      </c>
      <c r="BM119" s="10">
        <f t="shared" si="43"/>
        <v>1242.7596000000001</v>
      </c>
      <c r="BN119" s="10">
        <f t="shared" si="44"/>
        <v>5.1180000000000003</v>
      </c>
      <c r="BO119" s="10">
        <f t="shared" si="34"/>
        <v>39287090</v>
      </c>
      <c r="BP119">
        <f t="shared" si="35"/>
        <v>-6.3041765169469244E-5</v>
      </c>
      <c r="BQ119" s="10" t="str">
        <f t="shared" si="36"/>
        <v/>
      </c>
    </row>
    <row r="120" spans="4:69" x14ac:dyDescent="0.25">
      <c r="D120" s="6">
        <v>42170</v>
      </c>
      <c r="E120">
        <v>213.48500000000001</v>
      </c>
      <c r="F120">
        <v>212.64</v>
      </c>
      <c r="I120" s="6">
        <v>42170</v>
      </c>
      <c r="J120">
        <v>212.64</v>
      </c>
      <c r="K120">
        <v>213.48500000000001</v>
      </c>
      <c r="P120" s="6">
        <v>42172</v>
      </c>
      <c r="Q120">
        <v>0.21890000000000001</v>
      </c>
      <c r="S120" s="6">
        <v>42173</v>
      </c>
      <c r="T120">
        <v>4300</v>
      </c>
      <c r="W120" s="6">
        <v>42178</v>
      </c>
      <c r="X120" t="s">
        <v>1622</v>
      </c>
      <c r="Y120">
        <v>2225.38</v>
      </c>
      <c r="AB120" s="6">
        <v>42811</v>
      </c>
      <c r="AC120">
        <v>1249.9067</v>
      </c>
      <c r="AD120">
        <v>5651875</v>
      </c>
      <c r="AE120">
        <v>200.97</v>
      </c>
      <c r="AF120">
        <v>5.1760000000000002</v>
      </c>
      <c r="AJ120" s="6">
        <v>42172</v>
      </c>
      <c r="AK120" s="4">
        <f t="shared" si="28"/>
        <v>0.21890000000000001</v>
      </c>
      <c r="AM120" s="6">
        <v>42173</v>
      </c>
      <c r="AN120">
        <f t="shared" si="29"/>
        <v>905.53700000000003</v>
      </c>
      <c r="AR120" s="6">
        <v>42170</v>
      </c>
      <c r="AS120">
        <f t="shared" si="30"/>
        <v>213.48500000000001</v>
      </c>
      <c r="AT120">
        <f t="shared" si="31"/>
        <v>2193.42</v>
      </c>
      <c r="AU120">
        <f t="shared" si="37"/>
        <v>1.4991590654611642E-4</v>
      </c>
      <c r="AV120">
        <f t="shared" si="38"/>
        <v>2.5537426009858422E-4</v>
      </c>
      <c r="AX120" s="6">
        <v>42170</v>
      </c>
      <c r="AY120">
        <f t="shared" si="32"/>
        <v>213.48500000000001</v>
      </c>
      <c r="AZ120">
        <f t="shared" si="33"/>
        <v>212.64</v>
      </c>
      <c r="BA120">
        <f t="shared" si="39"/>
        <v>-3.9581235215589983E-3</v>
      </c>
      <c r="BB120">
        <f t="shared" si="40"/>
        <v>0</v>
      </c>
      <c r="BE120">
        <f t="shared" si="41"/>
        <v>117.9898858706166</v>
      </c>
      <c r="BF120" t="e">
        <f t="shared" si="42"/>
        <v>#N/A</v>
      </c>
      <c r="BI120">
        <f t="shared" si="45"/>
        <v>0.99998697763170508</v>
      </c>
      <c r="BL120" s="6">
        <v>42811</v>
      </c>
      <c r="BM120" s="10">
        <f t="shared" si="43"/>
        <v>1249.9067</v>
      </c>
      <c r="BN120" s="10">
        <f t="shared" si="44"/>
        <v>5.1760000000000002</v>
      </c>
      <c r="BO120" s="10">
        <f t="shared" si="34"/>
        <v>5651875</v>
      </c>
      <c r="BP120" t="str">
        <f t="shared" si="35"/>
        <v/>
      </c>
      <c r="BQ120" s="10">
        <f t="shared" si="36"/>
        <v>4.768870975767614E-3</v>
      </c>
    </row>
    <row r="121" spans="4:69" x14ac:dyDescent="0.25">
      <c r="D121" s="6">
        <v>42171</v>
      </c>
      <c r="E121">
        <v>211.94900000000001</v>
      </c>
      <c r="F121">
        <v>212.34</v>
      </c>
      <c r="I121" s="6">
        <v>42171</v>
      </c>
      <c r="J121">
        <v>212.34</v>
      </c>
      <c r="K121">
        <v>211.94900000000001</v>
      </c>
      <c r="P121" s="6">
        <v>42173</v>
      </c>
      <c r="Q121">
        <v>0.2145</v>
      </c>
      <c r="S121" s="6">
        <v>42174</v>
      </c>
      <c r="T121">
        <v>51298</v>
      </c>
      <c r="W121" s="6">
        <v>42179</v>
      </c>
      <c r="X121" t="s">
        <v>1622</v>
      </c>
      <c r="Y121">
        <v>2229.94</v>
      </c>
      <c r="AB121" s="6">
        <v>42818</v>
      </c>
      <c r="AC121">
        <v>1183.3742999999999</v>
      </c>
      <c r="AD121">
        <v>18882630</v>
      </c>
      <c r="AE121">
        <v>198.62</v>
      </c>
      <c r="AF121">
        <v>5.1260000000000003</v>
      </c>
      <c r="AJ121" s="6">
        <v>42173</v>
      </c>
      <c r="AK121" s="4">
        <f t="shared" si="28"/>
        <v>0.2145</v>
      </c>
      <c r="AM121" s="6">
        <v>42174</v>
      </c>
      <c r="AN121">
        <f t="shared" si="29"/>
        <v>10842.345280000001</v>
      </c>
      <c r="AR121" s="6">
        <v>42171</v>
      </c>
      <c r="AS121">
        <f t="shared" si="30"/>
        <v>211.94900000000001</v>
      </c>
      <c r="AT121">
        <f t="shared" si="31"/>
        <v>2177.7199999999998</v>
      </c>
      <c r="AU121">
        <f t="shared" si="37"/>
        <v>-7.1948848865259762E-3</v>
      </c>
      <c r="AV121">
        <f t="shared" si="38"/>
        <v>-7.1577718813543578E-3</v>
      </c>
      <c r="AX121" s="6">
        <v>42171</v>
      </c>
      <c r="AY121">
        <f t="shared" si="32"/>
        <v>211.94900000000001</v>
      </c>
      <c r="AZ121">
        <f t="shared" si="33"/>
        <v>212.34</v>
      </c>
      <c r="BA121">
        <f t="shared" si="39"/>
        <v>0</v>
      </c>
      <c r="BB121">
        <f t="shared" si="40"/>
        <v>1.8447834148780373E-3</v>
      </c>
      <c r="BE121">
        <f t="shared" si="41"/>
        <v>117.14096222400318</v>
      </c>
      <c r="BF121" t="e">
        <f t="shared" si="42"/>
        <v>#N/A</v>
      </c>
      <c r="BI121">
        <f t="shared" si="45"/>
        <v>0.99998764091418846</v>
      </c>
      <c r="BL121" s="6">
        <v>42818</v>
      </c>
      <c r="BM121" s="10">
        <f t="shared" si="43"/>
        <v>1183.3742999999999</v>
      </c>
      <c r="BN121" s="10">
        <f t="shared" si="44"/>
        <v>5.1260000000000003</v>
      </c>
      <c r="BO121" s="10">
        <f t="shared" si="34"/>
        <v>18882630</v>
      </c>
      <c r="BP121" t="str">
        <f t="shared" si="35"/>
        <v/>
      </c>
      <c r="BQ121" s="10">
        <f t="shared" si="36"/>
        <v>2.4267445373074015E-3</v>
      </c>
    </row>
    <row r="122" spans="4:69" x14ac:dyDescent="0.25">
      <c r="D122" s="6">
        <v>42172</v>
      </c>
      <c r="E122">
        <v>211.173</v>
      </c>
      <c r="F122">
        <v>211.36</v>
      </c>
      <c r="I122" s="6">
        <v>42172</v>
      </c>
      <c r="J122">
        <v>211.36</v>
      </c>
      <c r="K122">
        <v>211.173</v>
      </c>
      <c r="P122" s="6">
        <v>42174</v>
      </c>
      <c r="Q122">
        <v>0.1023</v>
      </c>
      <c r="S122" s="6">
        <v>42177</v>
      </c>
      <c r="T122">
        <v>31363</v>
      </c>
      <c r="W122" s="6">
        <v>42180</v>
      </c>
      <c r="X122" t="s">
        <v>1622</v>
      </c>
      <c r="Y122">
        <v>2218.2199999999998</v>
      </c>
      <c r="AB122" s="6">
        <v>42825</v>
      </c>
      <c r="AC122">
        <v>1170.7139999999999</v>
      </c>
      <c r="AD122">
        <v>17610100</v>
      </c>
      <c r="AE122">
        <v>197.4</v>
      </c>
      <c r="AF122">
        <v>5.1260000000000003</v>
      </c>
      <c r="AJ122" s="6">
        <v>42174</v>
      </c>
      <c r="AK122" s="4">
        <f t="shared" si="28"/>
        <v>0.1023</v>
      </c>
      <c r="AM122" s="6">
        <v>42177</v>
      </c>
      <c r="AN122">
        <f t="shared" si="29"/>
        <v>6733.3224700000001</v>
      </c>
      <c r="AR122" s="6">
        <v>42172</v>
      </c>
      <c r="AS122">
        <f t="shared" si="30"/>
        <v>211.173</v>
      </c>
      <c r="AT122">
        <f t="shared" si="31"/>
        <v>2169.8200000000002</v>
      </c>
      <c r="AU122">
        <f t="shared" si="37"/>
        <v>-3.6612581328527849E-3</v>
      </c>
      <c r="AV122">
        <f t="shared" si="38"/>
        <v>-3.6276472641109114E-3</v>
      </c>
      <c r="AX122" s="6">
        <v>42172</v>
      </c>
      <c r="AY122">
        <f t="shared" si="32"/>
        <v>211.173</v>
      </c>
      <c r="AZ122">
        <f t="shared" si="33"/>
        <v>211.36</v>
      </c>
      <c r="BA122">
        <f t="shared" si="39"/>
        <v>0</v>
      </c>
      <c r="BB122">
        <f t="shared" si="40"/>
        <v>8.8552987361079083E-4</v>
      </c>
      <c r="BE122">
        <f t="shared" si="41"/>
        <v>116.71207892337034</v>
      </c>
      <c r="BF122" t="e">
        <f t="shared" si="42"/>
        <v>#N/A</v>
      </c>
      <c r="BI122">
        <f t="shared" si="45"/>
        <v>0.99998786305149145</v>
      </c>
      <c r="BL122" s="6">
        <v>42825</v>
      </c>
      <c r="BM122" s="10">
        <f t="shared" si="43"/>
        <v>1170.7139999999999</v>
      </c>
      <c r="BN122" s="10">
        <f t="shared" si="44"/>
        <v>5.1260000000000003</v>
      </c>
      <c r="BO122" s="10">
        <f t="shared" si="34"/>
        <v>17610100</v>
      </c>
      <c r="BP122">
        <f t="shared" si="35"/>
        <v>-3.1464032421479882E-3</v>
      </c>
      <c r="BQ122" s="10" t="str">
        <f t="shared" si="36"/>
        <v/>
      </c>
    </row>
    <row r="123" spans="4:69" x14ac:dyDescent="0.25">
      <c r="D123" s="6">
        <v>42173</v>
      </c>
      <c r="E123">
        <v>209.03</v>
      </c>
      <c r="F123">
        <v>210.59</v>
      </c>
      <c r="I123" s="6">
        <v>42173</v>
      </c>
      <c r="J123">
        <v>210.59</v>
      </c>
      <c r="K123">
        <v>209.03</v>
      </c>
      <c r="P123" s="6">
        <v>42177</v>
      </c>
      <c r="Q123">
        <v>0.1003</v>
      </c>
      <c r="S123" s="6">
        <v>42178</v>
      </c>
      <c r="T123">
        <v>12640</v>
      </c>
      <c r="W123" s="6">
        <v>42181</v>
      </c>
      <c r="X123" t="s">
        <v>1622</v>
      </c>
      <c r="Y123">
        <v>2214.98</v>
      </c>
      <c r="AB123" s="6">
        <v>42832</v>
      </c>
      <c r="AC123">
        <v>1157.5998999999999</v>
      </c>
      <c r="AD123">
        <v>15031330</v>
      </c>
      <c r="AE123">
        <v>194.77</v>
      </c>
      <c r="AF123">
        <v>5.0919999999999996</v>
      </c>
      <c r="AJ123" s="6">
        <v>42177</v>
      </c>
      <c r="AK123" s="4">
        <f t="shared" si="28"/>
        <v>0.1003</v>
      </c>
      <c r="AM123" s="6">
        <v>42178</v>
      </c>
      <c r="AN123">
        <f t="shared" si="29"/>
        <v>2754.0031999999997</v>
      </c>
      <c r="AR123" s="6">
        <v>42173</v>
      </c>
      <c r="AS123">
        <f t="shared" si="30"/>
        <v>209.03</v>
      </c>
      <c r="AT123">
        <f t="shared" si="31"/>
        <v>2147.88</v>
      </c>
      <c r="AU123">
        <f t="shared" si="37"/>
        <v>-1.0148077642501696E-2</v>
      </c>
      <c r="AV123">
        <f t="shared" si="38"/>
        <v>-1.0111437815118363E-2</v>
      </c>
      <c r="AX123" s="6">
        <v>42173</v>
      </c>
      <c r="AY123">
        <f t="shared" si="32"/>
        <v>209.03</v>
      </c>
      <c r="AZ123">
        <f t="shared" si="33"/>
        <v>210.59</v>
      </c>
      <c r="BA123">
        <f t="shared" si="39"/>
        <v>0</v>
      </c>
      <c r="BB123">
        <f t="shared" si="40"/>
        <v>7.4630435822609087E-3</v>
      </c>
      <c r="BE123">
        <f t="shared" si="41"/>
        <v>115.5276756846382</v>
      </c>
      <c r="BF123" t="e">
        <f t="shared" si="42"/>
        <v>#N/A</v>
      </c>
      <c r="BI123">
        <f t="shared" si="45"/>
        <v>0.99998953280663605</v>
      </c>
      <c r="BL123" s="6">
        <v>42832</v>
      </c>
      <c r="BM123" s="10">
        <f t="shared" si="43"/>
        <v>1157.5998999999999</v>
      </c>
      <c r="BN123" s="10">
        <f t="shared" si="44"/>
        <v>5.0919999999999996</v>
      </c>
      <c r="BO123" s="10">
        <f t="shared" si="34"/>
        <v>15031330</v>
      </c>
      <c r="BP123">
        <f t="shared" si="35"/>
        <v>-5.1943317759409746E-3</v>
      </c>
      <c r="BQ123" s="10" t="str">
        <f t="shared" si="36"/>
        <v/>
      </c>
    </row>
    <row r="124" spans="4:69" x14ac:dyDescent="0.25">
      <c r="D124" s="6">
        <v>42174</v>
      </c>
      <c r="E124">
        <v>210.833</v>
      </c>
      <c r="F124">
        <v>211.36</v>
      </c>
      <c r="I124" s="6">
        <v>42174</v>
      </c>
      <c r="J124">
        <v>211.36</v>
      </c>
      <c r="K124">
        <v>210.833</v>
      </c>
      <c r="P124" s="6">
        <v>42178</v>
      </c>
      <c r="Q124">
        <v>9.6799999999999997E-2</v>
      </c>
      <c r="S124" s="6">
        <v>42179</v>
      </c>
      <c r="T124">
        <v>81031</v>
      </c>
      <c r="W124" s="6">
        <v>42184</v>
      </c>
      <c r="X124" t="s">
        <v>1622</v>
      </c>
      <c r="Y124">
        <v>2159.23</v>
      </c>
      <c r="AB124" s="6">
        <v>42839</v>
      </c>
      <c r="AC124">
        <v>1125.2121999999999</v>
      </c>
      <c r="AD124">
        <v>31912450</v>
      </c>
      <c r="AE124">
        <v>190.38</v>
      </c>
      <c r="AF124">
        <v>4.9399999999999995</v>
      </c>
      <c r="AJ124" s="6">
        <v>42178</v>
      </c>
      <c r="AK124" s="4">
        <f t="shared" si="28"/>
        <v>9.6799999999999997E-2</v>
      </c>
      <c r="AM124" s="6">
        <v>42179</v>
      </c>
      <c r="AN124">
        <f t="shared" si="29"/>
        <v>17522.14344</v>
      </c>
      <c r="AR124" s="6">
        <v>42174</v>
      </c>
      <c r="AS124">
        <f t="shared" si="30"/>
        <v>210.833</v>
      </c>
      <c r="AT124">
        <f t="shared" si="31"/>
        <v>2166.48</v>
      </c>
      <c r="AU124">
        <f t="shared" si="37"/>
        <v>8.6255561402668324E-3</v>
      </c>
      <c r="AV124">
        <f t="shared" si="38"/>
        <v>8.6597016593106257E-3</v>
      </c>
      <c r="AX124" s="6">
        <v>42174</v>
      </c>
      <c r="AY124">
        <f t="shared" si="32"/>
        <v>210.833</v>
      </c>
      <c r="AZ124">
        <f t="shared" si="33"/>
        <v>211.36</v>
      </c>
      <c r="BA124">
        <f t="shared" si="39"/>
        <v>0</v>
      </c>
      <c r="BB124">
        <f t="shared" si="40"/>
        <v>2.4996086950335172E-3</v>
      </c>
      <c r="BE124">
        <f t="shared" si="41"/>
        <v>116.52416613701058</v>
      </c>
      <c r="BF124" t="e">
        <f t="shared" si="42"/>
        <v>#N/A</v>
      </c>
      <c r="BI124">
        <f t="shared" si="45"/>
        <v>0.99999145693257674</v>
      </c>
      <c r="BL124" s="6">
        <v>42839</v>
      </c>
      <c r="BM124" s="10">
        <f t="shared" si="43"/>
        <v>1125.2121999999999</v>
      </c>
      <c r="BN124" s="10">
        <f t="shared" si="44"/>
        <v>4.9399999999999995</v>
      </c>
      <c r="BO124" s="10">
        <f t="shared" si="34"/>
        <v>31912450</v>
      </c>
      <c r="BP124" t="str">
        <f t="shared" si="35"/>
        <v/>
      </c>
      <c r="BQ124" s="10" t="str">
        <f t="shared" si="36"/>
        <v/>
      </c>
    </row>
    <row r="125" spans="4:69" x14ac:dyDescent="0.25">
      <c r="D125" s="6">
        <v>42177</v>
      </c>
      <c r="E125">
        <v>213.017</v>
      </c>
      <c r="F125">
        <v>214.69</v>
      </c>
      <c r="I125" s="6">
        <v>42177</v>
      </c>
      <c r="J125">
        <v>214.69</v>
      </c>
      <c r="K125">
        <v>213.017</v>
      </c>
      <c r="P125" s="6">
        <v>42179</v>
      </c>
      <c r="Q125">
        <v>0.106</v>
      </c>
      <c r="S125" s="6">
        <v>42180</v>
      </c>
      <c r="T125">
        <v>4913</v>
      </c>
      <c r="W125" s="6">
        <v>42185</v>
      </c>
      <c r="X125" t="s">
        <v>1622</v>
      </c>
      <c r="Y125">
        <v>2166.61</v>
      </c>
      <c r="AB125" s="6">
        <v>42846</v>
      </c>
      <c r="AC125">
        <v>1139.9676999999999</v>
      </c>
      <c r="AD125">
        <v>11698000</v>
      </c>
      <c r="AE125">
        <v>193.44</v>
      </c>
      <c r="AF125">
        <v>4.9399999999999995</v>
      </c>
      <c r="AJ125" s="6">
        <v>42179</v>
      </c>
      <c r="AK125" s="4">
        <f t="shared" si="28"/>
        <v>0.106</v>
      </c>
      <c r="AM125" s="6">
        <v>42180</v>
      </c>
      <c r="AN125">
        <f t="shared" si="29"/>
        <v>1064.0084099999999</v>
      </c>
      <c r="AR125" s="6">
        <v>42177</v>
      </c>
      <c r="AS125">
        <f t="shared" si="30"/>
        <v>213.017</v>
      </c>
      <c r="AT125">
        <f t="shared" si="31"/>
        <v>2189.15</v>
      </c>
      <c r="AU125">
        <f t="shared" si="37"/>
        <v>1.0358909658355175E-2</v>
      </c>
      <c r="AV125">
        <f t="shared" si="38"/>
        <v>1.0463978435065302E-2</v>
      </c>
      <c r="AX125" s="6">
        <v>42177</v>
      </c>
      <c r="AY125">
        <f t="shared" si="32"/>
        <v>213.017</v>
      </c>
      <c r="AZ125">
        <f t="shared" si="33"/>
        <v>214.69</v>
      </c>
      <c r="BA125">
        <f t="shared" si="39"/>
        <v>0</v>
      </c>
      <c r="BB125">
        <f t="shared" si="40"/>
        <v>7.853833262134069E-3</v>
      </c>
      <c r="BE125">
        <f t="shared" si="41"/>
        <v>117.73122944703904</v>
      </c>
      <c r="BF125" t="e">
        <f t="shared" si="42"/>
        <v>#N/A</v>
      </c>
      <c r="BI125">
        <f t="shared" si="45"/>
        <v>0.99999127811863253</v>
      </c>
      <c r="BL125" s="6">
        <v>42846</v>
      </c>
      <c r="BM125" s="10">
        <f t="shared" si="43"/>
        <v>1139.9676999999999</v>
      </c>
      <c r="BN125" s="10">
        <f t="shared" si="44"/>
        <v>4.9399999999999995</v>
      </c>
      <c r="BO125" s="10">
        <f t="shared" si="34"/>
        <v>11698000</v>
      </c>
      <c r="BP125" t="str">
        <f t="shared" si="35"/>
        <v/>
      </c>
      <c r="BQ125" s="10">
        <f t="shared" si="36"/>
        <v>1.4474772539285752E-4</v>
      </c>
    </row>
    <row r="126" spans="4:69" x14ac:dyDescent="0.25">
      <c r="D126" s="6">
        <v>42178</v>
      </c>
      <c r="E126">
        <v>216.535</v>
      </c>
      <c r="F126">
        <v>217.88</v>
      </c>
      <c r="I126" s="6">
        <v>42178</v>
      </c>
      <c r="J126">
        <v>217.88</v>
      </c>
      <c r="K126">
        <v>216.535</v>
      </c>
      <c r="P126" s="6">
        <v>42180</v>
      </c>
      <c r="Q126">
        <v>0.1421</v>
      </c>
      <c r="S126" s="6">
        <v>42181</v>
      </c>
      <c r="T126">
        <v>50604</v>
      </c>
      <c r="W126" s="6">
        <v>42186</v>
      </c>
      <c r="X126" t="s">
        <v>1622</v>
      </c>
      <c r="Y126">
        <v>2174.5100000000002</v>
      </c>
      <c r="AB126" s="6">
        <v>42853</v>
      </c>
      <c r="AC126">
        <v>1177.615</v>
      </c>
      <c r="AD126">
        <v>11901420</v>
      </c>
      <c r="AE126">
        <v>199.1</v>
      </c>
      <c r="AF126">
        <v>5.048</v>
      </c>
      <c r="AJ126" s="6">
        <v>42180</v>
      </c>
      <c r="AK126" s="4">
        <f t="shared" si="28"/>
        <v>0.1421</v>
      </c>
      <c r="AM126" s="6">
        <v>42181</v>
      </c>
      <c r="AN126">
        <f t="shared" si="29"/>
        <v>10995.74316</v>
      </c>
      <c r="AR126" s="6">
        <v>42178</v>
      </c>
      <c r="AS126">
        <f t="shared" si="30"/>
        <v>216.535</v>
      </c>
      <c r="AT126">
        <f t="shared" si="31"/>
        <v>2225.38</v>
      </c>
      <c r="AU126">
        <f t="shared" si="37"/>
        <v>1.651511381720705E-2</v>
      </c>
      <c r="AV126">
        <f t="shared" si="38"/>
        <v>1.6549802434735028E-2</v>
      </c>
      <c r="AX126" s="6">
        <v>42178</v>
      </c>
      <c r="AY126">
        <f t="shared" si="32"/>
        <v>216.535</v>
      </c>
      <c r="AZ126">
        <f t="shared" si="33"/>
        <v>217.88</v>
      </c>
      <c r="BA126">
        <f t="shared" si="39"/>
        <v>0</v>
      </c>
      <c r="BB126">
        <f t="shared" si="40"/>
        <v>6.2114669683883683E-3</v>
      </c>
      <c r="BE126">
        <f t="shared" si="41"/>
        <v>119.6755741011966</v>
      </c>
      <c r="BF126" t="e">
        <f t="shared" si="42"/>
        <v>#N/A</v>
      </c>
      <c r="BI126">
        <f t="shared" si="45"/>
        <v>0.99999309776186462</v>
      </c>
      <c r="BL126" s="6">
        <v>42853</v>
      </c>
      <c r="BM126" s="10">
        <f t="shared" si="43"/>
        <v>1177.615</v>
      </c>
      <c r="BN126" s="10">
        <f t="shared" si="44"/>
        <v>5.048</v>
      </c>
      <c r="BO126" s="10">
        <f t="shared" si="34"/>
        <v>11901420</v>
      </c>
      <c r="BP126">
        <f t="shared" si="35"/>
        <v>-6.7051732797585029E-4</v>
      </c>
      <c r="BQ126" s="10" t="str">
        <f t="shared" si="36"/>
        <v/>
      </c>
    </row>
    <row r="127" spans="4:69" x14ac:dyDescent="0.25">
      <c r="D127" s="6">
        <v>42179</v>
      </c>
      <c r="E127">
        <v>216.971</v>
      </c>
      <c r="F127">
        <v>216.24</v>
      </c>
      <c r="I127" s="6">
        <v>42179</v>
      </c>
      <c r="J127">
        <v>216.24</v>
      </c>
      <c r="K127">
        <v>216.971</v>
      </c>
      <c r="P127" s="6">
        <v>42181</v>
      </c>
      <c r="Q127">
        <v>0.13109999999999999</v>
      </c>
      <c r="S127" s="6">
        <v>42184</v>
      </c>
      <c r="T127">
        <v>9513</v>
      </c>
      <c r="W127" s="6">
        <v>42187</v>
      </c>
      <c r="X127" t="s">
        <v>1622</v>
      </c>
      <c r="Y127">
        <v>2190.2600000000002</v>
      </c>
      <c r="AB127" s="6">
        <v>42860</v>
      </c>
      <c r="AC127">
        <v>1214.4329</v>
      </c>
      <c r="AD127">
        <v>8633184</v>
      </c>
      <c r="AE127">
        <v>204.03</v>
      </c>
      <c r="AF127">
        <v>5.1779999999999999</v>
      </c>
      <c r="AJ127" s="6">
        <v>42181</v>
      </c>
      <c r="AK127" s="4">
        <f t="shared" si="28"/>
        <v>0.13109999999999999</v>
      </c>
      <c r="AM127" s="6">
        <v>42184</v>
      </c>
      <c r="AN127">
        <f t="shared" si="29"/>
        <v>2006.7673499999999</v>
      </c>
      <c r="AR127" s="6">
        <v>42179</v>
      </c>
      <c r="AS127">
        <f t="shared" si="30"/>
        <v>216.971</v>
      </c>
      <c r="AT127">
        <f t="shared" si="31"/>
        <v>2229.94</v>
      </c>
      <c r="AU127">
        <f t="shared" si="37"/>
        <v>2.0135312997899835E-3</v>
      </c>
      <c r="AV127">
        <f t="shared" si="38"/>
        <v>2.0490882456030146E-3</v>
      </c>
      <c r="AX127" s="6">
        <v>42179</v>
      </c>
      <c r="AY127">
        <f t="shared" si="32"/>
        <v>216.971</v>
      </c>
      <c r="AZ127">
        <f t="shared" si="33"/>
        <v>216.24</v>
      </c>
      <c r="BA127">
        <f t="shared" si="39"/>
        <v>-3.3691138447072833E-3</v>
      </c>
      <c r="BB127">
        <f t="shared" si="40"/>
        <v>0</v>
      </c>
      <c r="BE127">
        <f t="shared" si="41"/>
        <v>119.9165446154697</v>
      </c>
      <c r="BF127" t="e">
        <f t="shared" si="42"/>
        <v>#N/A</v>
      </c>
      <c r="BI127">
        <f t="shared" si="45"/>
        <v>0.99999295058430715</v>
      </c>
      <c r="BL127" s="6">
        <v>42860</v>
      </c>
      <c r="BM127" s="10">
        <f t="shared" si="43"/>
        <v>1214.4329</v>
      </c>
      <c r="BN127" s="10">
        <f t="shared" si="44"/>
        <v>5.1779999999999999</v>
      </c>
      <c r="BO127" s="10">
        <f t="shared" si="34"/>
        <v>8633184</v>
      </c>
      <c r="BP127">
        <f t="shared" si="35"/>
        <v>-1.3423026025584428E-2</v>
      </c>
      <c r="BQ127" s="10" t="str">
        <f t="shared" si="36"/>
        <v/>
      </c>
    </row>
    <row r="128" spans="4:69" x14ac:dyDescent="0.25">
      <c r="D128" s="6">
        <v>42180</v>
      </c>
      <c r="E128">
        <v>215.82300000000001</v>
      </c>
      <c r="F128">
        <v>216.57</v>
      </c>
      <c r="I128" s="6">
        <v>42180</v>
      </c>
      <c r="J128">
        <v>216.57</v>
      </c>
      <c r="K128">
        <v>215.82300000000001</v>
      </c>
      <c r="P128" s="6">
        <v>42184</v>
      </c>
      <c r="Q128">
        <v>0.16639999999999999</v>
      </c>
      <c r="S128" s="6">
        <v>42185</v>
      </c>
      <c r="T128">
        <v>22084</v>
      </c>
      <c r="W128" s="6">
        <v>42188</v>
      </c>
      <c r="X128" t="s">
        <v>1622</v>
      </c>
      <c r="Y128">
        <v>2195.4299999999998</v>
      </c>
      <c r="AB128" s="6">
        <v>42867</v>
      </c>
      <c r="AC128">
        <v>1334.6071999999999</v>
      </c>
      <c r="AD128">
        <v>84241100</v>
      </c>
      <c r="AE128">
        <v>204.95</v>
      </c>
      <c r="AF128">
        <v>5.65</v>
      </c>
      <c r="AJ128" s="6">
        <v>42184</v>
      </c>
      <c r="AK128" s="4">
        <f t="shared" si="28"/>
        <v>0.16639999999999999</v>
      </c>
      <c r="AM128" s="6">
        <v>42185</v>
      </c>
      <c r="AN128">
        <f t="shared" si="29"/>
        <v>4633.0023599999995</v>
      </c>
      <c r="AR128" s="6">
        <v>42180</v>
      </c>
      <c r="AS128">
        <f t="shared" si="30"/>
        <v>215.82300000000001</v>
      </c>
      <c r="AT128">
        <f t="shared" si="31"/>
        <v>2218.2199999999998</v>
      </c>
      <c r="AU128">
        <f t="shared" si="37"/>
        <v>-5.2910296767770815E-3</v>
      </c>
      <c r="AV128">
        <f t="shared" si="38"/>
        <v>-5.2557467913936229E-3</v>
      </c>
      <c r="AX128" s="6">
        <v>42180</v>
      </c>
      <c r="AY128">
        <f t="shared" si="32"/>
        <v>215.82300000000001</v>
      </c>
      <c r="AZ128">
        <f t="shared" si="33"/>
        <v>216.57</v>
      </c>
      <c r="BA128">
        <f t="shared" si="39"/>
        <v>0</v>
      </c>
      <c r="BB128">
        <f t="shared" si="40"/>
        <v>3.4611695695083711E-3</v>
      </c>
      <c r="BE128">
        <f t="shared" si="41"/>
        <v>119.28206261917269</v>
      </c>
      <c r="BF128" t="e">
        <f t="shared" si="42"/>
        <v>#N/A</v>
      </c>
      <c r="BI128">
        <f t="shared" si="45"/>
        <v>0.99999315543954448</v>
      </c>
      <c r="BL128" s="6">
        <v>42867</v>
      </c>
      <c r="BM128" s="10">
        <f t="shared" si="43"/>
        <v>1334.6071999999999</v>
      </c>
      <c r="BN128" s="10">
        <f t="shared" si="44"/>
        <v>5.65</v>
      </c>
      <c r="BO128" s="10">
        <f t="shared" si="34"/>
        <v>84241100</v>
      </c>
      <c r="BP128" t="str">
        <f t="shared" si="35"/>
        <v/>
      </c>
      <c r="BQ128" s="10">
        <f t="shared" si="36"/>
        <v>8.123932666503908E-4</v>
      </c>
    </row>
    <row r="129" spans="4:69" x14ac:dyDescent="0.25">
      <c r="D129" s="6">
        <v>42181</v>
      </c>
      <c r="E129">
        <v>215.5</v>
      </c>
      <c r="F129">
        <v>217.29</v>
      </c>
      <c r="I129" s="6">
        <v>42181</v>
      </c>
      <c r="J129">
        <v>217.29</v>
      </c>
      <c r="K129">
        <v>215.5</v>
      </c>
      <c r="P129" s="6">
        <v>42185</v>
      </c>
      <c r="Q129">
        <v>0.1673</v>
      </c>
      <c r="S129" s="6">
        <v>42186</v>
      </c>
      <c r="T129">
        <v>15331</v>
      </c>
      <c r="W129" s="6">
        <v>42191</v>
      </c>
      <c r="X129" t="s">
        <v>1622</v>
      </c>
      <c r="Y129">
        <v>2152.98</v>
      </c>
      <c r="AB129" s="6">
        <v>42874</v>
      </c>
      <c r="AC129">
        <v>1302.856</v>
      </c>
      <c r="AD129">
        <v>31042140</v>
      </c>
      <c r="AE129">
        <v>203.55</v>
      </c>
      <c r="AF129">
        <v>5.59</v>
      </c>
      <c r="AJ129" s="6">
        <v>42185</v>
      </c>
      <c r="AK129" s="4">
        <f t="shared" si="28"/>
        <v>0.1673</v>
      </c>
      <c r="AM129" s="6">
        <v>42186</v>
      </c>
      <c r="AN129">
        <f t="shared" si="29"/>
        <v>3275.9280800000001</v>
      </c>
      <c r="AR129" s="6">
        <v>42181</v>
      </c>
      <c r="AS129">
        <f t="shared" si="30"/>
        <v>215.5</v>
      </c>
      <c r="AT129">
        <f t="shared" si="31"/>
        <v>2214.98</v>
      </c>
      <c r="AU129">
        <f t="shared" si="37"/>
        <v>-1.496596748261303E-3</v>
      </c>
      <c r="AV129">
        <f t="shared" si="38"/>
        <v>-1.4606305957027832E-3</v>
      </c>
      <c r="AX129" s="6">
        <v>42181</v>
      </c>
      <c r="AY129">
        <f t="shared" si="32"/>
        <v>215.5</v>
      </c>
      <c r="AZ129">
        <f t="shared" si="33"/>
        <v>217.29</v>
      </c>
      <c r="BA129">
        <f t="shared" si="39"/>
        <v>0</v>
      </c>
      <c r="BB129">
        <f t="shared" si="40"/>
        <v>8.30626450116001E-3</v>
      </c>
      <c r="BE129">
        <f t="shared" si="41"/>
        <v>119.10354547213093</v>
      </c>
      <c r="BF129" t="e">
        <f t="shared" si="42"/>
        <v>#N/A</v>
      </c>
      <c r="BI129">
        <f t="shared" si="45"/>
        <v>0.99999445188888891</v>
      </c>
      <c r="BL129" s="6">
        <v>42874</v>
      </c>
      <c r="BM129" s="10">
        <f t="shared" si="43"/>
        <v>1302.856</v>
      </c>
      <c r="BN129" s="10">
        <f t="shared" si="44"/>
        <v>5.59</v>
      </c>
      <c r="BO129" s="10">
        <f t="shared" si="34"/>
        <v>31042140</v>
      </c>
      <c r="BP129">
        <f t="shared" si="35"/>
        <v>-5.7617293048392026E-3</v>
      </c>
      <c r="BQ129" s="10" t="str">
        <f t="shared" si="36"/>
        <v/>
      </c>
    </row>
    <row r="130" spans="4:69" x14ac:dyDescent="0.25">
      <c r="D130" s="6">
        <v>42184</v>
      </c>
      <c r="E130">
        <v>210.054</v>
      </c>
      <c r="F130">
        <v>210.95</v>
      </c>
      <c r="I130" s="6">
        <v>42184</v>
      </c>
      <c r="J130">
        <v>210.95</v>
      </c>
      <c r="K130">
        <v>210.054</v>
      </c>
      <c r="P130" s="6">
        <v>42186</v>
      </c>
      <c r="Q130">
        <v>0.13730000000000001</v>
      </c>
      <c r="S130" s="6">
        <v>42187</v>
      </c>
      <c r="T130">
        <v>8482</v>
      </c>
      <c r="W130" s="6">
        <v>42192</v>
      </c>
      <c r="X130" t="s">
        <v>1622</v>
      </c>
      <c r="Y130">
        <v>2175.96</v>
      </c>
      <c r="AB130" s="6">
        <v>42881</v>
      </c>
      <c r="AC130">
        <v>1315.4831999999999</v>
      </c>
      <c r="AD130">
        <v>39353610</v>
      </c>
      <c r="AE130">
        <v>203.66</v>
      </c>
      <c r="AF130">
        <v>5.4160000000000004</v>
      </c>
      <c r="AJ130" s="6">
        <v>42186</v>
      </c>
      <c r="AK130" s="4">
        <f t="shared" si="28"/>
        <v>0.13730000000000001</v>
      </c>
      <c r="AM130" s="6">
        <v>42187</v>
      </c>
      <c r="AN130">
        <f t="shared" si="29"/>
        <v>1804.5454999999999</v>
      </c>
      <c r="AR130" s="6">
        <v>42184</v>
      </c>
      <c r="AS130">
        <f t="shared" si="30"/>
        <v>210.054</v>
      </c>
      <c r="AT130">
        <f t="shared" si="31"/>
        <v>2159.23</v>
      </c>
      <c r="AU130">
        <f t="shared" si="37"/>
        <v>-2.5271461716937393E-2</v>
      </c>
      <c r="AV130">
        <f t="shared" si="38"/>
        <v>-2.516952749009016E-2</v>
      </c>
      <c r="AX130" s="6">
        <v>42184</v>
      </c>
      <c r="AY130">
        <f t="shared" si="32"/>
        <v>210.054</v>
      </c>
      <c r="AZ130">
        <f t="shared" si="33"/>
        <v>210.95</v>
      </c>
      <c r="BA130">
        <f t="shared" si="39"/>
        <v>0</v>
      </c>
      <c r="BB130">
        <f t="shared" si="40"/>
        <v>4.2655698058593483E-3</v>
      </c>
      <c r="BE130">
        <f t="shared" si="41"/>
        <v>116.09362478238046</v>
      </c>
      <c r="BF130" t="e">
        <f t="shared" si="42"/>
        <v>#N/A</v>
      </c>
      <c r="BI130">
        <f t="shared" si="45"/>
        <v>0.99999558256845444</v>
      </c>
      <c r="BL130" s="6">
        <v>42881</v>
      </c>
      <c r="BM130" s="10">
        <f t="shared" si="43"/>
        <v>1315.4831999999999</v>
      </c>
      <c r="BN130" s="10">
        <f t="shared" si="44"/>
        <v>5.4160000000000004</v>
      </c>
      <c r="BO130" s="10">
        <f t="shared" si="34"/>
        <v>39353610</v>
      </c>
      <c r="BP130">
        <f t="shared" si="35"/>
        <v>-6.4322891092993828E-4</v>
      </c>
      <c r="BQ130" s="10" t="str">
        <f t="shared" si="36"/>
        <v/>
      </c>
    </row>
    <row r="131" spans="4:69" x14ac:dyDescent="0.25">
      <c r="D131" s="6">
        <v>42185</v>
      </c>
      <c r="E131">
        <v>210.76499999999999</v>
      </c>
      <c r="F131">
        <v>209.79</v>
      </c>
      <c r="I131" s="6">
        <v>42185</v>
      </c>
      <c r="J131">
        <v>209.79</v>
      </c>
      <c r="K131">
        <v>210.76499999999999</v>
      </c>
      <c r="P131" s="6">
        <v>42187</v>
      </c>
      <c r="Q131">
        <v>0.11899999999999999</v>
      </c>
      <c r="S131" s="6">
        <v>42188</v>
      </c>
      <c r="T131">
        <v>4947</v>
      </c>
      <c r="W131" s="6">
        <v>42193</v>
      </c>
      <c r="X131" t="s">
        <v>1622</v>
      </c>
      <c r="Y131">
        <v>2101.9299999999998</v>
      </c>
      <c r="AB131" s="6">
        <v>42888</v>
      </c>
      <c r="AC131">
        <v>1350.7119</v>
      </c>
      <c r="AD131">
        <v>4047122</v>
      </c>
      <c r="AE131">
        <v>208.12</v>
      </c>
      <c r="AF131">
        <v>5.4160000000000004</v>
      </c>
      <c r="AJ131" s="6">
        <v>42187</v>
      </c>
      <c r="AK131" s="4">
        <f t="shared" si="28"/>
        <v>0.11899999999999999</v>
      </c>
      <c r="AM131" s="6">
        <v>42188</v>
      </c>
      <c r="AN131">
        <f t="shared" si="29"/>
        <v>1051.03962</v>
      </c>
      <c r="AR131" s="6">
        <v>42185</v>
      </c>
      <c r="AS131">
        <f t="shared" si="30"/>
        <v>210.76499999999999</v>
      </c>
      <c r="AT131">
        <f t="shared" si="31"/>
        <v>2166.61</v>
      </c>
      <c r="AU131">
        <f t="shared" si="37"/>
        <v>3.3848438972834405E-3</v>
      </c>
      <c r="AV131">
        <f t="shared" si="38"/>
        <v>3.4178850794033266E-3</v>
      </c>
      <c r="AX131" s="6">
        <v>42185</v>
      </c>
      <c r="AY131">
        <f t="shared" si="32"/>
        <v>210.76499999999999</v>
      </c>
      <c r="AZ131">
        <f t="shared" si="33"/>
        <v>209.79</v>
      </c>
      <c r="BA131">
        <f t="shared" si="39"/>
        <v>-4.6260052665290097E-3</v>
      </c>
      <c r="BB131">
        <f t="shared" si="40"/>
        <v>0</v>
      </c>
      <c r="BE131">
        <f t="shared" si="41"/>
        <v>116.48658357973861</v>
      </c>
      <c r="BF131" t="e">
        <f t="shared" si="42"/>
        <v>#N/A</v>
      </c>
      <c r="BI131">
        <f t="shared" si="45"/>
        <v>0.99999564199331892</v>
      </c>
      <c r="BL131" s="6">
        <v>42888</v>
      </c>
      <c r="BM131" s="10">
        <f t="shared" si="43"/>
        <v>1350.7119</v>
      </c>
      <c r="BN131" s="10">
        <f t="shared" si="44"/>
        <v>5.4160000000000004</v>
      </c>
      <c r="BO131" s="10">
        <f t="shared" si="34"/>
        <v>4047122</v>
      </c>
      <c r="BP131" t="str">
        <f t="shared" si="35"/>
        <v/>
      </c>
      <c r="BQ131" s="10">
        <f t="shared" si="36"/>
        <v>4.2984816452047436E-3</v>
      </c>
    </row>
    <row r="132" spans="4:69" x14ac:dyDescent="0.25">
      <c r="D132" s="6">
        <v>42186</v>
      </c>
      <c r="E132">
        <v>211.52600000000001</v>
      </c>
      <c r="F132">
        <v>213.68</v>
      </c>
      <c r="I132" s="6">
        <v>42186</v>
      </c>
      <c r="J132">
        <v>213.68</v>
      </c>
      <c r="K132">
        <v>211.52600000000001</v>
      </c>
      <c r="P132" s="6">
        <v>42188</v>
      </c>
      <c r="Q132">
        <v>0.109</v>
      </c>
      <c r="S132" s="6">
        <v>42191</v>
      </c>
      <c r="T132">
        <v>14594</v>
      </c>
      <c r="W132" s="6">
        <v>42194</v>
      </c>
      <c r="X132" t="s">
        <v>1622</v>
      </c>
      <c r="Y132">
        <v>2098.39</v>
      </c>
      <c r="AB132" s="6">
        <v>42895</v>
      </c>
      <c r="AC132">
        <v>1318.9878000000001</v>
      </c>
      <c r="AD132">
        <v>2971996</v>
      </c>
      <c r="AE132">
        <v>207.13</v>
      </c>
      <c r="AF132">
        <v>5.2489999999999997</v>
      </c>
      <c r="AJ132" s="6">
        <v>42188</v>
      </c>
      <c r="AK132" s="4">
        <f t="shared" si="28"/>
        <v>0.109</v>
      </c>
      <c r="AM132" s="6">
        <v>42191</v>
      </c>
      <c r="AN132">
        <f t="shared" si="29"/>
        <v>3077.8746000000001</v>
      </c>
      <c r="AR132" s="6">
        <v>42186</v>
      </c>
      <c r="AS132">
        <f t="shared" si="30"/>
        <v>211.52600000000001</v>
      </c>
      <c r="AT132">
        <f t="shared" si="31"/>
        <v>2174.5100000000002</v>
      </c>
      <c r="AU132">
        <f t="shared" si="37"/>
        <v>3.6106564182858403E-3</v>
      </c>
      <c r="AV132">
        <f t="shared" si="38"/>
        <v>3.6462492095947763E-3</v>
      </c>
      <c r="AX132" s="6">
        <v>42186</v>
      </c>
      <c r="AY132">
        <f t="shared" si="32"/>
        <v>211.52600000000001</v>
      </c>
      <c r="AZ132">
        <f t="shared" si="33"/>
        <v>213.68</v>
      </c>
      <c r="BA132">
        <f t="shared" si="39"/>
        <v>0</v>
      </c>
      <c r="BB132">
        <f t="shared" si="40"/>
        <v>1.0183145334379695E-2</v>
      </c>
      <c r="BE132">
        <f t="shared" si="41"/>
        <v>116.90717661038498</v>
      </c>
      <c r="BF132" t="e">
        <f t="shared" si="42"/>
        <v>#N/A</v>
      </c>
      <c r="BI132">
        <f t="shared" si="45"/>
        <v>0.99999567341080919</v>
      </c>
      <c r="BL132" s="6">
        <v>42895</v>
      </c>
      <c r="BM132" s="10">
        <f t="shared" si="43"/>
        <v>1318.9878000000001</v>
      </c>
      <c r="BN132" s="10">
        <f t="shared" si="44"/>
        <v>5.2489999999999997</v>
      </c>
      <c r="BO132" s="10">
        <f t="shared" si="34"/>
        <v>2971996</v>
      </c>
      <c r="BP132">
        <f t="shared" si="35"/>
        <v>-3.4924926374740872E-3</v>
      </c>
      <c r="BQ132" s="10" t="str">
        <f t="shared" si="36"/>
        <v/>
      </c>
    </row>
    <row r="133" spans="4:69" x14ac:dyDescent="0.25">
      <c r="D133" s="6">
        <v>42187</v>
      </c>
      <c r="E133">
        <v>213.05</v>
      </c>
      <c r="F133">
        <v>212.75</v>
      </c>
      <c r="I133" s="6">
        <v>42187</v>
      </c>
      <c r="J133">
        <v>212.75</v>
      </c>
      <c r="K133">
        <v>213.05</v>
      </c>
      <c r="P133" s="6">
        <v>42191</v>
      </c>
      <c r="Q133">
        <v>0.126</v>
      </c>
      <c r="S133" s="6">
        <v>42192</v>
      </c>
      <c r="T133">
        <v>26719</v>
      </c>
      <c r="W133" s="6">
        <v>42195</v>
      </c>
      <c r="X133" t="s">
        <v>1622</v>
      </c>
      <c r="Y133">
        <v>2103.21</v>
      </c>
      <c r="AB133" s="6">
        <v>42902</v>
      </c>
      <c r="AC133">
        <v>1310.4251999999999</v>
      </c>
      <c r="AD133">
        <v>14287070</v>
      </c>
      <c r="AE133">
        <v>206.75</v>
      </c>
      <c r="AF133">
        <v>5.2489999999999997</v>
      </c>
      <c r="AJ133" s="6">
        <v>42191</v>
      </c>
      <c r="AK133" s="4">
        <f t="shared" ref="AK133:AK196" si="46">IF(VLOOKUP(AJ133,P133:Q1025,2,FALSE)&gt;=$Q$3,$Q$2,VLOOKUP(AJ133,P133:Q1025,2,FALSE))</f>
        <v>0.126</v>
      </c>
      <c r="AM133" s="6">
        <v>42192</v>
      </c>
      <c r="AN133">
        <f t="shared" ref="AN133:AN196" si="47">VLOOKUP(AM133,S133:T1025,2,FALSE)*VLOOKUP(AM133,I133:J1028,2,FALSE)/1000</f>
        <v>5569.0411699999995</v>
      </c>
      <c r="AR133" s="6">
        <v>42187</v>
      </c>
      <c r="AS133">
        <f t="shared" ref="AS133:AS196" si="48">IF(VLOOKUP(AR133,I:K,3,FALSE)=$A$9,VLOOKUP(AR132,I:K,3,FALSE),VLOOKUP(AR133,I:K,3,FALSE))</f>
        <v>213.05</v>
      </c>
      <c r="AT133">
        <f t="shared" ref="AT133:AT196" si="49">IF(VLOOKUP(AR133,W:Y,3,TRUE)="","impo",VLOOKUP(AR133,W:Y,3,TRUE))</f>
        <v>2190.2600000000002</v>
      </c>
      <c r="AU133">
        <f t="shared" si="37"/>
        <v>7.2047880638785866E-3</v>
      </c>
      <c r="AV133">
        <f t="shared" si="38"/>
        <v>7.2430110691603655E-3</v>
      </c>
      <c r="AX133" s="6">
        <v>42187</v>
      </c>
      <c r="AY133">
        <f t="shared" ref="AY133:AY196" si="50">IF(VLOOKUP(AX133,D:F,2,FALSE)=$A$9,VLOOKUP(AX132,D:F,2,FALSE),VLOOKUP(AX133,D:F,2,FALSE))</f>
        <v>213.05</v>
      </c>
      <c r="AZ133">
        <f t="shared" ref="AZ133:AZ196" si="51">IF(VLOOKUP(AX133,D:F,3,FALSE)=$A$9,VLOOKUP(AX132,D:F,3,FALSE),VLOOKUP(AX133,D:F,3,FALSE))</f>
        <v>212.75</v>
      </c>
      <c r="BA133">
        <f t="shared" si="39"/>
        <v>-1.408120159587023E-3</v>
      </c>
      <c r="BB133">
        <f t="shared" si="40"/>
        <v>0</v>
      </c>
      <c r="BE133">
        <f t="shared" si="41"/>
        <v>117.74946804100922</v>
      </c>
      <c r="BF133" t="e">
        <f t="shared" si="42"/>
        <v>#N/A</v>
      </c>
      <c r="BI133">
        <f t="shared" si="45"/>
        <v>0.99999586405986463</v>
      </c>
      <c r="BL133" s="6">
        <v>42902</v>
      </c>
      <c r="BM133" s="10">
        <f t="shared" si="43"/>
        <v>1310.4251999999999</v>
      </c>
      <c r="BN133" s="10">
        <f t="shared" si="44"/>
        <v>5.2489999999999997</v>
      </c>
      <c r="BO133" s="10">
        <f t="shared" ref="BO133:BO196" si="52">IF(VLOOKUP(BL133,AB:AF,3,FALSE)="",$BO$3,VLOOKUP(BL133,AB:AF,3,FALSE))</f>
        <v>14287070</v>
      </c>
      <c r="BP133" t="str">
        <f t="shared" ref="BP133:BP196" si="53">+IFERROR(IF(VLOOKUP(BL133,I:K,3,FALSE)/VLOOKUP(BL133,I:K,2,FALSE)&lt;1,VLOOKUP(BL133,I:K,3,FALSE)/VLOOKUP(BL133,I:K,2,FALSE)-1,""),"")</f>
        <v/>
      </c>
      <c r="BQ133" s="10">
        <f t="shared" ref="BQ133:BQ196" si="54">+IFERROR(IF(VLOOKUP(BL133,I:L,3,FALSE)/VLOOKUP(BL133,I:L,2,FALSE)&gt;1,VLOOKUP(BL133,I:L,3,FALSE)/VLOOKUP(BL133,I:L,2,FALSE)-1,""),"")</f>
        <v>8.1934703748487436E-4</v>
      </c>
    </row>
    <row r="134" spans="4:69" x14ac:dyDescent="0.25">
      <c r="D134" s="6">
        <v>42188</v>
      </c>
      <c r="E134">
        <v>213.54599999999999</v>
      </c>
      <c r="F134">
        <v>212.46</v>
      </c>
      <c r="I134" s="6">
        <v>42188</v>
      </c>
      <c r="J134">
        <v>212.46</v>
      </c>
      <c r="K134">
        <v>213.54599999999999</v>
      </c>
      <c r="P134" s="6">
        <v>42192</v>
      </c>
      <c r="Q134">
        <v>0.14130000000000001</v>
      </c>
      <c r="S134" s="6">
        <v>42193</v>
      </c>
      <c r="T134">
        <v>72001</v>
      </c>
      <c r="W134" s="6">
        <v>42198</v>
      </c>
      <c r="X134" t="s">
        <v>1622</v>
      </c>
      <c r="Y134">
        <v>2143.11</v>
      </c>
      <c r="AB134" s="6">
        <v>42909</v>
      </c>
      <c r="AC134">
        <v>1321.5526</v>
      </c>
      <c r="AD134">
        <v>26096870</v>
      </c>
      <c r="AE134">
        <v>208.74</v>
      </c>
      <c r="AF134">
        <v>5.2510000000000003</v>
      </c>
      <c r="AJ134" s="6">
        <v>42192</v>
      </c>
      <c r="AK134" s="4">
        <f t="shared" si="46"/>
        <v>0.14130000000000001</v>
      </c>
      <c r="AM134" s="6">
        <v>42193</v>
      </c>
      <c r="AN134">
        <f t="shared" si="47"/>
        <v>14483.00115</v>
      </c>
      <c r="AR134" s="6">
        <v>42188</v>
      </c>
      <c r="AS134">
        <f t="shared" si="48"/>
        <v>213.54599999999999</v>
      </c>
      <c r="AT134">
        <f t="shared" si="49"/>
        <v>2195.4299999999998</v>
      </c>
      <c r="AU134">
        <f t="shared" ref="AU134:AU197" si="55">AS134/AS133-1</f>
        <v>2.3280919971837566E-3</v>
      </c>
      <c r="AV134">
        <f t="shared" ref="AV134:AV197" si="56">AT134/AT133-1</f>
        <v>2.3604503574916613E-3</v>
      </c>
      <c r="AX134" s="6">
        <v>42188</v>
      </c>
      <c r="AY134">
        <f t="shared" si="50"/>
        <v>213.54599999999999</v>
      </c>
      <c r="AZ134">
        <f t="shared" si="51"/>
        <v>212.46</v>
      </c>
      <c r="BA134">
        <f t="shared" ref="BA134:BA197" si="57">IFERROR(IF(AZ134/AY134&lt;1,AZ134/AY134-1,0),"")</f>
        <v>-5.085555337023373E-3</v>
      </c>
      <c r="BB134">
        <f t="shared" ref="BB134:BB197" si="58">IFERROR(IF(AZ134/AY134&gt;1,AZ134/AY134-1,0),"")</f>
        <v>0</v>
      </c>
      <c r="BE134">
        <f t="shared" ref="BE134:BE197" si="59">BE133*(1+AU134)</f>
        <v>118.02359963522814</v>
      </c>
      <c r="BF134" t="e">
        <f t="shared" ref="BF134:BF197" si="60">BF133/(1+AV134)</f>
        <v>#N/A</v>
      </c>
      <c r="BI134">
        <f t="shared" si="45"/>
        <v>0.99999675128177801</v>
      </c>
      <c r="BL134" s="6">
        <v>42909</v>
      </c>
      <c r="BM134" s="10">
        <f t="shared" ref="BM134:BM197" si="61">IF(VLOOKUP(BL134,AB:AF,2,FALSE)="",$BM133,VLOOKUP(BL134,AB:AF,2,FALSE))</f>
        <v>1321.5526</v>
      </c>
      <c r="BN134" s="10">
        <f t="shared" ref="BN134:BN197" si="62">IF(VLOOKUP(BL134,AB:AF,5,FALSE)="",$BN133,VLOOKUP(BL134,AB:AF,5,FALSE))</f>
        <v>5.2510000000000003</v>
      </c>
      <c r="BO134" s="10">
        <f t="shared" si="52"/>
        <v>26096870</v>
      </c>
      <c r="BP134" t="str">
        <f t="shared" si="53"/>
        <v/>
      </c>
      <c r="BQ134" s="10">
        <f t="shared" si="54"/>
        <v>5.3367826003647423E-4</v>
      </c>
    </row>
    <row r="135" spans="4:69" x14ac:dyDescent="0.25">
      <c r="D135" s="6">
        <v>42191</v>
      </c>
      <c r="E135">
        <v>209.39500000000001</v>
      </c>
      <c r="F135">
        <v>210.9</v>
      </c>
      <c r="I135" s="6">
        <v>42191</v>
      </c>
      <c r="J135">
        <v>210.9</v>
      </c>
      <c r="K135">
        <v>209.39500000000001</v>
      </c>
      <c r="P135" s="6">
        <v>42193</v>
      </c>
      <c r="Q135">
        <v>0.1244</v>
      </c>
      <c r="S135" s="6">
        <v>42194</v>
      </c>
      <c r="T135">
        <v>24494</v>
      </c>
      <c r="W135" s="6">
        <v>42199</v>
      </c>
      <c r="X135" t="s">
        <v>1622</v>
      </c>
      <c r="Y135">
        <v>2176.7800000000002</v>
      </c>
      <c r="AB135" s="6">
        <v>42916</v>
      </c>
      <c r="AC135">
        <v>1375.5672999999999</v>
      </c>
      <c r="AD135">
        <v>8045339</v>
      </c>
      <c r="AE135">
        <v>209.05</v>
      </c>
      <c r="AF135">
        <v>5.5529999999999999</v>
      </c>
      <c r="AJ135" s="6">
        <v>42193</v>
      </c>
      <c r="AK135" s="4">
        <f t="shared" si="46"/>
        <v>0.1244</v>
      </c>
      <c r="AM135" s="6">
        <v>42194</v>
      </c>
      <c r="AN135">
        <f t="shared" si="47"/>
        <v>4965.1787400000003</v>
      </c>
      <c r="AR135" s="6">
        <v>42191</v>
      </c>
      <c r="AS135">
        <f t="shared" si="48"/>
        <v>209.39500000000001</v>
      </c>
      <c r="AT135">
        <f t="shared" si="49"/>
        <v>2152.98</v>
      </c>
      <c r="AU135">
        <f t="shared" si="55"/>
        <v>-1.9438434810298388E-2</v>
      </c>
      <c r="AV135">
        <f t="shared" si="56"/>
        <v>-1.9335619901340473E-2</v>
      </c>
      <c r="AX135" s="6">
        <v>42191</v>
      </c>
      <c r="AY135">
        <f t="shared" si="50"/>
        <v>209.39500000000001</v>
      </c>
      <c r="AZ135">
        <f t="shared" si="51"/>
        <v>210.9</v>
      </c>
      <c r="BA135">
        <f t="shared" si="57"/>
        <v>0</v>
      </c>
      <c r="BB135">
        <f t="shared" si="58"/>
        <v>7.1873731464457968E-3</v>
      </c>
      <c r="BE135">
        <f t="shared" si="59"/>
        <v>115.72940558764199</v>
      </c>
      <c r="BF135" t="e">
        <f t="shared" si="60"/>
        <v>#N/A</v>
      </c>
      <c r="BI135">
        <f t="shared" si="45"/>
        <v>0.99999672423613228</v>
      </c>
      <c r="BL135" s="6">
        <v>42916</v>
      </c>
      <c r="BM135" s="10">
        <f t="shared" si="61"/>
        <v>1375.5672999999999</v>
      </c>
      <c r="BN135" s="10">
        <f t="shared" si="62"/>
        <v>5.5529999999999999</v>
      </c>
      <c r="BO135" s="10">
        <f t="shared" si="52"/>
        <v>8045339</v>
      </c>
      <c r="BP135" t="str">
        <f t="shared" si="53"/>
        <v/>
      </c>
      <c r="BQ135" s="10">
        <f t="shared" si="54"/>
        <v>2.1956469744077722E-4</v>
      </c>
    </row>
    <row r="136" spans="4:69" x14ac:dyDescent="0.25">
      <c r="D136" s="6">
        <v>42192</v>
      </c>
      <c r="E136">
        <v>211.62200000000001</v>
      </c>
      <c r="F136">
        <v>208.43</v>
      </c>
      <c r="I136" s="6">
        <v>42192</v>
      </c>
      <c r="J136">
        <v>208.43</v>
      </c>
      <c r="K136">
        <v>211.62200000000001</v>
      </c>
      <c r="P136" s="6">
        <v>42194</v>
      </c>
      <c r="Q136">
        <v>0.1444</v>
      </c>
      <c r="S136" s="6">
        <v>42195</v>
      </c>
      <c r="T136">
        <v>17894</v>
      </c>
      <c r="W136" s="6">
        <v>42200</v>
      </c>
      <c r="X136" t="s">
        <v>1622</v>
      </c>
      <c r="Y136">
        <v>2187.0700000000002</v>
      </c>
      <c r="AB136" s="6">
        <v>42923</v>
      </c>
      <c r="AC136">
        <v>1389.9096</v>
      </c>
      <c r="AD136">
        <v>49414460</v>
      </c>
      <c r="AE136">
        <v>209.78</v>
      </c>
      <c r="AF136">
        <v>5.6210000000000004</v>
      </c>
      <c r="AJ136" s="6">
        <v>42194</v>
      </c>
      <c r="AK136" s="4">
        <f t="shared" si="46"/>
        <v>0.1444</v>
      </c>
      <c r="AM136" s="6">
        <v>42195</v>
      </c>
      <c r="AN136">
        <f t="shared" si="47"/>
        <v>3713.1839399999999</v>
      </c>
      <c r="AR136" s="6">
        <v>42192</v>
      </c>
      <c r="AS136">
        <f t="shared" si="48"/>
        <v>211.62200000000001</v>
      </c>
      <c r="AT136">
        <f t="shared" si="49"/>
        <v>2175.96</v>
      </c>
      <c r="AU136">
        <f t="shared" si="55"/>
        <v>1.0635401991451632E-2</v>
      </c>
      <c r="AV136">
        <f t="shared" si="56"/>
        <v>1.0673578017445617E-2</v>
      </c>
      <c r="AX136" s="6">
        <v>42192</v>
      </c>
      <c r="AY136">
        <f t="shared" si="50"/>
        <v>211.62200000000001</v>
      </c>
      <c r="AZ136">
        <f t="shared" si="51"/>
        <v>208.43</v>
      </c>
      <c r="BA136">
        <f t="shared" si="57"/>
        <v>-1.5083497934997303E-2</v>
      </c>
      <c r="BB136">
        <f t="shared" si="58"/>
        <v>0</v>
      </c>
      <c r="BE136">
        <f t="shared" si="59"/>
        <v>116.96023433829831</v>
      </c>
      <c r="BF136" t="e">
        <f t="shared" si="60"/>
        <v>#N/A</v>
      </c>
      <c r="BI136">
        <f t="shared" si="45"/>
        <v>0.99999698917029434</v>
      </c>
      <c r="BL136" s="6">
        <v>42923</v>
      </c>
      <c r="BM136" s="10">
        <f t="shared" si="61"/>
        <v>1389.9096</v>
      </c>
      <c r="BN136" s="10">
        <f t="shared" si="62"/>
        <v>5.6210000000000004</v>
      </c>
      <c r="BO136" s="10">
        <f t="shared" si="52"/>
        <v>49414460</v>
      </c>
      <c r="BP136">
        <f t="shared" si="53"/>
        <v>-6.6007245685957283E-3</v>
      </c>
      <c r="BQ136" s="10" t="str">
        <f t="shared" si="54"/>
        <v/>
      </c>
    </row>
    <row r="137" spans="4:69" x14ac:dyDescent="0.25">
      <c r="D137" s="6">
        <v>42193</v>
      </c>
      <c r="E137">
        <v>204.41499999999999</v>
      </c>
      <c r="F137">
        <v>201.15</v>
      </c>
      <c r="I137" s="6">
        <v>42193</v>
      </c>
      <c r="J137">
        <v>201.15</v>
      </c>
      <c r="K137">
        <v>204.41499999999999</v>
      </c>
      <c r="P137" s="6">
        <v>42195</v>
      </c>
      <c r="Q137">
        <v>0.1258</v>
      </c>
      <c r="S137" s="6">
        <v>42198</v>
      </c>
      <c r="T137">
        <v>7041</v>
      </c>
      <c r="W137" s="6">
        <v>42201</v>
      </c>
      <c r="X137" t="s">
        <v>1622</v>
      </c>
      <c r="Y137">
        <v>2206.39</v>
      </c>
      <c r="AB137" s="6">
        <v>42930</v>
      </c>
      <c r="AC137">
        <v>1404.7246</v>
      </c>
      <c r="AD137">
        <v>2999082</v>
      </c>
      <c r="AE137">
        <v>209.81</v>
      </c>
      <c r="AF137">
        <v>5.6609999999999996</v>
      </c>
      <c r="AJ137" s="6">
        <v>42195</v>
      </c>
      <c r="AK137" s="4">
        <f t="shared" si="46"/>
        <v>0.1258</v>
      </c>
      <c r="AM137" s="6">
        <v>42198</v>
      </c>
      <c r="AN137">
        <f t="shared" si="47"/>
        <v>1491.07257</v>
      </c>
      <c r="AR137" s="6">
        <v>42193</v>
      </c>
      <c r="AS137">
        <f t="shared" si="48"/>
        <v>204.41499999999999</v>
      </c>
      <c r="AT137">
        <f t="shared" si="49"/>
        <v>2101.9299999999998</v>
      </c>
      <c r="AU137">
        <f t="shared" si="55"/>
        <v>-3.4056005519275012E-2</v>
      </c>
      <c r="AV137">
        <f t="shared" si="56"/>
        <v>-3.402176510597632E-2</v>
      </c>
      <c r="AX137" s="6">
        <v>42193</v>
      </c>
      <c r="AY137">
        <f t="shared" si="50"/>
        <v>204.41499999999999</v>
      </c>
      <c r="AZ137">
        <f t="shared" si="51"/>
        <v>201.15</v>
      </c>
      <c r="BA137">
        <f t="shared" si="57"/>
        <v>-1.5972409069784477E-2</v>
      </c>
      <c r="BB137">
        <f t="shared" si="58"/>
        <v>0</v>
      </c>
      <c r="BE137">
        <f t="shared" si="59"/>
        <v>112.97703595213753</v>
      </c>
      <c r="BF137" t="e">
        <f t="shared" si="60"/>
        <v>#N/A</v>
      </c>
      <c r="BI137">
        <f t="shared" si="45"/>
        <v>0.99999762150860738</v>
      </c>
      <c r="BL137" s="6">
        <v>42930</v>
      </c>
      <c r="BM137" s="10">
        <f t="shared" si="61"/>
        <v>1404.7246</v>
      </c>
      <c r="BN137" s="10">
        <f t="shared" si="62"/>
        <v>5.6609999999999996</v>
      </c>
      <c r="BO137" s="10">
        <f t="shared" si="52"/>
        <v>2999082</v>
      </c>
      <c r="BP137" t="str">
        <f t="shared" si="53"/>
        <v/>
      </c>
      <c r="BQ137" s="10">
        <f t="shared" si="54"/>
        <v>4.2176254706638439E-3</v>
      </c>
    </row>
    <row r="138" spans="4:69" x14ac:dyDescent="0.25">
      <c r="D138" s="6">
        <v>42194</v>
      </c>
      <c r="E138">
        <v>204.06399999999999</v>
      </c>
      <c r="F138">
        <v>202.71</v>
      </c>
      <c r="I138" s="6">
        <v>42194</v>
      </c>
      <c r="J138">
        <v>202.71</v>
      </c>
      <c r="K138">
        <v>204.06399999999999</v>
      </c>
      <c r="P138" s="6">
        <v>42198</v>
      </c>
      <c r="Q138">
        <v>0.17730000000000001</v>
      </c>
      <c r="S138" s="6">
        <v>42199</v>
      </c>
      <c r="T138">
        <v>13897</v>
      </c>
      <c r="W138" s="6">
        <v>42202</v>
      </c>
      <c r="X138" t="s">
        <v>1622</v>
      </c>
      <c r="Y138">
        <v>2209.23</v>
      </c>
      <c r="AB138" s="6">
        <v>42937</v>
      </c>
      <c r="AC138">
        <v>1407.0932</v>
      </c>
      <c r="AD138">
        <v>3200701</v>
      </c>
      <c r="AE138">
        <v>209.97</v>
      </c>
      <c r="AF138">
        <v>5.6609999999999996</v>
      </c>
      <c r="AJ138" s="6">
        <v>42198</v>
      </c>
      <c r="AK138" s="4">
        <f t="shared" si="46"/>
        <v>0.17730000000000001</v>
      </c>
      <c r="AM138" s="6">
        <v>42199</v>
      </c>
      <c r="AN138">
        <f t="shared" si="47"/>
        <v>2957.1426299999998</v>
      </c>
      <c r="AR138" s="6">
        <v>42194</v>
      </c>
      <c r="AS138">
        <f t="shared" si="48"/>
        <v>204.06399999999999</v>
      </c>
      <c r="AT138">
        <f t="shared" si="49"/>
        <v>2098.39</v>
      </c>
      <c r="AU138">
        <f t="shared" si="55"/>
        <v>-1.7170951251130884E-3</v>
      </c>
      <c r="AV138">
        <f t="shared" si="56"/>
        <v>-1.6841664565423464E-3</v>
      </c>
      <c r="AX138" s="6">
        <v>42194</v>
      </c>
      <c r="AY138">
        <f t="shared" si="50"/>
        <v>204.06399999999999</v>
      </c>
      <c r="AZ138">
        <f t="shared" si="51"/>
        <v>202.71</v>
      </c>
      <c r="BA138">
        <f t="shared" si="57"/>
        <v>-6.6351732789712292E-3</v>
      </c>
      <c r="BB138">
        <f t="shared" si="58"/>
        <v>0</v>
      </c>
      <c r="BE138">
        <f t="shared" si="59"/>
        <v>112.78304363445439</v>
      </c>
      <c r="BF138" t="e">
        <f t="shared" si="60"/>
        <v>#N/A</v>
      </c>
      <c r="BI138">
        <f t="shared" si="45"/>
        <v>0.99999759932209586</v>
      </c>
      <c r="BL138" s="6">
        <v>42937</v>
      </c>
      <c r="BM138" s="10">
        <f t="shared" si="61"/>
        <v>1407.0932</v>
      </c>
      <c r="BN138" s="10">
        <f t="shared" si="62"/>
        <v>5.6609999999999996</v>
      </c>
      <c r="BO138" s="10">
        <f t="shared" si="52"/>
        <v>3200701</v>
      </c>
      <c r="BP138" t="str">
        <f t="shared" si="53"/>
        <v/>
      </c>
      <c r="BQ138" s="10">
        <f t="shared" si="54"/>
        <v>5.9641853598133565E-3</v>
      </c>
    </row>
    <row r="139" spans="4:69" x14ac:dyDescent="0.25">
      <c r="D139" s="6">
        <v>42195</v>
      </c>
      <c r="E139">
        <v>204.52600000000001</v>
      </c>
      <c r="F139">
        <v>207.51</v>
      </c>
      <c r="I139" s="6">
        <v>42195</v>
      </c>
      <c r="J139">
        <v>207.51</v>
      </c>
      <c r="K139">
        <v>204.52600000000001</v>
      </c>
      <c r="P139" s="6">
        <v>42199</v>
      </c>
      <c r="Q139">
        <v>0.1381</v>
      </c>
      <c r="S139" s="6">
        <v>42200</v>
      </c>
      <c r="T139">
        <v>10561</v>
      </c>
      <c r="W139" s="6">
        <v>42206</v>
      </c>
      <c r="X139" t="s">
        <v>1622</v>
      </c>
      <c r="Y139">
        <v>2223.87</v>
      </c>
      <c r="AB139" s="6">
        <v>42944</v>
      </c>
      <c r="AC139">
        <v>1375.2519</v>
      </c>
      <c r="AD139">
        <v>6166768</v>
      </c>
      <c r="AE139">
        <v>209.81</v>
      </c>
      <c r="AF139">
        <v>5.6440000000000001</v>
      </c>
      <c r="AJ139" s="6">
        <v>42199</v>
      </c>
      <c r="AK139" s="4">
        <f t="shared" si="46"/>
        <v>0.1381</v>
      </c>
      <c r="AM139" s="6">
        <v>42200</v>
      </c>
      <c r="AN139">
        <f t="shared" si="47"/>
        <v>2272.5159800000001</v>
      </c>
      <c r="AR139" s="6">
        <v>42195</v>
      </c>
      <c r="AS139">
        <f t="shared" si="48"/>
        <v>204.52600000000001</v>
      </c>
      <c r="AT139">
        <f t="shared" si="49"/>
        <v>2103.21</v>
      </c>
      <c r="AU139">
        <f t="shared" si="55"/>
        <v>2.2639956092207481E-3</v>
      </c>
      <c r="AV139">
        <f t="shared" si="56"/>
        <v>2.2969991279029323E-3</v>
      </c>
      <c r="AX139" s="6">
        <v>42195</v>
      </c>
      <c r="AY139">
        <f t="shared" si="50"/>
        <v>204.52600000000001</v>
      </c>
      <c r="AZ139">
        <f t="shared" si="51"/>
        <v>207.51</v>
      </c>
      <c r="BA139">
        <f t="shared" si="57"/>
        <v>0</v>
      </c>
      <c r="BB139">
        <f t="shared" si="58"/>
        <v>1.4589832099586308E-2</v>
      </c>
      <c r="BE139">
        <f t="shared" si="59"/>
        <v>113.03838395003734</v>
      </c>
      <c r="BF139" t="e">
        <f t="shared" si="60"/>
        <v>#N/A</v>
      </c>
      <c r="BI139">
        <f t="shared" si="45"/>
        <v>0.99999817988514228</v>
      </c>
      <c r="BL139" s="6">
        <v>42944</v>
      </c>
      <c r="BM139" s="10">
        <f t="shared" si="61"/>
        <v>1375.2519</v>
      </c>
      <c r="BN139" s="10">
        <f t="shared" si="62"/>
        <v>5.6440000000000001</v>
      </c>
      <c r="BO139" s="10">
        <f t="shared" si="52"/>
        <v>6166768</v>
      </c>
      <c r="BP139" t="str">
        <f t="shared" si="53"/>
        <v/>
      </c>
      <c r="BQ139" s="10">
        <f t="shared" si="54"/>
        <v>1.1524712835422335E-3</v>
      </c>
    </row>
    <row r="140" spans="4:69" x14ac:dyDescent="0.25">
      <c r="D140" s="6">
        <v>42198</v>
      </c>
      <c r="E140">
        <v>208.38399999999999</v>
      </c>
      <c r="F140">
        <v>211.77</v>
      </c>
      <c r="I140" s="6">
        <v>42198</v>
      </c>
      <c r="J140">
        <v>211.77</v>
      </c>
      <c r="K140">
        <v>208.38399999999999</v>
      </c>
      <c r="P140" s="6">
        <v>42200</v>
      </c>
      <c r="Q140">
        <v>0.1966</v>
      </c>
      <c r="S140" s="6">
        <v>42201</v>
      </c>
      <c r="T140">
        <v>21499</v>
      </c>
      <c r="W140" s="6">
        <v>42207</v>
      </c>
      <c r="X140" t="s">
        <v>1622</v>
      </c>
      <c r="Y140">
        <v>2199.04</v>
      </c>
      <c r="AB140" s="6">
        <v>42951</v>
      </c>
      <c r="AC140">
        <v>1383.5532000000001</v>
      </c>
      <c r="AD140">
        <v>2398438</v>
      </c>
      <c r="AE140">
        <v>212.78</v>
      </c>
      <c r="AF140">
        <v>5.6440000000000001</v>
      </c>
      <c r="AJ140" s="6">
        <v>42200</v>
      </c>
      <c r="AK140" s="4">
        <f t="shared" si="46"/>
        <v>0.1966</v>
      </c>
      <c r="AM140" s="6">
        <v>42201</v>
      </c>
      <c r="AN140">
        <f t="shared" si="47"/>
        <v>4629.8096499999992</v>
      </c>
      <c r="AR140" s="6">
        <v>42198</v>
      </c>
      <c r="AS140">
        <f t="shared" si="48"/>
        <v>208.38399999999999</v>
      </c>
      <c r="AT140">
        <f t="shared" si="49"/>
        <v>2143.11</v>
      </c>
      <c r="AU140">
        <f t="shared" si="55"/>
        <v>1.8863127426341775E-2</v>
      </c>
      <c r="AV140">
        <f t="shared" si="56"/>
        <v>1.8971001469182847E-2</v>
      </c>
      <c r="AX140" s="6">
        <v>42198</v>
      </c>
      <c r="AY140">
        <f t="shared" si="50"/>
        <v>208.38399999999999</v>
      </c>
      <c r="AZ140">
        <f t="shared" si="51"/>
        <v>211.77</v>
      </c>
      <c r="BA140">
        <f t="shared" si="57"/>
        <v>0</v>
      </c>
      <c r="BB140">
        <f t="shared" si="58"/>
        <v>1.6248848280098427E-2</v>
      </c>
      <c r="BE140">
        <f t="shared" si="59"/>
        <v>115.17064139055465</v>
      </c>
      <c r="BF140" t="e">
        <f t="shared" si="60"/>
        <v>#N/A</v>
      </c>
      <c r="BI140">
        <f t="shared" si="45"/>
        <v>0.99999771407534588</v>
      </c>
      <c r="BL140" s="6">
        <v>42951</v>
      </c>
      <c r="BM140" s="10">
        <f t="shared" si="61"/>
        <v>1383.5532000000001</v>
      </c>
      <c r="BN140" s="10">
        <f t="shared" si="62"/>
        <v>5.6440000000000001</v>
      </c>
      <c r="BO140" s="10">
        <f t="shared" si="52"/>
        <v>2398438</v>
      </c>
      <c r="BP140">
        <f t="shared" si="53"/>
        <v>-6.8982047184886763E-3</v>
      </c>
      <c r="BQ140" s="10" t="str">
        <f t="shared" si="54"/>
        <v/>
      </c>
    </row>
    <row r="141" spans="4:69" x14ac:dyDescent="0.25">
      <c r="D141" s="6">
        <v>42199</v>
      </c>
      <c r="E141">
        <v>211.65</v>
      </c>
      <c r="F141">
        <v>212.79</v>
      </c>
      <c r="I141" s="6">
        <v>42199</v>
      </c>
      <c r="J141">
        <v>212.79</v>
      </c>
      <c r="K141">
        <v>211.65</v>
      </c>
      <c r="P141" s="6">
        <v>42201</v>
      </c>
      <c r="Q141">
        <v>0.14599999999999999</v>
      </c>
      <c r="S141" s="6">
        <v>42202</v>
      </c>
      <c r="T141">
        <v>453271</v>
      </c>
      <c r="W141" s="6">
        <v>42208</v>
      </c>
      <c r="X141" t="s">
        <v>1622</v>
      </c>
      <c r="Y141">
        <v>2211.6799999999998</v>
      </c>
      <c r="AB141" s="6">
        <v>42958</v>
      </c>
      <c r="AC141">
        <v>1378.1144999999999</v>
      </c>
      <c r="AD141">
        <v>18753160</v>
      </c>
      <c r="AE141">
        <v>205.15</v>
      </c>
      <c r="AF141">
        <v>5.6440000000000001</v>
      </c>
      <c r="AJ141" s="6">
        <v>42201</v>
      </c>
      <c r="AK141" s="4">
        <f t="shared" si="46"/>
        <v>0.14599999999999999</v>
      </c>
      <c r="AM141" s="6">
        <v>42202</v>
      </c>
      <c r="AN141">
        <f t="shared" si="47"/>
        <v>97784.152829999992</v>
      </c>
      <c r="AR141" s="6">
        <v>42199</v>
      </c>
      <c r="AS141">
        <f t="shared" si="48"/>
        <v>211.65</v>
      </c>
      <c r="AT141">
        <f t="shared" si="49"/>
        <v>2176.7800000000002</v>
      </c>
      <c r="AU141">
        <f t="shared" si="55"/>
        <v>1.5672988329238358E-2</v>
      </c>
      <c r="AV141">
        <f t="shared" si="56"/>
        <v>1.5710812790757478E-2</v>
      </c>
      <c r="AX141" s="6">
        <v>42199</v>
      </c>
      <c r="AY141">
        <f t="shared" si="50"/>
        <v>211.65</v>
      </c>
      <c r="AZ141">
        <f t="shared" si="51"/>
        <v>212.79</v>
      </c>
      <c r="BA141">
        <f t="shared" si="57"/>
        <v>0</v>
      </c>
      <c r="BB141">
        <f t="shared" si="58"/>
        <v>5.3862508858963931E-3</v>
      </c>
      <c r="BE141">
        <f t="shared" si="59"/>
        <v>116.97570950893972</v>
      </c>
      <c r="BF141" t="e">
        <f t="shared" si="60"/>
        <v>#N/A</v>
      </c>
      <c r="BI141">
        <f t="shared" si="45"/>
        <v>0.99999789956914353</v>
      </c>
      <c r="BL141" s="6">
        <v>42958</v>
      </c>
      <c r="BM141" s="10">
        <f t="shared" si="61"/>
        <v>1378.1144999999999</v>
      </c>
      <c r="BN141" s="10">
        <f t="shared" si="62"/>
        <v>5.6440000000000001</v>
      </c>
      <c r="BO141" s="10">
        <f t="shared" si="52"/>
        <v>18753160</v>
      </c>
      <c r="BP141" t="str">
        <f t="shared" si="53"/>
        <v/>
      </c>
      <c r="BQ141" s="10">
        <f t="shared" si="54"/>
        <v>2.0678527906409894E-2</v>
      </c>
    </row>
    <row r="142" spans="4:69" x14ac:dyDescent="0.25">
      <c r="D142" s="6">
        <v>42200</v>
      </c>
      <c r="E142">
        <v>212.643</v>
      </c>
      <c r="F142">
        <v>215.18</v>
      </c>
      <c r="I142" s="6">
        <v>42200</v>
      </c>
      <c r="J142">
        <v>215.18</v>
      </c>
      <c r="K142">
        <v>212.643</v>
      </c>
      <c r="P142" s="6">
        <v>42202</v>
      </c>
      <c r="Q142">
        <v>0.1444</v>
      </c>
      <c r="S142" s="6">
        <v>42205</v>
      </c>
      <c r="T142">
        <v>29159</v>
      </c>
      <c r="W142" s="6">
        <v>42209</v>
      </c>
      <c r="X142" t="s">
        <v>1622</v>
      </c>
      <c r="Y142">
        <v>2199.6</v>
      </c>
      <c r="AB142" s="6">
        <v>42965</v>
      </c>
      <c r="AC142">
        <v>1202.4781</v>
      </c>
      <c r="AD142">
        <v>135212900</v>
      </c>
      <c r="AE142">
        <v>206.89</v>
      </c>
      <c r="AF142">
        <v>4.9530000000000003</v>
      </c>
      <c r="AJ142" s="6">
        <v>42202</v>
      </c>
      <c r="AK142" s="4">
        <f t="shared" si="46"/>
        <v>0.1444</v>
      </c>
      <c r="AM142" s="6">
        <v>42205</v>
      </c>
      <c r="AN142">
        <f t="shared" si="47"/>
        <v>6312.6319100000001</v>
      </c>
      <c r="AR142" s="6">
        <v>42200</v>
      </c>
      <c r="AS142">
        <f t="shared" si="48"/>
        <v>212.643</v>
      </c>
      <c r="AT142">
        <f t="shared" si="49"/>
        <v>2187.0700000000002</v>
      </c>
      <c r="AU142">
        <f t="shared" si="55"/>
        <v>4.6917080085044915E-3</v>
      </c>
      <c r="AV142">
        <f t="shared" si="56"/>
        <v>4.7271658137248984E-3</v>
      </c>
      <c r="AX142" s="6">
        <v>42200</v>
      </c>
      <c r="AY142">
        <f t="shared" si="50"/>
        <v>212.643</v>
      </c>
      <c r="AZ142">
        <f t="shared" si="51"/>
        <v>215.18</v>
      </c>
      <c r="BA142">
        <f t="shared" si="57"/>
        <v>0</v>
      </c>
      <c r="BB142">
        <f t="shared" si="58"/>
        <v>1.1930794806318534E-2</v>
      </c>
      <c r="BE142">
        <f t="shared" si="59"/>
        <v>117.52452538204331</v>
      </c>
      <c r="BF142" t="e">
        <f t="shared" si="60"/>
        <v>#N/A</v>
      </c>
      <c r="BI142">
        <f t="shared" si="45"/>
        <v>0.99999785196286162</v>
      </c>
      <c r="BL142" s="6">
        <v>42965</v>
      </c>
      <c r="BM142" s="10">
        <f t="shared" si="61"/>
        <v>1202.4781</v>
      </c>
      <c r="BN142" s="10">
        <f t="shared" si="62"/>
        <v>4.9530000000000003</v>
      </c>
      <c r="BO142" s="10">
        <f t="shared" si="52"/>
        <v>135212900</v>
      </c>
      <c r="BP142">
        <f t="shared" si="53"/>
        <v>-8.9854512059539537E-4</v>
      </c>
      <c r="BQ142" s="10" t="str">
        <f t="shared" si="54"/>
        <v/>
      </c>
    </row>
    <row r="143" spans="4:69" x14ac:dyDescent="0.25">
      <c r="D143" s="6">
        <v>42201</v>
      </c>
      <c r="E143">
        <v>214.51499999999999</v>
      </c>
      <c r="F143">
        <v>215.35</v>
      </c>
      <c r="I143" s="6">
        <v>42201</v>
      </c>
      <c r="J143">
        <v>215.35</v>
      </c>
      <c r="K143">
        <v>214.51499999999999</v>
      </c>
      <c r="P143" s="6">
        <v>42205</v>
      </c>
      <c r="Q143">
        <v>0.24579999999999999</v>
      </c>
      <c r="S143" s="6">
        <v>42206</v>
      </c>
      <c r="T143">
        <v>10255</v>
      </c>
      <c r="W143" s="6">
        <v>42212</v>
      </c>
      <c r="X143" t="s">
        <v>1622</v>
      </c>
      <c r="Y143">
        <v>2175.77</v>
      </c>
      <c r="AB143" s="6">
        <v>42972</v>
      </c>
      <c r="AC143">
        <v>1203.9789000000001</v>
      </c>
      <c r="AD143">
        <v>5359929</v>
      </c>
      <c r="AE143">
        <v>206.73</v>
      </c>
      <c r="AF143">
        <v>4.9530000000000003</v>
      </c>
      <c r="AJ143" s="6">
        <v>42205</v>
      </c>
      <c r="AK143" s="4">
        <f t="shared" si="46"/>
        <v>0.24579999999999999</v>
      </c>
      <c r="AM143" s="6">
        <v>42206</v>
      </c>
      <c r="AN143">
        <f t="shared" si="47"/>
        <v>2201.8510500000002</v>
      </c>
      <c r="AR143" s="6">
        <v>42201</v>
      </c>
      <c r="AS143">
        <f t="shared" si="48"/>
        <v>214.51499999999999</v>
      </c>
      <c r="AT143">
        <f t="shared" si="49"/>
        <v>2206.39</v>
      </c>
      <c r="AU143">
        <f t="shared" si="55"/>
        <v>8.8034875354465747E-3</v>
      </c>
      <c r="AV143">
        <f t="shared" si="56"/>
        <v>8.8337364601953627E-3</v>
      </c>
      <c r="AX143" s="6">
        <v>42201</v>
      </c>
      <c r="AY143">
        <f t="shared" si="50"/>
        <v>214.51499999999999</v>
      </c>
      <c r="AZ143">
        <f t="shared" si="51"/>
        <v>215.35</v>
      </c>
      <c r="BA143">
        <f t="shared" si="57"/>
        <v>0</v>
      </c>
      <c r="BB143">
        <f t="shared" si="58"/>
        <v>3.8925016898585518E-3</v>
      </c>
      <c r="BE143">
        <f t="shared" si="59"/>
        <v>118.5591510763534</v>
      </c>
      <c r="BF143" t="e">
        <f t="shared" si="60"/>
        <v>#N/A</v>
      </c>
      <c r="BI143">
        <f t="shared" si="45"/>
        <v>0.99999783708965473</v>
      </c>
      <c r="BL143" s="6">
        <v>42972</v>
      </c>
      <c r="BM143" s="10">
        <f t="shared" si="61"/>
        <v>1203.9789000000001</v>
      </c>
      <c r="BN143" s="10">
        <f t="shared" si="62"/>
        <v>4.9530000000000003</v>
      </c>
      <c r="BO143" s="10">
        <f t="shared" si="52"/>
        <v>5359929</v>
      </c>
      <c r="BP143">
        <f t="shared" si="53"/>
        <v>-6.3416049920184125E-4</v>
      </c>
      <c r="BQ143" s="10" t="str">
        <f t="shared" si="54"/>
        <v/>
      </c>
    </row>
    <row r="144" spans="4:69" x14ac:dyDescent="0.25">
      <c r="D144" s="6">
        <v>42202</v>
      </c>
      <c r="E144">
        <v>214.78299999999999</v>
      </c>
      <c r="F144">
        <v>215.73</v>
      </c>
      <c r="I144" s="6">
        <v>42202</v>
      </c>
      <c r="J144">
        <v>215.73</v>
      </c>
      <c r="K144">
        <v>214.78299999999999</v>
      </c>
      <c r="P144" s="6">
        <v>42206</v>
      </c>
      <c r="Q144">
        <v>0.16539999999999999</v>
      </c>
      <c r="S144" s="6">
        <v>42207</v>
      </c>
      <c r="T144">
        <v>20014</v>
      </c>
      <c r="W144" s="6">
        <v>42213</v>
      </c>
      <c r="X144" t="s">
        <v>1622</v>
      </c>
      <c r="Y144">
        <v>2164.5700000000002</v>
      </c>
      <c r="AB144" s="6">
        <v>42979</v>
      </c>
      <c r="AC144">
        <v>1176.2715000000001</v>
      </c>
      <c r="AD144">
        <v>6448271</v>
      </c>
      <c r="AE144">
        <v>209.44</v>
      </c>
      <c r="AF144">
        <v>4.7690000000000001</v>
      </c>
      <c r="AJ144" s="6">
        <v>42206</v>
      </c>
      <c r="AK144" s="4">
        <f t="shared" si="46"/>
        <v>0.16539999999999999</v>
      </c>
      <c r="AM144" s="6">
        <v>42207</v>
      </c>
      <c r="AN144">
        <f t="shared" si="47"/>
        <v>4289.4004799999993</v>
      </c>
      <c r="AR144" s="6">
        <v>42202</v>
      </c>
      <c r="AS144">
        <f t="shared" si="48"/>
        <v>214.78299999999999</v>
      </c>
      <c r="AT144">
        <f t="shared" si="49"/>
        <v>2209.23</v>
      </c>
      <c r="AU144">
        <f t="shared" si="55"/>
        <v>1.249329883691086E-3</v>
      </c>
      <c r="AV144">
        <f t="shared" si="56"/>
        <v>1.287170445841479E-3</v>
      </c>
      <c r="AX144" s="6">
        <v>42202</v>
      </c>
      <c r="AY144">
        <f t="shared" si="50"/>
        <v>214.78299999999999</v>
      </c>
      <c r="AZ144">
        <f t="shared" si="51"/>
        <v>215.73</v>
      </c>
      <c r="BA144">
        <f t="shared" si="57"/>
        <v>0</v>
      </c>
      <c r="BB144">
        <f t="shared" si="58"/>
        <v>4.4091012789653217E-3</v>
      </c>
      <c r="BE144">
        <f t="shared" si="59"/>
        <v>118.70727056677813</v>
      </c>
      <c r="BF144" t="e">
        <f t="shared" si="60"/>
        <v>#N/A</v>
      </c>
      <c r="BI144">
        <f t="shared" si="45"/>
        <v>0.99999831877493195</v>
      </c>
      <c r="BL144" s="6">
        <v>42979</v>
      </c>
      <c r="BM144" s="10">
        <f t="shared" si="61"/>
        <v>1176.2715000000001</v>
      </c>
      <c r="BN144" s="10">
        <f t="shared" si="62"/>
        <v>4.7690000000000001</v>
      </c>
      <c r="BO144" s="10">
        <f t="shared" si="52"/>
        <v>6448271</v>
      </c>
      <c r="BP144" t="str">
        <f t="shared" si="53"/>
        <v/>
      </c>
      <c r="BQ144" s="10">
        <f t="shared" si="54"/>
        <v>2.8456837280366187E-4</v>
      </c>
    </row>
    <row r="145" spans="4:69" x14ac:dyDescent="0.25">
      <c r="D145" s="6">
        <v>42205</v>
      </c>
      <c r="E145">
        <v>214.76</v>
      </c>
      <c r="F145">
        <v>216.49</v>
      </c>
      <c r="I145" s="6">
        <v>42205</v>
      </c>
      <c r="J145">
        <v>216.49</v>
      </c>
      <c r="K145">
        <v>214.76</v>
      </c>
      <c r="P145" s="6">
        <v>42207</v>
      </c>
      <c r="Q145">
        <v>0.14180000000000001</v>
      </c>
      <c r="S145" s="6">
        <v>42208</v>
      </c>
      <c r="T145">
        <v>20623</v>
      </c>
      <c r="W145" s="6">
        <v>42214</v>
      </c>
      <c r="X145" t="s">
        <v>1622</v>
      </c>
      <c r="Y145">
        <v>2170.61</v>
      </c>
      <c r="AB145" s="6">
        <v>42986</v>
      </c>
      <c r="AC145">
        <v>1107.8857</v>
      </c>
      <c r="AD145">
        <v>56455150</v>
      </c>
      <c r="AE145">
        <v>206.42</v>
      </c>
      <c r="AF145">
        <v>4.524</v>
      </c>
      <c r="AJ145" s="6">
        <v>42207</v>
      </c>
      <c r="AK145" s="4">
        <f t="shared" si="46"/>
        <v>0.14180000000000001</v>
      </c>
      <c r="AM145" s="6">
        <v>42208</v>
      </c>
      <c r="AN145">
        <f t="shared" si="47"/>
        <v>4420.5400499999996</v>
      </c>
      <c r="AR145" s="6">
        <v>42205</v>
      </c>
      <c r="AS145">
        <f t="shared" si="48"/>
        <v>214.76</v>
      </c>
      <c r="AT145">
        <f t="shared" si="49"/>
        <v>2209.23</v>
      </c>
      <c r="AU145">
        <f t="shared" si="55"/>
        <v>-1.0708482514909523E-4</v>
      </c>
      <c r="AV145">
        <f t="shared" si="56"/>
        <v>0</v>
      </c>
      <c r="AX145" s="6">
        <v>42205</v>
      </c>
      <c r="AY145">
        <f t="shared" si="50"/>
        <v>214.76</v>
      </c>
      <c r="AZ145">
        <f t="shared" si="51"/>
        <v>216.49</v>
      </c>
      <c r="BA145">
        <f t="shared" si="57"/>
        <v>0</v>
      </c>
      <c r="BB145">
        <f t="shared" si="58"/>
        <v>8.0555038182157368E-3</v>
      </c>
      <c r="BE145">
        <f t="shared" si="59"/>
        <v>118.69455881946557</v>
      </c>
      <c r="BF145" t="e">
        <f t="shared" si="60"/>
        <v>#N/A</v>
      </c>
      <c r="BI145">
        <f t="shared" si="45"/>
        <v>0.99999761551048005</v>
      </c>
      <c r="BL145" s="6">
        <v>42986</v>
      </c>
      <c r="BM145" s="10">
        <f t="shared" si="61"/>
        <v>1107.8857</v>
      </c>
      <c r="BN145" s="10">
        <f t="shared" si="62"/>
        <v>4.524</v>
      </c>
      <c r="BO145" s="10">
        <f t="shared" si="52"/>
        <v>56455150</v>
      </c>
      <c r="BP145">
        <f t="shared" si="53"/>
        <v>-1.7212479410909642E-3</v>
      </c>
      <c r="BQ145" s="10" t="str">
        <f t="shared" si="54"/>
        <v/>
      </c>
    </row>
    <row r="146" spans="4:69" x14ac:dyDescent="0.25">
      <c r="D146" s="6">
        <v>42206</v>
      </c>
      <c r="E146">
        <v>216.17599999999999</v>
      </c>
      <c r="F146">
        <v>214.71</v>
      </c>
      <c r="I146" s="6">
        <v>42206</v>
      </c>
      <c r="J146">
        <v>214.71</v>
      </c>
      <c r="K146">
        <v>216.17599999999999</v>
      </c>
      <c r="P146" s="6">
        <v>42208</v>
      </c>
      <c r="Q146">
        <v>0.13550000000000001</v>
      </c>
      <c r="S146" s="6">
        <v>42209</v>
      </c>
      <c r="T146">
        <v>6922</v>
      </c>
      <c r="W146" s="6">
        <v>42215</v>
      </c>
      <c r="X146" t="s">
        <v>1622</v>
      </c>
      <c r="Y146">
        <v>2188.31</v>
      </c>
      <c r="AB146" s="6">
        <v>42993</v>
      </c>
      <c r="AC146">
        <v>1120.0677000000001</v>
      </c>
      <c r="AD146">
        <v>9047394</v>
      </c>
      <c r="AE146">
        <v>212.72</v>
      </c>
      <c r="AF146">
        <v>4.452</v>
      </c>
      <c r="AJ146" s="6">
        <v>42208</v>
      </c>
      <c r="AK146" s="4">
        <f t="shared" si="46"/>
        <v>0.13550000000000001</v>
      </c>
      <c r="AM146" s="6">
        <v>42209</v>
      </c>
      <c r="AN146">
        <f t="shared" si="47"/>
        <v>1474.80132</v>
      </c>
      <c r="AR146" s="6">
        <v>42206</v>
      </c>
      <c r="AS146">
        <f t="shared" si="48"/>
        <v>216.17599999999999</v>
      </c>
      <c r="AT146">
        <f t="shared" si="49"/>
        <v>2223.87</v>
      </c>
      <c r="AU146">
        <f t="shared" si="55"/>
        <v>6.59340659340657E-3</v>
      </c>
      <c r="AV146">
        <f t="shared" si="56"/>
        <v>6.6267432544369065E-3</v>
      </c>
      <c r="AX146" s="6">
        <v>42206</v>
      </c>
      <c r="AY146">
        <f t="shared" si="50"/>
        <v>216.17599999999999</v>
      </c>
      <c r="AZ146">
        <f t="shared" si="51"/>
        <v>214.71</v>
      </c>
      <c r="BA146">
        <f t="shared" si="57"/>
        <v>-6.7815113611130462E-3</v>
      </c>
      <c r="BB146">
        <f t="shared" si="58"/>
        <v>0</v>
      </c>
      <c r="BE146">
        <f t="shared" si="59"/>
        <v>119.47716030618732</v>
      </c>
      <c r="BF146" t="e">
        <f t="shared" si="60"/>
        <v>#N/A</v>
      </c>
      <c r="BI146">
        <f t="shared" si="45"/>
        <v>0.99999764672218849</v>
      </c>
      <c r="BL146" s="6">
        <v>42993</v>
      </c>
      <c r="BM146" s="10">
        <f t="shared" si="61"/>
        <v>1120.0677000000001</v>
      </c>
      <c r="BN146" s="10">
        <f t="shared" si="62"/>
        <v>4.452</v>
      </c>
      <c r="BO146" s="10">
        <f t="shared" si="52"/>
        <v>9047394</v>
      </c>
      <c r="BP146">
        <f t="shared" si="53"/>
        <v>-4.0315908236178144E-3</v>
      </c>
      <c r="BQ146" s="10" t="str">
        <f t="shared" si="54"/>
        <v/>
      </c>
    </row>
    <row r="147" spans="4:69" x14ac:dyDescent="0.25">
      <c r="D147" s="6">
        <v>42207</v>
      </c>
      <c r="E147">
        <v>213.755</v>
      </c>
      <c r="F147">
        <v>214.32</v>
      </c>
      <c r="I147" s="6">
        <v>42207</v>
      </c>
      <c r="J147">
        <v>214.32</v>
      </c>
      <c r="K147">
        <v>213.755</v>
      </c>
      <c r="P147" s="6">
        <v>42209</v>
      </c>
      <c r="Q147">
        <v>0.1153</v>
      </c>
      <c r="S147" s="6">
        <v>42212</v>
      </c>
      <c r="T147">
        <v>6620</v>
      </c>
      <c r="W147" s="6">
        <v>42216</v>
      </c>
      <c r="X147" t="s">
        <v>1622</v>
      </c>
      <c r="Y147">
        <v>2204.6</v>
      </c>
      <c r="AB147" s="6">
        <v>43000</v>
      </c>
      <c r="AC147">
        <v>1138.9319</v>
      </c>
      <c r="AD147">
        <v>9464670</v>
      </c>
      <c r="AE147">
        <v>215.41</v>
      </c>
      <c r="AF147">
        <v>4.452</v>
      </c>
      <c r="AJ147" s="6">
        <v>42209</v>
      </c>
      <c r="AK147" s="4">
        <f t="shared" si="46"/>
        <v>0.1153</v>
      </c>
      <c r="AM147" s="6">
        <v>42212</v>
      </c>
      <c r="AN147">
        <f t="shared" si="47"/>
        <v>1387.8167999999998</v>
      </c>
      <c r="AR147" s="6">
        <v>42207</v>
      </c>
      <c r="AS147">
        <f t="shared" si="48"/>
        <v>213.755</v>
      </c>
      <c r="AT147">
        <f t="shared" si="49"/>
        <v>2199.04</v>
      </c>
      <c r="AU147">
        <f t="shared" si="55"/>
        <v>-1.1199208052697807E-2</v>
      </c>
      <c r="AV147">
        <f t="shared" si="56"/>
        <v>-1.1165220988636926E-2</v>
      </c>
      <c r="AX147" s="6">
        <v>42207</v>
      </c>
      <c r="AY147">
        <f t="shared" si="50"/>
        <v>213.755</v>
      </c>
      <c r="AZ147">
        <f t="shared" si="51"/>
        <v>214.32</v>
      </c>
      <c r="BA147">
        <f t="shared" si="57"/>
        <v>0</v>
      </c>
      <c r="BB147">
        <f t="shared" si="58"/>
        <v>2.6432130242566299E-3</v>
      </c>
      <c r="BE147">
        <f t="shared" si="59"/>
        <v>118.13911073037279</v>
      </c>
      <c r="BF147" t="e">
        <f t="shared" si="60"/>
        <v>#N/A</v>
      </c>
      <c r="BI147">
        <f t="shared" si="45"/>
        <v>0.99999769182335119</v>
      </c>
      <c r="BL147" s="6">
        <v>43000</v>
      </c>
      <c r="BM147" s="10">
        <f t="shared" si="61"/>
        <v>1138.9319</v>
      </c>
      <c r="BN147" s="10">
        <f t="shared" si="62"/>
        <v>4.452</v>
      </c>
      <c r="BO147" s="10">
        <f t="shared" si="52"/>
        <v>9464670</v>
      </c>
      <c r="BP147">
        <f t="shared" si="53"/>
        <v>-1.6155238846849995E-3</v>
      </c>
      <c r="BQ147" s="10" t="str">
        <f t="shared" si="54"/>
        <v/>
      </c>
    </row>
    <row r="148" spans="4:69" x14ac:dyDescent="0.25">
      <c r="D148" s="6">
        <v>42208</v>
      </c>
      <c r="E148">
        <v>214.976</v>
      </c>
      <c r="F148">
        <v>214.35</v>
      </c>
      <c r="I148" s="6">
        <v>42208</v>
      </c>
      <c r="J148">
        <v>214.35</v>
      </c>
      <c r="K148">
        <v>214.976</v>
      </c>
      <c r="P148" s="6">
        <v>42212</v>
      </c>
      <c r="Q148">
        <v>0.1148</v>
      </c>
      <c r="S148" s="6">
        <v>42213</v>
      </c>
      <c r="T148">
        <v>14195</v>
      </c>
      <c r="W148" s="6">
        <v>42219</v>
      </c>
      <c r="X148" t="s">
        <v>1622</v>
      </c>
      <c r="Y148">
        <v>2204.7199999999998</v>
      </c>
      <c r="AB148" s="6">
        <v>43007</v>
      </c>
      <c r="AC148">
        <v>1241.9304</v>
      </c>
      <c r="AD148">
        <v>89861330</v>
      </c>
      <c r="AE148">
        <v>218.07</v>
      </c>
      <c r="AF148">
        <v>4.7759999999999998</v>
      </c>
      <c r="AJ148" s="6">
        <v>42212</v>
      </c>
      <c r="AK148" s="4">
        <f t="shared" si="46"/>
        <v>0.1148</v>
      </c>
      <c r="AM148" s="6">
        <v>42213</v>
      </c>
      <c r="AN148">
        <f t="shared" si="47"/>
        <v>2992.306</v>
      </c>
      <c r="AR148" s="6">
        <v>42208</v>
      </c>
      <c r="AS148">
        <f t="shared" si="48"/>
        <v>214.976</v>
      </c>
      <c r="AT148">
        <f t="shared" si="49"/>
        <v>2211.6799999999998</v>
      </c>
      <c r="AU148">
        <f t="shared" si="55"/>
        <v>5.7121470842786959E-3</v>
      </c>
      <c r="AV148">
        <f t="shared" si="56"/>
        <v>5.7479627473806527E-3</v>
      </c>
      <c r="AX148" s="6">
        <v>42208</v>
      </c>
      <c r="AY148">
        <f t="shared" si="50"/>
        <v>214.976</v>
      </c>
      <c r="AZ148">
        <f t="shared" si="51"/>
        <v>214.35</v>
      </c>
      <c r="BA148">
        <f t="shared" si="57"/>
        <v>-2.9119529621911555E-3</v>
      </c>
      <c r="BB148">
        <f t="shared" si="58"/>
        <v>0</v>
      </c>
      <c r="BE148">
        <f t="shared" si="59"/>
        <v>118.81393870727057</v>
      </c>
      <c r="BF148" t="e">
        <f t="shared" si="60"/>
        <v>#N/A</v>
      </c>
      <c r="BI148">
        <f t="shared" si="45"/>
        <v>0.99999772753017535</v>
      </c>
      <c r="BL148" s="6">
        <v>43007</v>
      </c>
      <c r="BM148" s="10">
        <f t="shared" si="61"/>
        <v>1241.9304</v>
      </c>
      <c r="BN148" s="10">
        <f t="shared" si="62"/>
        <v>4.7759999999999998</v>
      </c>
      <c r="BO148" s="10">
        <f t="shared" si="52"/>
        <v>89861330</v>
      </c>
      <c r="BP148">
        <f t="shared" si="53"/>
        <v>-6.0806163158622084E-4</v>
      </c>
      <c r="BQ148" s="10" t="str">
        <f t="shared" si="54"/>
        <v/>
      </c>
    </row>
    <row r="149" spans="4:69" x14ac:dyDescent="0.25">
      <c r="D149" s="6">
        <v>42209</v>
      </c>
      <c r="E149">
        <v>213.79499999999999</v>
      </c>
      <c r="F149">
        <v>213.06</v>
      </c>
      <c r="I149" s="6">
        <v>42209</v>
      </c>
      <c r="J149">
        <v>213.06</v>
      </c>
      <c r="K149">
        <v>213.79499999999999</v>
      </c>
      <c r="P149" s="6">
        <v>42213</v>
      </c>
      <c r="Q149">
        <v>0.1318</v>
      </c>
      <c r="S149" s="6">
        <v>42214</v>
      </c>
      <c r="T149">
        <v>8425</v>
      </c>
      <c r="W149" s="6">
        <v>42220</v>
      </c>
      <c r="X149" t="s">
        <v>1622</v>
      </c>
      <c r="Y149">
        <v>2205.02</v>
      </c>
      <c r="AB149" s="6">
        <v>43014</v>
      </c>
      <c r="AC149">
        <v>1286.6380999999999</v>
      </c>
      <c r="AD149">
        <v>41497470</v>
      </c>
      <c r="AE149">
        <v>219.07</v>
      </c>
      <c r="AF149">
        <v>4.97</v>
      </c>
      <c r="AJ149" s="6">
        <v>42213</v>
      </c>
      <c r="AK149" s="4">
        <f t="shared" si="46"/>
        <v>0.1318</v>
      </c>
      <c r="AM149" s="6">
        <v>42214</v>
      </c>
      <c r="AN149">
        <f t="shared" si="47"/>
        <v>1787.9535000000001</v>
      </c>
      <c r="AR149" s="6">
        <v>42209</v>
      </c>
      <c r="AS149">
        <f t="shared" si="48"/>
        <v>213.79499999999999</v>
      </c>
      <c r="AT149">
        <f t="shared" si="49"/>
        <v>2199.6</v>
      </c>
      <c r="AU149">
        <f t="shared" si="55"/>
        <v>-5.4936364989580655E-3</v>
      </c>
      <c r="AV149">
        <f t="shared" si="56"/>
        <v>-5.461911307241496E-3</v>
      </c>
      <c r="AX149" s="6">
        <v>42209</v>
      </c>
      <c r="AY149">
        <f t="shared" si="50"/>
        <v>213.79499999999999</v>
      </c>
      <c r="AZ149">
        <f t="shared" si="51"/>
        <v>213.06</v>
      </c>
      <c r="BA149">
        <f t="shared" si="57"/>
        <v>-3.4378727285483413E-3</v>
      </c>
      <c r="BB149">
        <f t="shared" si="58"/>
        <v>0</v>
      </c>
      <c r="BE149">
        <f t="shared" si="59"/>
        <v>118.16121811700334</v>
      </c>
      <c r="BF149" t="e">
        <f t="shared" si="60"/>
        <v>#N/A</v>
      </c>
      <c r="BI149">
        <f t="shared" si="45"/>
        <v>0.99999756136830054</v>
      </c>
      <c r="BL149" s="6">
        <v>43014</v>
      </c>
      <c r="BM149" s="10">
        <f t="shared" si="61"/>
        <v>1286.6380999999999</v>
      </c>
      <c r="BN149" s="10">
        <f t="shared" si="62"/>
        <v>4.97</v>
      </c>
      <c r="BO149" s="10">
        <f t="shared" si="52"/>
        <v>41497470</v>
      </c>
      <c r="BP149" t="str">
        <f t="shared" si="53"/>
        <v/>
      </c>
      <c r="BQ149" s="10">
        <f t="shared" si="54"/>
        <v>2.0413566439951847E-3</v>
      </c>
    </row>
    <row r="150" spans="4:69" x14ac:dyDescent="0.25">
      <c r="D150" s="6">
        <v>42212</v>
      </c>
      <c r="E150">
        <v>211.46</v>
      </c>
      <c r="F150">
        <v>209.64</v>
      </c>
      <c r="I150" s="6">
        <v>42212</v>
      </c>
      <c r="J150">
        <v>209.64</v>
      </c>
      <c r="K150">
        <v>211.46</v>
      </c>
      <c r="P150" s="6">
        <v>42214</v>
      </c>
      <c r="Q150">
        <v>0.1037</v>
      </c>
      <c r="S150" s="6">
        <v>42215</v>
      </c>
      <c r="T150">
        <v>5459</v>
      </c>
      <c r="W150" s="6">
        <v>42221</v>
      </c>
      <c r="X150" t="s">
        <v>1622</v>
      </c>
      <c r="Y150">
        <v>2213.09</v>
      </c>
      <c r="AB150" s="6">
        <v>43021</v>
      </c>
      <c r="AC150">
        <v>1320.1190999999999</v>
      </c>
      <c r="AD150">
        <v>18036700</v>
      </c>
      <c r="AE150">
        <v>222.66</v>
      </c>
      <c r="AF150">
        <v>5.0490000000000004</v>
      </c>
      <c r="AJ150" s="6">
        <v>42214</v>
      </c>
      <c r="AK150" s="4">
        <f t="shared" si="46"/>
        <v>0.1037</v>
      </c>
      <c r="AM150" s="6">
        <v>42215</v>
      </c>
      <c r="AN150">
        <f t="shared" si="47"/>
        <v>1166.09699</v>
      </c>
      <c r="AR150" s="6">
        <v>42212</v>
      </c>
      <c r="AS150">
        <f t="shared" si="48"/>
        <v>211.46</v>
      </c>
      <c r="AT150">
        <f t="shared" si="49"/>
        <v>2175.77</v>
      </c>
      <c r="AU150">
        <f t="shared" si="55"/>
        <v>-1.0921677307701216E-2</v>
      </c>
      <c r="AV150">
        <f t="shared" si="56"/>
        <v>-1.0833787961447516E-2</v>
      </c>
      <c r="AX150" s="6">
        <v>42212</v>
      </c>
      <c r="AY150">
        <f t="shared" si="50"/>
        <v>211.46</v>
      </c>
      <c r="AZ150">
        <f t="shared" si="51"/>
        <v>209.64</v>
      </c>
      <c r="BA150">
        <f t="shared" si="57"/>
        <v>-8.6068287146505718E-3</v>
      </c>
      <c r="BB150">
        <f t="shared" si="58"/>
        <v>0</v>
      </c>
      <c r="BE150">
        <f t="shared" si="59"/>
        <v>116.87069942244453</v>
      </c>
      <c r="BF150" t="e">
        <f t="shared" si="60"/>
        <v>#N/A</v>
      </c>
      <c r="BI150">
        <f t="shared" si="45"/>
        <v>0.9999974264200997</v>
      </c>
      <c r="BL150" s="6">
        <v>43021</v>
      </c>
      <c r="BM150" s="10">
        <f t="shared" si="61"/>
        <v>1320.1190999999999</v>
      </c>
      <c r="BN150" s="10">
        <f t="shared" si="62"/>
        <v>5.0490000000000004</v>
      </c>
      <c r="BO150" s="10">
        <f t="shared" si="52"/>
        <v>18036700</v>
      </c>
      <c r="BP150">
        <f t="shared" si="53"/>
        <v>-1.73089014641159E-3</v>
      </c>
      <c r="BQ150" s="10" t="str">
        <f t="shared" si="54"/>
        <v/>
      </c>
    </row>
    <row r="151" spans="4:69" x14ac:dyDescent="0.25">
      <c r="D151" s="6">
        <v>42213</v>
      </c>
      <c r="E151">
        <v>210.36600000000001</v>
      </c>
      <c r="F151">
        <v>210.8</v>
      </c>
      <c r="I151" s="6">
        <v>42213</v>
      </c>
      <c r="J151">
        <v>210.8</v>
      </c>
      <c r="K151">
        <v>210.36600000000001</v>
      </c>
      <c r="P151" s="6">
        <v>42215</v>
      </c>
      <c r="Q151">
        <v>0.1174</v>
      </c>
      <c r="S151" s="6">
        <v>42216</v>
      </c>
      <c r="T151">
        <v>19685</v>
      </c>
      <c r="W151" s="6">
        <v>42222</v>
      </c>
      <c r="X151" t="s">
        <v>1622</v>
      </c>
      <c r="Y151">
        <v>2223.42</v>
      </c>
      <c r="AB151" s="6">
        <v>43028</v>
      </c>
      <c r="AC151">
        <v>1415.6052999999999</v>
      </c>
      <c r="AD151">
        <v>63470210</v>
      </c>
      <c r="AE151">
        <v>225.53</v>
      </c>
      <c r="AF151">
        <v>5.1840000000000002</v>
      </c>
      <c r="AJ151" s="6">
        <v>42215</v>
      </c>
      <c r="AK151" s="4">
        <f t="shared" si="46"/>
        <v>0.1174</v>
      </c>
      <c r="AM151" s="6">
        <v>42216</v>
      </c>
      <c r="AN151">
        <f t="shared" si="47"/>
        <v>4224.9915499999997</v>
      </c>
      <c r="AR151" s="6">
        <v>42213</v>
      </c>
      <c r="AS151">
        <f t="shared" si="48"/>
        <v>210.36600000000001</v>
      </c>
      <c r="AT151">
        <f t="shared" si="49"/>
        <v>2164.5700000000002</v>
      </c>
      <c r="AU151">
        <f t="shared" si="55"/>
        <v>-5.1735552823228836E-3</v>
      </c>
      <c r="AV151">
        <f t="shared" si="56"/>
        <v>-5.1476029175877569E-3</v>
      </c>
      <c r="AX151" s="6">
        <v>42213</v>
      </c>
      <c r="AY151">
        <f t="shared" si="50"/>
        <v>210.36600000000001</v>
      </c>
      <c r="AZ151">
        <f t="shared" si="51"/>
        <v>210.8</v>
      </c>
      <c r="BA151">
        <f t="shared" si="57"/>
        <v>0</v>
      </c>
      <c r="BB151">
        <f t="shared" si="58"/>
        <v>2.0630710285882703E-3</v>
      </c>
      <c r="BE151">
        <f t="shared" si="59"/>
        <v>116.26606239809877</v>
      </c>
      <c r="BF151" t="e">
        <f t="shared" si="60"/>
        <v>#N/A</v>
      </c>
      <c r="BI151">
        <f t="shared" si="45"/>
        <v>0.9999973699560244</v>
      </c>
      <c r="BL151" s="6">
        <v>43028</v>
      </c>
      <c r="BM151" s="10">
        <f t="shared" si="61"/>
        <v>1415.6052999999999</v>
      </c>
      <c r="BN151" s="10">
        <f t="shared" si="62"/>
        <v>5.1840000000000002</v>
      </c>
      <c r="BO151" s="10">
        <f t="shared" si="52"/>
        <v>63470210</v>
      </c>
      <c r="BP151">
        <f t="shared" si="53"/>
        <v>-1.931006961379822E-3</v>
      </c>
      <c r="BQ151" s="10" t="str">
        <f t="shared" si="54"/>
        <v/>
      </c>
    </row>
    <row r="152" spans="4:69" x14ac:dyDescent="0.25">
      <c r="D152" s="6">
        <v>42214</v>
      </c>
      <c r="E152">
        <v>210.947</v>
      </c>
      <c r="F152">
        <v>212.22</v>
      </c>
      <c r="I152" s="6">
        <v>42214</v>
      </c>
      <c r="J152">
        <v>212.22</v>
      </c>
      <c r="K152">
        <v>210.947</v>
      </c>
      <c r="P152" s="6">
        <v>42216</v>
      </c>
      <c r="Q152">
        <v>0.1502</v>
      </c>
      <c r="S152" s="6">
        <v>42219</v>
      </c>
      <c r="T152">
        <v>10411</v>
      </c>
      <c r="W152" s="6">
        <v>42223</v>
      </c>
      <c r="X152" t="s">
        <v>1622</v>
      </c>
      <c r="Y152">
        <v>2230.86</v>
      </c>
      <c r="AB152" s="6">
        <v>43035</v>
      </c>
      <c r="AC152">
        <v>1510.8444999999999</v>
      </c>
      <c r="AD152">
        <v>55642020</v>
      </c>
      <c r="AE152">
        <v>230.38</v>
      </c>
      <c r="AF152">
        <v>5.5440000000000005</v>
      </c>
      <c r="AJ152" s="6">
        <v>42216</v>
      </c>
      <c r="AK152" s="4">
        <f t="shared" si="46"/>
        <v>0.1502</v>
      </c>
      <c r="AM152" s="6">
        <v>42219</v>
      </c>
      <c r="AN152">
        <f t="shared" si="47"/>
        <v>2235.1375899999998</v>
      </c>
      <c r="AR152" s="6">
        <v>42214</v>
      </c>
      <c r="AS152">
        <f t="shared" si="48"/>
        <v>210.947</v>
      </c>
      <c r="AT152">
        <f t="shared" si="49"/>
        <v>2170.61</v>
      </c>
      <c r="AU152">
        <f t="shared" si="55"/>
        <v>2.7618531511746092E-3</v>
      </c>
      <c r="AV152">
        <f t="shared" si="56"/>
        <v>2.7903925490975201E-3</v>
      </c>
      <c r="AX152" s="6">
        <v>42214</v>
      </c>
      <c r="AY152">
        <f t="shared" si="50"/>
        <v>210.947</v>
      </c>
      <c r="AZ152">
        <f t="shared" si="51"/>
        <v>212.22</v>
      </c>
      <c r="BA152">
        <f t="shared" si="57"/>
        <v>0</v>
      </c>
      <c r="BB152">
        <f t="shared" si="58"/>
        <v>6.0346911783528689E-3</v>
      </c>
      <c r="BE152">
        <f t="shared" si="59"/>
        <v>116.58717218890762</v>
      </c>
      <c r="BF152" t="e">
        <f t="shared" si="60"/>
        <v>#N/A</v>
      </c>
      <c r="BI152">
        <f t="shared" ref="BI152:BI215" si="63">CORREL(AU134:AU152,AV134:AV152)</f>
        <v>0.99999727282022921</v>
      </c>
      <c r="BL152" s="6">
        <v>43035</v>
      </c>
      <c r="BM152" s="10">
        <f t="shared" si="61"/>
        <v>1510.8444999999999</v>
      </c>
      <c r="BN152" s="10">
        <f t="shared" si="62"/>
        <v>5.5440000000000005</v>
      </c>
      <c r="BO152" s="10">
        <f t="shared" si="52"/>
        <v>55642020</v>
      </c>
      <c r="BP152">
        <f t="shared" si="53"/>
        <v>-3.5072488931320311E-4</v>
      </c>
      <c r="BQ152" s="10" t="str">
        <f t="shared" si="54"/>
        <v/>
      </c>
    </row>
    <row r="153" spans="4:69" x14ac:dyDescent="0.25">
      <c r="D153" s="6">
        <v>42215</v>
      </c>
      <c r="E153">
        <v>212.66</v>
      </c>
      <c r="F153">
        <v>213.61</v>
      </c>
      <c r="I153" s="6">
        <v>42215</v>
      </c>
      <c r="J153">
        <v>213.61</v>
      </c>
      <c r="K153">
        <v>212.66</v>
      </c>
      <c r="P153" s="6">
        <v>42219</v>
      </c>
      <c r="Q153">
        <v>0.1573</v>
      </c>
      <c r="S153" s="6">
        <v>42220</v>
      </c>
      <c r="T153">
        <v>6294</v>
      </c>
      <c r="W153" s="6">
        <v>42226</v>
      </c>
      <c r="X153" t="s">
        <v>1622</v>
      </c>
      <c r="Y153">
        <v>2246.9</v>
      </c>
      <c r="AB153" s="6">
        <v>43042</v>
      </c>
      <c r="AC153">
        <v>1519.7352000000001</v>
      </c>
      <c r="AD153">
        <v>8802375</v>
      </c>
      <c r="AE153">
        <v>234.08</v>
      </c>
      <c r="AF153">
        <v>5.5440000000000005</v>
      </c>
      <c r="AJ153" s="6">
        <v>42219</v>
      </c>
      <c r="AK153" s="4">
        <f t="shared" si="46"/>
        <v>0.1573</v>
      </c>
      <c r="AM153" s="6">
        <v>42220</v>
      </c>
      <c r="AN153">
        <f t="shared" si="47"/>
        <v>1342.5731400000002</v>
      </c>
      <c r="AR153" s="6">
        <v>42215</v>
      </c>
      <c r="AS153">
        <f t="shared" si="48"/>
        <v>212.66</v>
      </c>
      <c r="AT153">
        <f t="shared" si="49"/>
        <v>2188.31</v>
      </c>
      <c r="AU153">
        <f t="shared" si="55"/>
        <v>8.1205231645864462E-3</v>
      </c>
      <c r="AV153">
        <f t="shared" si="56"/>
        <v>8.1543897798312948E-3</v>
      </c>
      <c r="AX153" s="6">
        <v>42215</v>
      </c>
      <c r="AY153">
        <f t="shared" si="50"/>
        <v>212.66</v>
      </c>
      <c r="AZ153">
        <f t="shared" si="51"/>
        <v>213.61</v>
      </c>
      <c r="BA153">
        <f t="shared" si="57"/>
        <v>0</v>
      </c>
      <c r="BB153">
        <f t="shared" si="58"/>
        <v>4.4672246778896252E-3</v>
      </c>
      <c r="BE153">
        <f t="shared" si="59"/>
        <v>117.53392102136127</v>
      </c>
      <c r="BF153" t="e">
        <f t="shared" si="60"/>
        <v>#N/A</v>
      </c>
      <c r="BI153">
        <f t="shared" si="63"/>
        <v>0.99999734579333777</v>
      </c>
      <c r="BL153" s="6">
        <v>43042</v>
      </c>
      <c r="BM153" s="10">
        <f t="shared" si="61"/>
        <v>1519.7352000000001</v>
      </c>
      <c r="BN153" s="10">
        <f t="shared" si="62"/>
        <v>5.5440000000000005</v>
      </c>
      <c r="BO153" s="10">
        <f t="shared" si="52"/>
        <v>8802375</v>
      </c>
      <c r="BP153">
        <f t="shared" si="53"/>
        <v>-3.7047163362954327E-3</v>
      </c>
      <c r="BQ153" s="10" t="str">
        <f t="shared" si="54"/>
        <v/>
      </c>
    </row>
    <row r="154" spans="4:69" x14ac:dyDescent="0.25">
      <c r="D154" s="6">
        <v>42216</v>
      </c>
      <c r="E154">
        <v>214.23699999999999</v>
      </c>
      <c r="F154">
        <v>214.63</v>
      </c>
      <c r="I154" s="6">
        <v>42216</v>
      </c>
      <c r="J154">
        <v>214.63</v>
      </c>
      <c r="K154">
        <v>214.23699999999999</v>
      </c>
      <c r="P154" s="6">
        <v>42220</v>
      </c>
      <c r="Q154">
        <v>0.1169</v>
      </c>
      <c r="S154" s="6">
        <v>42221</v>
      </c>
      <c r="T154">
        <v>20358</v>
      </c>
      <c r="W154" s="6">
        <v>42227</v>
      </c>
      <c r="X154" t="s">
        <v>1622</v>
      </c>
      <c r="Y154">
        <v>2242.0700000000002</v>
      </c>
      <c r="AB154" s="6">
        <v>43049</v>
      </c>
      <c r="AC154">
        <v>1525.7031999999999</v>
      </c>
      <c r="AD154">
        <v>14896710</v>
      </c>
      <c r="AE154">
        <v>232</v>
      </c>
      <c r="AF154">
        <v>5.5440000000000005</v>
      </c>
      <c r="AJ154" s="6">
        <v>42220</v>
      </c>
      <c r="AK154" s="4">
        <f t="shared" si="46"/>
        <v>0.1169</v>
      </c>
      <c r="AM154" s="6">
        <v>42221</v>
      </c>
      <c r="AN154">
        <f t="shared" si="47"/>
        <v>4431.325859999999</v>
      </c>
      <c r="AR154" s="6">
        <v>42216</v>
      </c>
      <c r="AS154">
        <f t="shared" si="48"/>
        <v>214.23699999999999</v>
      </c>
      <c r="AT154">
        <f t="shared" si="49"/>
        <v>2204.6</v>
      </c>
      <c r="AU154">
        <f t="shared" si="55"/>
        <v>7.4155929652968133E-3</v>
      </c>
      <c r="AV154">
        <f t="shared" si="56"/>
        <v>7.4441006987127079E-3</v>
      </c>
      <c r="AX154" s="6">
        <v>42216</v>
      </c>
      <c r="AY154">
        <f t="shared" si="50"/>
        <v>214.23699999999999</v>
      </c>
      <c r="AZ154">
        <f t="shared" si="51"/>
        <v>214.63</v>
      </c>
      <c r="BA154">
        <f t="shared" si="57"/>
        <v>0</v>
      </c>
      <c r="BB154">
        <f t="shared" si="58"/>
        <v>1.8344170241368918E-3</v>
      </c>
      <c r="BE154">
        <f t="shared" si="59"/>
        <v>118.40550473927102</v>
      </c>
      <c r="BF154" t="e">
        <f t="shared" si="60"/>
        <v>#N/A</v>
      </c>
      <c r="BI154">
        <f t="shared" si="63"/>
        <v>0.99999758768112701</v>
      </c>
      <c r="BL154" s="6">
        <v>43049</v>
      </c>
      <c r="BM154" s="10">
        <f t="shared" si="61"/>
        <v>1525.7031999999999</v>
      </c>
      <c r="BN154" s="10">
        <f t="shared" si="62"/>
        <v>5.5440000000000005</v>
      </c>
      <c r="BO154" s="10">
        <f t="shared" si="52"/>
        <v>14896710</v>
      </c>
      <c r="BP154" t="str">
        <f t="shared" si="53"/>
        <v/>
      </c>
      <c r="BQ154" s="10">
        <f t="shared" si="54"/>
        <v>8.529741379310396E-3</v>
      </c>
    </row>
    <row r="155" spans="4:69" x14ac:dyDescent="0.25">
      <c r="D155" s="6">
        <v>42219</v>
      </c>
      <c r="E155">
        <v>214.23</v>
      </c>
      <c r="F155">
        <v>214.69</v>
      </c>
      <c r="I155" s="6">
        <v>42219</v>
      </c>
      <c r="J155">
        <v>214.69</v>
      </c>
      <c r="K155">
        <v>214.23</v>
      </c>
      <c r="P155" s="6">
        <v>42221</v>
      </c>
      <c r="Q155">
        <v>0.15229999999999999</v>
      </c>
      <c r="S155" s="6">
        <v>42222</v>
      </c>
      <c r="T155">
        <v>9028</v>
      </c>
      <c r="W155" s="6">
        <v>42228</v>
      </c>
      <c r="X155" t="s">
        <v>1622</v>
      </c>
      <c r="Y155">
        <v>2213.41</v>
      </c>
      <c r="AB155" s="6">
        <v>43056</v>
      </c>
      <c r="AC155">
        <v>1443.9204999999999</v>
      </c>
      <c r="AD155">
        <v>27221550</v>
      </c>
      <c r="AE155">
        <v>228</v>
      </c>
      <c r="AF155">
        <v>5.2930000000000001</v>
      </c>
      <c r="AJ155" s="6">
        <v>42221</v>
      </c>
      <c r="AK155" s="4">
        <f t="shared" si="46"/>
        <v>0.15229999999999999</v>
      </c>
      <c r="AM155" s="6">
        <v>42222</v>
      </c>
      <c r="AN155">
        <f t="shared" si="47"/>
        <v>1947.3395999999998</v>
      </c>
      <c r="AR155" s="6">
        <v>42219</v>
      </c>
      <c r="AS155">
        <f t="shared" si="48"/>
        <v>214.23</v>
      </c>
      <c r="AT155">
        <f t="shared" si="49"/>
        <v>2204.7199999999998</v>
      </c>
      <c r="AU155">
        <f t="shared" si="55"/>
        <v>-3.2674094577522794E-5</v>
      </c>
      <c r="AV155">
        <f t="shared" si="56"/>
        <v>5.4431642928287616E-5</v>
      </c>
      <c r="AX155" s="6">
        <v>42219</v>
      </c>
      <c r="AY155">
        <f t="shared" si="50"/>
        <v>214.23</v>
      </c>
      <c r="AZ155">
        <f t="shared" si="51"/>
        <v>214.69</v>
      </c>
      <c r="BA155">
        <f t="shared" si="57"/>
        <v>0</v>
      </c>
      <c r="BB155">
        <f t="shared" si="58"/>
        <v>2.1472249451524039E-3</v>
      </c>
      <c r="BE155">
        <f t="shared" si="59"/>
        <v>118.40163594661067</v>
      </c>
      <c r="BF155" t="e">
        <f t="shared" si="60"/>
        <v>#N/A</v>
      </c>
      <c r="BI155">
        <f t="shared" si="63"/>
        <v>0.99999713791436939</v>
      </c>
      <c r="BL155" s="6">
        <v>43056</v>
      </c>
      <c r="BM155" s="10">
        <f t="shared" si="61"/>
        <v>1443.9204999999999</v>
      </c>
      <c r="BN155" s="10">
        <f t="shared" si="62"/>
        <v>5.2930000000000001</v>
      </c>
      <c r="BO155" s="10">
        <f t="shared" si="52"/>
        <v>27221550</v>
      </c>
      <c r="BP155" t="str">
        <f t="shared" si="53"/>
        <v/>
      </c>
      <c r="BQ155" s="10">
        <f t="shared" si="54"/>
        <v>5.1684210526317109E-3</v>
      </c>
    </row>
    <row r="156" spans="4:69" x14ac:dyDescent="0.25">
      <c r="D156" s="6">
        <v>42220</v>
      </c>
      <c r="E156">
        <v>214.25299999999999</v>
      </c>
      <c r="F156">
        <v>213.31</v>
      </c>
      <c r="I156" s="6">
        <v>42220</v>
      </c>
      <c r="J156">
        <v>213.31</v>
      </c>
      <c r="K156">
        <v>214.25299999999999</v>
      </c>
      <c r="P156" s="6">
        <v>42222</v>
      </c>
      <c r="Q156">
        <v>0.1028</v>
      </c>
      <c r="S156" s="6">
        <v>42223</v>
      </c>
      <c r="T156">
        <v>10076</v>
      </c>
      <c r="W156" s="6">
        <v>42229</v>
      </c>
      <c r="X156" t="s">
        <v>1622</v>
      </c>
      <c r="Y156">
        <v>2216.29</v>
      </c>
      <c r="AB156" s="6">
        <v>43063</v>
      </c>
      <c r="AC156">
        <v>1450.5658000000001</v>
      </c>
      <c r="AD156">
        <v>9337314</v>
      </c>
      <c r="AE156">
        <v>232.11</v>
      </c>
      <c r="AF156">
        <v>5.2859999999999996</v>
      </c>
      <c r="AJ156" s="6">
        <v>42222</v>
      </c>
      <c r="AK156" s="4">
        <f t="shared" si="46"/>
        <v>0.1028</v>
      </c>
      <c r="AM156" s="6">
        <v>42223</v>
      </c>
      <c r="AN156">
        <f t="shared" si="47"/>
        <v>2168.3551999999995</v>
      </c>
      <c r="AR156" s="6">
        <v>42220</v>
      </c>
      <c r="AS156">
        <f t="shared" si="48"/>
        <v>214.25299999999999</v>
      </c>
      <c r="AT156">
        <f t="shared" si="49"/>
        <v>2205.02</v>
      </c>
      <c r="AU156">
        <f t="shared" si="55"/>
        <v>1.0736124725752028E-4</v>
      </c>
      <c r="AV156">
        <f t="shared" si="56"/>
        <v>1.3607170071483488E-4</v>
      </c>
      <c r="AX156" s="6">
        <v>42220</v>
      </c>
      <c r="AY156">
        <f t="shared" si="50"/>
        <v>214.25299999999999</v>
      </c>
      <c r="AZ156">
        <f t="shared" si="51"/>
        <v>213.31</v>
      </c>
      <c r="BA156">
        <f t="shared" si="57"/>
        <v>-4.4013386043602054E-3</v>
      </c>
      <c r="BB156">
        <f t="shared" si="58"/>
        <v>0</v>
      </c>
      <c r="BE156">
        <f t="shared" si="59"/>
        <v>118.41434769392323</v>
      </c>
      <c r="BF156" t="e">
        <f t="shared" si="60"/>
        <v>#N/A</v>
      </c>
      <c r="BI156">
        <f t="shared" si="63"/>
        <v>0.99999369523930681</v>
      </c>
      <c r="BL156" s="6">
        <v>43063</v>
      </c>
      <c r="BM156" s="10">
        <f t="shared" si="61"/>
        <v>1450.5658000000001</v>
      </c>
      <c r="BN156" s="10">
        <f t="shared" si="62"/>
        <v>5.2859999999999996</v>
      </c>
      <c r="BO156" s="10">
        <f t="shared" si="52"/>
        <v>9337314</v>
      </c>
      <c r="BP156">
        <f t="shared" si="53"/>
        <v>-3.4811080952997786E-3</v>
      </c>
      <c r="BQ156" s="10" t="str">
        <f t="shared" si="54"/>
        <v/>
      </c>
    </row>
    <row r="157" spans="4:69" x14ac:dyDescent="0.25">
      <c r="D157" s="6">
        <v>42221</v>
      </c>
      <c r="E157">
        <v>215.03</v>
      </c>
      <c r="F157">
        <v>217.67</v>
      </c>
      <c r="I157" s="6">
        <v>42221</v>
      </c>
      <c r="J157">
        <v>217.67</v>
      </c>
      <c r="K157">
        <v>215.03</v>
      </c>
      <c r="P157" s="6">
        <v>42223</v>
      </c>
      <c r="Q157">
        <v>0.18110000000000001</v>
      </c>
      <c r="S157" s="6">
        <v>42226</v>
      </c>
      <c r="T157">
        <v>5502</v>
      </c>
      <c r="W157" s="6">
        <v>42230</v>
      </c>
      <c r="X157" t="s">
        <v>1622</v>
      </c>
      <c r="Y157">
        <v>2211.6799999999998</v>
      </c>
      <c r="AB157" s="6">
        <v>43070</v>
      </c>
      <c r="AC157">
        <v>1455.1610000000001</v>
      </c>
      <c r="AD157">
        <v>16289680</v>
      </c>
      <c r="AE157">
        <v>229.91</v>
      </c>
      <c r="AF157">
        <v>5.2350000000000003</v>
      </c>
      <c r="AJ157" s="6">
        <v>42223</v>
      </c>
      <c r="AK157" s="4">
        <f t="shared" si="46"/>
        <v>0.18110000000000001</v>
      </c>
      <c r="AM157" s="6">
        <v>42226</v>
      </c>
      <c r="AN157">
        <f t="shared" si="47"/>
        <v>1206.8086799999999</v>
      </c>
      <c r="AR157" s="6">
        <v>42221</v>
      </c>
      <c r="AS157">
        <f t="shared" si="48"/>
        <v>215.03</v>
      </c>
      <c r="AT157">
        <f t="shared" si="49"/>
        <v>2213.09</v>
      </c>
      <c r="AU157">
        <f t="shared" si="55"/>
        <v>3.6265536538580001E-3</v>
      </c>
      <c r="AV157">
        <f t="shared" si="56"/>
        <v>3.6598307498345584E-3</v>
      </c>
      <c r="AX157" s="6">
        <v>42221</v>
      </c>
      <c r="AY157">
        <f t="shared" si="50"/>
        <v>215.03</v>
      </c>
      <c r="AZ157">
        <f t="shared" si="51"/>
        <v>217.67</v>
      </c>
      <c r="BA157">
        <f t="shared" si="57"/>
        <v>0</v>
      </c>
      <c r="BB157">
        <f t="shared" si="58"/>
        <v>1.2277356647909521E-2</v>
      </c>
      <c r="BE157">
        <f t="shared" si="59"/>
        <v>118.84378367922184</v>
      </c>
      <c r="BF157" t="e">
        <f t="shared" si="60"/>
        <v>#N/A</v>
      </c>
      <c r="BI157">
        <f t="shared" si="63"/>
        <v>0.99999358020516194</v>
      </c>
      <c r="BL157" s="6">
        <v>43070</v>
      </c>
      <c r="BM157" s="10">
        <f t="shared" si="61"/>
        <v>1455.1610000000001</v>
      </c>
      <c r="BN157" s="10">
        <f t="shared" si="62"/>
        <v>5.2350000000000003</v>
      </c>
      <c r="BO157" s="10">
        <f t="shared" si="52"/>
        <v>16289680</v>
      </c>
      <c r="BP157" t="str">
        <f t="shared" si="53"/>
        <v/>
      </c>
      <c r="BQ157" s="10">
        <f t="shared" si="54"/>
        <v>1.4730546735679084E-2</v>
      </c>
    </row>
    <row r="158" spans="4:69" x14ac:dyDescent="0.25">
      <c r="D158" s="6">
        <v>42222</v>
      </c>
      <c r="E158">
        <v>216.02799999999999</v>
      </c>
      <c r="F158">
        <v>215.7</v>
      </c>
      <c r="I158" s="6">
        <v>42222</v>
      </c>
      <c r="J158">
        <v>215.7</v>
      </c>
      <c r="K158">
        <v>216.02799999999999</v>
      </c>
      <c r="P158" s="6">
        <v>42226</v>
      </c>
      <c r="Q158">
        <v>0.1024</v>
      </c>
      <c r="S158" s="6">
        <v>42227</v>
      </c>
      <c r="T158">
        <v>49816</v>
      </c>
      <c r="W158" s="6">
        <v>42233</v>
      </c>
      <c r="X158" t="s">
        <v>1622</v>
      </c>
      <c r="Y158">
        <v>2222.7399999999998</v>
      </c>
      <c r="AB158" s="6">
        <v>43077</v>
      </c>
      <c r="AC158">
        <v>1461.7327</v>
      </c>
      <c r="AD158">
        <v>7288865</v>
      </c>
      <c r="AE158">
        <v>234.1</v>
      </c>
      <c r="AF158">
        <v>5.2350000000000003</v>
      </c>
      <c r="AJ158" s="6">
        <v>42226</v>
      </c>
      <c r="AK158" s="4">
        <f t="shared" si="46"/>
        <v>0.1024</v>
      </c>
      <c r="AM158" s="6">
        <v>42227</v>
      </c>
      <c r="AN158">
        <f t="shared" si="47"/>
        <v>10764.241280000002</v>
      </c>
      <c r="AR158" s="6">
        <v>42222</v>
      </c>
      <c r="AS158">
        <f t="shared" si="48"/>
        <v>216.02799999999999</v>
      </c>
      <c r="AT158">
        <f t="shared" si="49"/>
        <v>2223.42</v>
      </c>
      <c r="AU158">
        <f t="shared" si="55"/>
        <v>4.6412128540203046E-3</v>
      </c>
      <c r="AV158">
        <f t="shared" si="56"/>
        <v>4.6676818385154029E-3</v>
      </c>
      <c r="AX158" s="6">
        <v>42222</v>
      </c>
      <c r="AY158">
        <f t="shared" si="50"/>
        <v>216.02799999999999</v>
      </c>
      <c r="AZ158">
        <f t="shared" si="51"/>
        <v>215.7</v>
      </c>
      <c r="BA158">
        <f t="shared" si="57"/>
        <v>-1.5183216990389825E-3</v>
      </c>
      <c r="BB158">
        <f t="shared" si="58"/>
        <v>0</v>
      </c>
      <c r="BE158">
        <f t="shared" si="59"/>
        <v>119.39536297565425</v>
      </c>
      <c r="BF158" t="e">
        <f t="shared" si="60"/>
        <v>#N/A</v>
      </c>
      <c r="BI158">
        <f t="shared" si="63"/>
        <v>0.99999349228805134</v>
      </c>
      <c r="BL158" s="6">
        <v>43077</v>
      </c>
      <c r="BM158" s="10">
        <f t="shared" si="61"/>
        <v>1461.7327</v>
      </c>
      <c r="BN158" s="10">
        <f t="shared" si="62"/>
        <v>5.2350000000000003</v>
      </c>
      <c r="BO158" s="10">
        <f t="shared" si="52"/>
        <v>7288865</v>
      </c>
      <c r="BP158" t="str">
        <f t="shared" si="53"/>
        <v/>
      </c>
      <c r="BQ158" s="10">
        <f t="shared" si="54"/>
        <v>4.7330200768902486E-4</v>
      </c>
    </row>
    <row r="159" spans="4:69" x14ac:dyDescent="0.25">
      <c r="D159" s="6">
        <v>42223</v>
      </c>
      <c r="E159">
        <v>216.744</v>
      </c>
      <c r="F159">
        <v>215.2</v>
      </c>
      <c r="I159" s="6">
        <v>42223</v>
      </c>
      <c r="J159">
        <v>215.2</v>
      </c>
      <c r="K159">
        <v>216.744</v>
      </c>
      <c r="P159" s="6">
        <v>42227</v>
      </c>
      <c r="Q159">
        <v>8.2400000000000001E-2</v>
      </c>
      <c r="S159" s="6">
        <v>42228</v>
      </c>
      <c r="T159">
        <v>31221</v>
      </c>
      <c r="W159" s="6">
        <v>42234</v>
      </c>
      <c r="X159" t="s">
        <v>1622</v>
      </c>
      <c r="Y159">
        <v>2221.9</v>
      </c>
      <c r="AB159" s="6">
        <v>43084</v>
      </c>
      <c r="AC159">
        <v>1488.2754</v>
      </c>
      <c r="AD159">
        <v>14789490</v>
      </c>
      <c r="AE159">
        <v>234.47</v>
      </c>
      <c r="AF159">
        <v>5.3049999999999997</v>
      </c>
      <c r="AJ159" s="6">
        <v>42227</v>
      </c>
      <c r="AK159" s="4">
        <f t="shared" si="46"/>
        <v>8.2400000000000001E-2</v>
      </c>
      <c r="AM159" s="6">
        <v>42228</v>
      </c>
      <c r="AN159">
        <f t="shared" si="47"/>
        <v>6603.5537100000001</v>
      </c>
      <c r="AR159" s="6">
        <v>42223</v>
      </c>
      <c r="AS159">
        <f t="shared" si="48"/>
        <v>216.744</v>
      </c>
      <c r="AT159">
        <f t="shared" si="49"/>
        <v>2230.86</v>
      </c>
      <c r="AU159">
        <f t="shared" si="55"/>
        <v>3.3143851722925444E-3</v>
      </c>
      <c r="AV159">
        <f t="shared" si="56"/>
        <v>3.3461964001404443E-3</v>
      </c>
      <c r="AX159" s="6">
        <v>42223</v>
      </c>
      <c r="AY159">
        <f t="shared" si="50"/>
        <v>216.744</v>
      </c>
      <c r="AZ159">
        <f t="shared" si="51"/>
        <v>215.2</v>
      </c>
      <c r="BA159">
        <f t="shared" si="57"/>
        <v>-7.123611264902463E-3</v>
      </c>
      <c r="BB159">
        <f t="shared" si="58"/>
        <v>0</v>
      </c>
      <c r="BE159">
        <f t="shared" si="59"/>
        <v>119.79108519634124</v>
      </c>
      <c r="BF159" t="e">
        <f t="shared" si="60"/>
        <v>#N/A</v>
      </c>
      <c r="BI159">
        <f t="shared" si="63"/>
        <v>0.99999438691231035</v>
      </c>
      <c r="BL159" s="6">
        <v>43084</v>
      </c>
      <c r="BM159" s="10">
        <f t="shared" si="61"/>
        <v>1488.2754</v>
      </c>
      <c r="BN159" s="10">
        <f t="shared" si="62"/>
        <v>5.3049999999999997</v>
      </c>
      <c r="BO159" s="10">
        <f t="shared" si="52"/>
        <v>14789490</v>
      </c>
      <c r="BP159">
        <f t="shared" si="53"/>
        <v>-6.9416129995308884E-3</v>
      </c>
      <c r="BQ159" s="10" t="str">
        <f t="shared" si="54"/>
        <v/>
      </c>
    </row>
    <row r="160" spans="4:69" x14ac:dyDescent="0.25">
      <c r="D160" s="6">
        <v>42226</v>
      </c>
      <c r="E160">
        <v>218.28299999999999</v>
      </c>
      <c r="F160">
        <v>219.34</v>
      </c>
      <c r="I160" s="6">
        <v>42226</v>
      </c>
      <c r="J160">
        <v>219.34</v>
      </c>
      <c r="K160">
        <v>218.28299999999999</v>
      </c>
      <c r="P160" s="6">
        <v>42228</v>
      </c>
      <c r="Q160">
        <v>0.1191</v>
      </c>
      <c r="S160" s="6">
        <v>42229</v>
      </c>
      <c r="T160">
        <v>30669</v>
      </c>
      <c r="W160" s="6">
        <v>42235</v>
      </c>
      <c r="X160" t="s">
        <v>1622</v>
      </c>
      <c r="Y160">
        <v>2190.48</v>
      </c>
      <c r="AB160" s="6">
        <v>43091</v>
      </c>
      <c r="AC160">
        <v>1579.3033</v>
      </c>
      <c r="AD160">
        <v>38406080</v>
      </c>
      <c r="AE160">
        <v>237.06</v>
      </c>
      <c r="AF160">
        <v>5.4820000000000002</v>
      </c>
      <c r="AJ160" s="6">
        <v>42228</v>
      </c>
      <c r="AK160" s="4">
        <f t="shared" si="46"/>
        <v>0.1191</v>
      </c>
      <c r="AM160" s="6">
        <v>42229</v>
      </c>
      <c r="AN160">
        <f t="shared" si="47"/>
        <v>6603.9557700000005</v>
      </c>
      <c r="AR160" s="6">
        <v>42226</v>
      </c>
      <c r="AS160">
        <f t="shared" si="48"/>
        <v>218.28299999999999</v>
      </c>
      <c r="AT160">
        <f t="shared" si="49"/>
        <v>2246.9</v>
      </c>
      <c r="AU160">
        <f t="shared" si="55"/>
        <v>7.1005425755730212E-3</v>
      </c>
      <c r="AV160">
        <f t="shared" si="56"/>
        <v>7.1900522668388867E-3</v>
      </c>
      <c r="AX160" s="6">
        <v>42226</v>
      </c>
      <c r="AY160">
        <f t="shared" si="50"/>
        <v>218.28299999999999</v>
      </c>
      <c r="AZ160">
        <f t="shared" si="51"/>
        <v>219.34</v>
      </c>
      <c r="BA160">
        <f t="shared" si="57"/>
        <v>0</v>
      </c>
      <c r="BB160">
        <f t="shared" si="58"/>
        <v>4.8423376992254852E-3</v>
      </c>
      <c r="BE160">
        <f t="shared" si="59"/>
        <v>120.64166689695196</v>
      </c>
      <c r="BF160" t="e">
        <f t="shared" si="60"/>
        <v>#N/A</v>
      </c>
      <c r="BI160">
        <f t="shared" si="63"/>
        <v>0.99999099572671757</v>
      </c>
      <c r="BL160" s="6">
        <v>43091</v>
      </c>
      <c r="BM160" s="10">
        <f t="shared" si="61"/>
        <v>1579.3033</v>
      </c>
      <c r="BN160" s="10">
        <f t="shared" si="62"/>
        <v>5.4820000000000002</v>
      </c>
      <c r="BO160" s="10">
        <f t="shared" si="52"/>
        <v>38406080</v>
      </c>
      <c r="BP160" t="str">
        <f t="shared" si="53"/>
        <v/>
      </c>
      <c r="BQ160" s="10">
        <f t="shared" si="54"/>
        <v>1.1874630895132299E-3</v>
      </c>
    </row>
    <row r="161" spans="4:69" x14ac:dyDescent="0.25">
      <c r="D161" s="6">
        <v>42227</v>
      </c>
      <c r="E161">
        <v>217.80799999999999</v>
      </c>
      <c r="F161">
        <v>216.08</v>
      </c>
      <c r="I161" s="6">
        <v>42227</v>
      </c>
      <c r="J161">
        <v>216.08</v>
      </c>
      <c r="K161">
        <v>217.80799999999999</v>
      </c>
      <c r="P161" s="6">
        <v>42229</v>
      </c>
      <c r="Q161">
        <v>0.10780000000000001</v>
      </c>
      <c r="S161" s="6">
        <v>42230</v>
      </c>
      <c r="T161">
        <v>2140</v>
      </c>
      <c r="W161" s="6">
        <v>42236</v>
      </c>
      <c r="X161" t="s">
        <v>1622</v>
      </c>
      <c r="Y161">
        <v>2158.1999999999998</v>
      </c>
      <c r="AB161" s="6">
        <v>43098</v>
      </c>
      <c r="AC161">
        <v>1587.8230000000001</v>
      </c>
      <c r="AD161">
        <v>1164343</v>
      </c>
      <c r="AE161">
        <v>236.51</v>
      </c>
      <c r="AF161">
        <v>5.4989999999999997</v>
      </c>
      <c r="AJ161" s="6">
        <v>42229</v>
      </c>
      <c r="AK161" s="4">
        <f t="shared" si="46"/>
        <v>0.10780000000000001</v>
      </c>
      <c r="AM161" s="6">
        <v>42230</v>
      </c>
      <c r="AN161">
        <f t="shared" si="47"/>
        <v>460.42099999999999</v>
      </c>
      <c r="AR161" s="6">
        <v>42227</v>
      </c>
      <c r="AS161">
        <f t="shared" si="48"/>
        <v>217.80799999999999</v>
      </c>
      <c r="AT161">
        <f t="shared" si="49"/>
        <v>2242.0700000000002</v>
      </c>
      <c r="AU161">
        <f t="shared" si="55"/>
        <v>-2.1760741789328408E-3</v>
      </c>
      <c r="AV161">
        <f t="shared" si="56"/>
        <v>-2.1496283768748237E-3</v>
      </c>
      <c r="AX161" s="6">
        <v>42227</v>
      </c>
      <c r="AY161">
        <f t="shared" si="50"/>
        <v>217.80799999999999</v>
      </c>
      <c r="AZ161">
        <f t="shared" si="51"/>
        <v>216.08</v>
      </c>
      <c r="BA161">
        <f t="shared" si="57"/>
        <v>-7.9335928891499652E-3</v>
      </c>
      <c r="BB161">
        <f t="shared" si="58"/>
        <v>0</v>
      </c>
      <c r="BE161">
        <f t="shared" si="59"/>
        <v>120.37914168071408</v>
      </c>
      <c r="BF161" t="e">
        <f t="shared" si="60"/>
        <v>#N/A</v>
      </c>
      <c r="BI161">
        <f t="shared" si="63"/>
        <v>0.99999072985485915</v>
      </c>
      <c r="BL161" s="6">
        <v>43098</v>
      </c>
      <c r="BM161" s="10">
        <f t="shared" si="61"/>
        <v>1587.8230000000001</v>
      </c>
      <c r="BN161" s="10">
        <f t="shared" si="62"/>
        <v>5.4989999999999997</v>
      </c>
      <c r="BO161" s="10">
        <f t="shared" si="52"/>
        <v>1164343</v>
      </c>
      <c r="BP161">
        <f t="shared" si="53"/>
        <v>-1.8227559088409562E-3</v>
      </c>
      <c r="BQ161" s="10" t="str">
        <f t="shared" si="54"/>
        <v/>
      </c>
    </row>
    <row r="162" spans="4:69" x14ac:dyDescent="0.25">
      <c r="D162" s="6">
        <v>42228</v>
      </c>
      <c r="E162">
        <v>215.017</v>
      </c>
      <c r="F162">
        <v>211.51</v>
      </c>
      <c r="I162" s="6">
        <v>42228</v>
      </c>
      <c r="J162">
        <v>211.51</v>
      </c>
      <c r="K162">
        <v>215.017</v>
      </c>
      <c r="P162" s="6">
        <v>42230</v>
      </c>
      <c r="Q162">
        <v>0.1361</v>
      </c>
      <c r="S162" s="6">
        <v>42233</v>
      </c>
      <c r="T162">
        <v>134278</v>
      </c>
      <c r="W162" s="6">
        <v>42237</v>
      </c>
      <c r="X162" t="s">
        <v>1622</v>
      </c>
      <c r="Y162">
        <v>2091.41</v>
      </c>
      <c r="AB162" s="6">
        <v>43105</v>
      </c>
      <c r="AC162">
        <v>1664.8332</v>
      </c>
      <c r="AD162">
        <v>16277920</v>
      </c>
      <c r="AE162">
        <v>244.47</v>
      </c>
      <c r="AF162">
        <v>5.4989999999999997</v>
      </c>
      <c r="AJ162" s="6">
        <v>42230</v>
      </c>
      <c r="AK162" s="4">
        <f t="shared" si="46"/>
        <v>0.1361</v>
      </c>
      <c r="AM162" s="6">
        <v>42233</v>
      </c>
      <c r="AN162">
        <f t="shared" si="47"/>
        <v>29030.903599999998</v>
      </c>
      <c r="AR162" s="6">
        <v>42228</v>
      </c>
      <c r="AS162">
        <f t="shared" si="48"/>
        <v>215.017</v>
      </c>
      <c r="AT162">
        <f t="shared" si="49"/>
        <v>2213.41</v>
      </c>
      <c r="AU162">
        <f t="shared" si="55"/>
        <v>-1.2814038051862209E-2</v>
      </c>
      <c r="AV162">
        <f t="shared" si="56"/>
        <v>-1.2782830152493152E-2</v>
      </c>
      <c r="AX162" s="6">
        <v>42228</v>
      </c>
      <c r="AY162">
        <f t="shared" si="50"/>
        <v>215.017</v>
      </c>
      <c r="AZ162">
        <f t="shared" si="51"/>
        <v>211.51</v>
      </c>
      <c r="BA162">
        <f t="shared" si="57"/>
        <v>-1.6310338252324308E-2</v>
      </c>
      <c r="BB162">
        <f t="shared" si="58"/>
        <v>0</v>
      </c>
      <c r="BE162">
        <f t="shared" si="59"/>
        <v>118.83659877856691</v>
      </c>
      <c r="BF162" t="e">
        <f t="shared" si="60"/>
        <v>#N/A</v>
      </c>
      <c r="BI162">
        <f t="shared" si="63"/>
        <v>0.99999195237561422</v>
      </c>
      <c r="BL162" s="6">
        <v>43105</v>
      </c>
      <c r="BM162" s="10">
        <f t="shared" si="61"/>
        <v>1664.8332</v>
      </c>
      <c r="BN162" s="10">
        <f t="shared" si="62"/>
        <v>5.4989999999999997</v>
      </c>
      <c r="BO162" s="10">
        <f t="shared" si="52"/>
        <v>16277920</v>
      </c>
      <c r="BP162">
        <f t="shared" si="53"/>
        <v>-1.6971407534666083E-3</v>
      </c>
      <c r="BQ162" s="10" t="str">
        <f t="shared" si="54"/>
        <v/>
      </c>
    </row>
    <row r="163" spans="4:69" x14ac:dyDescent="0.25">
      <c r="D163" s="6">
        <v>42229</v>
      </c>
      <c r="E163">
        <v>215.291</v>
      </c>
      <c r="F163">
        <v>215.33</v>
      </c>
      <c r="I163" s="6">
        <v>42229</v>
      </c>
      <c r="J163">
        <v>215.33</v>
      </c>
      <c r="K163">
        <v>215.291</v>
      </c>
      <c r="P163" s="6">
        <v>42233</v>
      </c>
      <c r="Q163">
        <v>0.12130000000000001</v>
      </c>
      <c r="S163" s="6">
        <v>42234</v>
      </c>
      <c r="T163">
        <v>9096</v>
      </c>
      <c r="W163" s="6">
        <v>42240</v>
      </c>
      <c r="X163" t="s">
        <v>1622</v>
      </c>
      <c r="Y163">
        <v>1969.46</v>
      </c>
      <c r="AB163" s="6">
        <v>43112</v>
      </c>
      <c r="AC163">
        <v>1697.6944000000001</v>
      </c>
      <c r="AD163">
        <v>8475846</v>
      </c>
      <c r="AE163">
        <v>245.66</v>
      </c>
      <c r="AF163">
        <v>5.5289999999999999</v>
      </c>
      <c r="AJ163" s="6">
        <v>42233</v>
      </c>
      <c r="AK163" s="4">
        <f t="shared" si="46"/>
        <v>0.12130000000000001</v>
      </c>
      <c r="AM163" s="6">
        <v>42234</v>
      </c>
      <c r="AN163">
        <f t="shared" si="47"/>
        <v>1956.3676800000001</v>
      </c>
      <c r="AR163" s="6">
        <v>42229</v>
      </c>
      <c r="AS163">
        <f t="shared" si="48"/>
        <v>215.291</v>
      </c>
      <c r="AT163">
        <f t="shared" si="49"/>
        <v>2216.29</v>
      </c>
      <c r="AU163">
        <f t="shared" si="55"/>
        <v>1.2743178446354975E-3</v>
      </c>
      <c r="AV163">
        <f t="shared" si="56"/>
        <v>1.3011597489847038E-3</v>
      </c>
      <c r="AX163" s="6">
        <v>42229</v>
      </c>
      <c r="AY163">
        <f t="shared" si="50"/>
        <v>215.291</v>
      </c>
      <c r="AZ163">
        <f t="shared" si="51"/>
        <v>215.33</v>
      </c>
      <c r="BA163">
        <f t="shared" si="57"/>
        <v>0</v>
      </c>
      <c r="BB163">
        <f t="shared" si="58"/>
        <v>1.8115016419639751E-4</v>
      </c>
      <c r="BE163">
        <f t="shared" si="59"/>
        <v>118.98803437698622</v>
      </c>
      <c r="BF163" t="e">
        <f t="shared" si="60"/>
        <v>#N/A</v>
      </c>
      <c r="BI163">
        <f t="shared" si="63"/>
        <v>0.99999179313843678</v>
      </c>
      <c r="BL163" s="6">
        <v>43112</v>
      </c>
      <c r="BM163" s="10">
        <f t="shared" si="61"/>
        <v>1697.6944000000001</v>
      </c>
      <c r="BN163" s="10">
        <f t="shared" si="62"/>
        <v>5.5289999999999999</v>
      </c>
      <c r="BO163" s="10">
        <f t="shared" si="52"/>
        <v>8475846</v>
      </c>
      <c r="BP163">
        <f t="shared" si="53"/>
        <v>-8.8260197020271214E-3</v>
      </c>
      <c r="BQ163" s="10" t="str">
        <f t="shared" si="54"/>
        <v/>
      </c>
    </row>
    <row r="164" spans="4:69" x14ac:dyDescent="0.25">
      <c r="D164" s="6">
        <v>42230</v>
      </c>
      <c r="E164">
        <v>214.83600000000001</v>
      </c>
      <c r="F164">
        <v>215.15</v>
      </c>
      <c r="I164" s="6">
        <v>42230</v>
      </c>
      <c r="J164">
        <v>215.15</v>
      </c>
      <c r="K164">
        <v>214.83600000000001</v>
      </c>
      <c r="P164" s="6">
        <v>42234</v>
      </c>
      <c r="Q164">
        <v>0.15340000000000001</v>
      </c>
      <c r="S164" s="6">
        <v>42235</v>
      </c>
      <c r="T164">
        <v>10359</v>
      </c>
      <c r="W164" s="6">
        <v>42241</v>
      </c>
      <c r="X164" t="s">
        <v>1622</v>
      </c>
      <c r="Y164">
        <v>1905.37</v>
      </c>
      <c r="AB164" s="6">
        <v>43119</v>
      </c>
      <c r="AC164">
        <v>1740.3843999999999</v>
      </c>
      <c r="AD164">
        <v>14295080</v>
      </c>
      <c r="AE164">
        <v>245.1</v>
      </c>
      <c r="AF164">
        <v>5.59</v>
      </c>
      <c r="AJ164" s="6">
        <v>42234</v>
      </c>
      <c r="AK164" s="4">
        <f t="shared" si="46"/>
        <v>0.15340000000000001</v>
      </c>
      <c r="AM164" s="6">
        <v>42235</v>
      </c>
      <c r="AN164">
        <f t="shared" si="47"/>
        <v>2193.0002999999997</v>
      </c>
      <c r="AR164" s="6">
        <v>42230</v>
      </c>
      <c r="AS164">
        <f t="shared" si="48"/>
        <v>214.83600000000001</v>
      </c>
      <c r="AT164">
        <f t="shared" si="49"/>
        <v>2211.6799999999998</v>
      </c>
      <c r="AU164">
        <f t="shared" si="55"/>
        <v>-2.1134185822908602E-3</v>
      </c>
      <c r="AV164">
        <f t="shared" si="56"/>
        <v>-2.0800527006845648E-3</v>
      </c>
      <c r="AX164" s="6">
        <v>42230</v>
      </c>
      <c r="AY164">
        <f t="shared" si="50"/>
        <v>214.83600000000001</v>
      </c>
      <c r="AZ164">
        <f t="shared" si="51"/>
        <v>215.15</v>
      </c>
      <c r="BA164">
        <f t="shared" si="57"/>
        <v>0</v>
      </c>
      <c r="BB164">
        <f t="shared" si="58"/>
        <v>1.4615799959039055E-3</v>
      </c>
      <c r="BE164">
        <f t="shared" si="59"/>
        <v>118.73656285406364</v>
      </c>
      <c r="BF164" t="e">
        <f t="shared" si="60"/>
        <v>#N/A</v>
      </c>
      <c r="BI164">
        <f t="shared" si="63"/>
        <v>0.99999454503568674</v>
      </c>
      <c r="BL164" s="6">
        <v>43119</v>
      </c>
      <c r="BM164" s="10">
        <f t="shared" si="61"/>
        <v>1740.3843999999999</v>
      </c>
      <c r="BN164" s="10">
        <f t="shared" si="62"/>
        <v>5.59</v>
      </c>
      <c r="BO164" s="10">
        <f t="shared" si="52"/>
        <v>14295080</v>
      </c>
      <c r="BP164" t="str">
        <f t="shared" si="53"/>
        <v/>
      </c>
      <c r="BQ164" s="10">
        <f t="shared" si="54"/>
        <v>3.4965320277446921E-4</v>
      </c>
    </row>
    <row r="165" spans="4:69" x14ac:dyDescent="0.25">
      <c r="D165" s="6">
        <v>42233</v>
      </c>
      <c r="E165">
        <v>215.893</v>
      </c>
      <c r="F165">
        <v>216.2</v>
      </c>
      <c r="I165" s="6">
        <v>42233</v>
      </c>
      <c r="J165">
        <v>216.2</v>
      </c>
      <c r="K165">
        <v>215.893</v>
      </c>
      <c r="P165" s="6">
        <v>42235</v>
      </c>
      <c r="Q165">
        <v>0.20910000000000001</v>
      </c>
      <c r="S165" s="6">
        <v>42236</v>
      </c>
      <c r="T165">
        <v>10567</v>
      </c>
      <c r="W165" s="6">
        <v>42242</v>
      </c>
      <c r="X165" t="s">
        <v>1622</v>
      </c>
      <c r="Y165">
        <v>1967.34</v>
      </c>
      <c r="AB165" s="6">
        <v>43126</v>
      </c>
      <c r="AC165">
        <v>1759.8061</v>
      </c>
      <c r="AD165">
        <v>17883130</v>
      </c>
      <c r="AE165">
        <v>243.53</v>
      </c>
      <c r="AF165">
        <v>5.5120000000000005</v>
      </c>
      <c r="AJ165" s="6">
        <v>42235</v>
      </c>
      <c r="AK165" s="4">
        <f t="shared" si="46"/>
        <v>0.20910000000000001</v>
      </c>
      <c r="AM165" s="6">
        <v>42236</v>
      </c>
      <c r="AN165">
        <f t="shared" si="47"/>
        <v>2188.3200300000003</v>
      </c>
      <c r="AR165" s="6">
        <v>42233</v>
      </c>
      <c r="AS165">
        <f t="shared" si="48"/>
        <v>215.893</v>
      </c>
      <c r="AT165">
        <f t="shared" si="49"/>
        <v>2222.7399999999998</v>
      </c>
      <c r="AU165">
        <f t="shared" si="55"/>
        <v>4.9200320244278117E-3</v>
      </c>
      <c r="AV165">
        <f t="shared" si="56"/>
        <v>5.0007234319611182E-3</v>
      </c>
      <c r="AX165" s="6">
        <v>42233</v>
      </c>
      <c r="AY165">
        <f t="shared" si="50"/>
        <v>215.893</v>
      </c>
      <c r="AZ165">
        <f t="shared" si="51"/>
        <v>216.2</v>
      </c>
      <c r="BA165">
        <f t="shared" si="57"/>
        <v>0</v>
      </c>
      <c r="BB165">
        <f t="shared" si="58"/>
        <v>1.4220007133163293E-3</v>
      </c>
      <c r="BE165">
        <f t="shared" si="59"/>
        <v>119.32075054577611</v>
      </c>
      <c r="BF165" t="e">
        <f t="shared" si="60"/>
        <v>#N/A</v>
      </c>
      <c r="BI165">
        <f t="shared" si="63"/>
        <v>0.99999337533601074</v>
      </c>
      <c r="BL165" s="6">
        <v>43126</v>
      </c>
      <c r="BM165" s="10">
        <f t="shared" si="61"/>
        <v>1759.8061</v>
      </c>
      <c r="BN165" s="10">
        <f t="shared" si="62"/>
        <v>5.5120000000000005</v>
      </c>
      <c r="BO165" s="10">
        <f t="shared" si="52"/>
        <v>17883130</v>
      </c>
      <c r="BP165" t="str">
        <f t="shared" si="53"/>
        <v/>
      </c>
      <c r="BQ165" s="10">
        <f t="shared" si="54"/>
        <v>1.006036217303885E-3</v>
      </c>
    </row>
    <row r="166" spans="4:69" x14ac:dyDescent="0.25">
      <c r="D166" s="6">
        <v>42234</v>
      </c>
      <c r="E166">
        <v>215.804</v>
      </c>
      <c r="F166">
        <v>215.08</v>
      </c>
      <c r="I166" s="6">
        <v>42234</v>
      </c>
      <c r="J166">
        <v>215.08</v>
      </c>
      <c r="K166">
        <v>215.804</v>
      </c>
      <c r="P166" s="6">
        <v>42236</v>
      </c>
      <c r="Q166">
        <v>0.12330000000000001</v>
      </c>
      <c r="S166" s="6">
        <v>42237</v>
      </c>
      <c r="T166">
        <v>60643</v>
      </c>
      <c r="W166" s="6">
        <v>42243</v>
      </c>
      <c r="X166" t="s">
        <v>1622</v>
      </c>
      <c r="Y166">
        <v>1996.62</v>
      </c>
      <c r="AB166" s="6">
        <v>43133</v>
      </c>
      <c r="AC166">
        <v>1749.7682</v>
      </c>
      <c r="AD166">
        <v>19752810</v>
      </c>
      <c r="AE166">
        <v>241.35</v>
      </c>
      <c r="AF166">
        <v>5.28</v>
      </c>
      <c r="AJ166" s="6">
        <v>42236</v>
      </c>
      <c r="AK166" s="4">
        <f t="shared" si="46"/>
        <v>0.12330000000000001</v>
      </c>
      <c r="AM166" s="6">
        <v>42237</v>
      </c>
      <c r="AN166">
        <f t="shared" si="47"/>
        <v>12010.346150000001</v>
      </c>
      <c r="AR166" s="6">
        <v>42234</v>
      </c>
      <c r="AS166">
        <f t="shared" si="48"/>
        <v>215.804</v>
      </c>
      <c r="AT166">
        <f t="shared" si="49"/>
        <v>2221.9</v>
      </c>
      <c r="AU166">
        <f t="shared" si="55"/>
        <v>-4.1224124913730176E-4</v>
      </c>
      <c r="AV166">
        <f t="shared" si="56"/>
        <v>-3.7791194651637383E-4</v>
      </c>
      <c r="AX166" s="6">
        <v>42234</v>
      </c>
      <c r="AY166">
        <f t="shared" si="50"/>
        <v>215.804</v>
      </c>
      <c r="AZ166">
        <f t="shared" si="51"/>
        <v>215.08</v>
      </c>
      <c r="BA166">
        <f t="shared" si="57"/>
        <v>-3.3548961094326257E-3</v>
      </c>
      <c r="BB166">
        <f t="shared" si="58"/>
        <v>0</v>
      </c>
      <c r="BE166">
        <f t="shared" si="59"/>
        <v>119.27156161052312</v>
      </c>
      <c r="BF166" t="e">
        <f t="shared" si="60"/>
        <v>#N/A</v>
      </c>
      <c r="BI166">
        <f t="shared" si="63"/>
        <v>0.99999200224977181</v>
      </c>
      <c r="BL166" s="6">
        <v>43133</v>
      </c>
      <c r="BM166" s="10">
        <f t="shared" si="61"/>
        <v>1749.7682</v>
      </c>
      <c r="BN166" s="10">
        <f t="shared" si="62"/>
        <v>5.28</v>
      </c>
      <c r="BO166" s="10">
        <f t="shared" si="52"/>
        <v>19752810</v>
      </c>
      <c r="BP166" t="str">
        <f t="shared" si="53"/>
        <v/>
      </c>
      <c r="BQ166" s="10">
        <f t="shared" si="54"/>
        <v>1.6349699606381662E-3</v>
      </c>
    </row>
    <row r="167" spans="4:69" x14ac:dyDescent="0.25">
      <c r="D167" s="6">
        <v>42235</v>
      </c>
      <c r="E167">
        <v>212.74600000000001</v>
      </c>
      <c r="F167">
        <v>211.7</v>
      </c>
      <c r="I167" s="6">
        <v>42235</v>
      </c>
      <c r="J167">
        <v>211.7</v>
      </c>
      <c r="K167">
        <v>212.74600000000001</v>
      </c>
      <c r="P167" s="6">
        <v>42237</v>
      </c>
      <c r="Q167">
        <v>0.14879999999999999</v>
      </c>
      <c r="S167" s="6">
        <v>42240</v>
      </c>
      <c r="T167">
        <v>63228</v>
      </c>
      <c r="W167" s="6">
        <v>42244</v>
      </c>
      <c r="X167" t="s">
        <v>1622</v>
      </c>
      <c r="Y167">
        <v>2062.71</v>
      </c>
      <c r="AB167" s="6">
        <v>43140</v>
      </c>
      <c r="AC167">
        <v>1666.5684000000001</v>
      </c>
      <c r="AD167">
        <v>23821320</v>
      </c>
      <c r="AE167">
        <v>221.71</v>
      </c>
      <c r="AF167">
        <v>5.2089999999999996</v>
      </c>
      <c r="AJ167" s="6">
        <v>42237</v>
      </c>
      <c r="AK167" s="4">
        <f t="shared" si="46"/>
        <v>0.14879999999999999</v>
      </c>
      <c r="AM167" s="6">
        <v>42240</v>
      </c>
      <c r="AN167">
        <f t="shared" si="47"/>
        <v>11447.429400000001</v>
      </c>
      <c r="AR167" s="6">
        <v>42235</v>
      </c>
      <c r="AS167">
        <f t="shared" si="48"/>
        <v>212.74600000000001</v>
      </c>
      <c r="AT167">
        <f t="shared" si="49"/>
        <v>2190.48</v>
      </c>
      <c r="AU167">
        <f t="shared" si="55"/>
        <v>-1.4170265611388122E-2</v>
      </c>
      <c r="AV167">
        <f t="shared" si="56"/>
        <v>-1.4141050452315618E-2</v>
      </c>
      <c r="AX167" s="6">
        <v>42235</v>
      </c>
      <c r="AY167">
        <f t="shared" si="50"/>
        <v>212.74600000000001</v>
      </c>
      <c r="AZ167">
        <f t="shared" si="51"/>
        <v>211.7</v>
      </c>
      <c r="BA167">
        <f t="shared" si="57"/>
        <v>-4.916661182819082E-3</v>
      </c>
      <c r="BB167">
        <f t="shared" si="58"/>
        <v>0</v>
      </c>
      <c r="BE167">
        <f t="shared" si="59"/>
        <v>117.58145190261696</v>
      </c>
      <c r="BF167" t="e">
        <f t="shared" si="60"/>
        <v>#N/A</v>
      </c>
      <c r="BI167">
        <f t="shared" si="63"/>
        <v>0.99999363806326014</v>
      </c>
      <c r="BL167" s="6">
        <v>43140</v>
      </c>
      <c r="BM167" s="10">
        <f t="shared" si="61"/>
        <v>1666.5684000000001</v>
      </c>
      <c r="BN167" s="10">
        <f t="shared" si="62"/>
        <v>5.2089999999999996</v>
      </c>
      <c r="BO167" s="10">
        <f t="shared" si="52"/>
        <v>23821320</v>
      </c>
      <c r="BP167" t="str">
        <f t="shared" si="53"/>
        <v/>
      </c>
      <c r="BQ167" s="10">
        <f t="shared" si="54"/>
        <v>1.2259708628388433E-2</v>
      </c>
    </row>
    <row r="168" spans="4:69" x14ac:dyDescent="0.25">
      <c r="D168" s="6">
        <v>42236</v>
      </c>
      <c r="E168">
        <v>209.60400000000001</v>
      </c>
      <c r="F168">
        <v>207.09</v>
      </c>
      <c r="I168" s="6">
        <v>42236</v>
      </c>
      <c r="J168">
        <v>207.09</v>
      </c>
      <c r="K168">
        <v>209.60400000000001</v>
      </c>
      <c r="P168" s="6">
        <v>42240</v>
      </c>
      <c r="Q168">
        <v>1.1101000000000001</v>
      </c>
      <c r="S168" s="6">
        <v>42241</v>
      </c>
      <c r="T168">
        <v>32837</v>
      </c>
      <c r="W168" s="6">
        <v>42247</v>
      </c>
      <c r="X168" t="s">
        <v>1622</v>
      </c>
      <c r="Y168">
        <v>2045.64</v>
      </c>
      <c r="AB168" s="6">
        <v>43147</v>
      </c>
      <c r="AC168">
        <v>1692.6578999999999</v>
      </c>
      <c r="AD168">
        <v>71134800</v>
      </c>
      <c r="AE168">
        <v>226.61</v>
      </c>
      <c r="AF168">
        <v>5.319</v>
      </c>
      <c r="AJ168" s="6">
        <v>42240</v>
      </c>
      <c r="AK168" s="4">
        <f t="shared" si="46"/>
        <v>0.12103577981651402</v>
      </c>
      <c r="AM168" s="6">
        <v>42241</v>
      </c>
      <c r="AN168">
        <f t="shared" si="47"/>
        <v>6288.2855</v>
      </c>
      <c r="AR168" s="6">
        <v>42236</v>
      </c>
      <c r="AS168">
        <f t="shared" si="48"/>
        <v>209.60400000000001</v>
      </c>
      <c r="AT168">
        <f t="shared" si="49"/>
        <v>2158.1999999999998</v>
      </c>
      <c r="AU168">
        <f t="shared" si="55"/>
        <v>-1.4768785312062271E-2</v>
      </c>
      <c r="AV168">
        <f t="shared" si="56"/>
        <v>-1.4736496110441588E-2</v>
      </c>
      <c r="AX168" s="6">
        <v>42236</v>
      </c>
      <c r="AY168">
        <f t="shared" si="50"/>
        <v>209.60400000000001</v>
      </c>
      <c r="AZ168">
        <f t="shared" si="51"/>
        <v>207.09</v>
      </c>
      <c r="BA168">
        <f t="shared" si="57"/>
        <v>-1.1994045915154294E-2</v>
      </c>
      <c r="BB168">
        <f t="shared" si="58"/>
        <v>0</v>
      </c>
      <c r="BE168">
        <f t="shared" si="59"/>
        <v>115.84491668278663</v>
      </c>
      <c r="BF168" t="e">
        <f t="shared" si="60"/>
        <v>#N/A</v>
      </c>
      <c r="BI168">
        <f t="shared" si="63"/>
        <v>0.99999480025149223</v>
      </c>
      <c r="BL168" s="6">
        <v>43147</v>
      </c>
      <c r="BM168" s="10">
        <f t="shared" si="61"/>
        <v>1692.6578999999999</v>
      </c>
      <c r="BN168" s="10">
        <f t="shared" si="62"/>
        <v>5.319</v>
      </c>
      <c r="BO168" s="10">
        <f t="shared" si="52"/>
        <v>71134800</v>
      </c>
      <c r="BP168">
        <f t="shared" si="53"/>
        <v>-6.6298927673095198E-3</v>
      </c>
      <c r="BQ168" s="10" t="str">
        <f t="shared" si="54"/>
        <v/>
      </c>
    </row>
    <row r="169" spans="4:69" x14ac:dyDescent="0.25">
      <c r="D169" s="6">
        <v>42237</v>
      </c>
      <c r="E169">
        <v>203.11199999999999</v>
      </c>
      <c r="F169">
        <v>198.05</v>
      </c>
      <c r="I169" s="6">
        <v>42237</v>
      </c>
      <c r="J169">
        <v>198.05</v>
      </c>
      <c r="K169">
        <v>203.11199999999999</v>
      </c>
      <c r="P169" s="6">
        <v>42241</v>
      </c>
      <c r="Q169">
        <v>0.27550000000000002</v>
      </c>
      <c r="S169" s="6">
        <v>42242</v>
      </c>
      <c r="T169">
        <v>25396</v>
      </c>
      <c r="W169" s="6">
        <v>42248</v>
      </c>
      <c r="X169" t="s">
        <v>1622</v>
      </c>
      <c r="Y169">
        <v>1966.73</v>
      </c>
      <c r="AB169" s="6">
        <v>43154</v>
      </c>
      <c r="AC169">
        <v>1727.7899</v>
      </c>
      <c r="AD169">
        <v>14924410</v>
      </c>
      <c r="AE169">
        <v>228.16</v>
      </c>
      <c r="AF169">
        <v>5.2939999999999996</v>
      </c>
      <c r="AJ169" s="6">
        <v>42241</v>
      </c>
      <c r="AK169" s="4">
        <f t="shared" si="46"/>
        <v>0.12103577981651402</v>
      </c>
      <c r="AM169" s="6">
        <v>42242</v>
      </c>
      <c r="AN169">
        <f t="shared" si="47"/>
        <v>4820.9226800000006</v>
      </c>
      <c r="AR169" s="6">
        <v>42237</v>
      </c>
      <c r="AS169">
        <f t="shared" si="48"/>
        <v>203.11199999999999</v>
      </c>
      <c r="AT169">
        <f t="shared" si="49"/>
        <v>2091.41</v>
      </c>
      <c r="AU169">
        <f t="shared" si="55"/>
        <v>-3.0972691360852012E-2</v>
      </c>
      <c r="AV169">
        <f t="shared" si="56"/>
        <v>-3.0947085534241525E-2</v>
      </c>
      <c r="AX169" s="6">
        <v>42237</v>
      </c>
      <c r="AY169">
        <f t="shared" si="50"/>
        <v>203.11199999999999</v>
      </c>
      <c r="AZ169">
        <f t="shared" si="51"/>
        <v>198.05</v>
      </c>
      <c r="BA169">
        <f t="shared" si="57"/>
        <v>-2.4922210406081335E-2</v>
      </c>
      <c r="BB169">
        <f t="shared" si="58"/>
        <v>0</v>
      </c>
      <c r="BE169">
        <f t="shared" si="59"/>
        <v>112.25688783264707</v>
      </c>
      <c r="BF169" t="e">
        <f t="shared" si="60"/>
        <v>#N/A</v>
      </c>
      <c r="BI169">
        <f t="shared" si="63"/>
        <v>0.99999789703916742</v>
      </c>
      <c r="BL169" s="6">
        <v>43154</v>
      </c>
      <c r="BM169" s="10">
        <f t="shared" si="61"/>
        <v>1727.7899</v>
      </c>
      <c r="BN169" s="10">
        <f t="shared" si="62"/>
        <v>5.2939999999999996</v>
      </c>
      <c r="BO169" s="10">
        <f t="shared" si="52"/>
        <v>14924410</v>
      </c>
      <c r="BP169">
        <f t="shared" si="53"/>
        <v>-6.3990182328166334E-5</v>
      </c>
      <c r="BQ169" s="10" t="str">
        <f t="shared" si="54"/>
        <v/>
      </c>
    </row>
    <row r="170" spans="4:69" x14ac:dyDescent="0.25">
      <c r="D170" s="6">
        <v>42240</v>
      </c>
      <c r="E170">
        <v>191.251</v>
      </c>
      <c r="F170">
        <v>181.05</v>
      </c>
      <c r="I170" s="6">
        <v>42240</v>
      </c>
      <c r="J170">
        <v>181.05</v>
      </c>
      <c r="K170">
        <v>191.251</v>
      </c>
      <c r="P170" s="6">
        <v>42242</v>
      </c>
      <c r="Q170">
        <v>0.2059</v>
      </c>
      <c r="S170" s="6">
        <v>42243</v>
      </c>
      <c r="T170">
        <v>86383</v>
      </c>
      <c r="W170" s="6">
        <v>42249</v>
      </c>
      <c r="X170" t="s">
        <v>1622</v>
      </c>
      <c r="Y170">
        <v>1950.48</v>
      </c>
      <c r="AB170" s="6">
        <v>43161</v>
      </c>
      <c r="AC170">
        <v>1681.2753</v>
      </c>
      <c r="AD170">
        <v>6778930</v>
      </c>
      <c r="AE170">
        <v>217.94</v>
      </c>
      <c r="AF170">
        <v>5.2939999999999996</v>
      </c>
      <c r="AJ170" s="6">
        <v>42242</v>
      </c>
      <c r="AK170" s="4">
        <f t="shared" si="46"/>
        <v>0.2059</v>
      </c>
      <c r="AM170" s="6">
        <v>42243</v>
      </c>
      <c r="AN170">
        <f t="shared" si="47"/>
        <v>17204.038280000001</v>
      </c>
      <c r="AR170" s="6">
        <v>42240</v>
      </c>
      <c r="AS170">
        <f t="shared" si="48"/>
        <v>191.251</v>
      </c>
      <c r="AT170">
        <f t="shared" si="49"/>
        <v>1969.46</v>
      </c>
      <c r="AU170">
        <f t="shared" si="55"/>
        <v>-5.8396352751191372E-2</v>
      </c>
      <c r="AV170">
        <f t="shared" si="56"/>
        <v>-5.8309944009065529E-2</v>
      </c>
      <c r="AX170" s="6">
        <v>42240</v>
      </c>
      <c r="AY170">
        <f t="shared" si="50"/>
        <v>191.251</v>
      </c>
      <c r="AZ170">
        <f t="shared" si="51"/>
        <v>181.05</v>
      </c>
      <c r="BA170">
        <f t="shared" si="57"/>
        <v>-5.3338283198519187E-2</v>
      </c>
      <c r="BB170">
        <f t="shared" si="58"/>
        <v>0</v>
      </c>
      <c r="BE170">
        <f t="shared" si="59"/>
        <v>105.70149501202089</v>
      </c>
      <c r="BF170" t="e">
        <f t="shared" si="60"/>
        <v>#N/A</v>
      </c>
      <c r="BI170">
        <f t="shared" si="63"/>
        <v>0.99999899012391569</v>
      </c>
      <c r="BL170" s="6">
        <v>43161</v>
      </c>
      <c r="BM170" s="10">
        <f t="shared" si="61"/>
        <v>1681.2753</v>
      </c>
      <c r="BN170" s="10">
        <f t="shared" si="62"/>
        <v>5.2939999999999996</v>
      </c>
      <c r="BO170" s="10">
        <f t="shared" si="52"/>
        <v>6778930</v>
      </c>
      <c r="BP170" t="str">
        <f t="shared" si="53"/>
        <v/>
      </c>
      <c r="BQ170" s="10">
        <f t="shared" si="54"/>
        <v>1.5764430577223099E-2</v>
      </c>
    </row>
    <row r="171" spans="4:69" x14ac:dyDescent="0.25">
      <c r="D171" s="6">
        <v>42241</v>
      </c>
      <c r="E171">
        <v>185.02199999999999</v>
      </c>
      <c r="F171">
        <v>191.5</v>
      </c>
      <c r="I171" s="6">
        <v>42241</v>
      </c>
      <c r="J171">
        <v>191.5</v>
      </c>
      <c r="K171">
        <v>185.02199999999999</v>
      </c>
      <c r="P171" s="6">
        <v>42243</v>
      </c>
      <c r="Q171">
        <v>0.24060000000000001</v>
      </c>
      <c r="S171" s="6">
        <v>42244</v>
      </c>
      <c r="T171">
        <v>62863</v>
      </c>
      <c r="W171" s="6">
        <v>42250</v>
      </c>
      <c r="X171" t="s">
        <v>1622</v>
      </c>
      <c r="Y171">
        <v>1962.66</v>
      </c>
      <c r="AB171" s="6">
        <v>43168</v>
      </c>
      <c r="AC171">
        <v>1655.2515000000001</v>
      </c>
      <c r="AD171">
        <v>22295430</v>
      </c>
      <c r="AE171">
        <v>225.21</v>
      </c>
      <c r="AF171">
        <v>5.3250000000000002</v>
      </c>
      <c r="AJ171" s="6">
        <v>42243</v>
      </c>
      <c r="AK171" s="4">
        <f t="shared" si="46"/>
        <v>0.24060000000000001</v>
      </c>
      <c r="AM171" s="6">
        <v>42244</v>
      </c>
      <c r="AN171">
        <f t="shared" si="47"/>
        <v>12629.176700000002</v>
      </c>
      <c r="AR171" s="6">
        <v>42241</v>
      </c>
      <c r="AS171">
        <f t="shared" si="48"/>
        <v>185.02199999999999</v>
      </c>
      <c r="AT171">
        <f t="shared" si="49"/>
        <v>1905.37</v>
      </c>
      <c r="AU171">
        <f t="shared" si="55"/>
        <v>-3.2569764341101592E-2</v>
      </c>
      <c r="AV171">
        <f t="shared" si="56"/>
        <v>-3.2541915042702096E-2</v>
      </c>
      <c r="AX171" s="6">
        <v>42241</v>
      </c>
      <c r="AY171">
        <f t="shared" si="50"/>
        <v>185.02199999999999</v>
      </c>
      <c r="AZ171">
        <f t="shared" si="51"/>
        <v>191.5</v>
      </c>
      <c r="BA171">
        <f t="shared" si="57"/>
        <v>0</v>
      </c>
      <c r="BB171">
        <f t="shared" si="58"/>
        <v>3.5012052620769563E-2</v>
      </c>
      <c r="BE171">
        <f t="shared" si="59"/>
        <v>102.25882222897724</v>
      </c>
      <c r="BF171" t="e">
        <f t="shared" si="60"/>
        <v>#N/A</v>
      </c>
      <c r="BI171">
        <f t="shared" si="63"/>
        <v>0.99999908449804387</v>
      </c>
      <c r="BL171" s="6">
        <v>43168</v>
      </c>
      <c r="BM171" s="10">
        <f t="shared" si="61"/>
        <v>1655.2515000000001</v>
      </c>
      <c r="BN171" s="10">
        <f t="shared" si="62"/>
        <v>5.3250000000000002</v>
      </c>
      <c r="BO171" s="10">
        <f t="shared" si="52"/>
        <v>22295430</v>
      </c>
      <c r="BP171">
        <f t="shared" si="53"/>
        <v>-1.3193907908174651E-2</v>
      </c>
      <c r="BQ171" s="10" t="str">
        <f t="shared" si="54"/>
        <v/>
      </c>
    </row>
    <row r="172" spans="4:69" x14ac:dyDescent="0.25">
      <c r="D172" s="6">
        <v>42242</v>
      </c>
      <c r="E172">
        <v>191.03399999999999</v>
      </c>
      <c r="F172">
        <v>189.83</v>
      </c>
      <c r="I172" s="6">
        <v>42242</v>
      </c>
      <c r="J172">
        <v>189.83</v>
      </c>
      <c r="K172">
        <v>191.03399999999999</v>
      </c>
      <c r="P172" s="6">
        <v>42244</v>
      </c>
      <c r="Q172">
        <v>0.13539999999999999</v>
      </c>
      <c r="S172" s="6">
        <v>42247</v>
      </c>
      <c r="T172">
        <v>111504</v>
      </c>
      <c r="W172" s="6">
        <v>42251</v>
      </c>
      <c r="X172" t="s">
        <v>1622</v>
      </c>
      <c r="Y172">
        <v>1921.04</v>
      </c>
      <c r="AB172" s="6">
        <v>43175</v>
      </c>
      <c r="AC172">
        <v>1661.3721</v>
      </c>
      <c r="AD172">
        <v>2625302</v>
      </c>
      <c r="AE172">
        <v>224.25</v>
      </c>
      <c r="AF172">
        <v>5.2949999999999999</v>
      </c>
      <c r="AJ172" s="6">
        <v>42244</v>
      </c>
      <c r="AK172" s="4">
        <f t="shared" si="46"/>
        <v>0.13539999999999999</v>
      </c>
      <c r="AM172" s="6">
        <v>42247</v>
      </c>
      <c r="AN172">
        <f t="shared" si="47"/>
        <v>22169.225279999999</v>
      </c>
      <c r="AR172" s="6">
        <v>42242</v>
      </c>
      <c r="AS172">
        <f t="shared" si="48"/>
        <v>191.03399999999999</v>
      </c>
      <c r="AT172">
        <f t="shared" si="49"/>
        <v>1967.34</v>
      </c>
      <c r="AU172">
        <f t="shared" si="55"/>
        <v>3.2493433213347522E-2</v>
      </c>
      <c r="AV172">
        <f t="shared" si="56"/>
        <v>3.2523866755538311E-2</v>
      </c>
      <c r="AX172" s="6">
        <v>42242</v>
      </c>
      <c r="AY172">
        <f t="shared" si="50"/>
        <v>191.03399999999999</v>
      </c>
      <c r="AZ172">
        <f t="shared" si="51"/>
        <v>189.83</v>
      </c>
      <c r="BA172">
        <f t="shared" si="57"/>
        <v>-6.3025430028161855E-3</v>
      </c>
      <c r="BB172">
        <f t="shared" si="58"/>
        <v>0</v>
      </c>
      <c r="BE172">
        <f t="shared" si="59"/>
        <v>105.58156243955008</v>
      </c>
      <c r="BF172" t="e">
        <f t="shared" si="60"/>
        <v>#N/A</v>
      </c>
      <c r="BI172">
        <f t="shared" si="63"/>
        <v>0.99999926122275873</v>
      </c>
      <c r="BL172" s="6">
        <v>43175</v>
      </c>
      <c r="BM172" s="10">
        <f t="shared" si="61"/>
        <v>1661.3721</v>
      </c>
      <c r="BN172" s="10">
        <f t="shared" si="62"/>
        <v>5.2949999999999999</v>
      </c>
      <c r="BO172" s="10">
        <f t="shared" si="52"/>
        <v>2625302</v>
      </c>
      <c r="BP172" t="str">
        <f t="shared" si="53"/>
        <v/>
      </c>
      <c r="BQ172" s="10">
        <f t="shared" si="54"/>
        <v>2.8191750278707683E-3</v>
      </c>
    </row>
    <row r="173" spans="4:69" x14ac:dyDescent="0.25">
      <c r="D173" s="6">
        <v>42243</v>
      </c>
      <c r="E173">
        <v>193.87200000000001</v>
      </c>
      <c r="F173">
        <v>199.16</v>
      </c>
      <c r="I173" s="6">
        <v>42243</v>
      </c>
      <c r="J173">
        <v>199.16</v>
      </c>
      <c r="K173">
        <v>193.87200000000001</v>
      </c>
      <c r="P173" s="6">
        <v>42247</v>
      </c>
      <c r="Q173">
        <v>0.26350000000000001</v>
      </c>
      <c r="S173" s="6">
        <v>42248</v>
      </c>
      <c r="T173">
        <v>81547</v>
      </c>
      <c r="W173" s="6">
        <v>42254</v>
      </c>
      <c r="X173" t="s">
        <v>1622</v>
      </c>
      <c r="Y173">
        <v>1922.66</v>
      </c>
      <c r="AB173" s="6">
        <v>43182</v>
      </c>
      <c r="AC173">
        <v>1575.1901</v>
      </c>
      <c r="AD173">
        <v>28546590</v>
      </c>
      <c r="AE173">
        <v>215.05</v>
      </c>
      <c r="AF173">
        <v>5.2119999999999997</v>
      </c>
      <c r="AJ173" s="6">
        <v>42247</v>
      </c>
      <c r="AK173" s="4">
        <f t="shared" si="46"/>
        <v>0.26350000000000001</v>
      </c>
      <c r="AM173" s="6">
        <v>42248</v>
      </c>
      <c r="AN173">
        <f t="shared" si="47"/>
        <v>15356.931039999999</v>
      </c>
      <c r="AR173" s="6">
        <v>42243</v>
      </c>
      <c r="AS173">
        <f t="shared" si="48"/>
        <v>193.87200000000001</v>
      </c>
      <c r="AT173">
        <f t="shared" si="49"/>
        <v>1996.62</v>
      </c>
      <c r="AU173">
        <f t="shared" si="55"/>
        <v>1.4855994220924096E-2</v>
      </c>
      <c r="AV173">
        <f t="shared" si="56"/>
        <v>1.4883040043917051E-2</v>
      </c>
      <c r="AX173" s="6">
        <v>42243</v>
      </c>
      <c r="AY173">
        <f t="shared" si="50"/>
        <v>193.87200000000001</v>
      </c>
      <c r="AZ173">
        <f t="shared" si="51"/>
        <v>199.16</v>
      </c>
      <c r="BA173">
        <f t="shared" si="57"/>
        <v>0</v>
      </c>
      <c r="BB173">
        <f t="shared" si="58"/>
        <v>2.7275728315589554E-2</v>
      </c>
      <c r="BE173">
        <f t="shared" si="59"/>
        <v>107.15008152098818</v>
      </c>
      <c r="BF173" t="e">
        <f t="shared" si="60"/>
        <v>#N/A</v>
      </c>
      <c r="BI173">
        <f t="shared" si="63"/>
        <v>0.99999928715554853</v>
      </c>
      <c r="BL173" s="6">
        <v>43182</v>
      </c>
      <c r="BM173" s="10">
        <f t="shared" si="61"/>
        <v>1575.1901</v>
      </c>
      <c r="BN173" s="10">
        <f t="shared" si="62"/>
        <v>5.2119999999999997</v>
      </c>
      <c r="BO173" s="10">
        <f t="shared" si="52"/>
        <v>28546590</v>
      </c>
      <c r="BP173" t="str">
        <f t="shared" si="53"/>
        <v/>
      </c>
      <c r="BQ173" s="10">
        <f t="shared" si="54"/>
        <v>2.2129737270402128E-3</v>
      </c>
    </row>
    <row r="174" spans="4:69" x14ac:dyDescent="0.25">
      <c r="D174" s="6">
        <v>42244</v>
      </c>
      <c r="E174">
        <v>200.28299999999999</v>
      </c>
      <c r="F174">
        <v>200.9</v>
      </c>
      <c r="I174" s="6">
        <v>42244</v>
      </c>
      <c r="J174">
        <v>200.9</v>
      </c>
      <c r="K174">
        <v>200.28299999999999</v>
      </c>
      <c r="P174" s="6">
        <v>42248</v>
      </c>
      <c r="Q174">
        <v>0.2001</v>
      </c>
      <c r="S174" s="6">
        <v>42249</v>
      </c>
      <c r="T174">
        <v>66320</v>
      </c>
      <c r="W174" s="6">
        <v>42255</v>
      </c>
      <c r="X174" t="s">
        <v>1622</v>
      </c>
      <c r="Y174">
        <v>1883.61</v>
      </c>
      <c r="AB174" s="6">
        <v>43189</v>
      </c>
      <c r="AC174">
        <v>1617.4753000000001</v>
      </c>
      <c r="AD174">
        <v>20545860</v>
      </c>
      <c r="AE174">
        <v>224.28</v>
      </c>
      <c r="AF174">
        <v>5.2119999999999997</v>
      </c>
      <c r="AJ174" s="6">
        <v>42248</v>
      </c>
      <c r="AK174" s="4">
        <f t="shared" si="46"/>
        <v>0.2001</v>
      </c>
      <c r="AM174" s="6">
        <v>42249</v>
      </c>
      <c r="AN174">
        <f t="shared" si="47"/>
        <v>12512.594399999998</v>
      </c>
      <c r="AR174" s="6">
        <v>42244</v>
      </c>
      <c r="AS174">
        <f t="shared" si="48"/>
        <v>200.28299999999999</v>
      </c>
      <c r="AT174">
        <f t="shared" si="49"/>
        <v>2062.71</v>
      </c>
      <c r="AU174">
        <f t="shared" si="55"/>
        <v>3.3068209952958449E-2</v>
      </c>
      <c r="AV174">
        <f t="shared" si="56"/>
        <v>3.3100940589596561E-2</v>
      </c>
      <c r="AX174" s="6">
        <v>42244</v>
      </c>
      <c r="AY174">
        <f t="shared" si="50"/>
        <v>200.28299999999999</v>
      </c>
      <c r="AZ174">
        <f t="shared" si="51"/>
        <v>200.9</v>
      </c>
      <c r="BA174">
        <f t="shared" si="57"/>
        <v>0</v>
      </c>
      <c r="BB174">
        <f t="shared" si="58"/>
        <v>3.0806408931363105E-3</v>
      </c>
      <c r="BE174">
        <f t="shared" si="59"/>
        <v>110.69334291320084</v>
      </c>
      <c r="BF174" t="e">
        <f t="shared" si="60"/>
        <v>#N/A</v>
      </c>
      <c r="BI174">
        <f t="shared" si="63"/>
        <v>0.99999954298835447</v>
      </c>
      <c r="BL174" s="6">
        <v>43189</v>
      </c>
      <c r="BM174" s="10">
        <f t="shared" si="61"/>
        <v>1617.4753000000001</v>
      </c>
      <c r="BN174" s="10">
        <f t="shared" si="62"/>
        <v>5.2119999999999997</v>
      </c>
      <c r="BO174" s="10">
        <f t="shared" si="52"/>
        <v>20545860</v>
      </c>
      <c r="BP174" t="str">
        <f t="shared" si="53"/>
        <v/>
      </c>
      <c r="BQ174" s="10" t="str">
        <f t="shared" si="54"/>
        <v/>
      </c>
    </row>
    <row r="175" spans="4:69" x14ac:dyDescent="0.25">
      <c r="D175" s="6">
        <v>42247</v>
      </c>
      <c r="E175">
        <v>198.608</v>
      </c>
      <c r="F175">
        <v>198.82</v>
      </c>
      <c r="I175" s="6">
        <v>42247</v>
      </c>
      <c r="J175">
        <v>198.82</v>
      </c>
      <c r="K175">
        <v>198.608</v>
      </c>
      <c r="P175" s="6">
        <v>42249</v>
      </c>
      <c r="Q175">
        <v>0.15260000000000001</v>
      </c>
      <c r="S175" s="6">
        <v>42250</v>
      </c>
      <c r="T175">
        <v>14983</v>
      </c>
      <c r="W175" s="6">
        <v>42256</v>
      </c>
      <c r="X175" t="s">
        <v>1622</v>
      </c>
      <c r="Y175">
        <v>2004.94</v>
      </c>
      <c r="AB175" s="6">
        <v>43196</v>
      </c>
      <c r="AC175">
        <v>1568.7574999999999</v>
      </c>
      <c r="AD175">
        <v>5754058</v>
      </c>
      <c r="AE175">
        <v>223.85</v>
      </c>
      <c r="AF175">
        <v>5.0419999999999998</v>
      </c>
      <c r="AJ175" s="6">
        <v>42249</v>
      </c>
      <c r="AK175" s="4">
        <f t="shared" si="46"/>
        <v>0.15260000000000001</v>
      </c>
      <c r="AM175" s="6">
        <v>42250</v>
      </c>
      <c r="AN175">
        <f t="shared" si="47"/>
        <v>2881.5305600000002</v>
      </c>
      <c r="AR175" s="6">
        <v>42247</v>
      </c>
      <c r="AS175">
        <f t="shared" si="48"/>
        <v>198.608</v>
      </c>
      <c r="AT175">
        <f t="shared" si="49"/>
        <v>2045.64</v>
      </c>
      <c r="AU175">
        <f t="shared" si="55"/>
        <v>-8.3631661199401464E-3</v>
      </c>
      <c r="AV175">
        <f t="shared" si="56"/>
        <v>-8.2755210378578914E-3</v>
      </c>
      <c r="AX175" s="6">
        <v>42247</v>
      </c>
      <c r="AY175">
        <f t="shared" si="50"/>
        <v>198.608</v>
      </c>
      <c r="AZ175">
        <f t="shared" si="51"/>
        <v>198.82</v>
      </c>
      <c r="BA175">
        <f t="shared" si="57"/>
        <v>0</v>
      </c>
      <c r="BB175">
        <f t="shared" si="58"/>
        <v>1.0674293079835362E-3</v>
      </c>
      <c r="BE175">
        <f t="shared" si="59"/>
        <v>109.76759609804624</v>
      </c>
      <c r="BF175" t="e">
        <f t="shared" si="60"/>
        <v>#N/A</v>
      </c>
      <c r="BI175">
        <f t="shared" si="63"/>
        <v>0.99999942124858565</v>
      </c>
      <c r="BL175" s="6">
        <v>43196</v>
      </c>
      <c r="BM175" s="10">
        <f t="shared" si="61"/>
        <v>1568.7574999999999</v>
      </c>
      <c r="BN175" s="10">
        <f t="shared" si="62"/>
        <v>5.0419999999999998</v>
      </c>
      <c r="BO175" s="10">
        <f t="shared" si="52"/>
        <v>5754058</v>
      </c>
      <c r="BP175" t="str">
        <f t="shared" si="53"/>
        <v/>
      </c>
      <c r="BQ175" s="10">
        <f t="shared" si="54"/>
        <v>2.4842528478892234E-3</v>
      </c>
    </row>
    <row r="176" spans="4:69" x14ac:dyDescent="0.25">
      <c r="D176" s="6">
        <v>42248</v>
      </c>
      <c r="E176">
        <v>190.941</v>
      </c>
      <c r="F176">
        <v>188.32</v>
      </c>
      <c r="I176" s="6">
        <v>42248</v>
      </c>
      <c r="J176">
        <v>188.32</v>
      </c>
      <c r="K176">
        <v>190.941</v>
      </c>
      <c r="P176" s="6">
        <v>42250</v>
      </c>
      <c r="Q176">
        <v>0.1731</v>
      </c>
      <c r="S176" s="6">
        <v>42251</v>
      </c>
      <c r="T176">
        <v>22401</v>
      </c>
      <c r="W176" s="6">
        <v>42257</v>
      </c>
      <c r="X176" t="s">
        <v>1622</v>
      </c>
      <c r="Y176">
        <v>1967.82</v>
      </c>
      <c r="AB176" s="6">
        <v>43203</v>
      </c>
      <c r="AC176">
        <v>1587.7277999999999</v>
      </c>
      <c r="AD176">
        <v>20921120</v>
      </c>
      <c r="AE176">
        <v>225.87</v>
      </c>
      <c r="AF176">
        <v>5.0019999999999998</v>
      </c>
      <c r="AJ176" s="6">
        <v>42250</v>
      </c>
      <c r="AK176" s="4">
        <f t="shared" si="46"/>
        <v>0.1731</v>
      </c>
      <c r="AM176" s="6">
        <v>42251</v>
      </c>
      <c r="AN176">
        <f t="shared" si="47"/>
        <v>4134.10455</v>
      </c>
      <c r="AR176" s="6">
        <v>42248</v>
      </c>
      <c r="AS176">
        <f t="shared" si="48"/>
        <v>190.941</v>
      </c>
      <c r="AT176">
        <f t="shared" si="49"/>
        <v>1966.73</v>
      </c>
      <c r="AU176">
        <f t="shared" si="55"/>
        <v>-3.8603681624103769E-2</v>
      </c>
      <c r="AV176">
        <f t="shared" si="56"/>
        <v>-3.8574724780508829E-2</v>
      </c>
      <c r="AX176" s="6">
        <v>42248</v>
      </c>
      <c r="AY176">
        <f t="shared" si="50"/>
        <v>190.941</v>
      </c>
      <c r="AZ176">
        <f t="shared" si="51"/>
        <v>188.32</v>
      </c>
      <c r="BA176">
        <f t="shared" si="57"/>
        <v>-1.3726753290283389E-2</v>
      </c>
      <c r="BB176">
        <f t="shared" si="58"/>
        <v>0</v>
      </c>
      <c r="BE176">
        <f t="shared" si="59"/>
        <v>105.53016276563405</v>
      </c>
      <c r="BF176" t="e">
        <f t="shared" si="60"/>
        <v>#N/A</v>
      </c>
      <c r="BI176">
        <f t="shared" si="63"/>
        <v>0.99999946904539261</v>
      </c>
      <c r="BL176" s="6">
        <v>43203</v>
      </c>
      <c r="BM176" s="10">
        <f t="shared" si="61"/>
        <v>1587.7277999999999</v>
      </c>
      <c r="BN176" s="10">
        <f t="shared" si="62"/>
        <v>5.0019999999999998</v>
      </c>
      <c r="BO176" s="10">
        <f t="shared" si="52"/>
        <v>20921120</v>
      </c>
      <c r="BP176">
        <f t="shared" si="53"/>
        <v>-9.926063664940088E-4</v>
      </c>
      <c r="BQ176" s="10" t="str">
        <f t="shared" si="54"/>
        <v/>
      </c>
    </row>
    <row r="177" spans="4:69" x14ac:dyDescent="0.25">
      <c r="D177" s="6">
        <v>42249</v>
      </c>
      <c r="E177">
        <v>189.358</v>
      </c>
      <c r="F177">
        <v>188.67</v>
      </c>
      <c r="I177" s="6">
        <v>42249</v>
      </c>
      <c r="J177">
        <v>188.67</v>
      </c>
      <c r="K177">
        <v>189.358</v>
      </c>
      <c r="P177" s="6">
        <v>42251</v>
      </c>
      <c r="Q177">
        <v>0.17660000000000001</v>
      </c>
      <c r="S177" s="6">
        <v>42254</v>
      </c>
      <c r="T177">
        <v>16380</v>
      </c>
      <c r="W177" s="6">
        <v>42258</v>
      </c>
      <c r="X177" t="s">
        <v>1622</v>
      </c>
      <c r="Y177">
        <v>1968.76</v>
      </c>
      <c r="AB177" s="6">
        <v>43210</v>
      </c>
      <c r="AC177">
        <v>1565.8263999999999</v>
      </c>
      <c r="AD177">
        <v>6714952</v>
      </c>
      <c r="AE177">
        <v>227.90440000000001</v>
      </c>
      <c r="AF177">
        <v>4.952</v>
      </c>
      <c r="AJ177" s="6">
        <v>42251</v>
      </c>
      <c r="AK177" s="4">
        <f t="shared" si="46"/>
        <v>0.17660000000000001</v>
      </c>
      <c r="AM177" s="6">
        <v>42254</v>
      </c>
      <c r="AN177">
        <f t="shared" si="47"/>
        <v>3040.2918000000004</v>
      </c>
      <c r="AR177" s="6">
        <v>42249</v>
      </c>
      <c r="AS177">
        <f t="shared" si="48"/>
        <v>189.358</v>
      </c>
      <c r="AT177">
        <f t="shared" si="49"/>
        <v>1950.48</v>
      </c>
      <c r="AU177">
        <f t="shared" si="55"/>
        <v>-8.2905190608617563E-3</v>
      </c>
      <c r="AV177">
        <f t="shared" si="56"/>
        <v>-8.262445785644168E-3</v>
      </c>
      <c r="AX177" s="6">
        <v>42249</v>
      </c>
      <c r="AY177">
        <f t="shared" si="50"/>
        <v>189.358</v>
      </c>
      <c r="AZ177">
        <f t="shared" si="51"/>
        <v>188.67</v>
      </c>
      <c r="BA177">
        <f t="shared" si="57"/>
        <v>-3.6333294605985778E-3</v>
      </c>
      <c r="BB177">
        <f t="shared" si="58"/>
        <v>0</v>
      </c>
      <c r="BE177">
        <f t="shared" si="59"/>
        <v>104.65526293972971</v>
      </c>
      <c r="BF177" t="e">
        <f t="shared" si="60"/>
        <v>#N/A</v>
      </c>
      <c r="BI177">
        <f t="shared" si="63"/>
        <v>0.99999946180914845</v>
      </c>
      <c r="BL177" s="6">
        <v>43210</v>
      </c>
      <c r="BM177" s="10">
        <f t="shared" si="61"/>
        <v>1565.8263999999999</v>
      </c>
      <c r="BN177" s="10">
        <f t="shared" si="62"/>
        <v>4.952</v>
      </c>
      <c r="BO177" s="10">
        <f t="shared" si="52"/>
        <v>6714952</v>
      </c>
      <c r="BP177" t="str">
        <f t="shared" si="53"/>
        <v/>
      </c>
      <c r="BQ177" s="10">
        <f t="shared" si="54"/>
        <v>2.0828908963581583E-3</v>
      </c>
    </row>
    <row r="178" spans="4:69" x14ac:dyDescent="0.25">
      <c r="D178" s="6">
        <v>42250</v>
      </c>
      <c r="E178">
        <v>190.535</v>
      </c>
      <c r="F178">
        <v>192.32</v>
      </c>
      <c r="I178" s="6">
        <v>42250</v>
      </c>
      <c r="J178">
        <v>192.32</v>
      </c>
      <c r="K178">
        <v>190.535</v>
      </c>
      <c r="P178" s="6">
        <v>42254</v>
      </c>
      <c r="Q178">
        <v>0.16059999999999999</v>
      </c>
      <c r="S178" s="6">
        <v>42255</v>
      </c>
      <c r="T178">
        <v>34607</v>
      </c>
      <c r="W178" s="6">
        <v>42261</v>
      </c>
      <c r="X178" t="s">
        <v>1622</v>
      </c>
      <c r="Y178">
        <v>1944.99</v>
      </c>
      <c r="AB178" s="6">
        <v>43217</v>
      </c>
      <c r="AC178">
        <v>1563.3290999999999</v>
      </c>
      <c r="AD178">
        <v>26615720</v>
      </c>
      <c r="AE178">
        <v>231.34209999999999</v>
      </c>
      <c r="AF178">
        <v>4.8819999999999997</v>
      </c>
      <c r="AJ178" s="6">
        <v>42254</v>
      </c>
      <c r="AK178" s="4">
        <f t="shared" si="46"/>
        <v>0.16059999999999999</v>
      </c>
      <c r="AM178" s="6">
        <v>42255</v>
      </c>
      <c r="AN178">
        <f t="shared" si="47"/>
        <v>6508.1924200000003</v>
      </c>
      <c r="AR178" s="6">
        <v>42250</v>
      </c>
      <c r="AS178">
        <f t="shared" si="48"/>
        <v>190.535</v>
      </c>
      <c r="AT178">
        <f t="shared" si="49"/>
        <v>1962.66</v>
      </c>
      <c r="AU178">
        <f t="shared" si="55"/>
        <v>6.2157394987272241E-3</v>
      </c>
      <c r="AV178">
        <f t="shared" si="56"/>
        <v>6.2446167097329752E-3</v>
      </c>
      <c r="AX178" s="6">
        <v>42250</v>
      </c>
      <c r="AY178">
        <f t="shared" si="50"/>
        <v>190.535</v>
      </c>
      <c r="AZ178">
        <f t="shared" si="51"/>
        <v>192.32</v>
      </c>
      <c r="BA178">
        <f t="shared" si="57"/>
        <v>0</v>
      </c>
      <c r="BB178">
        <f t="shared" si="58"/>
        <v>9.3683575196157332E-3</v>
      </c>
      <c r="BE178">
        <f t="shared" si="59"/>
        <v>105.30577279133387</v>
      </c>
      <c r="BF178" t="e">
        <f t="shared" si="60"/>
        <v>#N/A</v>
      </c>
      <c r="BI178">
        <f t="shared" si="63"/>
        <v>0.99999946305536913</v>
      </c>
      <c r="BL178" s="6">
        <v>43217</v>
      </c>
      <c r="BM178" s="10">
        <f t="shared" si="61"/>
        <v>1563.3290999999999</v>
      </c>
      <c r="BN178" s="10">
        <f t="shared" si="62"/>
        <v>4.8819999999999997</v>
      </c>
      <c r="BO178" s="10">
        <f t="shared" si="52"/>
        <v>26615720</v>
      </c>
      <c r="BP178" t="str">
        <f t="shared" si="53"/>
        <v/>
      </c>
      <c r="BQ178" s="10">
        <f t="shared" si="54"/>
        <v>1.407439458706472E-3</v>
      </c>
    </row>
    <row r="179" spans="4:69" x14ac:dyDescent="0.25">
      <c r="D179" s="6">
        <v>42251</v>
      </c>
      <c r="E179">
        <v>186.489</v>
      </c>
      <c r="F179">
        <v>184.55</v>
      </c>
      <c r="I179" s="6">
        <v>42251</v>
      </c>
      <c r="J179">
        <v>184.55</v>
      </c>
      <c r="K179">
        <v>186.489</v>
      </c>
      <c r="P179" s="6">
        <v>42255</v>
      </c>
      <c r="Q179">
        <v>0.156</v>
      </c>
      <c r="S179" s="6">
        <v>42256</v>
      </c>
      <c r="T179">
        <v>19527</v>
      </c>
      <c r="W179" s="6">
        <v>42262</v>
      </c>
      <c r="X179" t="s">
        <v>1622</v>
      </c>
      <c r="Y179">
        <v>1944.81</v>
      </c>
      <c r="AB179" s="6">
        <v>43224</v>
      </c>
      <c r="AC179">
        <v>1563.8483000000001</v>
      </c>
      <c r="AD179">
        <v>4138655</v>
      </c>
      <c r="AE179">
        <v>230.91220000000001</v>
      </c>
      <c r="AF179">
        <v>4.8819999999999997</v>
      </c>
      <c r="AJ179" s="6">
        <v>42255</v>
      </c>
      <c r="AK179" s="4">
        <f t="shared" si="46"/>
        <v>0.156</v>
      </c>
      <c r="AM179" s="6">
        <v>42256</v>
      </c>
      <c r="AN179">
        <f t="shared" si="47"/>
        <v>3756.7995299999998</v>
      </c>
      <c r="AR179" s="6">
        <v>42251</v>
      </c>
      <c r="AS179">
        <f t="shared" si="48"/>
        <v>186.489</v>
      </c>
      <c r="AT179">
        <f t="shared" si="49"/>
        <v>1921.04</v>
      </c>
      <c r="AU179">
        <f t="shared" si="55"/>
        <v>-2.1234943711129106E-2</v>
      </c>
      <c r="AV179">
        <f t="shared" si="56"/>
        <v>-2.1205914422263716E-2</v>
      </c>
      <c r="AX179" s="6">
        <v>42251</v>
      </c>
      <c r="AY179">
        <f t="shared" si="50"/>
        <v>186.489</v>
      </c>
      <c r="AZ179">
        <f t="shared" si="51"/>
        <v>184.55</v>
      </c>
      <c r="BA179">
        <f t="shared" si="57"/>
        <v>-1.0397396093067113E-2</v>
      </c>
      <c r="BB179">
        <f t="shared" si="58"/>
        <v>0</v>
      </c>
      <c r="BE179">
        <f t="shared" si="59"/>
        <v>103.06961063365294</v>
      </c>
      <c r="BF179" t="e">
        <f t="shared" si="60"/>
        <v>#N/A</v>
      </c>
      <c r="BI179">
        <f t="shared" si="63"/>
        <v>0.99999959937725214</v>
      </c>
      <c r="BL179" s="6">
        <v>43224</v>
      </c>
      <c r="BM179" s="10">
        <f t="shared" si="61"/>
        <v>1563.8483000000001</v>
      </c>
      <c r="BN179" s="10">
        <f t="shared" si="62"/>
        <v>4.8819999999999997</v>
      </c>
      <c r="BO179" s="10">
        <f t="shared" si="52"/>
        <v>4138655</v>
      </c>
      <c r="BP179">
        <f t="shared" si="53"/>
        <v>-2.186978427298758E-4</v>
      </c>
      <c r="BQ179" s="10" t="str">
        <f t="shared" si="54"/>
        <v/>
      </c>
    </row>
    <row r="180" spans="4:69" x14ac:dyDescent="0.25">
      <c r="D180" s="6">
        <v>42254</v>
      </c>
      <c r="E180">
        <v>186.63</v>
      </c>
      <c r="F180">
        <v>185.61</v>
      </c>
      <c r="I180" s="6">
        <v>42254</v>
      </c>
      <c r="J180">
        <v>185.61</v>
      </c>
      <c r="K180">
        <v>186.63</v>
      </c>
      <c r="P180" s="6">
        <v>42256</v>
      </c>
      <c r="Q180">
        <v>0.15690000000000001</v>
      </c>
      <c r="S180" s="6">
        <v>42257</v>
      </c>
      <c r="T180">
        <v>11822</v>
      </c>
      <c r="W180" s="6">
        <v>42263</v>
      </c>
      <c r="X180" t="s">
        <v>1622</v>
      </c>
      <c r="Y180">
        <v>1958.51</v>
      </c>
      <c r="AB180" s="6">
        <v>43231</v>
      </c>
      <c r="AC180">
        <v>1515.0965000000001</v>
      </c>
      <c r="AD180">
        <v>49486850</v>
      </c>
      <c r="AE180">
        <v>233.52250000000001</v>
      </c>
      <c r="AF180">
        <v>4.7119999999999997</v>
      </c>
      <c r="AJ180" s="6">
        <v>42256</v>
      </c>
      <c r="AK180" s="4">
        <f t="shared" si="46"/>
        <v>0.15690000000000001</v>
      </c>
      <c r="AM180" s="6">
        <v>42257</v>
      </c>
      <c r="AN180">
        <f t="shared" si="47"/>
        <v>2237.6681600000002</v>
      </c>
      <c r="AR180" s="6">
        <v>42254</v>
      </c>
      <c r="AS180">
        <f t="shared" si="48"/>
        <v>186.63</v>
      </c>
      <c r="AT180">
        <f t="shared" si="49"/>
        <v>1922.66</v>
      </c>
      <c r="AU180">
        <f t="shared" si="55"/>
        <v>7.5607676592182038E-4</v>
      </c>
      <c r="AV180">
        <f t="shared" si="56"/>
        <v>8.4329321617460096E-4</v>
      </c>
      <c r="AX180" s="6">
        <v>42254</v>
      </c>
      <c r="AY180">
        <f t="shared" si="50"/>
        <v>186.63</v>
      </c>
      <c r="AZ180">
        <f t="shared" si="51"/>
        <v>185.61</v>
      </c>
      <c r="BA180">
        <f t="shared" si="57"/>
        <v>-5.4653592669987594E-3</v>
      </c>
      <c r="BB180">
        <f t="shared" si="58"/>
        <v>0</v>
      </c>
      <c r="BE180">
        <f t="shared" si="59"/>
        <v>103.14753917152565</v>
      </c>
      <c r="BF180" t="e">
        <f t="shared" si="60"/>
        <v>#N/A</v>
      </c>
      <c r="BI180">
        <f t="shared" si="63"/>
        <v>0.99999948131192451</v>
      </c>
      <c r="BL180" s="6">
        <v>43231</v>
      </c>
      <c r="BM180" s="10">
        <f t="shared" si="61"/>
        <v>1515.0965000000001</v>
      </c>
      <c r="BN180" s="10">
        <f t="shared" si="62"/>
        <v>4.7119999999999997</v>
      </c>
      <c r="BO180" s="10">
        <f t="shared" si="52"/>
        <v>49486850</v>
      </c>
      <c r="BP180" t="str">
        <f t="shared" si="53"/>
        <v/>
      </c>
      <c r="BQ180" s="10">
        <f t="shared" si="54"/>
        <v>1.5617338800328895E-3</v>
      </c>
    </row>
    <row r="181" spans="4:69" x14ac:dyDescent="0.25">
      <c r="D181" s="6">
        <v>42255</v>
      </c>
      <c r="E181">
        <v>182.834</v>
      </c>
      <c r="F181">
        <v>188.06</v>
      </c>
      <c r="I181" s="6">
        <v>42255</v>
      </c>
      <c r="J181">
        <v>188.06</v>
      </c>
      <c r="K181">
        <v>182.834</v>
      </c>
      <c r="P181" s="6">
        <v>42257</v>
      </c>
      <c r="Q181">
        <v>0.18579999999999999</v>
      </c>
      <c r="S181" s="6">
        <v>42258</v>
      </c>
      <c r="T181">
        <v>8119</v>
      </c>
      <c r="W181" s="6">
        <v>42264</v>
      </c>
      <c r="X181" t="s">
        <v>1622</v>
      </c>
      <c r="Y181">
        <v>1983.9</v>
      </c>
      <c r="AB181" s="6">
        <v>43238</v>
      </c>
      <c r="AC181">
        <v>1492.7448999999999</v>
      </c>
      <c r="AD181">
        <v>12343340</v>
      </c>
      <c r="AE181">
        <v>235.6857</v>
      </c>
      <c r="AF181">
        <v>4.6189999999999998</v>
      </c>
      <c r="AJ181" s="6">
        <v>42257</v>
      </c>
      <c r="AK181" s="4">
        <f t="shared" si="46"/>
        <v>0.18579999999999999</v>
      </c>
      <c r="AM181" s="6">
        <v>42258</v>
      </c>
      <c r="AN181">
        <f t="shared" si="47"/>
        <v>1533.84148</v>
      </c>
      <c r="AR181" s="6">
        <v>42255</v>
      </c>
      <c r="AS181">
        <f t="shared" si="48"/>
        <v>182.834</v>
      </c>
      <c r="AT181">
        <f t="shared" si="49"/>
        <v>1883.61</v>
      </c>
      <c r="AU181">
        <f t="shared" si="55"/>
        <v>-2.0339709585811439E-2</v>
      </c>
      <c r="AV181">
        <f t="shared" si="56"/>
        <v>-2.0310403295434543E-2</v>
      </c>
      <c r="AX181" s="6">
        <v>42255</v>
      </c>
      <c r="AY181">
        <f t="shared" si="50"/>
        <v>182.834</v>
      </c>
      <c r="AZ181">
        <f t="shared" si="51"/>
        <v>188.06</v>
      </c>
      <c r="BA181">
        <f t="shared" si="57"/>
        <v>0</v>
      </c>
      <c r="BB181">
        <f t="shared" si="58"/>
        <v>2.8583305074548537E-2</v>
      </c>
      <c r="BE181">
        <f t="shared" si="59"/>
        <v>101.04954818028571</v>
      </c>
      <c r="BF181" t="e">
        <f t="shared" si="60"/>
        <v>#N/A</v>
      </c>
      <c r="BI181">
        <f t="shared" si="63"/>
        <v>0.99999948433657482</v>
      </c>
      <c r="BL181" s="6">
        <v>43238</v>
      </c>
      <c r="BM181" s="10">
        <f t="shared" si="61"/>
        <v>1492.7448999999999</v>
      </c>
      <c r="BN181" s="10">
        <f t="shared" si="62"/>
        <v>4.6189999999999998</v>
      </c>
      <c r="BO181" s="10">
        <f t="shared" si="52"/>
        <v>12343340</v>
      </c>
      <c r="BP181" t="str">
        <f t="shared" si="53"/>
        <v/>
      </c>
      <c r="BQ181" s="10">
        <f t="shared" si="54"/>
        <v>3.4291431342674539E-3</v>
      </c>
    </row>
    <row r="182" spans="4:69" x14ac:dyDescent="0.25">
      <c r="D182" s="6">
        <v>42256</v>
      </c>
      <c r="E182">
        <v>194.60499999999999</v>
      </c>
      <c r="F182">
        <v>192.39</v>
      </c>
      <c r="I182" s="6">
        <v>42256</v>
      </c>
      <c r="J182">
        <v>192.39</v>
      </c>
      <c r="K182">
        <v>194.60499999999999</v>
      </c>
      <c r="P182" s="6">
        <v>42258</v>
      </c>
      <c r="Q182">
        <v>0.16900000000000001</v>
      </c>
      <c r="S182" s="6">
        <v>42261</v>
      </c>
      <c r="T182">
        <v>102683</v>
      </c>
      <c r="W182" s="6">
        <v>42265</v>
      </c>
      <c r="X182" t="s">
        <v>1622</v>
      </c>
      <c r="Y182">
        <v>1944.41</v>
      </c>
      <c r="AB182" s="6">
        <v>43245</v>
      </c>
      <c r="AC182">
        <v>1414.3335</v>
      </c>
      <c r="AD182">
        <v>37851150</v>
      </c>
      <c r="AE182">
        <v>229.29400000000001</v>
      </c>
      <c r="AF182">
        <v>4.41</v>
      </c>
      <c r="AJ182" s="6">
        <v>42258</v>
      </c>
      <c r="AK182" s="4">
        <f t="shared" si="46"/>
        <v>0.16900000000000001</v>
      </c>
      <c r="AM182" s="6">
        <v>42261</v>
      </c>
      <c r="AN182">
        <f t="shared" si="47"/>
        <v>19347.530859999999</v>
      </c>
      <c r="AR182" s="6">
        <v>42256</v>
      </c>
      <c r="AS182">
        <f t="shared" si="48"/>
        <v>194.60499999999999</v>
      </c>
      <c r="AT182">
        <f t="shared" si="49"/>
        <v>2004.94</v>
      </c>
      <c r="AU182">
        <f t="shared" si="55"/>
        <v>6.4380804445562489E-2</v>
      </c>
      <c r="AV182">
        <f t="shared" si="56"/>
        <v>6.4413546328592419E-2</v>
      </c>
      <c r="AX182" s="6">
        <v>42256</v>
      </c>
      <c r="AY182">
        <f t="shared" si="50"/>
        <v>194.60499999999999</v>
      </c>
      <c r="AZ182">
        <f t="shared" si="51"/>
        <v>192.39</v>
      </c>
      <c r="BA182">
        <f t="shared" si="57"/>
        <v>-1.1382030266437138E-2</v>
      </c>
      <c r="BB182">
        <f t="shared" si="58"/>
        <v>0</v>
      </c>
      <c r="BE182">
        <f t="shared" si="59"/>
        <v>107.55519938099313</v>
      </c>
      <c r="BF182" t="e">
        <f t="shared" si="60"/>
        <v>#N/A</v>
      </c>
      <c r="BI182">
        <f t="shared" si="63"/>
        <v>0.99999966802740958</v>
      </c>
      <c r="BL182" s="6">
        <v>43245</v>
      </c>
      <c r="BM182" s="10">
        <f t="shared" si="61"/>
        <v>1414.3335</v>
      </c>
      <c r="BN182" s="10">
        <f t="shared" si="62"/>
        <v>4.41</v>
      </c>
      <c r="BO182" s="10">
        <f t="shared" si="52"/>
        <v>37851150</v>
      </c>
      <c r="BP182" t="str">
        <f t="shared" si="53"/>
        <v/>
      </c>
      <c r="BQ182" s="10">
        <f t="shared" si="54"/>
        <v>5.6913831151272909E-3</v>
      </c>
    </row>
    <row r="183" spans="4:69" x14ac:dyDescent="0.25">
      <c r="D183" s="6">
        <v>42257</v>
      </c>
      <c r="E183">
        <v>190.99600000000001</v>
      </c>
      <c r="F183">
        <v>189.28</v>
      </c>
      <c r="I183" s="6">
        <v>42257</v>
      </c>
      <c r="J183">
        <v>189.28</v>
      </c>
      <c r="K183">
        <v>190.99600000000001</v>
      </c>
      <c r="P183" s="6">
        <v>42261</v>
      </c>
      <c r="Q183">
        <v>9.7500000000000003E-2</v>
      </c>
      <c r="S183" s="6">
        <v>42262</v>
      </c>
      <c r="T183">
        <v>7657</v>
      </c>
      <c r="W183" s="6">
        <v>42271</v>
      </c>
      <c r="X183" t="s">
        <v>1622</v>
      </c>
      <c r="Y183">
        <v>1897.47</v>
      </c>
      <c r="AB183" s="6">
        <v>43252</v>
      </c>
      <c r="AC183">
        <v>1371.3885</v>
      </c>
      <c r="AD183">
        <v>33509320</v>
      </c>
      <c r="AE183">
        <v>228.85599999999999</v>
      </c>
      <c r="AF183">
        <v>4.2750000000000004</v>
      </c>
      <c r="AJ183" s="6">
        <v>42261</v>
      </c>
      <c r="AK183" s="4">
        <f t="shared" si="46"/>
        <v>9.7500000000000003E-2</v>
      </c>
      <c r="AM183" s="6">
        <v>42262</v>
      </c>
      <c r="AN183">
        <f t="shared" si="47"/>
        <v>1449.9295199999999</v>
      </c>
      <c r="AR183" s="6">
        <v>42257</v>
      </c>
      <c r="AS183">
        <f t="shared" si="48"/>
        <v>190.99600000000001</v>
      </c>
      <c r="AT183">
        <f t="shared" si="49"/>
        <v>1967.82</v>
      </c>
      <c r="AU183">
        <f t="shared" si="55"/>
        <v>-1.8545258343824589E-2</v>
      </c>
      <c r="AV183">
        <f t="shared" si="56"/>
        <v>-1.8514269753708401E-2</v>
      </c>
      <c r="AX183" s="6">
        <v>42257</v>
      </c>
      <c r="AY183">
        <f t="shared" si="50"/>
        <v>190.99600000000001</v>
      </c>
      <c r="AZ183">
        <f t="shared" si="51"/>
        <v>189.28</v>
      </c>
      <c r="BA183">
        <f t="shared" si="57"/>
        <v>-8.9844813503948684E-3</v>
      </c>
      <c r="BB183">
        <f t="shared" si="58"/>
        <v>0</v>
      </c>
      <c r="BE183">
        <f t="shared" si="59"/>
        <v>105.56056042225104</v>
      </c>
      <c r="BF183" t="e">
        <f t="shared" si="60"/>
        <v>#N/A</v>
      </c>
      <c r="BI183">
        <f t="shared" si="63"/>
        <v>0.99999966870309953</v>
      </c>
      <c r="BL183" s="6">
        <v>43252</v>
      </c>
      <c r="BM183" s="10">
        <f t="shared" si="61"/>
        <v>1371.3885</v>
      </c>
      <c r="BN183" s="10">
        <f t="shared" si="62"/>
        <v>4.2750000000000004</v>
      </c>
      <c r="BO183" s="10">
        <f t="shared" si="52"/>
        <v>33509320</v>
      </c>
      <c r="BP183">
        <f t="shared" si="53"/>
        <v>-6.1313664487713249E-3</v>
      </c>
      <c r="BQ183" s="10" t="str">
        <f t="shared" si="54"/>
        <v/>
      </c>
    </row>
    <row r="184" spans="4:69" x14ac:dyDescent="0.25">
      <c r="D184" s="6">
        <v>42258</v>
      </c>
      <c r="E184">
        <v>191.08199999999999</v>
      </c>
      <c r="F184">
        <v>188.92</v>
      </c>
      <c r="I184" s="6">
        <v>42258</v>
      </c>
      <c r="J184">
        <v>188.92</v>
      </c>
      <c r="K184">
        <v>191.08199999999999</v>
      </c>
      <c r="P184" s="6">
        <v>42262</v>
      </c>
      <c r="Q184">
        <v>9.4399999999999998E-2</v>
      </c>
      <c r="S184" s="6">
        <v>42263</v>
      </c>
      <c r="T184">
        <v>13093</v>
      </c>
      <c r="W184" s="6">
        <v>42272</v>
      </c>
      <c r="X184" t="s">
        <v>1622</v>
      </c>
      <c r="Y184">
        <v>1933.47</v>
      </c>
      <c r="AB184" s="6">
        <v>43259</v>
      </c>
      <c r="AC184">
        <v>1381.0405000000001</v>
      </c>
      <c r="AD184">
        <v>11229910</v>
      </c>
      <c r="AE184">
        <v>230.88</v>
      </c>
      <c r="AF184">
        <v>4.218</v>
      </c>
      <c r="AJ184" s="6">
        <v>42262</v>
      </c>
      <c r="AK184" s="4">
        <f t="shared" si="46"/>
        <v>9.4399999999999998E-2</v>
      </c>
      <c r="AM184" s="6">
        <v>42263</v>
      </c>
      <c r="AN184">
        <f t="shared" si="47"/>
        <v>2520.4025000000001</v>
      </c>
      <c r="AR184" s="6">
        <v>42258</v>
      </c>
      <c r="AS184">
        <f t="shared" si="48"/>
        <v>191.08199999999999</v>
      </c>
      <c r="AT184">
        <f t="shared" si="49"/>
        <v>1968.76</v>
      </c>
      <c r="AU184">
        <f t="shared" si="55"/>
        <v>4.5027120986818048E-4</v>
      </c>
      <c r="AV184">
        <f t="shared" si="56"/>
        <v>4.7768596721242673E-4</v>
      </c>
      <c r="AX184" s="6">
        <v>42258</v>
      </c>
      <c r="AY184">
        <f t="shared" si="50"/>
        <v>191.08199999999999</v>
      </c>
      <c r="AZ184">
        <f t="shared" si="51"/>
        <v>188.92</v>
      </c>
      <c r="BA184">
        <f t="shared" si="57"/>
        <v>-1.1314514187626301E-2</v>
      </c>
      <c r="BB184">
        <f t="shared" si="58"/>
        <v>0</v>
      </c>
      <c r="BE184">
        <f t="shared" si="59"/>
        <v>105.60809130350674</v>
      </c>
      <c r="BF184" t="e">
        <f t="shared" si="60"/>
        <v>#N/A</v>
      </c>
      <c r="BI184">
        <f t="shared" si="63"/>
        <v>0.99999972277981675</v>
      </c>
      <c r="BL184" s="6">
        <v>43259</v>
      </c>
      <c r="BM184" s="10">
        <f t="shared" si="61"/>
        <v>1381.0405000000001</v>
      </c>
      <c r="BN184" s="10">
        <f t="shared" si="62"/>
        <v>4.218</v>
      </c>
      <c r="BO184" s="10">
        <f t="shared" si="52"/>
        <v>11229910</v>
      </c>
      <c r="BP184" t="str">
        <f t="shared" si="53"/>
        <v/>
      </c>
      <c r="BQ184" s="10">
        <f t="shared" si="54"/>
        <v>3.429054054054026E-3</v>
      </c>
    </row>
    <row r="185" spans="4:69" x14ac:dyDescent="0.25">
      <c r="D185" s="6">
        <v>42261</v>
      </c>
      <c r="E185">
        <v>188.75800000000001</v>
      </c>
      <c r="F185">
        <v>188.42</v>
      </c>
      <c r="I185" s="6">
        <v>42261</v>
      </c>
      <c r="J185">
        <v>188.42</v>
      </c>
      <c r="K185">
        <v>188.75800000000001</v>
      </c>
      <c r="P185" s="6">
        <v>42263</v>
      </c>
      <c r="Q185">
        <v>0.1356</v>
      </c>
      <c r="S185" s="6">
        <v>42264</v>
      </c>
      <c r="T185">
        <v>3359</v>
      </c>
      <c r="W185" s="6">
        <v>42275</v>
      </c>
      <c r="X185" t="s">
        <v>1622</v>
      </c>
      <c r="Y185">
        <v>1927.34</v>
      </c>
      <c r="AB185" s="6">
        <v>43266</v>
      </c>
      <c r="AC185">
        <v>1289.7819999999999</v>
      </c>
      <c r="AD185">
        <v>83088060</v>
      </c>
      <c r="AE185">
        <v>230.71539999999999</v>
      </c>
      <c r="AF185">
        <v>3.6989999999999998</v>
      </c>
      <c r="AJ185" s="6">
        <v>42263</v>
      </c>
      <c r="AK185" s="4">
        <f t="shared" si="46"/>
        <v>0.1356</v>
      </c>
      <c r="AM185" s="6">
        <v>42264</v>
      </c>
      <c r="AN185">
        <f t="shared" si="47"/>
        <v>646.07006000000001</v>
      </c>
      <c r="AR185" s="6">
        <v>42261</v>
      </c>
      <c r="AS185">
        <f t="shared" si="48"/>
        <v>188.75800000000001</v>
      </c>
      <c r="AT185">
        <f t="shared" si="49"/>
        <v>1944.99</v>
      </c>
      <c r="AU185">
        <f t="shared" si="55"/>
        <v>-1.2162317748401152E-2</v>
      </c>
      <c r="AV185">
        <f t="shared" si="56"/>
        <v>-1.2073589467482049E-2</v>
      </c>
      <c r="AX185" s="6">
        <v>42261</v>
      </c>
      <c r="AY185">
        <f t="shared" si="50"/>
        <v>188.75800000000001</v>
      </c>
      <c r="AZ185">
        <f t="shared" si="51"/>
        <v>188.42</v>
      </c>
      <c r="BA185">
        <f t="shared" si="57"/>
        <v>-1.7906525816125951E-3</v>
      </c>
      <c r="BB185">
        <f t="shared" si="58"/>
        <v>0</v>
      </c>
      <c r="BE185">
        <f t="shared" si="59"/>
        <v>104.32365214027134</v>
      </c>
      <c r="BF185" t="e">
        <f t="shared" si="60"/>
        <v>#N/A</v>
      </c>
      <c r="BI185">
        <f t="shared" si="63"/>
        <v>0.99999964568205368</v>
      </c>
      <c r="BL185" s="6">
        <v>43266</v>
      </c>
      <c r="BM185" s="10">
        <f t="shared" si="61"/>
        <v>1289.7819999999999</v>
      </c>
      <c r="BN185" s="10">
        <f t="shared" si="62"/>
        <v>3.6989999999999998</v>
      </c>
      <c r="BO185" s="10">
        <f t="shared" si="52"/>
        <v>83088060</v>
      </c>
      <c r="BP185" t="str">
        <f t="shared" si="53"/>
        <v/>
      </c>
      <c r="BQ185" s="10">
        <f t="shared" si="54"/>
        <v>7.9452867038785069E-3</v>
      </c>
    </row>
    <row r="186" spans="4:69" x14ac:dyDescent="0.25">
      <c r="D186" s="6">
        <v>42262</v>
      </c>
      <c r="E186">
        <v>188.73500000000001</v>
      </c>
      <c r="F186">
        <v>189.36</v>
      </c>
      <c r="I186" s="6">
        <v>42262</v>
      </c>
      <c r="J186">
        <v>189.36</v>
      </c>
      <c r="K186">
        <v>188.73500000000001</v>
      </c>
      <c r="P186" s="6">
        <v>42264</v>
      </c>
      <c r="Q186">
        <v>0.20269999999999999</v>
      </c>
      <c r="S186" s="6">
        <v>42265</v>
      </c>
      <c r="T186">
        <v>25463</v>
      </c>
      <c r="W186" s="6">
        <v>42276</v>
      </c>
      <c r="X186" t="s">
        <v>1622</v>
      </c>
      <c r="Y186">
        <v>1841.92</v>
      </c>
      <c r="AB186" s="6">
        <v>43273</v>
      </c>
      <c r="AC186">
        <v>1263.7279000000001</v>
      </c>
      <c r="AD186">
        <v>4240270</v>
      </c>
      <c r="AE186">
        <v>227.16</v>
      </c>
      <c r="AF186">
        <v>3.7189999999999999</v>
      </c>
      <c r="AJ186" s="6">
        <v>42264</v>
      </c>
      <c r="AK186" s="4">
        <f t="shared" si="46"/>
        <v>0.20269999999999999</v>
      </c>
      <c r="AM186" s="6">
        <v>42265</v>
      </c>
      <c r="AN186">
        <f t="shared" si="47"/>
        <v>4754.9606199999998</v>
      </c>
      <c r="AR186" s="6">
        <v>42262</v>
      </c>
      <c r="AS186">
        <f t="shared" si="48"/>
        <v>188.73500000000001</v>
      </c>
      <c r="AT186">
        <f t="shared" si="49"/>
        <v>1944.81</v>
      </c>
      <c r="AU186">
        <f t="shared" si="55"/>
        <v>-1.2184914016888371E-4</v>
      </c>
      <c r="AV186">
        <f t="shared" si="56"/>
        <v>-9.2545462958670832E-5</v>
      </c>
      <c r="AX186" s="6">
        <v>42262</v>
      </c>
      <c r="AY186">
        <f t="shared" si="50"/>
        <v>188.73500000000001</v>
      </c>
      <c r="AZ186">
        <f t="shared" si="51"/>
        <v>189.36</v>
      </c>
      <c r="BA186">
        <f t="shared" si="57"/>
        <v>0</v>
      </c>
      <c r="BB186">
        <f t="shared" si="58"/>
        <v>3.3115214454129127E-3</v>
      </c>
      <c r="BE186">
        <f t="shared" si="59"/>
        <v>104.31094039295877</v>
      </c>
      <c r="BF186" t="e">
        <f t="shared" si="60"/>
        <v>#N/A</v>
      </c>
      <c r="BI186">
        <f t="shared" si="63"/>
        <v>0.9999996473013828</v>
      </c>
      <c r="BL186" s="6">
        <v>43273</v>
      </c>
      <c r="BM186" s="10">
        <f t="shared" si="61"/>
        <v>1263.7279000000001</v>
      </c>
      <c r="BN186" s="10">
        <f t="shared" si="62"/>
        <v>3.7189999999999999</v>
      </c>
      <c r="BO186" s="10">
        <f t="shared" si="52"/>
        <v>4240270</v>
      </c>
      <c r="BP186">
        <f t="shared" si="53"/>
        <v>-1.6728297235428791E-3</v>
      </c>
      <c r="BQ186" s="10" t="str">
        <f t="shared" si="54"/>
        <v/>
      </c>
    </row>
    <row r="187" spans="4:69" x14ac:dyDescent="0.25">
      <c r="D187" s="6">
        <v>42263</v>
      </c>
      <c r="E187">
        <v>190.059</v>
      </c>
      <c r="F187">
        <v>192.5</v>
      </c>
      <c r="I187" s="6">
        <v>42263</v>
      </c>
      <c r="J187">
        <v>192.5</v>
      </c>
      <c r="K187">
        <v>190.059</v>
      </c>
      <c r="P187" s="6">
        <v>42265</v>
      </c>
      <c r="Q187">
        <v>0.1091</v>
      </c>
      <c r="S187" s="6">
        <v>42268</v>
      </c>
      <c r="T187">
        <v>16794</v>
      </c>
      <c r="W187" s="6">
        <v>42277</v>
      </c>
      <c r="X187" t="s">
        <v>1622</v>
      </c>
      <c r="Y187">
        <v>1890.45</v>
      </c>
      <c r="AB187" s="6">
        <v>43280</v>
      </c>
      <c r="AC187">
        <v>1228.2683999999999</v>
      </c>
      <c r="AD187">
        <v>8992100</v>
      </c>
      <c r="AE187">
        <v>224.87</v>
      </c>
      <c r="AF187">
        <v>3.6429999999999998</v>
      </c>
      <c r="AJ187" s="6">
        <v>42265</v>
      </c>
      <c r="AK187" s="4">
        <f t="shared" si="46"/>
        <v>0.1091</v>
      </c>
      <c r="AM187" s="6">
        <v>42268</v>
      </c>
      <c r="AN187">
        <f t="shared" si="47"/>
        <v>3149.0429399999998</v>
      </c>
      <c r="AR187" s="6">
        <v>42263</v>
      </c>
      <c r="AS187">
        <f t="shared" si="48"/>
        <v>190.059</v>
      </c>
      <c r="AT187">
        <f t="shared" si="49"/>
        <v>1958.51</v>
      </c>
      <c r="AU187">
        <f t="shared" si="55"/>
        <v>7.0151270299625423E-3</v>
      </c>
      <c r="AV187">
        <f t="shared" si="56"/>
        <v>7.044389940405571E-3</v>
      </c>
      <c r="AX187" s="6">
        <v>42263</v>
      </c>
      <c r="AY187">
        <f t="shared" si="50"/>
        <v>190.059</v>
      </c>
      <c r="AZ187">
        <f t="shared" si="51"/>
        <v>192.5</v>
      </c>
      <c r="BA187">
        <f t="shared" si="57"/>
        <v>0</v>
      </c>
      <c r="BB187">
        <f t="shared" si="58"/>
        <v>1.2843380213512612E-2</v>
      </c>
      <c r="BE187">
        <f t="shared" si="59"/>
        <v>105.04269489043023</v>
      </c>
      <c r="BF187" t="e">
        <f t="shared" si="60"/>
        <v>#N/A</v>
      </c>
      <c r="BI187">
        <f t="shared" si="63"/>
        <v>0.99999964964568633</v>
      </c>
      <c r="BL187" s="6">
        <v>43280</v>
      </c>
      <c r="BM187" s="10">
        <f t="shared" si="61"/>
        <v>1228.2683999999999</v>
      </c>
      <c r="BN187" s="10">
        <f t="shared" si="62"/>
        <v>3.6429999999999998</v>
      </c>
      <c r="BO187" s="10">
        <f t="shared" si="52"/>
        <v>8992100</v>
      </c>
      <c r="BP187" t="str">
        <f t="shared" si="53"/>
        <v/>
      </c>
      <c r="BQ187" s="10">
        <f t="shared" si="54"/>
        <v>1.4750744874816313E-3</v>
      </c>
    </row>
    <row r="188" spans="4:69" x14ac:dyDescent="0.25">
      <c r="D188" s="6">
        <v>42264</v>
      </c>
      <c r="E188">
        <v>192.517</v>
      </c>
      <c r="F188">
        <v>192.34</v>
      </c>
      <c r="I188" s="6">
        <v>42264</v>
      </c>
      <c r="J188">
        <v>192.34</v>
      </c>
      <c r="K188">
        <v>192.517</v>
      </c>
      <c r="P188" s="6">
        <v>42268</v>
      </c>
      <c r="Q188">
        <v>0.24979999999999999</v>
      </c>
      <c r="S188" s="6">
        <v>42269</v>
      </c>
      <c r="T188">
        <v>8491</v>
      </c>
      <c r="W188" s="6">
        <v>42278</v>
      </c>
      <c r="X188" t="s">
        <v>1622</v>
      </c>
      <c r="Y188">
        <v>1932.59</v>
      </c>
      <c r="AJ188" s="6">
        <v>42268</v>
      </c>
      <c r="AK188" s="4">
        <f t="shared" si="46"/>
        <v>0.24979999999999999</v>
      </c>
      <c r="AM188" s="6">
        <v>42269</v>
      </c>
      <c r="AN188">
        <f t="shared" si="47"/>
        <v>1555.72102</v>
      </c>
      <c r="AR188" s="6">
        <v>42264</v>
      </c>
      <c r="AS188">
        <f t="shared" si="48"/>
        <v>192.517</v>
      </c>
      <c r="AT188">
        <f t="shared" si="49"/>
        <v>1983.9</v>
      </c>
      <c r="AU188">
        <f t="shared" si="55"/>
        <v>1.2932826122414642E-2</v>
      </c>
      <c r="AV188">
        <f t="shared" si="56"/>
        <v>1.2963936870376003E-2</v>
      </c>
      <c r="AX188" s="6">
        <v>42264</v>
      </c>
      <c r="AY188">
        <f t="shared" si="50"/>
        <v>192.517</v>
      </c>
      <c r="AZ188">
        <f t="shared" si="51"/>
        <v>192.34</v>
      </c>
      <c r="BA188">
        <f t="shared" si="57"/>
        <v>-9.1939932577378425E-4</v>
      </c>
      <c r="BB188">
        <f t="shared" si="58"/>
        <v>0</v>
      </c>
      <c r="BE188">
        <f t="shared" si="59"/>
        <v>106.40119379887801</v>
      </c>
      <c r="BF188" t="e">
        <f t="shared" si="60"/>
        <v>#N/A</v>
      </c>
      <c r="BI188">
        <f t="shared" si="63"/>
        <v>0.99999965352619813</v>
      </c>
      <c r="BL188" s="9"/>
      <c r="BM188" s="10" t="e">
        <f t="shared" si="61"/>
        <v>#N/A</v>
      </c>
      <c r="BN188" s="10" t="e">
        <f t="shared" si="62"/>
        <v>#N/A</v>
      </c>
      <c r="BO188" s="10" t="e">
        <f t="shared" si="52"/>
        <v>#N/A</v>
      </c>
      <c r="BP188" t="str">
        <f t="shared" si="53"/>
        <v/>
      </c>
      <c r="BQ188" s="10" t="str">
        <f t="shared" si="54"/>
        <v/>
      </c>
    </row>
    <row r="189" spans="4:69" x14ac:dyDescent="0.25">
      <c r="D189" s="6">
        <v>42265</v>
      </c>
      <c r="E189">
        <v>188.68</v>
      </c>
      <c r="F189">
        <v>186.74</v>
      </c>
      <c r="I189" s="6">
        <v>42265</v>
      </c>
      <c r="J189">
        <v>186.74</v>
      </c>
      <c r="K189">
        <v>188.68</v>
      </c>
      <c r="P189" s="6">
        <v>42269</v>
      </c>
      <c r="Q189">
        <v>0.2346</v>
      </c>
      <c r="S189" s="6">
        <v>42270</v>
      </c>
      <c r="T189">
        <v>11897</v>
      </c>
      <c r="W189" s="6">
        <v>42279</v>
      </c>
      <c r="X189" t="s">
        <v>1622</v>
      </c>
      <c r="Y189">
        <v>1935.41</v>
      </c>
      <c r="AJ189" s="6">
        <v>42269</v>
      </c>
      <c r="AK189" s="4">
        <f t="shared" si="46"/>
        <v>0.2346</v>
      </c>
      <c r="AM189" s="6">
        <v>42270</v>
      </c>
      <c r="AN189">
        <f t="shared" si="47"/>
        <v>2181.4339200000004</v>
      </c>
      <c r="AR189" s="6">
        <v>42265</v>
      </c>
      <c r="AS189">
        <f t="shared" si="48"/>
        <v>188.68</v>
      </c>
      <c r="AT189">
        <f t="shared" si="49"/>
        <v>1944.41</v>
      </c>
      <c r="AU189">
        <f t="shared" si="55"/>
        <v>-1.9930707418046145E-2</v>
      </c>
      <c r="AV189">
        <f t="shared" si="56"/>
        <v>-1.9905237159131062E-2</v>
      </c>
      <c r="AX189" s="6">
        <v>42265</v>
      </c>
      <c r="AY189">
        <f t="shared" si="50"/>
        <v>188.68</v>
      </c>
      <c r="AZ189">
        <f t="shared" si="51"/>
        <v>186.74</v>
      </c>
      <c r="BA189">
        <f t="shared" si="57"/>
        <v>-1.0281958872164543E-2</v>
      </c>
      <c r="BB189">
        <f t="shared" si="58"/>
        <v>0</v>
      </c>
      <c r="BE189">
        <f t="shared" si="59"/>
        <v>104.28054273634174</v>
      </c>
      <c r="BF189" t="e">
        <f t="shared" si="60"/>
        <v>#N/A</v>
      </c>
      <c r="BI189">
        <f t="shared" si="63"/>
        <v>0.99999961220403055</v>
      </c>
      <c r="BL189" s="9"/>
      <c r="BM189" s="10" t="e">
        <f t="shared" si="61"/>
        <v>#N/A</v>
      </c>
      <c r="BN189" s="10" t="e">
        <f t="shared" si="62"/>
        <v>#N/A</v>
      </c>
      <c r="BO189" s="10" t="e">
        <f t="shared" si="52"/>
        <v>#N/A</v>
      </c>
      <c r="BP189" t="str">
        <f t="shared" si="53"/>
        <v/>
      </c>
      <c r="BQ189" s="10" t="str">
        <f t="shared" si="54"/>
        <v/>
      </c>
    </row>
    <row r="190" spans="4:69" x14ac:dyDescent="0.25">
      <c r="D190" s="6">
        <v>42268</v>
      </c>
      <c r="E190">
        <v>188.66300000000001</v>
      </c>
      <c r="F190">
        <v>187.51</v>
      </c>
      <c r="I190" s="6">
        <v>42268</v>
      </c>
      <c r="J190">
        <v>187.51</v>
      </c>
      <c r="K190">
        <v>188.66300000000001</v>
      </c>
      <c r="P190" s="6">
        <v>42270</v>
      </c>
      <c r="Q190">
        <v>0.1663</v>
      </c>
      <c r="S190" s="6">
        <v>42271</v>
      </c>
      <c r="T190">
        <v>20807</v>
      </c>
      <c r="W190" s="6">
        <v>42282</v>
      </c>
      <c r="X190" t="s">
        <v>1622</v>
      </c>
      <c r="Y190">
        <v>1960.63</v>
      </c>
      <c r="AJ190" s="6">
        <v>42270</v>
      </c>
      <c r="AK190" s="4">
        <f t="shared" si="46"/>
        <v>0.1663</v>
      </c>
      <c r="AM190" s="6">
        <v>42271</v>
      </c>
      <c r="AN190">
        <f t="shared" si="47"/>
        <v>3746.7164899999998</v>
      </c>
      <c r="AR190" s="6">
        <v>42268</v>
      </c>
      <c r="AS190">
        <f t="shared" si="48"/>
        <v>188.66300000000001</v>
      </c>
      <c r="AT190">
        <f t="shared" si="49"/>
        <v>1944.41</v>
      </c>
      <c r="AU190">
        <f t="shared" si="55"/>
        <v>-9.0099639601382009E-5</v>
      </c>
      <c r="AV190">
        <f t="shared" si="56"/>
        <v>0</v>
      </c>
      <c r="AX190" s="6">
        <v>42268</v>
      </c>
      <c r="AY190">
        <f t="shared" si="50"/>
        <v>188.66300000000001</v>
      </c>
      <c r="AZ190">
        <f t="shared" si="51"/>
        <v>187.51</v>
      </c>
      <c r="BA190">
        <f t="shared" si="57"/>
        <v>-6.111426193795344E-3</v>
      </c>
      <c r="BB190">
        <f t="shared" si="58"/>
        <v>0</v>
      </c>
      <c r="BE190">
        <f t="shared" si="59"/>
        <v>104.27114709702376</v>
      </c>
      <c r="BF190" t="e">
        <f t="shared" si="60"/>
        <v>#N/A</v>
      </c>
      <c r="BI190">
        <f t="shared" si="63"/>
        <v>0.99999945848176253</v>
      </c>
      <c r="BL190" s="9"/>
      <c r="BM190" s="10" t="e">
        <f t="shared" si="61"/>
        <v>#N/A</v>
      </c>
      <c r="BN190" s="10" t="e">
        <f t="shared" si="62"/>
        <v>#N/A</v>
      </c>
      <c r="BO190" s="10" t="e">
        <f t="shared" si="52"/>
        <v>#N/A</v>
      </c>
      <c r="BP190" t="str">
        <f t="shared" si="53"/>
        <v/>
      </c>
      <c r="BQ190" s="10" t="str">
        <f t="shared" si="54"/>
        <v/>
      </c>
    </row>
    <row r="191" spans="4:69" x14ac:dyDescent="0.25">
      <c r="D191" s="6">
        <v>42269</v>
      </c>
      <c r="E191">
        <v>188.65799999999999</v>
      </c>
      <c r="F191">
        <v>183.22</v>
      </c>
      <c r="I191" s="6">
        <v>42269</v>
      </c>
      <c r="J191">
        <v>183.22</v>
      </c>
      <c r="K191">
        <v>188.65799999999999</v>
      </c>
      <c r="P191" s="6">
        <v>42271</v>
      </c>
      <c r="Q191">
        <v>9.2299999999999993E-2</v>
      </c>
      <c r="S191" s="6">
        <v>42272</v>
      </c>
      <c r="T191">
        <v>55816</v>
      </c>
      <c r="W191" s="6">
        <v>42283</v>
      </c>
      <c r="X191" t="s">
        <v>1622</v>
      </c>
      <c r="Y191">
        <v>1976.4</v>
      </c>
      <c r="AJ191" s="6">
        <v>42271</v>
      </c>
      <c r="AK191" s="4">
        <f t="shared" si="46"/>
        <v>9.2299999999999993E-2</v>
      </c>
      <c r="AM191" s="6">
        <v>42272</v>
      </c>
      <c r="AN191">
        <f t="shared" si="47"/>
        <v>10564.294320000001</v>
      </c>
      <c r="AR191" s="6">
        <v>42269</v>
      </c>
      <c r="AS191">
        <f t="shared" si="48"/>
        <v>188.65799999999999</v>
      </c>
      <c r="AT191">
        <f t="shared" si="49"/>
        <v>1944.41</v>
      </c>
      <c r="AU191">
        <f t="shared" si="55"/>
        <v>-2.650228184664094E-5</v>
      </c>
      <c r="AV191">
        <f t="shared" si="56"/>
        <v>0</v>
      </c>
      <c r="AX191" s="6">
        <v>42269</v>
      </c>
      <c r="AY191">
        <f t="shared" si="50"/>
        <v>188.65799999999999</v>
      </c>
      <c r="AZ191">
        <f t="shared" si="51"/>
        <v>183.22</v>
      </c>
      <c r="BA191">
        <f t="shared" si="57"/>
        <v>-2.8824645655100678E-2</v>
      </c>
      <c r="BB191">
        <f t="shared" si="58"/>
        <v>0</v>
      </c>
      <c r="BE191">
        <f t="shared" si="59"/>
        <v>104.26838367369491</v>
      </c>
      <c r="BF191" t="e">
        <f t="shared" si="60"/>
        <v>#N/A</v>
      </c>
      <c r="BI191">
        <f t="shared" si="63"/>
        <v>0.99999938842890967</v>
      </c>
      <c r="BL191" s="9"/>
      <c r="BM191" s="10" t="e">
        <f t="shared" si="61"/>
        <v>#N/A</v>
      </c>
      <c r="BN191" s="10" t="e">
        <f t="shared" si="62"/>
        <v>#N/A</v>
      </c>
      <c r="BO191" s="10" t="e">
        <f t="shared" si="52"/>
        <v>#N/A</v>
      </c>
      <c r="BP191" t="str">
        <f t="shared" si="53"/>
        <v/>
      </c>
      <c r="BQ191" s="10" t="str">
        <f t="shared" si="54"/>
        <v/>
      </c>
    </row>
    <row r="192" spans="4:69" x14ac:dyDescent="0.25">
      <c r="D192" s="6">
        <v>42270</v>
      </c>
      <c r="E192">
        <v>188.65100000000001</v>
      </c>
      <c r="F192">
        <v>183.36</v>
      </c>
      <c r="I192" s="6">
        <v>42270</v>
      </c>
      <c r="J192">
        <v>183.36</v>
      </c>
      <c r="K192">
        <v>188.65100000000001</v>
      </c>
      <c r="P192" s="6">
        <v>42272</v>
      </c>
      <c r="Q192">
        <v>0.112</v>
      </c>
      <c r="S192" s="6">
        <v>42275</v>
      </c>
      <c r="T192">
        <v>146722</v>
      </c>
      <c r="W192" s="6">
        <v>42284</v>
      </c>
      <c r="X192" t="s">
        <v>1622</v>
      </c>
      <c r="Y192">
        <v>1999.55</v>
      </c>
      <c r="AJ192" s="6">
        <v>42272</v>
      </c>
      <c r="AK192" s="4">
        <f t="shared" si="46"/>
        <v>0.112</v>
      </c>
      <c r="AM192" s="6">
        <v>42275</v>
      </c>
      <c r="AN192">
        <f t="shared" si="47"/>
        <v>26936.69198</v>
      </c>
      <c r="AR192" s="6">
        <v>42270</v>
      </c>
      <c r="AS192">
        <f t="shared" si="48"/>
        <v>188.65100000000001</v>
      </c>
      <c r="AT192">
        <f t="shared" si="49"/>
        <v>1944.41</v>
      </c>
      <c r="AU192">
        <f t="shared" si="55"/>
        <v>-3.7104177930347149E-5</v>
      </c>
      <c r="AV192">
        <f t="shared" si="56"/>
        <v>0</v>
      </c>
      <c r="AX192" s="6">
        <v>42270</v>
      </c>
      <c r="AY192">
        <f t="shared" si="50"/>
        <v>188.65100000000001</v>
      </c>
      <c r="AZ192">
        <f t="shared" si="51"/>
        <v>183.36</v>
      </c>
      <c r="BA192">
        <f t="shared" si="57"/>
        <v>-2.8046498560834521E-2</v>
      </c>
      <c r="BB192">
        <f t="shared" si="58"/>
        <v>0</v>
      </c>
      <c r="BE192">
        <f t="shared" si="59"/>
        <v>104.26451488103457</v>
      </c>
      <c r="BF192" t="e">
        <f t="shared" si="60"/>
        <v>#N/A</v>
      </c>
      <c r="BI192">
        <f t="shared" si="63"/>
        <v>0.9999993810965252</v>
      </c>
      <c r="BL192" s="9"/>
      <c r="BM192" s="10" t="e">
        <f t="shared" si="61"/>
        <v>#N/A</v>
      </c>
      <c r="BN192" s="10" t="e">
        <f t="shared" si="62"/>
        <v>#N/A</v>
      </c>
      <c r="BO192" s="10" t="e">
        <f t="shared" si="52"/>
        <v>#N/A</v>
      </c>
      <c r="BP192" t="str">
        <f t="shared" si="53"/>
        <v/>
      </c>
      <c r="BQ192" s="10" t="str">
        <f t="shared" si="54"/>
        <v/>
      </c>
    </row>
    <row r="193" spans="4:69" x14ac:dyDescent="0.25">
      <c r="D193" s="6">
        <v>42271</v>
      </c>
      <c r="E193">
        <v>184.09100000000001</v>
      </c>
      <c r="F193">
        <v>180.07</v>
      </c>
      <c r="I193" s="6">
        <v>42271</v>
      </c>
      <c r="J193">
        <v>180.07</v>
      </c>
      <c r="K193">
        <v>184.09100000000001</v>
      </c>
      <c r="P193" s="6">
        <v>42275</v>
      </c>
      <c r="Q193">
        <v>0.26390000000000002</v>
      </c>
      <c r="S193" s="6">
        <v>42276</v>
      </c>
      <c r="T193">
        <v>14032</v>
      </c>
      <c r="W193" s="6">
        <v>42285</v>
      </c>
      <c r="X193" t="s">
        <v>1622</v>
      </c>
      <c r="Y193">
        <v>1983.93</v>
      </c>
      <c r="AJ193" s="6">
        <v>42275</v>
      </c>
      <c r="AK193" s="4">
        <f t="shared" si="46"/>
        <v>0.26390000000000002</v>
      </c>
      <c r="AM193" s="6">
        <v>42276</v>
      </c>
      <c r="AN193">
        <f t="shared" si="47"/>
        <v>2531.93408</v>
      </c>
      <c r="AR193" s="6">
        <v>42271</v>
      </c>
      <c r="AS193">
        <f t="shared" si="48"/>
        <v>184.09100000000001</v>
      </c>
      <c r="AT193">
        <f t="shared" si="49"/>
        <v>1897.47</v>
      </c>
      <c r="AU193">
        <f t="shared" si="55"/>
        <v>-2.4171618491288127E-2</v>
      </c>
      <c r="AV193">
        <f t="shared" si="56"/>
        <v>-2.4140999069126368E-2</v>
      </c>
      <c r="AX193" s="6">
        <v>42271</v>
      </c>
      <c r="AY193">
        <f t="shared" si="50"/>
        <v>184.09100000000001</v>
      </c>
      <c r="AZ193">
        <f t="shared" si="51"/>
        <v>180.07</v>
      </c>
      <c r="BA193">
        <f t="shared" si="57"/>
        <v>-2.1842458349403349E-2</v>
      </c>
      <c r="BB193">
        <f t="shared" si="58"/>
        <v>0</v>
      </c>
      <c r="BE193">
        <f t="shared" si="59"/>
        <v>101.74427280515097</v>
      </c>
      <c r="BF193" t="e">
        <f t="shared" si="60"/>
        <v>#N/A</v>
      </c>
      <c r="BI193">
        <f t="shared" si="63"/>
        <v>0.99999931397164155</v>
      </c>
      <c r="BL193" s="9"/>
      <c r="BM193" s="10" t="e">
        <f t="shared" si="61"/>
        <v>#N/A</v>
      </c>
      <c r="BN193" s="10" t="e">
        <f t="shared" si="62"/>
        <v>#N/A</v>
      </c>
      <c r="BO193" s="10" t="e">
        <f t="shared" si="52"/>
        <v>#N/A</v>
      </c>
      <c r="BP193" t="str">
        <f t="shared" si="53"/>
        <v/>
      </c>
      <c r="BQ193" s="10" t="str">
        <f t="shared" si="54"/>
        <v/>
      </c>
    </row>
    <row r="194" spans="4:69" x14ac:dyDescent="0.25">
      <c r="D194" s="6">
        <v>42272</v>
      </c>
      <c r="E194">
        <v>187.57900000000001</v>
      </c>
      <c r="F194">
        <v>189.27</v>
      </c>
      <c r="I194" s="6">
        <v>42272</v>
      </c>
      <c r="J194">
        <v>189.27</v>
      </c>
      <c r="K194">
        <v>187.57900000000001</v>
      </c>
      <c r="P194" s="6">
        <v>42276</v>
      </c>
      <c r="Q194">
        <v>0.2389</v>
      </c>
      <c r="S194" s="6">
        <v>42277</v>
      </c>
      <c r="T194">
        <v>24749</v>
      </c>
      <c r="W194" s="6">
        <v>42286</v>
      </c>
      <c r="X194" t="s">
        <v>1622</v>
      </c>
      <c r="Y194">
        <v>2028.1</v>
      </c>
      <c r="AJ194" s="6">
        <v>42276</v>
      </c>
      <c r="AK194" s="4">
        <f t="shared" si="46"/>
        <v>0.2389</v>
      </c>
      <c r="AM194" s="6">
        <v>42277</v>
      </c>
      <c r="AN194">
        <f t="shared" si="47"/>
        <v>4560.0032499999998</v>
      </c>
      <c r="AR194" s="6">
        <v>42272</v>
      </c>
      <c r="AS194">
        <f t="shared" si="48"/>
        <v>187.57900000000001</v>
      </c>
      <c r="AT194">
        <f t="shared" si="49"/>
        <v>1933.47</v>
      </c>
      <c r="AU194">
        <f t="shared" si="55"/>
        <v>1.8947151137209239E-2</v>
      </c>
      <c r="AV194">
        <f t="shared" si="56"/>
        <v>1.8972631978371179E-2</v>
      </c>
      <c r="AX194" s="6">
        <v>42272</v>
      </c>
      <c r="AY194">
        <f t="shared" si="50"/>
        <v>187.57900000000001</v>
      </c>
      <c r="AZ194">
        <f t="shared" si="51"/>
        <v>189.27</v>
      </c>
      <c r="BA194">
        <f t="shared" si="57"/>
        <v>0</v>
      </c>
      <c r="BB194">
        <f t="shared" si="58"/>
        <v>9.0148684021131853E-3</v>
      </c>
      <c r="BE194">
        <f t="shared" si="59"/>
        <v>103.67203691933561</v>
      </c>
      <c r="BF194" t="e">
        <f t="shared" si="60"/>
        <v>#N/A</v>
      </c>
      <c r="BI194">
        <f t="shared" si="63"/>
        <v>0.99999947071095618</v>
      </c>
      <c r="BL194" s="9"/>
      <c r="BM194" s="10" t="e">
        <f t="shared" si="61"/>
        <v>#N/A</v>
      </c>
      <c r="BN194" s="10" t="e">
        <f t="shared" si="62"/>
        <v>#N/A</v>
      </c>
      <c r="BO194" s="10" t="e">
        <f t="shared" si="52"/>
        <v>#N/A</v>
      </c>
      <c r="BP194" t="str">
        <f t="shared" si="53"/>
        <v/>
      </c>
      <c r="BQ194" s="10" t="str">
        <f t="shared" si="54"/>
        <v/>
      </c>
    </row>
    <row r="195" spans="4:69" x14ac:dyDescent="0.25">
      <c r="D195" s="6">
        <v>42275</v>
      </c>
      <c r="E195">
        <v>186.96799999999999</v>
      </c>
      <c r="F195">
        <v>183.59</v>
      </c>
      <c r="I195" s="6">
        <v>42275</v>
      </c>
      <c r="J195">
        <v>183.59</v>
      </c>
      <c r="K195">
        <v>186.96799999999999</v>
      </c>
      <c r="P195" s="6">
        <v>42277</v>
      </c>
      <c r="Q195">
        <v>0.12590000000000001</v>
      </c>
      <c r="S195" s="6">
        <v>42278</v>
      </c>
      <c r="T195">
        <v>78319</v>
      </c>
      <c r="W195" s="6">
        <v>42290</v>
      </c>
      <c r="X195" t="s">
        <v>1622</v>
      </c>
      <c r="Y195">
        <v>2012.39</v>
      </c>
      <c r="AJ195" s="6">
        <v>42277</v>
      </c>
      <c r="AK195" s="4">
        <f t="shared" si="46"/>
        <v>0.12590000000000001</v>
      </c>
      <c r="AM195" s="6">
        <v>42278</v>
      </c>
      <c r="AN195">
        <f t="shared" si="47"/>
        <v>14486.665429999999</v>
      </c>
      <c r="AR195" s="6">
        <v>42275</v>
      </c>
      <c r="AS195">
        <f t="shared" si="48"/>
        <v>186.96799999999999</v>
      </c>
      <c r="AT195">
        <f t="shared" si="49"/>
        <v>1927.34</v>
      </c>
      <c r="AU195">
        <f t="shared" si="55"/>
        <v>-3.2572942600185284E-3</v>
      </c>
      <c r="AV195">
        <f t="shared" si="56"/>
        <v>-3.1704655360570433E-3</v>
      </c>
      <c r="AX195" s="6">
        <v>42275</v>
      </c>
      <c r="AY195">
        <f t="shared" si="50"/>
        <v>186.96799999999999</v>
      </c>
      <c r="AZ195">
        <f t="shared" si="51"/>
        <v>183.59</v>
      </c>
      <c r="BA195">
        <f t="shared" si="57"/>
        <v>-1.8067262847118126E-2</v>
      </c>
      <c r="BB195">
        <f t="shared" si="58"/>
        <v>0</v>
      </c>
      <c r="BE195">
        <f t="shared" si="59"/>
        <v>103.33434658855383</v>
      </c>
      <c r="BF195" t="e">
        <f t="shared" si="60"/>
        <v>#N/A</v>
      </c>
      <c r="BI195">
        <f t="shared" si="63"/>
        <v>0.99999923055739459</v>
      </c>
      <c r="BL195" s="9"/>
      <c r="BM195" s="10" t="e">
        <f t="shared" si="61"/>
        <v>#N/A</v>
      </c>
      <c r="BN195" s="10" t="e">
        <f t="shared" si="62"/>
        <v>#N/A</v>
      </c>
      <c r="BO195" s="10" t="e">
        <f t="shared" si="52"/>
        <v>#N/A</v>
      </c>
      <c r="BP195" t="str">
        <f t="shared" si="53"/>
        <v/>
      </c>
      <c r="BQ195" s="10" t="str">
        <f t="shared" si="54"/>
        <v/>
      </c>
    </row>
    <row r="196" spans="4:69" x14ac:dyDescent="0.25">
      <c r="D196" s="6">
        <v>42276</v>
      </c>
      <c r="E196">
        <v>178.67599999999999</v>
      </c>
      <c r="F196">
        <v>180.44</v>
      </c>
      <c r="I196" s="6">
        <v>42276</v>
      </c>
      <c r="J196">
        <v>180.44</v>
      </c>
      <c r="K196">
        <v>178.67599999999999</v>
      </c>
      <c r="P196" s="6">
        <v>42278</v>
      </c>
      <c r="Q196">
        <v>0.1477</v>
      </c>
      <c r="S196" s="6">
        <v>42279</v>
      </c>
      <c r="T196">
        <v>2036</v>
      </c>
      <c r="W196" s="6">
        <v>42291</v>
      </c>
      <c r="X196" t="s">
        <v>1622</v>
      </c>
      <c r="Y196">
        <v>1969.95</v>
      </c>
      <c r="AJ196" s="6">
        <v>42278</v>
      </c>
      <c r="AK196" s="4">
        <f t="shared" si="46"/>
        <v>0.1477</v>
      </c>
      <c r="AM196" s="6">
        <v>42279</v>
      </c>
      <c r="AN196">
        <f t="shared" si="47"/>
        <v>377.04683999999997</v>
      </c>
      <c r="AR196" s="6">
        <v>42276</v>
      </c>
      <c r="AS196">
        <f t="shared" si="48"/>
        <v>178.67599999999999</v>
      </c>
      <c r="AT196">
        <f t="shared" si="49"/>
        <v>1841.92</v>
      </c>
      <c r="AU196">
        <f t="shared" si="55"/>
        <v>-4.4349835265927839E-2</v>
      </c>
      <c r="AV196">
        <f t="shared" si="56"/>
        <v>-4.4320151089065729E-2</v>
      </c>
      <c r="AX196" s="6">
        <v>42276</v>
      </c>
      <c r="AY196">
        <f t="shared" si="50"/>
        <v>178.67599999999999</v>
      </c>
      <c r="AZ196">
        <f t="shared" si="51"/>
        <v>180.44</v>
      </c>
      <c r="BA196">
        <f t="shared" si="57"/>
        <v>0</v>
      </c>
      <c r="BB196">
        <f t="shared" si="58"/>
        <v>9.8726185945510192E-3</v>
      </c>
      <c r="BE196">
        <f t="shared" si="59"/>
        <v>98.751485340039167</v>
      </c>
      <c r="BF196" t="e">
        <f t="shared" si="60"/>
        <v>#N/A</v>
      </c>
      <c r="BI196">
        <f t="shared" si="63"/>
        <v>0.99999938338220762</v>
      </c>
      <c r="BL196" s="9"/>
      <c r="BM196" s="10" t="e">
        <f t="shared" si="61"/>
        <v>#N/A</v>
      </c>
      <c r="BN196" s="10" t="e">
        <f t="shared" si="62"/>
        <v>#N/A</v>
      </c>
      <c r="BO196" s="10" t="e">
        <f t="shared" si="52"/>
        <v>#N/A</v>
      </c>
      <c r="BP196" t="str">
        <f t="shared" si="53"/>
        <v/>
      </c>
      <c r="BQ196" s="10" t="str">
        <f t="shared" si="54"/>
        <v/>
      </c>
    </row>
    <row r="197" spans="4:69" x14ac:dyDescent="0.25">
      <c r="D197" s="6">
        <v>42277</v>
      </c>
      <c r="E197">
        <v>183.37799999999999</v>
      </c>
      <c r="F197">
        <v>184.25</v>
      </c>
      <c r="I197" s="6">
        <v>42277</v>
      </c>
      <c r="J197">
        <v>184.25</v>
      </c>
      <c r="K197">
        <v>183.37799999999999</v>
      </c>
      <c r="P197" s="6">
        <v>42279</v>
      </c>
      <c r="Q197">
        <v>0.18659999999999999</v>
      </c>
      <c r="S197" s="6">
        <v>42282</v>
      </c>
      <c r="T197">
        <v>39880</v>
      </c>
      <c r="W197" s="6">
        <v>42292</v>
      </c>
      <c r="X197" t="s">
        <v>1622</v>
      </c>
      <c r="Y197">
        <v>1996.31</v>
      </c>
      <c r="AJ197" s="6">
        <v>42279</v>
      </c>
      <c r="AK197" s="4">
        <f t="shared" ref="AK197:AK260" si="64">IF(VLOOKUP(AJ197,P197:Q1089,2,FALSE)&gt;=$Q$3,$Q$2,VLOOKUP(AJ197,P197:Q1089,2,FALSE))</f>
        <v>0.18659999999999999</v>
      </c>
      <c r="AM197" s="6">
        <v>42282</v>
      </c>
      <c r="AN197">
        <f t="shared" ref="AN197:AN260" si="65">VLOOKUP(AM197,S197:T1089,2,FALSE)*VLOOKUP(AM197,I197:J1092,2,FALSE)/1000</f>
        <v>7719.1727999999994</v>
      </c>
      <c r="AR197" s="6">
        <v>42277</v>
      </c>
      <c r="AS197">
        <f t="shared" ref="AS197:AS260" si="66">IF(VLOOKUP(AR197,I:K,3,FALSE)=$A$9,VLOOKUP(AR196,I:K,3,FALSE),VLOOKUP(AR197,I:K,3,FALSE))</f>
        <v>183.37799999999999</v>
      </c>
      <c r="AT197">
        <f t="shared" ref="AT197:AT260" si="67">IF(VLOOKUP(AR197,W:Y,3,TRUE)="","impo",VLOOKUP(AR197,W:Y,3,TRUE))</f>
        <v>1890.45</v>
      </c>
      <c r="AU197">
        <f t="shared" si="55"/>
        <v>2.6315789473684292E-2</v>
      </c>
      <c r="AV197">
        <f t="shared" si="56"/>
        <v>2.6347506949270239E-2</v>
      </c>
      <c r="AX197" s="6">
        <v>42277</v>
      </c>
      <c r="AY197">
        <f t="shared" ref="AY197:AY260" si="68">IF(VLOOKUP(AX197,D:F,2,FALSE)=$A$9,VLOOKUP(AX196,D:F,2,FALSE),VLOOKUP(AX197,D:F,2,FALSE))</f>
        <v>183.37799999999999</v>
      </c>
      <c r="AZ197">
        <f t="shared" ref="AZ197:AZ260" si="69">IF(VLOOKUP(AX197,D:F,3,FALSE)=$A$9,VLOOKUP(AX196,D:F,3,FALSE),VLOOKUP(AX197,D:F,3,FALSE))</f>
        <v>184.25</v>
      </c>
      <c r="BA197">
        <f t="shared" si="57"/>
        <v>0</v>
      </c>
      <c r="BB197">
        <f t="shared" si="58"/>
        <v>4.7552050954859926E-3</v>
      </c>
      <c r="BE197">
        <f t="shared" si="59"/>
        <v>101.35020863846125</v>
      </c>
      <c r="BF197" t="e">
        <f t="shared" si="60"/>
        <v>#N/A</v>
      </c>
      <c r="BI197">
        <f t="shared" si="63"/>
        <v>0.99999943458139195</v>
      </c>
      <c r="BL197" s="9"/>
      <c r="BM197" s="10" t="e">
        <f t="shared" si="61"/>
        <v>#N/A</v>
      </c>
      <c r="BN197" s="10" t="e">
        <f t="shared" si="62"/>
        <v>#N/A</v>
      </c>
      <c r="BO197" s="10" t="e">
        <f t="shared" ref="BO197:BO260" si="70">IF(VLOOKUP(BL197,AB:AF,3,FALSE)="",$BO$3,VLOOKUP(BL197,AB:AF,3,FALSE))</f>
        <v>#N/A</v>
      </c>
      <c r="BP197" t="str">
        <f t="shared" ref="BP197:BP260" si="71">+IFERROR(IF(VLOOKUP(BL197,I:K,3,FALSE)/VLOOKUP(BL197,I:K,2,FALSE)&lt;1,VLOOKUP(BL197,I:K,3,FALSE)/VLOOKUP(BL197,I:K,2,FALSE)-1,""),"")</f>
        <v/>
      </c>
      <c r="BQ197" s="10" t="str">
        <f t="shared" ref="BQ197:BQ260" si="72">+IFERROR(IF(VLOOKUP(BL197,I:L,3,FALSE)/VLOOKUP(BL197,I:L,2,FALSE)&gt;1,VLOOKUP(BL197,I:L,3,FALSE)/VLOOKUP(BL197,I:L,2,FALSE)-1,""),"")</f>
        <v/>
      </c>
    </row>
    <row r="198" spans="4:69" x14ac:dyDescent="0.25">
      <c r="D198" s="6">
        <v>42278</v>
      </c>
      <c r="E198">
        <v>187.46100000000001</v>
      </c>
      <c r="F198">
        <v>184.97</v>
      </c>
      <c r="I198" s="6">
        <v>42278</v>
      </c>
      <c r="J198">
        <v>184.97</v>
      </c>
      <c r="K198">
        <v>187.46100000000001</v>
      </c>
      <c r="P198" s="6">
        <v>42282</v>
      </c>
      <c r="Q198">
        <v>0.10589999999999999</v>
      </c>
      <c r="S198" s="6">
        <v>42283</v>
      </c>
      <c r="T198">
        <v>4760</v>
      </c>
      <c r="W198" s="6">
        <v>42293</v>
      </c>
      <c r="X198" t="s">
        <v>1622</v>
      </c>
      <c r="Y198">
        <v>2016.26</v>
      </c>
      <c r="AJ198" s="6">
        <v>42282</v>
      </c>
      <c r="AK198" s="4">
        <f t="shared" si="64"/>
        <v>0.10589999999999999</v>
      </c>
      <c r="AM198" s="6">
        <v>42283</v>
      </c>
      <c r="AN198">
        <f t="shared" si="65"/>
        <v>916.25240000000008</v>
      </c>
      <c r="AR198" s="6">
        <v>42278</v>
      </c>
      <c r="AS198">
        <f t="shared" si="66"/>
        <v>187.46100000000001</v>
      </c>
      <c r="AT198">
        <f t="shared" si="67"/>
        <v>1932.59</v>
      </c>
      <c r="AU198">
        <f t="shared" ref="AU198:AU261" si="73">AS198/AS197-1</f>
        <v>2.2265484409253133E-2</v>
      </c>
      <c r="AV198">
        <f t="shared" ref="AV198:AV261" si="74">AT198/AT197-1</f>
        <v>2.2290988917982313E-2</v>
      </c>
      <c r="AX198" s="6">
        <v>42278</v>
      </c>
      <c r="AY198">
        <f t="shared" si="68"/>
        <v>187.46100000000001</v>
      </c>
      <c r="AZ198">
        <f t="shared" si="69"/>
        <v>184.97</v>
      </c>
      <c r="BA198">
        <f t="shared" ref="BA198:BA261" si="75">IFERROR(IF(AZ198/AY198&lt;1,AZ198/AY198-1,0),"")</f>
        <v>-1.328809725756297E-2</v>
      </c>
      <c r="BB198">
        <f t="shared" ref="BB198:BB261" si="76">IFERROR(IF(AZ198/AY198&gt;1,AZ198/AY198-1,0),"")</f>
        <v>0</v>
      </c>
      <c r="BE198">
        <f t="shared" ref="BE198:BE261" si="77">BE197*(1+AU198)</f>
        <v>103.60682012877547</v>
      </c>
      <c r="BF198" t="e">
        <f t="shared" ref="BF198:BF261" si="78">BF197/(1+AV198)</f>
        <v>#N/A</v>
      </c>
      <c r="BI198">
        <f t="shared" si="63"/>
        <v>0.99999943848031958</v>
      </c>
      <c r="BL198" s="9"/>
      <c r="BM198" s="10" t="e">
        <f t="shared" ref="BM198:BM261" si="79">IF(VLOOKUP(BL198,AB:AF,2,FALSE)="",$BM197,VLOOKUP(BL198,AB:AF,2,FALSE))</f>
        <v>#N/A</v>
      </c>
      <c r="BN198" s="10" t="e">
        <f t="shared" ref="BN198:BN261" si="80">IF(VLOOKUP(BL198,AB:AF,5,FALSE)="",$BN197,VLOOKUP(BL198,AB:AF,5,FALSE))</f>
        <v>#N/A</v>
      </c>
      <c r="BO198" s="10" t="e">
        <f t="shared" si="70"/>
        <v>#N/A</v>
      </c>
      <c r="BP198" t="str">
        <f t="shared" si="71"/>
        <v/>
      </c>
      <c r="BQ198" s="10" t="str">
        <f t="shared" si="72"/>
        <v/>
      </c>
    </row>
    <row r="199" spans="4:69" x14ac:dyDescent="0.25">
      <c r="D199" s="6">
        <v>42279</v>
      </c>
      <c r="E199">
        <v>187.72900000000001</v>
      </c>
      <c r="F199">
        <v>185.19</v>
      </c>
      <c r="I199" s="6">
        <v>42279</v>
      </c>
      <c r="J199">
        <v>185.19</v>
      </c>
      <c r="K199">
        <v>187.72900000000001</v>
      </c>
      <c r="P199" s="6">
        <v>42283</v>
      </c>
      <c r="Q199">
        <v>0.1666</v>
      </c>
      <c r="S199" s="6">
        <v>42284</v>
      </c>
      <c r="T199">
        <v>25191</v>
      </c>
      <c r="W199" s="6">
        <v>42296</v>
      </c>
      <c r="X199" t="s">
        <v>1622</v>
      </c>
      <c r="Y199">
        <v>2001.55</v>
      </c>
      <c r="AJ199" s="6">
        <v>42283</v>
      </c>
      <c r="AK199" s="4">
        <f t="shared" si="64"/>
        <v>0.1666</v>
      </c>
      <c r="AM199" s="6">
        <v>42284</v>
      </c>
      <c r="AN199">
        <f t="shared" si="65"/>
        <v>4877.9852399999991</v>
      </c>
      <c r="AR199" s="6">
        <v>42279</v>
      </c>
      <c r="AS199">
        <f t="shared" si="66"/>
        <v>187.72900000000001</v>
      </c>
      <c r="AT199">
        <f t="shared" si="67"/>
        <v>1935.41</v>
      </c>
      <c r="AU199">
        <f t="shared" si="73"/>
        <v>1.429630696518247E-3</v>
      </c>
      <c r="AV199">
        <f t="shared" si="74"/>
        <v>1.4591817198681412E-3</v>
      </c>
      <c r="AX199" s="6">
        <v>42279</v>
      </c>
      <c r="AY199">
        <f t="shared" si="68"/>
        <v>187.72900000000001</v>
      </c>
      <c r="AZ199">
        <f t="shared" si="69"/>
        <v>185.19</v>
      </c>
      <c r="BA199">
        <f t="shared" si="75"/>
        <v>-1.3524815025915071E-2</v>
      </c>
      <c r="BB199">
        <f t="shared" si="76"/>
        <v>0</v>
      </c>
      <c r="BE199">
        <f t="shared" si="77"/>
        <v>103.75493961920021</v>
      </c>
      <c r="BF199" t="e">
        <f t="shared" si="78"/>
        <v>#N/A</v>
      </c>
      <c r="BI199">
        <f t="shared" si="63"/>
        <v>0.99999954528410362</v>
      </c>
      <c r="BL199" s="9"/>
      <c r="BM199" s="10" t="e">
        <f t="shared" si="79"/>
        <v>#N/A</v>
      </c>
      <c r="BN199" s="10" t="e">
        <f t="shared" si="80"/>
        <v>#N/A</v>
      </c>
      <c r="BO199" s="10" t="e">
        <f t="shared" si="70"/>
        <v>#N/A</v>
      </c>
      <c r="BP199" t="str">
        <f t="shared" si="71"/>
        <v/>
      </c>
      <c r="BQ199" s="10" t="str">
        <f t="shared" si="72"/>
        <v/>
      </c>
    </row>
    <row r="200" spans="4:69" x14ac:dyDescent="0.25">
      <c r="D200" s="6">
        <v>42282</v>
      </c>
      <c r="E200">
        <v>190.15799999999999</v>
      </c>
      <c r="F200">
        <v>193.56</v>
      </c>
      <c r="I200" s="6">
        <v>42282</v>
      </c>
      <c r="J200">
        <v>193.56</v>
      </c>
      <c r="K200">
        <v>190.15799999999999</v>
      </c>
      <c r="P200" s="6">
        <v>42284</v>
      </c>
      <c r="Q200">
        <v>0.1303</v>
      </c>
      <c r="S200" s="6">
        <v>42285</v>
      </c>
      <c r="T200">
        <v>23715</v>
      </c>
      <c r="W200" s="6">
        <v>42297</v>
      </c>
      <c r="X200" t="s">
        <v>1622</v>
      </c>
      <c r="Y200">
        <v>2007.51</v>
      </c>
      <c r="AJ200" s="6">
        <v>42284</v>
      </c>
      <c r="AK200" s="4">
        <f t="shared" si="64"/>
        <v>0.1303</v>
      </c>
      <c r="AM200" s="6">
        <v>42285</v>
      </c>
      <c r="AN200">
        <f t="shared" si="65"/>
        <v>4605.9272999999994</v>
      </c>
      <c r="AR200" s="6">
        <v>42282</v>
      </c>
      <c r="AS200">
        <f t="shared" si="66"/>
        <v>190.15799999999999</v>
      </c>
      <c r="AT200">
        <f t="shared" si="67"/>
        <v>1960.63</v>
      </c>
      <c r="AU200">
        <f t="shared" si="73"/>
        <v>1.2938864000766825E-2</v>
      </c>
      <c r="AV200">
        <f t="shared" si="74"/>
        <v>1.3030830676704186E-2</v>
      </c>
      <c r="AX200" s="6">
        <v>42282</v>
      </c>
      <c r="AY200">
        <f t="shared" si="68"/>
        <v>190.15799999999999</v>
      </c>
      <c r="AZ200">
        <f t="shared" si="69"/>
        <v>193.56</v>
      </c>
      <c r="BA200">
        <f t="shared" si="75"/>
        <v>0</v>
      </c>
      <c r="BB200">
        <f t="shared" si="76"/>
        <v>1.7890385889628657E-2</v>
      </c>
      <c r="BE200">
        <f t="shared" si="77"/>
        <v>105.09741067234081</v>
      </c>
      <c r="BF200" t="e">
        <f t="shared" si="78"/>
        <v>#N/A</v>
      </c>
      <c r="BI200">
        <f t="shared" si="63"/>
        <v>0.99999939211204669</v>
      </c>
      <c r="BL200" s="9"/>
      <c r="BM200" s="10" t="e">
        <f t="shared" si="79"/>
        <v>#N/A</v>
      </c>
      <c r="BN200" s="10" t="e">
        <f t="shared" si="80"/>
        <v>#N/A</v>
      </c>
      <c r="BO200" s="10" t="e">
        <f t="shared" si="70"/>
        <v>#N/A</v>
      </c>
      <c r="BP200" t="str">
        <f t="shared" si="71"/>
        <v/>
      </c>
      <c r="BQ200" s="10" t="str">
        <f t="shared" si="72"/>
        <v/>
      </c>
    </row>
    <row r="201" spans="4:69" x14ac:dyDescent="0.25">
      <c r="D201" s="6">
        <v>42283</v>
      </c>
      <c r="E201">
        <v>191.68199999999999</v>
      </c>
      <c r="F201">
        <v>192.49</v>
      </c>
      <c r="I201" s="6">
        <v>42283</v>
      </c>
      <c r="J201">
        <v>192.49</v>
      </c>
      <c r="K201">
        <v>191.68199999999999</v>
      </c>
      <c r="P201" s="6">
        <v>42285</v>
      </c>
      <c r="Q201">
        <v>0.15570000000000001</v>
      </c>
      <c r="S201" s="6">
        <v>42286</v>
      </c>
      <c r="T201">
        <v>161345</v>
      </c>
      <c r="W201" s="6">
        <v>42298</v>
      </c>
      <c r="X201" t="s">
        <v>1622</v>
      </c>
      <c r="Y201">
        <v>2043.69</v>
      </c>
      <c r="AJ201" s="6">
        <v>42285</v>
      </c>
      <c r="AK201" s="4">
        <f t="shared" si="64"/>
        <v>0.15570000000000001</v>
      </c>
      <c r="AM201" s="6">
        <v>42286</v>
      </c>
      <c r="AN201">
        <f t="shared" si="65"/>
        <v>31623.62</v>
      </c>
      <c r="AR201" s="6">
        <v>42283</v>
      </c>
      <c r="AS201">
        <f t="shared" si="66"/>
        <v>191.68199999999999</v>
      </c>
      <c r="AT201">
        <f t="shared" si="67"/>
        <v>1976.4</v>
      </c>
      <c r="AU201">
        <f t="shared" si="73"/>
        <v>8.0143880352128161E-3</v>
      </c>
      <c r="AV201">
        <f t="shared" si="74"/>
        <v>8.043333010307796E-3</v>
      </c>
      <c r="AX201" s="6">
        <v>42283</v>
      </c>
      <c r="AY201">
        <f t="shared" si="68"/>
        <v>191.68199999999999</v>
      </c>
      <c r="AZ201">
        <f t="shared" si="69"/>
        <v>192.49</v>
      </c>
      <c r="BA201">
        <f t="shared" si="75"/>
        <v>0</v>
      </c>
      <c r="BB201">
        <f t="shared" si="76"/>
        <v>4.2153149487171859E-3</v>
      </c>
      <c r="BE201">
        <f t="shared" si="77"/>
        <v>105.93970210296507</v>
      </c>
      <c r="BF201" t="e">
        <f t="shared" si="78"/>
        <v>#N/A</v>
      </c>
      <c r="BI201">
        <f t="shared" si="63"/>
        <v>0.99999893631112802</v>
      </c>
      <c r="BL201" s="9"/>
      <c r="BM201" s="10" t="e">
        <f t="shared" si="79"/>
        <v>#N/A</v>
      </c>
      <c r="BN201" s="10" t="e">
        <f t="shared" si="80"/>
        <v>#N/A</v>
      </c>
      <c r="BO201" s="10" t="e">
        <f t="shared" si="70"/>
        <v>#N/A</v>
      </c>
      <c r="BP201" t="str">
        <f t="shared" si="71"/>
        <v/>
      </c>
      <c r="BQ201" s="10" t="str">
        <f t="shared" si="72"/>
        <v/>
      </c>
    </row>
    <row r="202" spans="4:69" x14ac:dyDescent="0.25">
      <c r="D202" s="6">
        <v>42284</v>
      </c>
      <c r="E202">
        <v>193.92099999999999</v>
      </c>
      <c r="F202">
        <v>193.64</v>
      </c>
      <c r="I202" s="6">
        <v>42284</v>
      </c>
      <c r="J202">
        <v>193.64</v>
      </c>
      <c r="K202">
        <v>193.92099999999999</v>
      </c>
      <c r="P202" s="6">
        <v>42286</v>
      </c>
      <c r="Q202">
        <v>0.1149</v>
      </c>
      <c r="S202" s="6">
        <v>42289</v>
      </c>
      <c r="T202">
        <v>82136</v>
      </c>
      <c r="W202" s="6">
        <v>42299</v>
      </c>
      <c r="X202" t="s">
        <v>1622</v>
      </c>
      <c r="Y202">
        <v>2032.25</v>
      </c>
      <c r="AJ202" s="6">
        <v>42286</v>
      </c>
      <c r="AK202" s="4">
        <f t="shared" si="64"/>
        <v>0.1149</v>
      </c>
      <c r="AM202" s="6">
        <v>42289</v>
      </c>
      <c r="AN202">
        <f t="shared" si="65"/>
        <v>16069.9084</v>
      </c>
      <c r="AR202" s="6">
        <v>42284</v>
      </c>
      <c r="AS202">
        <f t="shared" si="66"/>
        <v>193.92099999999999</v>
      </c>
      <c r="AT202">
        <f t="shared" si="67"/>
        <v>1999.55</v>
      </c>
      <c r="AU202">
        <f t="shared" si="73"/>
        <v>1.1680804666061473E-2</v>
      </c>
      <c r="AV202">
        <f t="shared" si="74"/>
        <v>1.1713215948188527E-2</v>
      </c>
      <c r="AX202" s="6">
        <v>42284</v>
      </c>
      <c r="AY202">
        <f t="shared" si="68"/>
        <v>193.92099999999999</v>
      </c>
      <c r="AZ202">
        <f t="shared" si="69"/>
        <v>193.64</v>
      </c>
      <c r="BA202">
        <f t="shared" si="75"/>
        <v>-1.4490436827367947E-3</v>
      </c>
      <c r="BB202">
        <f t="shared" si="76"/>
        <v>0</v>
      </c>
      <c r="BE202">
        <f t="shared" si="77"/>
        <v>107.17716306961054</v>
      </c>
      <c r="BF202" t="e">
        <f t="shared" si="78"/>
        <v>#N/A</v>
      </c>
      <c r="BI202">
        <f t="shared" si="63"/>
        <v>0.99999889707360889</v>
      </c>
      <c r="BL202" s="9"/>
      <c r="BM202" s="10" t="e">
        <f t="shared" si="79"/>
        <v>#N/A</v>
      </c>
      <c r="BN202" s="10" t="e">
        <f t="shared" si="80"/>
        <v>#N/A</v>
      </c>
      <c r="BO202" s="10" t="e">
        <f t="shared" si="70"/>
        <v>#N/A</v>
      </c>
      <c r="BP202" t="str">
        <f t="shared" si="71"/>
        <v/>
      </c>
      <c r="BQ202" s="10" t="str">
        <f t="shared" si="72"/>
        <v/>
      </c>
    </row>
    <row r="203" spans="4:69" x14ac:dyDescent="0.25">
      <c r="D203" s="6">
        <v>42285</v>
      </c>
      <c r="E203">
        <v>192.40100000000001</v>
      </c>
      <c r="F203">
        <v>194.22</v>
      </c>
      <c r="I203" s="6">
        <v>42285</v>
      </c>
      <c r="J203">
        <v>194.22</v>
      </c>
      <c r="K203">
        <v>192.40100000000001</v>
      </c>
      <c r="P203" s="6">
        <v>42289</v>
      </c>
      <c r="Q203">
        <v>0.17710000000000001</v>
      </c>
      <c r="S203" s="6">
        <v>42290</v>
      </c>
      <c r="T203">
        <v>28207</v>
      </c>
      <c r="W203" s="6">
        <v>42300</v>
      </c>
      <c r="X203" t="s">
        <v>1622</v>
      </c>
      <c r="Y203">
        <v>2071.9299999999998</v>
      </c>
      <c r="AJ203" s="6">
        <v>42289</v>
      </c>
      <c r="AK203" s="4">
        <f t="shared" si="64"/>
        <v>0.17710000000000001</v>
      </c>
      <c r="AM203" s="6">
        <v>42290</v>
      </c>
      <c r="AN203">
        <f t="shared" si="65"/>
        <v>5473.2862799999994</v>
      </c>
      <c r="AR203" s="6">
        <v>42285</v>
      </c>
      <c r="AS203">
        <f t="shared" si="66"/>
        <v>192.40100000000001</v>
      </c>
      <c r="AT203">
        <f t="shared" si="67"/>
        <v>1983.93</v>
      </c>
      <c r="AU203">
        <f t="shared" si="73"/>
        <v>-7.8382434083982266E-3</v>
      </c>
      <c r="AV203">
        <f t="shared" si="74"/>
        <v>-7.8117576454701521E-3</v>
      </c>
      <c r="AX203" s="6">
        <v>42285</v>
      </c>
      <c r="AY203">
        <f t="shared" si="68"/>
        <v>192.40100000000001</v>
      </c>
      <c r="AZ203">
        <f t="shared" si="69"/>
        <v>194.22</v>
      </c>
      <c r="BA203">
        <f t="shared" si="75"/>
        <v>0</v>
      </c>
      <c r="BB203">
        <f t="shared" si="76"/>
        <v>9.4542128159416094E-3</v>
      </c>
      <c r="BE203">
        <f t="shared" si="77"/>
        <v>106.33708237764935</v>
      </c>
      <c r="BF203" t="e">
        <f t="shared" si="78"/>
        <v>#N/A</v>
      </c>
      <c r="BI203">
        <f t="shared" si="63"/>
        <v>0.99999890843671624</v>
      </c>
      <c r="BL203" s="9"/>
      <c r="BM203" s="10" t="e">
        <f t="shared" si="79"/>
        <v>#N/A</v>
      </c>
      <c r="BN203" s="10" t="e">
        <f t="shared" si="80"/>
        <v>#N/A</v>
      </c>
      <c r="BO203" s="10" t="e">
        <f t="shared" si="70"/>
        <v>#N/A</v>
      </c>
      <c r="BP203" t="str">
        <f t="shared" si="71"/>
        <v/>
      </c>
      <c r="BQ203" s="10" t="str">
        <f t="shared" si="72"/>
        <v/>
      </c>
    </row>
    <row r="204" spans="4:69" x14ac:dyDescent="0.25">
      <c r="D204" s="6">
        <v>42286</v>
      </c>
      <c r="E204">
        <v>196.679</v>
      </c>
      <c r="F204">
        <v>196</v>
      </c>
      <c r="I204" s="6">
        <v>42286</v>
      </c>
      <c r="J204">
        <v>196</v>
      </c>
      <c r="K204">
        <v>196.679</v>
      </c>
      <c r="P204" s="6">
        <v>42290</v>
      </c>
      <c r="Q204">
        <v>0.10199999999999999</v>
      </c>
      <c r="S204" s="6">
        <v>42291</v>
      </c>
      <c r="T204">
        <v>20047</v>
      </c>
      <c r="W204" s="6">
        <v>42303</v>
      </c>
      <c r="X204" t="s">
        <v>1622</v>
      </c>
      <c r="Y204">
        <v>2086.85</v>
      </c>
      <c r="AJ204" s="6">
        <v>42290</v>
      </c>
      <c r="AK204" s="4">
        <f t="shared" si="64"/>
        <v>0.10199999999999999</v>
      </c>
      <c r="AM204" s="6">
        <v>42291</v>
      </c>
      <c r="AN204">
        <f t="shared" si="65"/>
        <v>3817.9511499999999</v>
      </c>
      <c r="AR204" s="6">
        <v>42286</v>
      </c>
      <c r="AS204">
        <f t="shared" si="66"/>
        <v>196.679</v>
      </c>
      <c r="AT204">
        <f t="shared" si="67"/>
        <v>2028.1</v>
      </c>
      <c r="AU204">
        <f t="shared" si="73"/>
        <v>2.2234811669378018E-2</v>
      </c>
      <c r="AV204">
        <f t="shared" si="74"/>
        <v>2.2263890359034866E-2</v>
      </c>
      <c r="AX204" s="6">
        <v>42286</v>
      </c>
      <c r="AY204">
        <f t="shared" si="68"/>
        <v>196.679</v>
      </c>
      <c r="AZ204">
        <f t="shared" si="69"/>
        <v>196</v>
      </c>
      <c r="BA204">
        <f t="shared" si="75"/>
        <v>-3.4523258710894567E-3</v>
      </c>
      <c r="BB204">
        <f t="shared" si="76"/>
        <v>0</v>
      </c>
      <c r="BE204">
        <f t="shared" si="77"/>
        <v>108.70146737778752</v>
      </c>
      <c r="BF204" t="e">
        <f t="shared" si="78"/>
        <v>#N/A</v>
      </c>
      <c r="BI204">
        <f t="shared" si="63"/>
        <v>0.99999915698012154</v>
      </c>
      <c r="BL204" s="9"/>
      <c r="BM204" s="10" t="e">
        <f t="shared" si="79"/>
        <v>#N/A</v>
      </c>
      <c r="BN204" s="10" t="e">
        <f t="shared" si="80"/>
        <v>#N/A</v>
      </c>
      <c r="BO204" s="10" t="e">
        <f t="shared" si="70"/>
        <v>#N/A</v>
      </c>
      <c r="BP204" t="str">
        <f t="shared" si="71"/>
        <v/>
      </c>
      <c r="BQ204" s="10" t="str">
        <f t="shared" si="72"/>
        <v/>
      </c>
    </row>
    <row r="205" spans="4:69" x14ac:dyDescent="0.25">
      <c r="D205" s="6">
        <v>42289</v>
      </c>
      <c r="E205">
        <v>196.661</v>
      </c>
      <c r="F205">
        <v>195.65</v>
      </c>
      <c r="I205" s="6">
        <v>42289</v>
      </c>
      <c r="J205">
        <v>195.65</v>
      </c>
      <c r="K205">
        <v>196.661</v>
      </c>
      <c r="P205" s="6">
        <v>42291</v>
      </c>
      <c r="Q205">
        <v>0.13739999999999999</v>
      </c>
      <c r="S205" s="6">
        <v>42292</v>
      </c>
      <c r="T205">
        <v>32055</v>
      </c>
      <c r="W205" s="6">
        <v>42304</v>
      </c>
      <c r="X205" t="s">
        <v>1622</v>
      </c>
      <c r="Y205">
        <v>2065.46</v>
      </c>
      <c r="AJ205" s="6">
        <v>42291</v>
      </c>
      <c r="AK205" s="4">
        <f t="shared" si="64"/>
        <v>0.13739999999999999</v>
      </c>
      <c r="AM205" s="6">
        <v>42292</v>
      </c>
      <c r="AN205">
        <f t="shared" si="65"/>
        <v>6194.3082000000004</v>
      </c>
      <c r="AR205" s="6">
        <v>42289</v>
      </c>
      <c r="AS205">
        <f t="shared" si="66"/>
        <v>196.661</v>
      </c>
      <c r="AT205">
        <f t="shared" si="67"/>
        <v>2028.1</v>
      </c>
      <c r="AU205">
        <f t="shared" si="73"/>
        <v>-9.1519684358831732E-5</v>
      </c>
      <c r="AV205">
        <f t="shared" si="74"/>
        <v>0</v>
      </c>
      <c r="AX205" s="6">
        <v>42289</v>
      </c>
      <c r="AY205">
        <f t="shared" si="68"/>
        <v>196.661</v>
      </c>
      <c r="AZ205">
        <f t="shared" si="69"/>
        <v>195.65</v>
      </c>
      <c r="BA205">
        <f t="shared" si="75"/>
        <v>-5.140826091599271E-3</v>
      </c>
      <c r="BB205">
        <f t="shared" si="76"/>
        <v>0</v>
      </c>
      <c r="BE205">
        <f t="shared" si="77"/>
        <v>108.69151905380376</v>
      </c>
      <c r="BF205" t="e">
        <f t="shared" si="78"/>
        <v>#N/A</v>
      </c>
      <c r="BI205">
        <f t="shared" si="63"/>
        <v>0.99999893218348312</v>
      </c>
      <c r="BL205" s="9"/>
      <c r="BM205" s="10" t="e">
        <f t="shared" si="79"/>
        <v>#N/A</v>
      </c>
      <c r="BN205" s="10" t="e">
        <f t="shared" si="80"/>
        <v>#N/A</v>
      </c>
      <c r="BO205" s="10" t="e">
        <f t="shared" si="70"/>
        <v>#N/A</v>
      </c>
      <c r="BP205" t="str">
        <f t="shared" si="71"/>
        <v/>
      </c>
      <c r="BQ205" s="10" t="str">
        <f t="shared" si="72"/>
        <v/>
      </c>
    </row>
    <row r="206" spans="4:69" x14ac:dyDescent="0.25">
      <c r="D206" s="6">
        <v>42290</v>
      </c>
      <c r="E206">
        <v>195.13300000000001</v>
      </c>
      <c r="F206">
        <v>194.04</v>
      </c>
      <c r="I206" s="6">
        <v>42290</v>
      </c>
      <c r="J206">
        <v>194.04</v>
      </c>
      <c r="K206">
        <v>195.13300000000001</v>
      </c>
      <c r="P206" s="6">
        <v>42292</v>
      </c>
      <c r="Q206">
        <v>0.1084</v>
      </c>
      <c r="S206" s="6">
        <v>42293</v>
      </c>
      <c r="T206">
        <v>2373</v>
      </c>
      <c r="W206" s="6">
        <v>42305</v>
      </c>
      <c r="X206" t="s">
        <v>1622</v>
      </c>
      <c r="Y206">
        <v>2070.98</v>
      </c>
      <c r="AJ206" s="6">
        <v>42292</v>
      </c>
      <c r="AK206" s="4">
        <f t="shared" si="64"/>
        <v>0.1084</v>
      </c>
      <c r="AM206" s="6">
        <v>42293</v>
      </c>
      <c r="AN206">
        <f t="shared" si="65"/>
        <v>464.11134000000004</v>
      </c>
      <c r="AR206" s="6">
        <v>42290</v>
      </c>
      <c r="AS206">
        <f t="shared" si="66"/>
        <v>195.13300000000001</v>
      </c>
      <c r="AT206">
        <f t="shared" si="67"/>
        <v>2012.39</v>
      </c>
      <c r="AU206">
        <f t="shared" si="73"/>
        <v>-7.7697153985792911E-3</v>
      </c>
      <c r="AV206">
        <f t="shared" si="74"/>
        <v>-7.7461663626052779E-3</v>
      </c>
      <c r="AX206" s="6">
        <v>42290</v>
      </c>
      <c r="AY206">
        <f t="shared" si="68"/>
        <v>195.13300000000001</v>
      </c>
      <c r="AZ206">
        <f t="shared" si="69"/>
        <v>194.04</v>
      </c>
      <c r="BA206">
        <f t="shared" si="75"/>
        <v>-5.6013078259444793E-3</v>
      </c>
      <c r="BB206">
        <f t="shared" si="76"/>
        <v>0</v>
      </c>
      <c r="BE206">
        <f t="shared" si="77"/>
        <v>107.84701688451645</v>
      </c>
      <c r="BF206" t="e">
        <f t="shared" si="78"/>
        <v>#N/A</v>
      </c>
      <c r="BI206">
        <f t="shared" si="63"/>
        <v>0.99999893082280689</v>
      </c>
      <c r="BL206" s="9"/>
      <c r="BM206" s="10" t="e">
        <f t="shared" si="79"/>
        <v>#N/A</v>
      </c>
      <c r="BN206" s="10" t="e">
        <f t="shared" si="80"/>
        <v>#N/A</v>
      </c>
      <c r="BO206" s="10" t="e">
        <f t="shared" si="70"/>
        <v>#N/A</v>
      </c>
      <c r="BP206" t="str">
        <f t="shared" si="71"/>
        <v/>
      </c>
      <c r="BQ206" s="10" t="str">
        <f t="shared" si="72"/>
        <v/>
      </c>
    </row>
    <row r="207" spans="4:69" x14ac:dyDescent="0.25">
      <c r="D207" s="6">
        <v>42291</v>
      </c>
      <c r="E207">
        <v>191.011</v>
      </c>
      <c r="F207">
        <v>190.45</v>
      </c>
      <c r="I207" s="6">
        <v>42291</v>
      </c>
      <c r="J207">
        <v>190.45</v>
      </c>
      <c r="K207">
        <v>191.011</v>
      </c>
      <c r="P207" s="6">
        <v>42293</v>
      </c>
      <c r="Q207">
        <v>0.29089999999999999</v>
      </c>
      <c r="S207" s="6">
        <v>42296</v>
      </c>
      <c r="T207">
        <v>4651</v>
      </c>
      <c r="W207" s="6">
        <v>42306</v>
      </c>
      <c r="X207" t="s">
        <v>1622</v>
      </c>
      <c r="Y207">
        <v>2070.86</v>
      </c>
      <c r="AJ207" s="6">
        <v>42293</v>
      </c>
      <c r="AK207" s="4">
        <f t="shared" si="64"/>
        <v>0.12103577981651402</v>
      </c>
      <c r="AM207" s="6">
        <v>42296</v>
      </c>
      <c r="AN207">
        <f t="shared" si="65"/>
        <v>908.06124</v>
      </c>
      <c r="AR207" s="6">
        <v>42291</v>
      </c>
      <c r="AS207">
        <f t="shared" si="66"/>
        <v>191.011</v>
      </c>
      <c r="AT207">
        <f t="shared" si="67"/>
        <v>1969.95</v>
      </c>
      <c r="AU207">
        <f t="shared" si="73"/>
        <v>-2.1124053850450797E-2</v>
      </c>
      <c r="AV207">
        <f t="shared" si="74"/>
        <v>-2.1089351467657891E-2</v>
      </c>
      <c r="AX207" s="6">
        <v>42291</v>
      </c>
      <c r="AY207">
        <f t="shared" si="68"/>
        <v>191.011</v>
      </c>
      <c r="AZ207">
        <f t="shared" si="69"/>
        <v>190.45</v>
      </c>
      <c r="BA207">
        <f t="shared" si="75"/>
        <v>-2.9370036280633727E-3</v>
      </c>
      <c r="BB207">
        <f t="shared" si="76"/>
        <v>0</v>
      </c>
      <c r="BE207">
        <f t="shared" si="77"/>
        <v>105.56885069223745</v>
      </c>
      <c r="BF207" t="e">
        <f t="shared" si="78"/>
        <v>#N/A</v>
      </c>
      <c r="BI207">
        <f t="shared" si="63"/>
        <v>0.99999899798451086</v>
      </c>
      <c r="BL207" s="9"/>
      <c r="BM207" s="10" t="e">
        <f t="shared" si="79"/>
        <v>#N/A</v>
      </c>
      <c r="BN207" s="10" t="e">
        <f t="shared" si="80"/>
        <v>#N/A</v>
      </c>
      <c r="BO207" s="10" t="e">
        <f t="shared" si="70"/>
        <v>#N/A</v>
      </c>
      <c r="BP207" t="str">
        <f t="shared" si="71"/>
        <v/>
      </c>
      <c r="BQ207" s="10" t="str">
        <f t="shared" si="72"/>
        <v/>
      </c>
    </row>
    <row r="208" spans="4:69" x14ac:dyDescent="0.25">
      <c r="D208" s="6">
        <v>42292</v>
      </c>
      <c r="E208">
        <v>193.56100000000001</v>
      </c>
      <c r="F208">
        <v>193.24</v>
      </c>
      <c r="I208" s="6">
        <v>42292</v>
      </c>
      <c r="J208">
        <v>193.24</v>
      </c>
      <c r="K208">
        <v>193.56100000000001</v>
      </c>
      <c r="P208" s="6">
        <v>42296</v>
      </c>
      <c r="Q208">
        <v>9.6600000000000005E-2</v>
      </c>
      <c r="S208" s="6">
        <v>42297</v>
      </c>
      <c r="T208">
        <v>5828</v>
      </c>
      <c r="W208" s="6">
        <v>42307</v>
      </c>
      <c r="X208" t="s">
        <v>1622</v>
      </c>
      <c r="Y208">
        <v>2085.7600000000002</v>
      </c>
      <c r="AJ208" s="6">
        <v>42296</v>
      </c>
      <c r="AK208" s="4">
        <f t="shared" si="64"/>
        <v>9.6600000000000005E-2</v>
      </c>
      <c r="AM208" s="6">
        <v>42297</v>
      </c>
      <c r="AN208">
        <f t="shared" si="65"/>
        <v>1136.05204</v>
      </c>
      <c r="AR208" s="6">
        <v>42292</v>
      </c>
      <c r="AS208">
        <f t="shared" si="66"/>
        <v>193.56100000000001</v>
      </c>
      <c r="AT208">
        <f t="shared" si="67"/>
        <v>1996.31</v>
      </c>
      <c r="AU208">
        <f t="shared" si="73"/>
        <v>1.3350016491196826E-2</v>
      </c>
      <c r="AV208">
        <f t="shared" si="74"/>
        <v>1.338105028046388E-2</v>
      </c>
      <c r="AX208" s="6">
        <v>42292</v>
      </c>
      <c r="AY208">
        <f t="shared" si="68"/>
        <v>193.56100000000001</v>
      </c>
      <c r="AZ208">
        <f t="shared" si="69"/>
        <v>193.24</v>
      </c>
      <c r="BA208">
        <f t="shared" si="75"/>
        <v>-1.6583919281260018E-3</v>
      </c>
      <c r="BB208">
        <f t="shared" si="76"/>
        <v>0</v>
      </c>
      <c r="BE208">
        <f t="shared" si="77"/>
        <v>106.97819658993551</v>
      </c>
      <c r="BF208" t="e">
        <f t="shared" si="78"/>
        <v>#N/A</v>
      </c>
      <c r="BI208">
        <f t="shared" si="63"/>
        <v>0.99999896047849823</v>
      </c>
      <c r="BL208" s="9"/>
      <c r="BM208" s="10" t="e">
        <f t="shared" si="79"/>
        <v>#N/A</v>
      </c>
      <c r="BN208" s="10" t="e">
        <f t="shared" si="80"/>
        <v>#N/A</v>
      </c>
      <c r="BO208" s="10" t="e">
        <f t="shared" si="70"/>
        <v>#N/A</v>
      </c>
      <c r="BP208" t="str">
        <f t="shared" si="71"/>
        <v/>
      </c>
      <c r="BQ208" s="10" t="str">
        <f t="shared" si="72"/>
        <v/>
      </c>
    </row>
    <row r="209" spans="4:69" x14ac:dyDescent="0.25">
      <c r="D209" s="6">
        <v>42293</v>
      </c>
      <c r="E209">
        <v>195.49100000000001</v>
      </c>
      <c r="F209">
        <v>195.58</v>
      </c>
      <c r="I209" s="6">
        <v>42293</v>
      </c>
      <c r="J209">
        <v>195.58</v>
      </c>
      <c r="K209">
        <v>195.49100000000001</v>
      </c>
      <c r="P209" s="6">
        <v>42297</v>
      </c>
      <c r="Q209">
        <v>8.6599999999999996E-2</v>
      </c>
      <c r="S209" s="6">
        <v>42298</v>
      </c>
      <c r="T209">
        <v>16938</v>
      </c>
      <c r="W209" s="6">
        <v>42310</v>
      </c>
      <c r="X209" t="s">
        <v>1622</v>
      </c>
      <c r="Y209">
        <v>2043.87</v>
      </c>
      <c r="AJ209" s="6">
        <v>42297</v>
      </c>
      <c r="AK209" s="4">
        <f t="shared" si="64"/>
        <v>8.6599999999999996E-2</v>
      </c>
      <c r="AM209" s="6">
        <v>42298</v>
      </c>
      <c r="AN209">
        <f t="shared" si="65"/>
        <v>3360.1604400000001</v>
      </c>
      <c r="AR209" s="6">
        <v>42293</v>
      </c>
      <c r="AS209">
        <f t="shared" si="66"/>
        <v>195.49100000000001</v>
      </c>
      <c r="AT209">
        <f t="shared" si="67"/>
        <v>2016.26</v>
      </c>
      <c r="AU209">
        <f t="shared" si="73"/>
        <v>9.9710168887328088E-3</v>
      </c>
      <c r="AV209">
        <f t="shared" si="74"/>
        <v>9.9934378929125156E-3</v>
      </c>
      <c r="AX209" s="6">
        <v>42293</v>
      </c>
      <c r="AY209">
        <f t="shared" si="68"/>
        <v>195.49100000000001</v>
      </c>
      <c r="AZ209">
        <f t="shared" si="69"/>
        <v>195.58</v>
      </c>
      <c r="BA209">
        <f t="shared" si="75"/>
        <v>0</v>
      </c>
      <c r="BB209">
        <f t="shared" si="76"/>
        <v>4.5526392519357195E-4</v>
      </c>
      <c r="BE209">
        <f t="shared" si="77"/>
        <v>108.04487799485993</v>
      </c>
      <c r="BF209" t="e">
        <f t="shared" si="78"/>
        <v>#N/A</v>
      </c>
      <c r="BI209">
        <f t="shared" si="63"/>
        <v>0.99999915803046757</v>
      </c>
      <c r="BL209" s="9"/>
      <c r="BM209" s="10" t="e">
        <f t="shared" si="79"/>
        <v>#N/A</v>
      </c>
      <c r="BN209" s="10" t="e">
        <f t="shared" si="80"/>
        <v>#N/A</v>
      </c>
      <c r="BO209" s="10" t="e">
        <f t="shared" si="70"/>
        <v>#N/A</v>
      </c>
      <c r="BP209" t="str">
        <f t="shared" si="71"/>
        <v/>
      </c>
      <c r="BQ209" s="10" t="str">
        <f t="shared" si="72"/>
        <v/>
      </c>
    </row>
    <row r="210" spans="4:69" x14ac:dyDescent="0.25">
      <c r="D210" s="6">
        <v>42296</v>
      </c>
      <c r="E210">
        <v>194.05</v>
      </c>
      <c r="F210">
        <v>195.24</v>
      </c>
      <c r="I210" s="6">
        <v>42296</v>
      </c>
      <c r="J210">
        <v>195.24</v>
      </c>
      <c r="K210">
        <v>194.05</v>
      </c>
      <c r="P210" s="6">
        <v>42298</v>
      </c>
      <c r="Q210">
        <v>9.2999999999999999E-2</v>
      </c>
      <c r="S210" s="6">
        <v>42299</v>
      </c>
      <c r="T210">
        <v>17409</v>
      </c>
      <c r="W210" s="6">
        <v>42312</v>
      </c>
      <c r="X210" t="s">
        <v>1622</v>
      </c>
      <c r="Y210">
        <v>2062.12</v>
      </c>
      <c r="AJ210" s="6">
        <v>42298</v>
      </c>
      <c r="AK210" s="4">
        <f t="shared" si="64"/>
        <v>9.2999999999999999E-2</v>
      </c>
      <c r="AM210" s="6">
        <v>42299</v>
      </c>
      <c r="AN210">
        <f t="shared" si="65"/>
        <v>3504.4317000000001</v>
      </c>
      <c r="AR210" s="6">
        <v>42296</v>
      </c>
      <c r="AS210">
        <f t="shared" si="66"/>
        <v>194.05</v>
      </c>
      <c r="AT210">
        <f t="shared" si="67"/>
        <v>2001.55</v>
      </c>
      <c r="AU210">
        <f t="shared" si="73"/>
        <v>-7.3711833281328021E-3</v>
      </c>
      <c r="AV210">
        <f t="shared" si="74"/>
        <v>-7.2956860722327432E-3</v>
      </c>
      <c r="AX210" s="6">
        <v>42296</v>
      </c>
      <c r="AY210">
        <f t="shared" si="68"/>
        <v>194.05</v>
      </c>
      <c r="AZ210">
        <f t="shared" si="69"/>
        <v>195.24</v>
      </c>
      <c r="BA210">
        <f t="shared" si="75"/>
        <v>0</v>
      </c>
      <c r="BB210">
        <f t="shared" si="76"/>
        <v>6.1324400927595946E-3</v>
      </c>
      <c r="BE210">
        <f t="shared" si="77"/>
        <v>107.24845939149408</v>
      </c>
      <c r="BF210" t="e">
        <f t="shared" si="78"/>
        <v>#N/A</v>
      </c>
      <c r="BI210">
        <f t="shared" si="63"/>
        <v>0.99999907823978273</v>
      </c>
      <c r="BL210" s="9"/>
      <c r="BM210" s="10" t="e">
        <f t="shared" si="79"/>
        <v>#N/A</v>
      </c>
      <c r="BN210" s="10" t="e">
        <f t="shared" si="80"/>
        <v>#N/A</v>
      </c>
      <c r="BO210" s="10" t="e">
        <f t="shared" si="70"/>
        <v>#N/A</v>
      </c>
      <c r="BP210" t="str">
        <f t="shared" si="71"/>
        <v/>
      </c>
      <c r="BQ210" s="10" t="str">
        <f t="shared" si="72"/>
        <v/>
      </c>
    </row>
    <row r="211" spans="4:69" x14ac:dyDescent="0.25">
      <c r="D211" s="6">
        <v>42297</v>
      </c>
      <c r="E211">
        <v>194.62299999999999</v>
      </c>
      <c r="F211">
        <v>194.93</v>
      </c>
      <c r="I211" s="6">
        <v>42297</v>
      </c>
      <c r="J211">
        <v>194.93</v>
      </c>
      <c r="K211">
        <v>194.62299999999999</v>
      </c>
      <c r="P211" s="6">
        <v>42299</v>
      </c>
      <c r="Q211">
        <v>0.10390000000000001</v>
      </c>
      <c r="S211" s="6">
        <v>42300</v>
      </c>
      <c r="T211">
        <v>49669</v>
      </c>
      <c r="W211" s="6">
        <v>42313</v>
      </c>
      <c r="X211" t="s">
        <v>1622</v>
      </c>
      <c r="Y211">
        <v>2081.9299999999998</v>
      </c>
      <c r="AJ211" s="6">
        <v>42299</v>
      </c>
      <c r="AK211" s="4">
        <f t="shared" si="64"/>
        <v>0.10390000000000001</v>
      </c>
      <c r="AM211" s="6">
        <v>42300</v>
      </c>
      <c r="AN211">
        <f t="shared" si="65"/>
        <v>10107.6415</v>
      </c>
      <c r="AR211" s="6">
        <v>42297</v>
      </c>
      <c r="AS211">
        <f t="shared" si="66"/>
        <v>194.62299999999999</v>
      </c>
      <c r="AT211">
        <f t="shared" si="67"/>
        <v>2007.51</v>
      </c>
      <c r="AU211">
        <f t="shared" si="73"/>
        <v>2.9528472043287568E-3</v>
      </c>
      <c r="AV211">
        <f t="shared" si="74"/>
        <v>2.9776922884765522E-3</v>
      </c>
      <c r="AX211" s="6">
        <v>42297</v>
      </c>
      <c r="AY211">
        <f t="shared" si="68"/>
        <v>194.62299999999999</v>
      </c>
      <c r="AZ211">
        <f t="shared" si="69"/>
        <v>194.93</v>
      </c>
      <c r="BA211">
        <f t="shared" si="75"/>
        <v>0</v>
      </c>
      <c r="BB211">
        <f t="shared" si="76"/>
        <v>1.5774086310458291E-3</v>
      </c>
      <c r="BE211">
        <f t="shared" si="77"/>
        <v>107.56514770497682</v>
      </c>
      <c r="BF211" t="e">
        <f t="shared" si="78"/>
        <v>#N/A</v>
      </c>
      <c r="BI211">
        <f t="shared" si="63"/>
        <v>0.99999905723172233</v>
      </c>
      <c r="BL211" s="9"/>
      <c r="BM211" s="10" t="e">
        <f t="shared" si="79"/>
        <v>#N/A</v>
      </c>
      <c r="BN211" s="10" t="e">
        <f t="shared" si="80"/>
        <v>#N/A</v>
      </c>
      <c r="BO211" s="10" t="e">
        <f t="shared" si="70"/>
        <v>#N/A</v>
      </c>
      <c r="BP211" t="str">
        <f t="shared" si="71"/>
        <v/>
      </c>
      <c r="BQ211" s="10" t="str">
        <f t="shared" si="72"/>
        <v/>
      </c>
    </row>
    <row r="212" spans="4:69" x14ac:dyDescent="0.25">
      <c r="D212" s="6">
        <v>42298</v>
      </c>
      <c r="E212">
        <v>198.125</v>
      </c>
      <c r="F212">
        <v>198.38</v>
      </c>
      <c r="I212" s="6">
        <v>42298</v>
      </c>
      <c r="J212">
        <v>198.38</v>
      </c>
      <c r="K212">
        <v>198.125</v>
      </c>
      <c r="P212" s="6">
        <v>42300</v>
      </c>
      <c r="Q212">
        <v>0.11600000000000001</v>
      </c>
      <c r="S212" s="6">
        <v>42303</v>
      </c>
      <c r="T212">
        <v>18620</v>
      </c>
      <c r="W212" s="6">
        <v>42314</v>
      </c>
      <c r="X212" t="s">
        <v>1622</v>
      </c>
      <c r="Y212">
        <v>2093.35</v>
      </c>
      <c r="AJ212" s="6">
        <v>42300</v>
      </c>
      <c r="AK212" s="4">
        <f t="shared" si="64"/>
        <v>0.11600000000000001</v>
      </c>
      <c r="AM212" s="6">
        <v>42303</v>
      </c>
      <c r="AN212">
        <f t="shared" si="65"/>
        <v>3782.0944</v>
      </c>
      <c r="AR212" s="6">
        <v>42298</v>
      </c>
      <c r="AS212">
        <f t="shared" si="66"/>
        <v>198.125</v>
      </c>
      <c r="AT212">
        <f t="shared" si="67"/>
        <v>2043.69</v>
      </c>
      <c r="AU212">
        <f t="shared" si="73"/>
        <v>1.7993762299419958E-2</v>
      </c>
      <c r="AV212">
        <f t="shared" si="74"/>
        <v>1.8022326165249458E-2</v>
      </c>
      <c r="AX212" s="6">
        <v>42298</v>
      </c>
      <c r="AY212">
        <f t="shared" si="68"/>
        <v>198.125</v>
      </c>
      <c r="AZ212">
        <f t="shared" si="69"/>
        <v>198.38</v>
      </c>
      <c r="BA212">
        <f t="shared" si="75"/>
        <v>0</v>
      </c>
      <c r="BB212">
        <f t="shared" si="76"/>
        <v>1.2870662460566784E-3</v>
      </c>
      <c r="BE212">
        <f t="shared" si="77"/>
        <v>109.50064940448217</v>
      </c>
      <c r="BF212" t="e">
        <f t="shared" si="78"/>
        <v>#N/A</v>
      </c>
      <c r="BI212">
        <f t="shared" si="63"/>
        <v>0.99999897213328115</v>
      </c>
      <c r="BL212" s="9"/>
      <c r="BM212" s="10" t="e">
        <f t="shared" si="79"/>
        <v>#N/A</v>
      </c>
      <c r="BN212" s="10" t="e">
        <f t="shared" si="80"/>
        <v>#N/A</v>
      </c>
      <c r="BO212" s="10" t="e">
        <f t="shared" si="70"/>
        <v>#N/A</v>
      </c>
      <c r="BP212" t="str">
        <f t="shared" si="71"/>
        <v/>
      </c>
      <c r="BQ212" s="10" t="str">
        <f t="shared" si="72"/>
        <v/>
      </c>
    </row>
    <row r="213" spans="4:69" x14ac:dyDescent="0.25">
      <c r="D213" s="6">
        <v>42299</v>
      </c>
      <c r="E213">
        <v>197.011</v>
      </c>
      <c r="F213">
        <v>201.3</v>
      </c>
      <c r="I213" s="6">
        <v>42299</v>
      </c>
      <c r="J213">
        <v>201.3</v>
      </c>
      <c r="K213">
        <v>197.011</v>
      </c>
      <c r="P213" s="6">
        <v>42303</v>
      </c>
      <c r="Q213">
        <v>0.1099</v>
      </c>
      <c r="S213" s="6">
        <v>42304</v>
      </c>
      <c r="T213">
        <v>8252</v>
      </c>
      <c r="W213" s="6">
        <v>42317</v>
      </c>
      <c r="X213" t="s">
        <v>1622</v>
      </c>
      <c r="Y213">
        <v>2130.2199999999998</v>
      </c>
      <c r="AJ213" s="6">
        <v>42303</v>
      </c>
      <c r="AK213" s="4">
        <f t="shared" si="64"/>
        <v>0.1099</v>
      </c>
      <c r="AM213" s="6">
        <v>42304</v>
      </c>
      <c r="AN213">
        <f t="shared" si="65"/>
        <v>1650.4</v>
      </c>
      <c r="AR213" s="6">
        <v>42299</v>
      </c>
      <c r="AS213">
        <f t="shared" si="66"/>
        <v>197.011</v>
      </c>
      <c r="AT213">
        <f t="shared" si="67"/>
        <v>2032.25</v>
      </c>
      <c r="AU213">
        <f t="shared" si="73"/>
        <v>-5.6227129337539372E-3</v>
      </c>
      <c r="AV213">
        <f t="shared" si="74"/>
        <v>-5.5977178534905025E-3</v>
      </c>
      <c r="AX213" s="6">
        <v>42299</v>
      </c>
      <c r="AY213">
        <f t="shared" si="68"/>
        <v>197.011</v>
      </c>
      <c r="AZ213">
        <f t="shared" si="69"/>
        <v>201.3</v>
      </c>
      <c r="BA213">
        <f t="shared" si="75"/>
        <v>0</v>
      </c>
      <c r="BB213">
        <f t="shared" si="76"/>
        <v>2.1770358000314793E-2</v>
      </c>
      <c r="BE213">
        <f t="shared" si="77"/>
        <v>108.88495868682114</v>
      </c>
      <c r="BF213" t="e">
        <f t="shared" si="78"/>
        <v>#N/A</v>
      </c>
      <c r="BI213">
        <f t="shared" si="63"/>
        <v>0.99999893057997558</v>
      </c>
      <c r="BL213" s="9"/>
      <c r="BM213" s="10" t="e">
        <f t="shared" si="79"/>
        <v>#N/A</v>
      </c>
      <c r="BN213" s="10" t="e">
        <f t="shared" si="80"/>
        <v>#N/A</v>
      </c>
      <c r="BO213" s="10" t="e">
        <f t="shared" si="70"/>
        <v>#N/A</v>
      </c>
      <c r="BP213" t="str">
        <f t="shared" si="71"/>
        <v/>
      </c>
      <c r="BQ213" s="10" t="str">
        <f t="shared" si="72"/>
        <v/>
      </c>
    </row>
    <row r="214" spans="4:69" x14ac:dyDescent="0.25">
      <c r="D214" s="6">
        <v>42300</v>
      </c>
      <c r="E214">
        <v>200.852</v>
      </c>
      <c r="F214">
        <v>203.5</v>
      </c>
      <c r="I214" s="6">
        <v>42300</v>
      </c>
      <c r="J214">
        <v>203.5</v>
      </c>
      <c r="K214">
        <v>200.852</v>
      </c>
      <c r="P214" s="6">
        <v>42304</v>
      </c>
      <c r="Q214">
        <v>0.14360000000000001</v>
      </c>
      <c r="S214" s="6">
        <v>42305</v>
      </c>
      <c r="T214">
        <v>22482</v>
      </c>
      <c r="W214" s="6">
        <v>42318</v>
      </c>
      <c r="X214" t="s">
        <v>1622</v>
      </c>
      <c r="Y214">
        <v>2128.2199999999998</v>
      </c>
      <c r="AJ214" s="6">
        <v>42304</v>
      </c>
      <c r="AK214" s="4">
        <f t="shared" si="64"/>
        <v>0.14360000000000001</v>
      </c>
      <c r="AM214" s="6">
        <v>42305</v>
      </c>
      <c r="AN214">
        <f t="shared" si="65"/>
        <v>4544.2866599999998</v>
      </c>
      <c r="AR214" s="6">
        <v>42300</v>
      </c>
      <c r="AS214">
        <f t="shared" si="66"/>
        <v>200.852</v>
      </c>
      <c r="AT214">
        <f t="shared" si="67"/>
        <v>2071.9299999999998</v>
      </c>
      <c r="AU214">
        <f t="shared" si="73"/>
        <v>1.9496373298952818E-2</v>
      </c>
      <c r="AV214">
        <f t="shared" si="74"/>
        <v>1.9525156845860314E-2</v>
      </c>
      <c r="AX214" s="6">
        <v>42300</v>
      </c>
      <c r="AY214">
        <f t="shared" si="68"/>
        <v>200.852</v>
      </c>
      <c r="AZ214">
        <f t="shared" si="69"/>
        <v>203.5</v>
      </c>
      <c r="BA214">
        <f t="shared" si="75"/>
        <v>0</v>
      </c>
      <c r="BB214">
        <f t="shared" si="76"/>
        <v>1.3183836854997688E-2</v>
      </c>
      <c r="BE214">
        <f t="shared" si="77"/>
        <v>111.00782048802046</v>
      </c>
      <c r="BF214" t="e">
        <f t="shared" si="78"/>
        <v>#N/A</v>
      </c>
      <c r="BI214">
        <f t="shared" si="63"/>
        <v>0.99999917590596532</v>
      </c>
      <c r="BL214" s="9"/>
      <c r="BM214" s="10" t="e">
        <f t="shared" si="79"/>
        <v>#N/A</v>
      </c>
      <c r="BN214" s="10" t="e">
        <f t="shared" si="80"/>
        <v>#N/A</v>
      </c>
      <c r="BO214" s="10" t="e">
        <f t="shared" si="70"/>
        <v>#N/A</v>
      </c>
      <c r="BP214" t="str">
        <f t="shared" si="71"/>
        <v/>
      </c>
      <c r="BQ214" s="10" t="str">
        <f t="shared" si="72"/>
        <v/>
      </c>
    </row>
    <row r="215" spans="4:69" x14ac:dyDescent="0.25">
      <c r="D215" s="6">
        <v>42303</v>
      </c>
      <c r="E215">
        <v>202.28200000000001</v>
      </c>
      <c r="F215">
        <v>203.12</v>
      </c>
      <c r="I215" s="6">
        <v>42303</v>
      </c>
      <c r="J215">
        <v>203.12</v>
      </c>
      <c r="K215">
        <v>202.28200000000001</v>
      </c>
      <c r="P215" s="6">
        <v>42305</v>
      </c>
      <c r="Q215">
        <v>0.1173</v>
      </c>
      <c r="S215" s="6">
        <v>42306</v>
      </c>
      <c r="T215">
        <v>11797</v>
      </c>
      <c r="W215" s="6">
        <v>42319</v>
      </c>
      <c r="X215" t="s">
        <v>1622</v>
      </c>
      <c r="Y215">
        <v>2136.15</v>
      </c>
      <c r="AJ215" s="6">
        <v>42305</v>
      </c>
      <c r="AK215" s="4">
        <f t="shared" si="64"/>
        <v>0.1173</v>
      </c>
      <c r="AM215" s="6">
        <v>42306</v>
      </c>
      <c r="AN215">
        <f t="shared" si="65"/>
        <v>2374.7361000000001</v>
      </c>
      <c r="AR215" s="6">
        <v>42303</v>
      </c>
      <c r="AS215">
        <f t="shared" si="66"/>
        <v>202.28200000000001</v>
      </c>
      <c r="AT215">
        <f t="shared" si="67"/>
        <v>2086.85</v>
      </c>
      <c r="AU215">
        <f t="shared" si="73"/>
        <v>7.1196702049269867E-3</v>
      </c>
      <c r="AV215">
        <f t="shared" si="74"/>
        <v>7.2010154783221925E-3</v>
      </c>
      <c r="AX215" s="6">
        <v>42303</v>
      </c>
      <c r="AY215">
        <f t="shared" si="68"/>
        <v>202.28200000000001</v>
      </c>
      <c r="AZ215">
        <f t="shared" si="69"/>
        <v>203.12</v>
      </c>
      <c r="BA215">
        <f t="shared" si="75"/>
        <v>0</v>
      </c>
      <c r="BB215">
        <f t="shared" si="76"/>
        <v>4.1427314343343014E-3</v>
      </c>
      <c r="BE215">
        <f t="shared" si="77"/>
        <v>111.7981595600629</v>
      </c>
      <c r="BF215" t="e">
        <f t="shared" si="78"/>
        <v>#N/A</v>
      </c>
      <c r="BI215">
        <f t="shared" si="63"/>
        <v>0.9999982042135801</v>
      </c>
      <c r="BL215" s="9"/>
      <c r="BM215" s="10" t="e">
        <f t="shared" si="79"/>
        <v>#N/A</v>
      </c>
      <c r="BN215" s="10" t="e">
        <f t="shared" si="80"/>
        <v>#N/A</v>
      </c>
      <c r="BO215" s="10" t="e">
        <f t="shared" si="70"/>
        <v>#N/A</v>
      </c>
      <c r="BP215" t="str">
        <f t="shared" si="71"/>
        <v/>
      </c>
      <c r="BQ215" s="10" t="str">
        <f t="shared" si="72"/>
        <v/>
      </c>
    </row>
    <row r="216" spans="4:69" x14ac:dyDescent="0.25">
      <c r="D216" s="6">
        <v>42304</v>
      </c>
      <c r="E216">
        <v>200.20400000000001</v>
      </c>
      <c r="F216">
        <v>200</v>
      </c>
      <c r="I216" s="6">
        <v>42304</v>
      </c>
      <c r="J216">
        <v>200</v>
      </c>
      <c r="K216">
        <v>200.20400000000001</v>
      </c>
      <c r="P216" s="6">
        <v>42306</v>
      </c>
      <c r="Q216">
        <v>0.13980000000000001</v>
      </c>
      <c r="S216" s="6">
        <v>42307</v>
      </c>
      <c r="T216">
        <v>5104</v>
      </c>
      <c r="W216" s="6">
        <v>42320</v>
      </c>
      <c r="X216" t="s">
        <v>1622</v>
      </c>
      <c r="Y216">
        <v>2133.7199999999998</v>
      </c>
      <c r="AJ216" s="6">
        <v>42306</v>
      </c>
      <c r="AK216" s="4">
        <f t="shared" si="64"/>
        <v>0.13980000000000001</v>
      </c>
      <c r="AM216" s="6">
        <v>42307</v>
      </c>
      <c r="AN216">
        <f t="shared" si="65"/>
        <v>1026.8227200000001</v>
      </c>
      <c r="AR216" s="6">
        <v>42304</v>
      </c>
      <c r="AS216">
        <f t="shared" si="66"/>
        <v>200.20400000000001</v>
      </c>
      <c r="AT216">
        <f t="shared" si="67"/>
        <v>2065.46</v>
      </c>
      <c r="AU216">
        <f t="shared" si="73"/>
        <v>-1.0272787494685631E-2</v>
      </c>
      <c r="AV216">
        <f t="shared" si="74"/>
        <v>-1.0249898171885818E-2</v>
      </c>
      <c r="AX216" s="6">
        <v>42304</v>
      </c>
      <c r="AY216">
        <f t="shared" si="68"/>
        <v>200.20400000000001</v>
      </c>
      <c r="AZ216">
        <f t="shared" si="69"/>
        <v>200</v>
      </c>
      <c r="BA216">
        <f t="shared" si="75"/>
        <v>-1.0189606601267442E-3</v>
      </c>
      <c r="BB216">
        <f t="shared" si="76"/>
        <v>0</v>
      </c>
      <c r="BE216">
        <f t="shared" si="77"/>
        <v>110.64968082460541</v>
      </c>
      <c r="BF216" t="e">
        <f t="shared" si="78"/>
        <v>#N/A</v>
      </c>
      <c r="BI216">
        <f t="shared" ref="BI216:BI279" si="81">CORREL(AU198:AU216,AV198:AV216)</f>
        <v>0.99999802874851396</v>
      </c>
      <c r="BL216" s="9"/>
      <c r="BM216" s="10" t="e">
        <f t="shared" si="79"/>
        <v>#N/A</v>
      </c>
      <c r="BN216" s="10" t="e">
        <f t="shared" si="80"/>
        <v>#N/A</v>
      </c>
      <c r="BO216" s="10" t="e">
        <f t="shared" si="70"/>
        <v>#N/A</v>
      </c>
      <c r="BP216" t="str">
        <f t="shared" si="71"/>
        <v/>
      </c>
      <c r="BQ216" s="10" t="str">
        <f t="shared" si="72"/>
        <v/>
      </c>
    </row>
    <row r="217" spans="4:69" x14ac:dyDescent="0.25">
      <c r="D217" s="6">
        <v>42305</v>
      </c>
      <c r="E217">
        <v>200.73400000000001</v>
      </c>
      <c r="F217">
        <v>202.13</v>
      </c>
      <c r="I217" s="6">
        <v>42305</v>
      </c>
      <c r="J217">
        <v>202.13</v>
      </c>
      <c r="K217">
        <v>200.73400000000001</v>
      </c>
      <c r="P217" s="6">
        <v>42307</v>
      </c>
      <c r="Q217">
        <v>0.15909999999999999</v>
      </c>
      <c r="S217" s="6">
        <v>42310</v>
      </c>
      <c r="T217">
        <v>1226</v>
      </c>
      <c r="W217" s="6">
        <v>42321</v>
      </c>
      <c r="X217" t="s">
        <v>1622</v>
      </c>
      <c r="Y217">
        <v>2123.2199999999998</v>
      </c>
      <c r="AJ217" s="6">
        <v>42307</v>
      </c>
      <c r="AK217" s="4">
        <f t="shared" si="64"/>
        <v>0.15909999999999999</v>
      </c>
      <c r="AM217" s="6">
        <v>42310</v>
      </c>
      <c r="AN217">
        <f t="shared" si="65"/>
        <v>245.78847999999999</v>
      </c>
      <c r="AR217" s="6">
        <v>42305</v>
      </c>
      <c r="AS217">
        <f t="shared" si="66"/>
        <v>200.73400000000001</v>
      </c>
      <c r="AT217">
        <f t="shared" si="67"/>
        <v>2070.98</v>
      </c>
      <c r="AU217">
        <f t="shared" si="73"/>
        <v>2.6472997542505983E-3</v>
      </c>
      <c r="AV217">
        <f t="shared" si="74"/>
        <v>2.6725281535346923E-3</v>
      </c>
      <c r="AX217" s="6">
        <v>42305</v>
      </c>
      <c r="AY217">
        <f t="shared" si="68"/>
        <v>200.73400000000001</v>
      </c>
      <c r="AZ217">
        <f t="shared" si="69"/>
        <v>202.13</v>
      </c>
      <c r="BA217">
        <f t="shared" si="75"/>
        <v>0</v>
      </c>
      <c r="BB217">
        <f t="shared" si="76"/>
        <v>6.9544770691560842E-3</v>
      </c>
      <c r="BE217">
        <f t="shared" si="77"/>
        <v>110.9426036974603</v>
      </c>
      <c r="BF217" t="e">
        <f t="shared" si="78"/>
        <v>#N/A</v>
      </c>
      <c r="BI217">
        <f t="shared" si="81"/>
        <v>0.99999776088283865</v>
      </c>
      <c r="BL217" s="9"/>
      <c r="BM217" s="10" t="e">
        <f t="shared" si="79"/>
        <v>#N/A</v>
      </c>
      <c r="BN217" s="10" t="e">
        <f t="shared" si="80"/>
        <v>#N/A</v>
      </c>
      <c r="BO217" s="10" t="e">
        <f t="shared" si="70"/>
        <v>#N/A</v>
      </c>
      <c r="BP217" t="str">
        <f t="shared" si="71"/>
        <v/>
      </c>
      <c r="BQ217" s="10" t="str">
        <f t="shared" si="72"/>
        <v/>
      </c>
    </row>
    <row r="218" spans="4:69" x14ac:dyDescent="0.25">
      <c r="D218" s="6">
        <v>42306</v>
      </c>
      <c r="E218">
        <v>200.71700000000001</v>
      </c>
      <c r="F218">
        <v>201.3</v>
      </c>
      <c r="I218" s="6">
        <v>42306</v>
      </c>
      <c r="J218">
        <v>201.3</v>
      </c>
      <c r="K218">
        <v>200.71700000000001</v>
      </c>
      <c r="P218" s="6">
        <v>42310</v>
      </c>
      <c r="Q218">
        <v>0.10879999999999999</v>
      </c>
      <c r="S218" s="6">
        <v>42311</v>
      </c>
      <c r="T218">
        <v>20816</v>
      </c>
      <c r="W218" s="6">
        <v>42324</v>
      </c>
      <c r="X218" t="s">
        <v>1622</v>
      </c>
      <c r="Y218">
        <v>2103.86</v>
      </c>
      <c r="AJ218" s="6">
        <v>42310</v>
      </c>
      <c r="AK218" s="4">
        <f t="shared" si="64"/>
        <v>0.10879999999999999</v>
      </c>
      <c r="AM218" s="6">
        <v>42311</v>
      </c>
      <c r="AN218">
        <f t="shared" si="65"/>
        <v>4201.50144</v>
      </c>
      <c r="AR218" s="6">
        <v>42306</v>
      </c>
      <c r="AS218">
        <f t="shared" si="66"/>
        <v>200.71700000000001</v>
      </c>
      <c r="AT218">
        <f t="shared" si="67"/>
        <v>2070.86</v>
      </c>
      <c r="AU218">
        <f t="shared" si="73"/>
        <v>-8.4689190670172998E-5</v>
      </c>
      <c r="AV218">
        <f t="shared" si="74"/>
        <v>-5.7943582265296278E-5</v>
      </c>
      <c r="AX218" s="6">
        <v>42306</v>
      </c>
      <c r="AY218">
        <f t="shared" si="68"/>
        <v>200.71700000000001</v>
      </c>
      <c r="AZ218">
        <f t="shared" si="69"/>
        <v>201.3</v>
      </c>
      <c r="BA218">
        <f t="shared" si="75"/>
        <v>0</v>
      </c>
      <c r="BB218">
        <f t="shared" si="76"/>
        <v>2.9045870554063047E-3</v>
      </c>
      <c r="BE218">
        <f t="shared" si="77"/>
        <v>110.93320805814231</v>
      </c>
      <c r="BF218" t="e">
        <f t="shared" si="78"/>
        <v>#N/A</v>
      </c>
      <c r="BI218">
        <f t="shared" si="81"/>
        <v>0.99999775640267508</v>
      </c>
      <c r="BL218" s="9"/>
      <c r="BM218" s="10" t="e">
        <f t="shared" si="79"/>
        <v>#N/A</v>
      </c>
      <c r="BN218" s="10" t="e">
        <f t="shared" si="80"/>
        <v>#N/A</v>
      </c>
      <c r="BO218" s="10" t="e">
        <f t="shared" si="70"/>
        <v>#N/A</v>
      </c>
      <c r="BP218" t="str">
        <f t="shared" si="71"/>
        <v/>
      </c>
      <c r="BQ218" s="10" t="str">
        <f t="shared" si="72"/>
        <v/>
      </c>
    </row>
    <row r="219" spans="4:69" x14ac:dyDescent="0.25">
      <c r="D219" s="6">
        <v>42307</v>
      </c>
      <c r="E219">
        <v>202.15600000000001</v>
      </c>
      <c r="F219">
        <v>201.18</v>
      </c>
      <c r="I219" s="6">
        <v>42307</v>
      </c>
      <c r="J219">
        <v>201.18</v>
      </c>
      <c r="K219">
        <v>202.15600000000001</v>
      </c>
      <c r="P219" s="6">
        <v>42311</v>
      </c>
      <c r="Q219">
        <v>0.26740000000000003</v>
      </c>
      <c r="S219" s="6">
        <v>42312</v>
      </c>
      <c r="T219">
        <v>2362</v>
      </c>
      <c r="W219" s="6">
        <v>42325</v>
      </c>
      <c r="X219" t="s">
        <v>1622</v>
      </c>
      <c r="Y219">
        <v>2123.63</v>
      </c>
      <c r="AJ219" s="6">
        <v>42311</v>
      </c>
      <c r="AK219" s="4">
        <f t="shared" si="64"/>
        <v>0.26740000000000003</v>
      </c>
      <c r="AM219" s="6">
        <v>42312</v>
      </c>
      <c r="AN219">
        <f t="shared" si="65"/>
        <v>475.73041999999998</v>
      </c>
      <c r="AR219" s="6">
        <v>42307</v>
      </c>
      <c r="AS219">
        <f t="shared" si="66"/>
        <v>202.15600000000001</v>
      </c>
      <c r="AT219">
        <f t="shared" si="67"/>
        <v>2085.7600000000002</v>
      </c>
      <c r="AU219">
        <f t="shared" si="73"/>
        <v>7.1692980664317396E-3</v>
      </c>
      <c r="AV219">
        <f t="shared" si="74"/>
        <v>7.1950783732361856E-3</v>
      </c>
      <c r="AX219" s="6">
        <v>42307</v>
      </c>
      <c r="AY219">
        <f t="shared" si="68"/>
        <v>202.15600000000001</v>
      </c>
      <c r="AZ219">
        <f t="shared" si="69"/>
        <v>201.18</v>
      </c>
      <c r="BA219">
        <f t="shared" si="75"/>
        <v>-4.8279546488849689E-3</v>
      </c>
      <c r="BB219">
        <f t="shared" si="76"/>
        <v>0</v>
      </c>
      <c r="BE219">
        <f t="shared" si="77"/>
        <v>111.72852129217662</v>
      </c>
      <c r="BF219" t="e">
        <f t="shared" si="78"/>
        <v>#N/A</v>
      </c>
      <c r="BI219">
        <f t="shared" si="81"/>
        <v>0.99999829353243364</v>
      </c>
      <c r="BL219" s="9"/>
      <c r="BM219" s="10" t="e">
        <f t="shared" si="79"/>
        <v>#N/A</v>
      </c>
      <c r="BN219" s="10" t="e">
        <f t="shared" si="80"/>
        <v>#N/A</v>
      </c>
      <c r="BO219" s="10" t="e">
        <f t="shared" si="70"/>
        <v>#N/A</v>
      </c>
      <c r="BP219" t="str">
        <f t="shared" si="71"/>
        <v/>
      </c>
      <c r="BQ219" s="10" t="str">
        <f t="shared" si="72"/>
        <v/>
      </c>
    </row>
    <row r="220" spans="4:69" x14ac:dyDescent="0.25">
      <c r="D220" s="6">
        <v>42310</v>
      </c>
      <c r="E220">
        <v>198.07900000000001</v>
      </c>
      <c r="F220">
        <v>200.48</v>
      </c>
      <c r="I220" s="6">
        <v>42310</v>
      </c>
      <c r="J220">
        <v>200.48</v>
      </c>
      <c r="K220">
        <v>198.07900000000001</v>
      </c>
      <c r="P220" s="6">
        <v>42312</v>
      </c>
      <c r="Q220">
        <v>0.16919999999999999</v>
      </c>
      <c r="S220" s="6">
        <v>42313</v>
      </c>
      <c r="T220">
        <v>4114</v>
      </c>
      <c r="W220" s="6">
        <v>42326</v>
      </c>
      <c r="X220" t="s">
        <v>1622</v>
      </c>
      <c r="Y220">
        <v>2124.23</v>
      </c>
      <c r="AJ220" s="6">
        <v>42312</v>
      </c>
      <c r="AK220" s="4">
        <f t="shared" si="64"/>
        <v>0.16919999999999999</v>
      </c>
      <c r="AM220" s="6">
        <v>42313</v>
      </c>
      <c r="AN220">
        <f t="shared" si="65"/>
        <v>834.31920000000002</v>
      </c>
      <c r="AR220" s="6">
        <v>42310</v>
      </c>
      <c r="AS220">
        <f t="shared" si="66"/>
        <v>198.07900000000001</v>
      </c>
      <c r="AT220">
        <f t="shared" si="67"/>
        <v>2043.87</v>
      </c>
      <c r="AU220">
        <f t="shared" si="73"/>
        <v>-2.0167593343754286E-2</v>
      </c>
      <c r="AV220">
        <f t="shared" si="74"/>
        <v>-2.0083806382325986E-2</v>
      </c>
      <c r="AX220" s="6">
        <v>42310</v>
      </c>
      <c r="AY220">
        <f t="shared" si="68"/>
        <v>198.07900000000001</v>
      </c>
      <c r="AZ220">
        <f t="shared" si="69"/>
        <v>200.48</v>
      </c>
      <c r="BA220">
        <f t="shared" si="75"/>
        <v>0</v>
      </c>
      <c r="BB220">
        <f t="shared" si="76"/>
        <v>1.2121426299607663E-2</v>
      </c>
      <c r="BE220">
        <f t="shared" si="77"/>
        <v>109.47522590985702</v>
      </c>
      <c r="BF220" t="e">
        <f t="shared" si="78"/>
        <v>#N/A</v>
      </c>
      <c r="BI220">
        <f t="shared" si="81"/>
        <v>0.99999833541109262</v>
      </c>
      <c r="BL220" s="9"/>
      <c r="BM220" s="10" t="e">
        <f t="shared" si="79"/>
        <v>#N/A</v>
      </c>
      <c r="BN220" s="10" t="e">
        <f t="shared" si="80"/>
        <v>#N/A</v>
      </c>
      <c r="BO220" s="10" t="e">
        <f t="shared" si="70"/>
        <v>#N/A</v>
      </c>
      <c r="BP220" t="str">
        <f t="shared" si="71"/>
        <v/>
      </c>
      <c r="BQ220" s="10" t="str">
        <f t="shared" si="72"/>
        <v/>
      </c>
    </row>
    <row r="221" spans="4:69" x14ac:dyDescent="0.25">
      <c r="D221" s="6">
        <v>42311</v>
      </c>
      <c r="E221">
        <v>198.07400000000001</v>
      </c>
      <c r="F221">
        <v>201.84</v>
      </c>
      <c r="I221" s="6">
        <v>42311</v>
      </c>
      <c r="J221">
        <v>201.84</v>
      </c>
      <c r="K221">
        <v>198.07400000000001</v>
      </c>
      <c r="P221" s="6">
        <v>42313</v>
      </c>
      <c r="Q221">
        <v>0.13389999999999999</v>
      </c>
      <c r="S221" s="6">
        <v>42314</v>
      </c>
      <c r="T221">
        <v>3089</v>
      </c>
      <c r="W221" s="6">
        <v>42327</v>
      </c>
      <c r="X221" t="s">
        <v>1622</v>
      </c>
      <c r="Y221">
        <v>2142.96</v>
      </c>
      <c r="AJ221" s="6">
        <v>42313</v>
      </c>
      <c r="AK221" s="4">
        <f t="shared" si="64"/>
        <v>0.13389999999999999</v>
      </c>
      <c r="AM221" s="6">
        <v>42314</v>
      </c>
      <c r="AN221">
        <f t="shared" si="65"/>
        <v>632.34919000000002</v>
      </c>
      <c r="AR221" s="6">
        <v>42311</v>
      </c>
      <c r="AS221">
        <f t="shared" si="66"/>
        <v>198.07400000000001</v>
      </c>
      <c r="AT221">
        <f t="shared" si="67"/>
        <v>2043.87</v>
      </c>
      <c r="AU221">
        <f t="shared" si="73"/>
        <v>-2.5242453768448136E-5</v>
      </c>
      <c r="AV221">
        <f t="shared" si="74"/>
        <v>0</v>
      </c>
      <c r="AX221" s="6">
        <v>42311</v>
      </c>
      <c r="AY221">
        <f t="shared" si="68"/>
        <v>198.07400000000001</v>
      </c>
      <c r="AZ221">
        <f t="shared" si="69"/>
        <v>201.84</v>
      </c>
      <c r="BA221">
        <f t="shared" si="75"/>
        <v>0</v>
      </c>
      <c r="BB221">
        <f t="shared" si="76"/>
        <v>1.9013096115593209E-2</v>
      </c>
      <c r="BE221">
        <f t="shared" si="77"/>
        <v>109.4724624865282</v>
      </c>
      <c r="BF221" t="e">
        <f t="shared" si="78"/>
        <v>#N/A</v>
      </c>
      <c r="BI221">
        <f t="shared" si="81"/>
        <v>0.99999823667305099</v>
      </c>
      <c r="BL221" s="9"/>
      <c r="BM221" s="10" t="e">
        <f t="shared" si="79"/>
        <v>#N/A</v>
      </c>
      <c r="BN221" s="10" t="e">
        <f t="shared" si="80"/>
        <v>#N/A</v>
      </c>
      <c r="BO221" s="10" t="e">
        <f t="shared" si="70"/>
        <v>#N/A</v>
      </c>
      <c r="BP221" t="str">
        <f t="shared" si="71"/>
        <v/>
      </c>
      <c r="BQ221" s="10" t="str">
        <f t="shared" si="72"/>
        <v/>
      </c>
    </row>
    <row r="222" spans="4:69" x14ac:dyDescent="0.25">
      <c r="D222" s="6">
        <v>42312</v>
      </c>
      <c r="E222">
        <v>199.83799999999999</v>
      </c>
      <c r="F222">
        <v>201.41</v>
      </c>
      <c r="I222" s="6">
        <v>42312</v>
      </c>
      <c r="J222">
        <v>201.41</v>
      </c>
      <c r="K222">
        <v>199.83799999999999</v>
      </c>
      <c r="P222" s="6">
        <v>42314</v>
      </c>
      <c r="Q222">
        <v>0.1411</v>
      </c>
      <c r="S222" s="6">
        <v>42317</v>
      </c>
      <c r="T222">
        <v>8292</v>
      </c>
      <c r="W222" s="6">
        <v>42328</v>
      </c>
      <c r="X222" t="s">
        <v>1622</v>
      </c>
      <c r="Y222">
        <v>2146.7199999999998</v>
      </c>
      <c r="AJ222" s="6">
        <v>42314</v>
      </c>
      <c r="AK222" s="4">
        <f t="shared" si="64"/>
        <v>0.1411</v>
      </c>
      <c r="AM222" s="6">
        <v>42317</v>
      </c>
      <c r="AN222">
        <f t="shared" si="65"/>
        <v>1692.89472</v>
      </c>
      <c r="AR222" s="6">
        <v>42312</v>
      </c>
      <c r="AS222">
        <f t="shared" si="66"/>
        <v>199.83799999999999</v>
      </c>
      <c r="AT222">
        <f t="shared" si="67"/>
        <v>2062.12</v>
      </c>
      <c r="AU222">
        <f t="shared" si="73"/>
        <v>8.9057624928057244E-3</v>
      </c>
      <c r="AV222">
        <f t="shared" si="74"/>
        <v>8.9291393288222221E-3</v>
      </c>
      <c r="AX222" s="6">
        <v>42312</v>
      </c>
      <c r="AY222">
        <f t="shared" si="68"/>
        <v>199.83799999999999</v>
      </c>
      <c r="AZ222">
        <f t="shared" si="69"/>
        <v>201.41</v>
      </c>
      <c r="BA222">
        <f t="shared" si="75"/>
        <v>0</v>
      </c>
      <c r="BB222">
        <f t="shared" si="76"/>
        <v>7.8663717611264783E-3</v>
      </c>
      <c r="BE222">
        <f t="shared" si="77"/>
        <v>110.44739823693581</v>
      </c>
      <c r="BF222" t="e">
        <f t="shared" si="78"/>
        <v>#N/A</v>
      </c>
      <c r="BI222">
        <f t="shared" si="81"/>
        <v>0.99999824381426516</v>
      </c>
      <c r="BL222" s="9"/>
      <c r="BM222" s="10" t="e">
        <f t="shared" si="79"/>
        <v>#N/A</v>
      </c>
      <c r="BN222" s="10" t="e">
        <f t="shared" si="80"/>
        <v>#N/A</v>
      </c>
      <c r="BO222" s="10" t="e">
        <f t="shared" si="70"/>
        <v>#N/A</v>
      </c>
      <c r="BP222" t="str">
        <f t="shared" si="71"/>
        <v/>
      </c>
      <c r="BQ222" s="10" t="str">
        <f t="shared" si="72"/>
        <v/>
      </c>
    </row>
    <row r="223" spans="4:69" x14ac:dyDescent="0.25">
      <c r="D223" s="6">
        <v>42313</v>
      </c>
      <c r="E223">
        <v>201.75299999999999</v>
      </c>
      <c r="F223">
        <v>202.8</v>
      </c>
      <c r="I223" s="6">
        <v>42313</v>
      </c>
      <c r="J223">
        <v>202.8</v>
      </c>
      <c r="K223">
        <v>201.75299999999999</v>
      </c>
      <c r="P223" s="6">
        <v>42317</v>
      </c>
      <c r="Q223">
        <v>0.1169</v>
      </c>
      <c r="S223" s="6">
        <v>42318</v>
      </c>
      <c r="T223">
        <v>4780</v>
      </c>
      <c r="W223" s="6">
        <v>42332</v>
      </c>
      <c r="X223" t="s">
        <v>1622</v>
      </c>
      <c r="Y223">
        <v>2150.4899999999998</v>
      </c>
      <c r="AJ223" s="6">
        <v>42317</v>
      </c>
      <c r="AK223" s="4">
        <f t="shared" si="64"/>
        <v>0.1169</v>
      </c>
      <c r="AM223" s="6">
        <v>42318</v>
      </c>
      <c r="AN223">
        <f t="shared" si="65"/>
        <v>985.20580000000007</v>
      </c>
      <c r="AR223" s="6">
        <v>42313</v>
      </c>
      <c r="AS223">
        <f t="shared" si="66"/>
        <v>201.75299999999999</v>
      </c>
      <c r="AT223">
        <f t="shared" si="67"/>
        <v>2081.9299999999998</v>
      </c>
      <c r="AU223">
        <f t="shared" si="73"/>
        <v>9.5827620372501698E-3</v>
      </c>
      <c r="AV223">
        <f t="shared" si="74"/>
        <v>9.606618431517111E-3</v>
      </c>
      <c r="AX223" s="6">
        <v>42313</v>
      </c>
      <c r="AY223">
        <f t="shared" si="68"/>
        <v>201.75299999999999</v>
      </c>
      <c r="AZ223">
        <f t="shared" si="69"/>
        <v>202.8</v>
      </c>
      <c r="BA223">
        <f t="shared" si="75"/>
        <v>0</v>
      </c>
      <c r="BB223">
        <f t="shared" si="76"/>
        <v>5.189513910573984E-3</v>
      </c>
      <c r="BE223">
        <f t="shared" si="77"/>
        <v>111.50578937187377</v>
      </c>
      <c r="BF223" t="e">
        <f t="shared" si="78"/>
        <v>#N/A</v>
      </c>
      <c r="BI223">
        <f t="shared" si="81"/>
        <v>0.99999795718811291</v>
      </c>
      <c r="BL223" s="9"/>
      <c r="BM223" s="10" t="e">
        <f t="shared" si="79"/>
        <v>#N/A</v>
      </c>
      <c r="BN223" s="10" t="e">
        <f t="shared" si="80"/>
        <v>#N/A</v>
      </c>
      <c r="BO223" s="10" t="e">
        <f t="shared" si="70"/>
        <v>#N/A</v>
      </c>
      <c r="BP223" t="str">
        <f t="shared" si="71"/>
        <v/>
      </c>
      <c r="BQ223" s="10" t="str">
        <f t="shared" si="72"/>
        <v/>
      </c>
    </row>
    <row r="224" spans="4:69" x14ac:dyDescent="0.25">
      <c r="D224" s="6">
        <v>42314</v>
      </c>
      <c r="E224">
        <v>202.85400000000001</v>
      </c>
      <c r="F224">
        <v>204.71</v>
      </c>
      <c r="I224" s="6">
        <v>42314</v>
      </c>
      <c r="J224">
        <v>204.71</v>
      </c>
      <c r="K224">
        <v>202.85400000000001</v>
      </c>
      <c r="P224" s="6">
        <v>42318</v>
      </c>
      <c r="Q224">
        <v>0.1166</v>
      </c>
      <c r="S224" s="6">
        <v>42319</v>
      </c>
      <c r="T224">
        <v>3021</v>
      </c>
      <c r="W224" s="6">
        <v>42333</v>
      </c>
      <c r="X224" t="s">
        <v>1622</v>
      </c>
      <c r="Y224">
        <v>2135.0300000000002</v>
      </c>
      <c r="AJ224" s="6">
        <v>42318</v>
      </c>
      <c r="AK224" s="4">
        <f t="shared" si="64"/>
        <v>0.1166</v>
      </c>
      <c r="AM224" s="6">
        <v>42319</v>
      </c>
      <c r="AN224">
        <f t="shared" si="65"/>
        <v>627.37106999999992</v>
      </c>
      <c r="AR224" s="6">
        <v>42314</v>
      </c>
      <c r="AS224">
        <f t="shared" si="66"/>
        <v>202.85400000000001</v>
      </c>
      <c r="AT224">
        <f t="shared" si="67"/>
        <v>2093.35</v>
      </c>
      <c r="AU224">
        <f t="shared" si="73"/>
        <v>5.4571679231536496E-3</v>
      </c>
      <c r="AV224">
        <f t="shared" si="74"/>
        <v>5.4852948946411129E-3</v>
      </c>
      <c r="AX224" s="6">
        <v>42314</v>
      </c>
      <c r="AY224">
        <f t="shared" si="68"/>
        <v>202.85400000000001</v>
      </c>
      <c r="AZ224">
        <f t="shared" si="69"/>
        <v>204.71</v>
      </c>
      <c r="BA224">
        <f t="shared" si="75"/>
        <v>0</v>
      </c>
      <c r="BB224">
        <f t="shared" si="76"/>
        <v>9.1494375264968841E-3</v>
      </c>
      <c r="BE224">
        <f t="shared" si="77"/>
        <v>112.11429518887989</v>
      </c>
      <c r="BF224" t="e">
        <f t="shared" si="78"/>
        <v>#N/A</v>
      </c>
      <c r="BI224">
        <f t="shared" si="81"/>
        <v>0.99999858285777299</v>
      </c>
      <c r="BL224" s="9"/>
      <c r="BM224" s="10" t="e">
        <f t="shared" si="79"/>
        <v>#N/A</v>
      </c>
      <c r="BN224" s="10" t="e">
        <f t="shared" si="80"/>
        <v>#N/A</v>
      </c>
      <c r="BO224" s="10" t="e">
        <f t="shared" si="70"/>
        <v>#N/A</v>
      </c>
      <c r="BP224" t="str">
        <f t="shared" si="71"/>
        <v/>
      </c>
      <c r="BQ224" s="10" t="str">
        <f t="shared" si="72"/>
        <v/>
      </c>
    </row>
    <row r="225" spans="4:69" x14ac:dyDescent="0.25">
      <c r="D225" s="6">
        <v>42317</v>
      </c>
      <c r="E225">
        <v>206.411</v>
      </c>
      <c r="F225">
        <v>204.16</v>
      </c>
      <c r="I225" s="6">
        <v>42317</v>
      </c>
      <c r="J225">
        <v>204.16</v>
      </c>
      <c r="K225">
        <v>206.411</v>
      </c>
      <c r="P225" s="6">
        <v>42319</v>
      </c>
      <c r="Q225">
        <v>0.1171</v>
      </c>
      <c r="S225" s="6">
        <v>42320</v>
      </c>
      <c r="T225">
        <v>723</v>
      </c>
      <c r="W225" s="6">
        <v>42334</v>
      </c>
      <c r="X225" t="s">
        <v>1622</v>
      </c>
      <c r="Y225">
        <v>2145.58</v>
      </c>
      <c r="AJ225" s="6">
        <v>42319</v>
      </c>
      <c r="AK225" s="4">
        <f t="shared" si="64"/>
        <v>0.1171</v>
      </c>
      <c r="AM225" s="6">
        <v>42320</v>
      </c>
      <c r="AN225">
        <f t="shared" si="65"/>
        <v>148.45358999999999</v>
      </c>
      <c r="AR225" s="6">
        <v>42317</v>
      </c>
      <c r="AS225">
        <f t="shared" si="66"/>
        <v>206.411</v>
      </c>
      <c r="AT225">
        <f t="shared" si="67"/>
        <v>2130.2199999999998</v>
      </c>
      <c r="AU225">
        <f t="shared" si="73"/>
        <v>1.7534778707839038E-2</v>
      </c>
      <c r="AV225">
        <f t="shared" si="74"/>
        <v>1.7612917094609104E-2</v>
      </c>
      <c r="AX225" s="6">
        <v>42317</v>
      </c>
      <c r="AY225">
        <f t="shared" si="68"/>
        <v>206.411</v>
      </c>
      <c r="AZ225">
        <f t="shared" si="69"/>
        <v>204.16</v>
      </c>
      <c r="BA225">
        <f t="shared" si="75"/>
        <v>-1.0905426551879538E-2</v>
      </c>
      <c r="BB225">
        <f t="shared" si="76"/>
        <v>0</v>
      </c>
      <c r="BE225">
        <f t="shared" si="77"/>
        <v>114.08019454500224</v>
      </c>
      <c r="BF225" t="e">
        <f t="shared" si="78"/>
        <v>#N/A</v>
      </c>
      <c r="BI225">
        <f t="shared" si="81"/>
        <v>0.99999822531758753</v>
      </c>
      <c r="BL225" s="9"/>
      <c r="BM225" s="10" t="e">
        <f t="shared" si="79"/>
        <v>#N/A</v>
      </c>
      <c r="BN225" s="10" t="e">
        <f t="shared" si="80"/>
        <v>#N/A</v>
      </c>
      <c r="BO225" s="10" t="e">
        <f t="shared" si="70"/>
        <v>#N/A</v>
      </c>
      <c r="BP225" t="str">
        <f t="shared" si="71"/>
        <v/>
      </c>
      <c r="BQ225" s="10" t="str">
        <f t="shared" si="72"/>
        <v/>
      </c>
    </row>
    <row r="226" spans="4:69" x14ac:dyDescent="0.25">
      <c r="D226" s="6">
        <v>42318</v>
      </c>
      <c r="E226">
        <v>206.21299999999999</v>
      </c>
      <c r="F226">
        <v>206.11</v>
      </c>
      <c r="I226" s="6">
        <v>42318</v>
      </c>
      <c r="J226">
        <v>206.11</v>
      </c>
      <c r="K226">
        <v>206.21299999999999</v>
      </c>
      <c r="P226" s="6">
        <v>42320</v>
      </c>
      <c r="Q226">
        <v>0.1241</v>
      </c>
      <c r="S226" s="6">
        <v>42321</v>
      </c>
      <c r="T226">
        <v>12168</v>
      </c>
      <c r="W226" s="6">
        <v>42335</v>
      </c>
      <c r="X226" t="s">
        <v>1622</v>
      </c>
      <c r="Y226">
        <v>2134.69</v>
      </c>
      <c r="AJ226" s="6">
        <v>42320</v>
      </c>
      <c r="AK226" s="4">
        <f t="shared" si="64"/>
        <v>0.1241</v>
      </c>
      <c r="AM226" s="6">
        <v>42321</v>
      </c>
      <c r="AN226">
        <f t="shared" si="65"/>
        <v>2481.5419200000001</v>
      </c>
      <c r="AR226" s="6">
        <v>42318</v>
      </c>
      <c r="AS226">
        <f t="shared" si="66"/>
        <v>206.21299999999999</v>
      </c>
      <c r="AT226">
        <f t="shared" si="67"/>
        <v>2128.2199999999998</v>
      </c>
      <c r="AU226">
        <f t="shared" si="73"/>
        <v>-9.5925120269757524E-4</v>
      </c>
      <c r="AV226">
        <f t="shared" si="74"/>
        <v>-9.3887016364502252E-4</v>
      </c>
      <c r="AX226" s="6">
        <v>42318</v>
      </c>
      <c r="AY226">
        <f t="shared" si="68"/>
        <v>206.21299999999999</v>
      </c>
      <c r="AZ226">
        <f t="shared" si="69"/>
        <v>206.11</v>
      </c>
      <c r="BA226">
        <f t="shared" si="75"/>
        <v>-4.994835437144296E-4</v>
      </c>
      <c r="BB226">
        <f t="shared" si="76"/>
        <v>0</v>
      </c>
      <c r="BE226">
        <f t="shared" si="77"/>
        <v>113.97076298118098</v>
      </c>
      <c r="BF226" t="e">
        <f t="shared" si="78"/>
        <v>#N/A</v>
      </c>
      <c r="BI226">
        <f t="shared" si="81"/>
        <v>0.99999762430772643</v>
      </c>
      <c r="BL226" s="9"/>
      <c r="BM226" s="10" t="e">
        <f t="shared" si="79"/>
        <v>#N/A</v>
      </c>
      <c r="BN226" s="10" t="e">
        <f t="shared" si="80"/>
        <v>#N/A</v>
      </c>
      <c r="BO226" s="10" t="e">
        <f t="shared" si="70"/>
        <v>#N/A</v>
      </c>
      <c r="BP226" t="str">
        <f t="shared" si="71"/>
        <v/>
      </c>
      <c r="BQ226" s="10" t="str">
        <f t="shared" si="72"/>
        <v/>
      </c>
    </row>
    <row r="227" spans="4:69" x14ac:dyDescent="0.25">
      <c r="D227" s="6">
        <v>42319</v>
      </c>
      <c r="E227">
        <v>206.977</v>
      </c>
      <c r="F227">
        <v>207.67</v>
      </c>
      <c r="I227" s="6">
        <v>42319</v>
      </c>
      <c r="J227">
        <v>207.67</v>
      </c>
      <c r="K227">
        <v>206.977</v>
      </c>
      <c r="P227" s="6">
        <v>42321</v>
      </c>
      <c r="Q227">
        <v>0.13009999999999999</v>
      </c>
      <c r="S227" s="6">
        <v>42324</v>
      </c>
      <c r="T227">
        <v>4364</v>
      </c>
      <c r="W227" s="6">
        <v>42338</v>
      </c>
      <c r="X227" t="s">
        <v>1622</v>
      </c>
      <c r="Y227">
        <v>2115.25</v>
      </c>
      <c r="AJ227" s="6">
        <v>42321</v>
      </c>
      <c r="AK227" s="4">
        <f t="shared" si="64"/>
        <v>0.13009999999999999</v>
      </c>
      <c r="AM227" s="6">
        <v>42324</v>
      </c>
      <c r="AN227">
        <f t="shared" si="65"/>
        <v>895.79827999999998</v>
      </c>
      <c r="AR227" s="6">
        <v>42319</v>
      </c>
      <c r="AS227">
        <f t="shared" si="66"/>
        <v>206.977</v>
      </c>
      <c r="AT227">
        <f t="shared" si="67"/>
        <v>2136.15</v>
      </c>
      <c r="AU227">
        <f t="shared" si="73"/>
        <v>3.7049070621153479E-3</v>
      </c>
      <c r="AV227">
        <f t="shared" si="74"/>
        <v>3.7261185403765218E-3</v>
      </c>
      <c r="AX227" s="6">
        <v>42319</v>
      </c>
      <c r="AY227">
        <f t="shared" si="68"/>
        <v>206.977</v>
      </c>
      <c r="AZ227">
        <f t="shared" si="69"/>
        <v>207.67</v>
      </c>
      <c r="BA227">
        <f t="shared" si="75"/>
        <v>0</v>
      </c>
      <c r="BB227">
        <f t="shared" si="76"/>
        <v>3.3481981089684698E-3</v>
      </c>
      <c r="BE227">
        <f t="shared" si="77"/>
        <v>114.39301406582463</v>
      </c>
      <c r="BF227" t="e">
        <f t="shared" si="78"/>
        <v>#N/A</v>
      </c>
      <c r="BI227">
        <f t="shared" si="81"/>
        <v>0.99999743825342902</v>
      </c>
      <c r="BL227" s="9"/>
      <c r="BM227" s="10" t="e">
        <f t="shared" si="79"/>
        <v>#N/A</v>
      </c>
      <c r="BN227" s="10" t="e">
        <f t="shared" si="80"/>
        <v>#N/A</v>
      </c>
      <c r="BO227" s="10" t="e">
        <f t="shared" si="70"/>
        <v>#N/A</v>
      </c>
      <c r="BP227" t="str">
        <f t="shared" si="71"/>
        <v/>
      </c>
      <c r="BQ227" s="10" t="str">
        <f t="shared" si="72"/>
        <v/>
      </c>
    </row>
    <row r="228" spans="4:69" x14ac:dyDescent="0.25">
      <c r="D228" s="6">
        <v>42320</v>
      </c>
      <c r="E228">
        <v>206.738</v>
      </c>
      <c r="F228">
        <v>205.33</v>
      </c>
      <c r="I228" s="6">
        <v>42320</v>
      </c>
      <c r="J228">
        <v>205.33</v>
      </c>
      <c r="K228">
        <v>206.738</v>
      </c>
      <c r="P228" s="6">
        <v>42324</v>
      </c>
      <c r="Q228">
        <v>0.13439999999999999</v>
      </c>
      <c r="S228" s="6">
        <v>42325</v>
      </c>
      <c r="T228">
        <v>73891</v>
      </c>
      <c r="W228" s="6">
        <v>42339</v>
      </c>
      <c r="X228" t="s">
        <v>1622</v>
      </c>
      <c r="Y228">
        <v>2144.0100000000002</v>
      </c>
      <c r="AJ228" s="6">
        <v>42324</v>
      </c>
      <c r="AK228" s="4">
        <f t="shared" si="64"/>
        <v>0.13439999999999999</v>
      </c>
      <c r="AM228" s="6">
        <v>42325</v>
      </c>
      <c r="AN228">
        <f t="shared" si="65"/>
        <v>15373.022550000002</v>
      </c>
      <c r="AR228" s="6">
        <v>42320</v>
      </c>
      <c r="AS228">
        <f t="shared" si="66"/>
        <v>206.738</v>
      </c>
      <c r="AT228">
        <f t="shared" si="67"/>
        <v>2133.7199999999998</v>
      </c>
      <c r="AU228">
        <f t="shared" si="73"/>
        <v>-1.1547176739444831E-3</v>
      </c>
      <c r="AV228">
        <f t="shared" si="74"/>
        <v>-1.1375605645672637E-3</v>
      </c>
      <c r="AX228" s="6">
        <v>42320</v>
      </c>
      <c r="AY228">
        <f t="shared" si="68"/>
        <v>206.738</v>
      </c>
      <c r="AZ228">
        <f t="shared" si="69"/>
        <v>205.33</v>
      </c>
      <c r="BA228">
        <f t="shared" si="75"/>
        <v>-6.8105524867222433E-3</v>
      </c>
      <c r="BB228">
        <f t="shared" si="76"/>
        <v>0</v>
      </c>
      <c r="BE228">
        <f t="shared" si="77"/>
        <v>114.26092243070704</v>
      </c>
      <c r="BF228" t="e">
        <f t="shared" si="78"/>
        <v>#N/A</v>
      </c>
      <c r="BI228">
        <f t="shared" si="81"/>
        <v>0.99999731112055357</v>
      </c>
      <c r="BL228" s="9"/>
      <c r="BM228" s="10" t="e">
        <f t="shared" si="79"/>
        <v>#N/A</v>
      </c>
      <c r="BN228" s="10" t="e">
        <f t="shared" si="80"/>
        <v>#N/A</v>
      </c>
      <c r="BO228" s="10" t="e">
        <f t="shared" si="70"/>
        <v>#N/A</v>
      </c>
      <c r="BP228" t="str">
        <f t="shared" si="71"/>
        <v/>
      </c>
      <c r="BQ228" s="10" t="str">
        <f t="shared" si="72"/>
        <v/>
      </c>
    </row>
    <row r="229" spans="4:69" x14ac:dyDescent="0.25">
      <c r="D229" s="6">
        <v>42321</v>
      </c>
      <c r="E229">
        <v>205.714</v>
      </c>
      <c r="F229">
        <v>203.94</v>
      </c>
      <c r="I229" s="6">
        <v>42321</v>
      </c>
      <c r="J229">
        <v>203.94</v>
      </c>
      <c r="K229">
        <v>205.714</v>
      </c>
      <c r="P229" s="6">
        <v>42325</v>
      </c>
      <c r="Q229">
        <v>0.1231</v>
      </c>
      <c r="S229" s="6">
        <v>42326</v>
      </c>
      <c r="T229">
        <v>23765</v>
      </c>
      <c r="W229" s="6">
        <v>42340</v>
      </c>
      <c r="X229" t="s">
        <v>1622</v>
      </c>
      <c r="Y229">
        <v>2144.5700000000002</v>
      </c>
      <c r="AJ229" s="6">
        <v>42325</v>
      </c>
      <c r="AK229" s="4">
        <f t="shared" si="64"/>
        <v>0.1231</v>
      </c>
      <c r="AM229" s="6">
        <v>42326</v>
      </c>
      <c r="AN229">
        <f t="shared" si="65"/>
        <v>4941.2187999999996</v>
      </c>
      <c r="AR229" s="6">
        <v>42321</v>
      </c>
      <c r="AS229">
        <f t="shared" si="66"/>
        <v>205.714</v>
      </c>
      <c r="AT229">
        <f t="shared" si="67"/>
        <v>2123.2199999999998</v>
      </c>
      <c r="AU229">
        <f t="shared" si="73"/>
        <v>-4.9531290812525608E-3</v>
      </c>
      <c r="AV229">
        <f t="shared" si="74"/>
        <v>-4.9209830718182079E-3</v>
      </c>
      <c r="AX229" s="6">
        <v>42321</v>
      </c>
      <c r="AY229">
        <f t="shared" si="68"/>
        <v>205.714</v>
      </c>
      <c r="AZ229">
        <f t="shared" si="69"/>
        <v>203.94</v>
      </c>
      <c r="BA229">
        <f t="shared" si="75"/>
        <v>-8.6236230883653953E-3</v>
      </c>
      <c r="BB229">
        <f t="shared" si="76"/>
        <v>0</v>
      </c>
      <c r="BE229">
        <f t="shared" si="77"/>
        <v>113.69497333296476</v>
      </c>
      <c r="BF229" t="e">
        <f t="shared" si="78"/>
        <v>#N/A</v>
      </c>
      <c r="BI229">
        <f t="shared" si="81"/>
        <v>0.99999764697630544</v>
      </c>
      <c r="BL229" s="9"/>
      <c r="BM229" s="10" t="e">
        <f t="shared" si="79"/>
        <v>#N/A</v>
      </c>
      <c r="BN229" s="10" t="e">
        <f t="shared" si="80"/>
        <v>#N/A</v>
      </c>
      <c r="BO229" s="10" t="e">
        <f t="shared" si="70"/>
        <v>#N/A</v>
      </c>
      <c r="BP229" t="str">
        <f t="shared" si="71"/>
        <v/>
      </c>
      <c r="BQ229" s="10" t="str">
        <f t="shared" si="72"/>
        <v/>
      </c>
    </row>
    <row r="230" spans="4:69" x14ac:dyDescent="0.25">
      <c r="D230" s="6">
        <v>42324</v>
      </c>
      <c r="E230">
        <v>203.82400000000001</v>
      </c>
      <c r="F230">
        <v>205.27</v>
      </c>
      <c r="I230" s="6">
        <v>42324</v>
      </c>
      <c r="J230">
        <v>205.27</v>
      </c>
      <c r="K230">
        <v>203.82400000000001</v>
      </c>
      <c r="P230" s="6">
        <v>42326</v>
      </c>
      <c r="Q230">
        <v>0.10970000000000001</v>
      </c>
      <c r="S230" s="6">
        <v>42327</v>
      </c>
      <c r="T230">
        <v>45142</v>
      </c>
      <c r="W230" s="6">
        <v>42341</v>
      </c>
      <c r="X230" t="s">
        <v>1622</v>
      </c>
      <c r="Y230">
        <v>2145.75</v>
      </c>
      <c r="AJ230" s="6">
        <v>42326</v>
      </c>
      <c r="AK230" s="4">
        <f t="shared" si="64"/>
        <v>0.10970000000000001</v>
      </c>
      <c r="AM230" s="6">
        <v>42327</v>
      </c>
      <c r="AN230">
        <f t="shared" si="65"/>
        <v>9370.5763600000009</v>
      </c>
      <c r="AR230" s="6">
        <v>42324</v>
      </c>
      <c r="AS230">
        <f t="shared" si="66"/>
        <v>203.82400000000001</v>
      </c>
      <c r="AT230">
        <f t="shared" si="67"/>
        <v>2103.86</v>
      </c>
      <c r="AU230">
        <f t="shared" si="73"/>
        <v>-9.1875127604342799E-3</v>
      </c>
      <c r="AV230">
        <f t="shared" si="74"/>
        <v>-9.1182260905604551E-3</v>
      </c>
      <c r="AX230" s="6">
        <v>42324</v>
      </c>
      <c r="AY230">
        <f t="shared" si="68"/>
        <v>203.82400000000001</v>
      </c>
      <c r="AZ230">
        <f t="shared" si="69"/>
        <v>205.27</v>
      </c>
      <c r="BA230">
        <f t="shared" si="75"/>
        <v>0</v>
      </c>
      <c r="BB230">
        <f t="shared" si="76"/>
        <v>7.0943559149070357E-3</v>
      </c>
      <c r="BE230">
        <f t="shared" si="77"/>
        <v>112.65039931467092</v>
      </c>
      <c r="BF230" t="e">
        <f t="shared" si="78"/>
        <v>#N/A</v>
      </c>
      <c r="BI230">
        <f t="shared" si="81"/>
        <v>0.99999759292161516</v>
      </c>
      <c r="BL230" s="9"/>
      <c r="BM230" s="10" t="e">
        <f t="shared" si="79"/>
        <v>#N/A</v>
      </c>
      <c r="BN230" s="10" t="e">
        <f t="shared" si="80"/>
        <v>#N/A</v>
      </c>
      <c r="BO230" s="10" t="e">
        <f t="shared" si="70"/>
        <v>#N/A</v>
      </c>
      <c r="BP230" t="str">
        <f t="shared" si="71"/>
        <v/>
      </c>
      <c r="BQ230" s="10" t="str">
        <f t="shared" si="72"/>
        <v/>
      </c>
    </row>
    <row r="231" spans="4:69" x14ac:dyDescent="0.25">
      <c r="D231" s="6">
        <v>42325</v>
      </c>
      <c r="E231">
        <v>205.73400000000001</v>
      </c>
      <c r="F231">
        <v>208.05</v>
      </c>
      <c r="I231" s="6">
        <v>42325</v>
      </c>
      <c r="J231">
        <v>208.05</v>
      </c>
      <c r="K231">
        <v>205.73400000000001</v>
      </c>
      <c r="P231" s="6">
        <v>42327</v>
      </c>
      <c r="Q231">
        <v>0.1313</v>
      </c>
      <c r="S231" s="6">
        <v>42328</v>
      </c>
      <c r="T231">
        <v>24418</v>
      </c>
      <c r="W231" s="6">
        <v>42342</v>
      </c>
      <c r="X231" t="s">
        <v>1622</v>
      </c>
      <c r="Y231">
        <v>2108.0500000000002</v>
      </c>
      <c r="AJ231" s="6">
        <v>42327</v>
      </c>
      <c r="AK231" s="4">
        <f t="shared" si="64"/>
        <v>0.1313</v>
      </c>
      <c r="AM231" s="6">
        <v>42328</v>
      </c>
      <c r="AN231">
        <f t="shared" si="65"/>
        <v>5099.4551200000005</v>
      </c>
      <c r="AR231" s="6">
        <v>42325</v>
      </c>
      <c r="AS231">
        <f t="shared" si="66"/>
        <v>205.73400000000001</v>
      </c>
      <c r="AT231">
        <f t="shared" si="67"/>
        <v>2123.63</v>
      </c>
      <c r="AU231">
        <f t="shared" si="73"/>
        <v>9.3708297354579972E-3</v>
      </c>
      <c r="AV231">
        <f t="shared" si="74"/>
        <v>9.397013109237351E-3</v>
      </c>
      <c r="AX231" s="6">
        <v>42325</v>
      </c>
      <c r="AY231">
        <f t="shared" si="68"/>
        <v>205.73400000000001</v>
      </c>
      <c r="AZ231">
        <f t="shared" si="69"/>
        <v>208.05</v>
      </c>
      <c r="BA231">
        <f t="shared" si="75"/>
        <v>0</v>
      </c>
      <c r="BB231">
        <f t="shared" si="76"/>
        <v>1.1257254513109105E-2</v>
      </c>
      <c r="BE231">
        <f t="shared" si="77"/>
        <v>113.70602702628005</v>
      </c>
      <c r="BF231" t="e">
        <f t="shared" si="78"/>
        <v>#N/A</v>
      </c>
      <c r="BI231">
        <f t="shared" si="81"/>
        <v>0.99999729476121346</v>
      </c>
      <c r="BL231" s="9"/>
      <c r="BM231" s="10" t="e">
        <f t="shared" si="79"/>
        <v>#N/A</v>
      </c>
      <c r="BN231" s="10" t="e">
        <f t="shared" si="80"/>
        <v>#N/A</v>
      </c>
      <c r="BO231" s="10" t="e">
        <f t="shared" si="70"/>
        <v>#N/A</v>
      </c>
      <c r="BP231" t="str">
        <f t="shared" si="71"/>
        <v/>
      </c>
      <c r="BQ231" s="10" t="str">
        <f t="shared" si="72"/>
        <v/>
      </c>
    </row>
    <row r="232" spans="4:69" x14ac:dyDescent="0.25">
      <c r="D232" s="6">
        <v>42326</v>
      </c>
      <c r="E232">
        <v>205.78800000000001</v>
      </c>
      <c r="F232">
        <v>207.92</v>
      </c>
      <c r="I232" s="6">
        <v>42326</v>
      </c>
      <c r="J232">
        <v>207.92</v>
      </c>
      <c r="K232">
        <v>205.78800000000001</v>
      </c>
      <c r="P232" s="6">
        <v>42328</v>
      </c>
      <c r="Q232">
        <v>0.1019</v>
      </c>
      <c r="S232" s="6">
        <v>42331</v>
      </c>
      <c r="T232">
        <v>4675</v>
      </c>
      <c r="W232" s="6">
        <v>42345</v>
      </c>
      <c r="X232" t="s">
        <v>1622</v>
      </c>
      <c r="Y232">
        <v>2123.5700000000002</v>
      </c>
      <c r="AJ232" s="6">
        <v>42328</v>
      </c>
      <c r="AK232" s="4">
        <f t="shared" si="64"/>
        <v>0.1019</v>
      </c>
      <c r="AM232" s="6">
        <v>42331</v>
      </c>
      <c r="AN232">
        <f t="shared" si="65"/>
        <v>972.58699999999999</v>
      </c>
      <c r="AR232" s="6">
        <v>42326</v>
      </c>
      <c r="AS232">
        <f t="shared" si="66"/>
        <v>205.78800000000001</v>
      </c>
      <c r="AT232">
        <f t="shared" si="67"/>
        <v>2124.23</v>
      </c>
      <c r="AU232">
        <f t="shared" si="73"/>
        <v>2.6247484616059857E-4</v>
      </c>
      <c r="AV232">
        <f t="shared" si="74"/>
        <v>2.8253509321296555E-4</v>
      </c>
      <c r="AX232" s="6">
        <v>42326</v>
      </c>
      <c r="AY232">
        <f t="shared" si="68"/>
        <v>205.78800000000001</v>
      </c>
      <c r="AZ232">
        <f t="shared" si="69"/>
        <v>207.92</v>
      </c>
      <c r="BA232">
        <f t="shared" si="75"/>
        <v>0</v>
      </c>
      <c r="BB232">
        <f t="shared" si="76"/>
        <v>1.0360176492312467E-2</v>
      </c>
      <c r="BE232">
        <f t="shared" si="77"/>
        <v>113.7358719982313</v>
      </c>
      <c r="BF232" t="e">
        <f t="shared" si="78"/>
        <v>#N/A</v>
      </c>
      <c r="BI232">
        <f t="shared" si="81"/>
        <v>0.99999717393719789</v>
      </c>
      <c r="BL232" s="9"/>
      <c r="BM232" s="10" t="e">
        <f t="shared" si="79"/>
        <v>#N/A</v>
      </c>
      <c r="BN232" s="10" t="e">
        <f t="shared" si="80"/>
        <v>#N/A</v>
      </c>
      <c r="BO232" s="10" t="e">
        <f t="shared" si="70"/>
        <v>#N/A</v>
      </c>
      <c r="BP232" t="str">
        <f t="shared" si="71"/>
        <v/>
      </c>
      <c r="BQ232" s="10" t="str">
        <f t="shared" si="72"/>
        <v/>
      </c>
    </row>
    <row r="233" spans="4:69" x14ac:dyDescent="0.25">
      <c r="D233" s="6">
        <v>42327</v>
      </c>
      <c r="E233">
        <v>207.59700000000001</v>
      </c>
      <c r="F233">
        <v>207.58</v>
      </c>
      <c r="I233" s="6">
        <v>42327</v>
      </c>
      <c r="J233">
        <v>207.58</v>
      </c>
      <c r="K233">
        <v>207.59700000000001</v>
      </c>
      <c r="P233" s="6">
        <v>42331</v>
      </c>
      <c r="Q233">
        <v>0.2571</v>
      </c>
      <c r="S233" s="6">
        <v>42332</v>
      </c>
      <c r="T233">
        <v>4123</v>
      </c>
      <c r="W233" s="6">
        <v>42346</v>
      </c>
      <c r="X233" t="s">
        <v>1622</v>
      </c>
      <c r="Y233">
        <v>2102.09</v>
      </c>
      <c r="AJ233" s="6">
        <v>42331</v>
      </c>
      <c r="AK233" s="4">
        <f t="shared" si="64"/>
        <v>0.2571</v>
      </c>
      <c r="AM233" s="6">
        <v>42332</v>
      </c>
      <c r="AN233">
        <f t="shared" si="65"/>
        <v>855.52250000000004</v>
      </c>
      <c r="AR233" s="6">
        <v>42327</v>
      </c>
      <c r="AS233">
        <f t="shared" si="66"/>
        <v>207.59700000000001</v>
      </c>
      <c r="AT233">
        <f t="shared" si="67"/>
        <v>2142.96</v>
      </c>
      <c r="AU233">
        <f t="shared" si="73"/>
        <v>8.7906000349875502E-3</v>
      </c>
      <c r="AV233">
        <f t="shared" si="74"/>
        <v>8.8173126262223178E-3</v>
      </c>
      <c r="AX233" s="6">
        <v>42327</v>
      </c>
      <c r="AY233">
        <f t="shared" si="68"/>
        <v>207.59700000000001</v>
      </c>
      <c r="AZ233">
        <f t="shared" si="69"/>
        <v>207.58</v>
      </c>
      <c r="BA233">
        <f t="shared" si="75"/>
        <v>-8.1889430001425012E-5</v>
      </c>
      <c r="BB233">
        <f t="shared" si="76"/>
        <v>0</v>
      </c>
      <c r="BE233">
        <f t="shared" si="77"/>
        <v>114.73567855859829</v>
      </c>
      <c r="BF233" t="e">
        <f t="shared" si="78"/>
        <v>#N/A</v>
      </c>
      <c r="BI233">
        <f t="shared" si="81"/>
        <v>0.99999662235364728</v>
      </c>
      <c r="BL233" s="9"/>
      <c r="BM233" s="10" t="e">
        <f t="shared" si="79"/>
        <v>#N/A</v>
      </c>
      <c r="BN233" s="10" t="e">
        <f t="shared" si="80"/>
        <v>#N/A</v>
      </c>
      <c r="BO233" s="10" t="e">
        <f t="shared" si="70"/>
        <v>#N/A</v>
      </c>
      <c r="BP233" t="str">
        <f t="shared" si="71"/>
        <v/>
      </c>
      <c r="BQ233" s="10" t="str">
        <f t="shared" si="72"/>
        <v/>
      </c>
    </row>
    <row r="234" spans="4:69" x14ac:dyDescent="0.25">
      <c r="D234" s="6">
        <v>42328</v>
      </c>
      <c r="E234">
        <v>207.95699999999999</v>
      </c>
      <c r="F234">
        <v>208.84</v>
      </c>
      <c r="I234" s="6">
        <v>42328</v>
      </c>
      <c r="J234">
        <v>208.84</v>
      </c>
      <c r="K234">
        <v>207.95699999999999</v>
      </c>
      <c r="P234" s="6">
        <v>42332</v>
      </c>
      <c r="Q234">
        <v>0.1114</v>
      </c>
      <c r="S234" s="6">
        <v>42333</v>
      </c>
      <c r="T234">
        <v>8485</v>
      </c>
      <c r="W234" s="6">
        <v>42347</v>
      </c>
      <c r="X234" t="s">
        <v>1622</v>
      </c>
      <c r="Y234">
        <v>2084.91</v>
      </c>
      <c r="AJ234" s="6">
        <v>42332</v>
      </c>
      <c r="AK234" s="4">
        <f t="shared" si="64"/>
        <v>0.1114</v>
      </c>
      <c r="AM234" s="6">
        <v>42333</v>
      </c>
      <c r="AN234">
        <f t="shared" si="65"/>
        <v>1760.0435500000001</v>
      </c>
      <c r="AR234" s="6">
        <v>42328</v>
      </c>
      <c r="AS234">
        <f t="shared" si="66"/>
        <v>207.95699999999999</v>
      </c>
      <c r="AT234">
        <f t="shared" si="67"/>
        <v>2146.7199999999998</v>
      </c>
      <c r="AU234">
        <f t="shared" si="73"/>
        <v>1.7341291059118635E-3</v>
      </c>
      <c r="AV234">
        <f t="shared" si="74"/>
        <v>1.7545824467091187E-3</v>
      </c>
      <c r="AX234" s="6">
        <v>42328</v>
      </c>
      <c r="AY234">
        <f t="shared" si="68"/>
        <v>207.95699999999999</v>
      </c>
      <c r="AZ234">
        <f t="shared" si="69"/>
        <v>208.84</v>
      </c>
      <c r="BA234">
        <f t="shared" si="75"/>
        <v>0</v>
      </c>
      <c r="BB234">
        <f t="shared" si="76"/>
        <v>4.246070101030508E-3</v>
      </c>
      <c r="BE234">
        <f t="shared" si="77"/>
        <v>114.9346450382733</v>
      </c>
      <c r="BF234" t="e">
        <f t="shared" si="78"/>
        <v>#N/A</v>
      </c>
      <c r="BI234">
        <f t="shared" si="81"/>
        <v>0.99999742821980242</v>
      </c>
      <c r="BL234" s="9"/>
      <c r="BM234" s="10" t="e">
        <f t="shared" si="79"/>
        <v>#N/A</v>
      </c>
      <c r="BN234" s="10" t="e">
        <f t="shared" si="80"/>
        <v>#N/A</v>
      </c>
      <c r="BO234" s="10" t="e">
        <f t="shared" si="70"/>
        <v>#N/A</v>
      </c>
      <c r="BP234" t="str">
        <f t="shared" si="71"/>
        <v/>
      </c>
      <c r="BQ234" s="10" t="str">
        <f t="shared" si="72"/>
        <v/>
      </c>
    </row>
    <row r="235" spans="4:69" x14ac:dyDescent="0.25">
      <c r="D235" s="6">
        <v>42331</v>
      </c>
      <c r="E235">
        <v>207.94200000000001</v>
      </c>
      <c r="F235">
        <v>208.04</v>
      </c>
      <c r="I235" s="6">
        <v>42331</v>
      </c>
      <c r="J235">
        <v>208.04</v>
      </c>
      <c r="K235">
        <v>207.94200000000001</v>
      </c>
      <c r="P235" s="6">
        <v>42333</v>
      </c>
      <c r="Q235">
        <v>0.12590000000000001</v>
      </c>
      <c r="S235" s="6">
        <v>42334</v>
      </c>
      <c r="T235">
        <v>218210</v>
      </c>
      <c r="W235" s="6">
        <v>42348</v>
      </c>
      <c r="X235" t="s">
        <v>1622</v>
      </c>
      <c r="Y235">
        <v>2064.94</v>
      </c>
      <c r="AJ235" s="6">
        <v>42333</v>
      </c>
      <c r="AK235" s="4">
        <f t="shared" si="64"/>
        <v>0.12590000000000001</v>
      </c>
      <c r="AM235" s="6">
        <v>42334</v>
      </c>
      <c r="AN235">
        <f t="shared" si="65"/>
        <v>45533.880699999994</v>
      </c>
      <c r="AR235" s="6">
        <v>42331</v>
      </c>
      <c r="AS235">
        <f t="shared" si="66"/>
        <v>207.94200000000001</v>
      </c>
      <c r="AT235">
        <f t="shared" si="67"/>
        <v>2146.7199999999998</v>
      </c>
      <c r="AU235">
        <f t="shared" si="73"/>
        <v>-7.2130296166927899E-5</v>
      </c>
      <c r="AV235">
        <f t="shared" si="74"/>
        <v>0</v>
      </c>
      <c r="AX235" s="6">
        <v>42331</v>
      </c>
      <c r="AY235">
        <f t="shared" si="68"/>
        <v>207.94200000000001</v>
      </c>
      <c r="AZ235">
        <f t="shared" si="69"/>
        <v>208.04</v>
      </c>
      <c r="BA235">
        <f t="shared" si="75"/>
        <v>0</v>
      </c>
      <c r="BB235">
        <f t="shared" si="76"/>
        <v>4.7128526223660927E-4</v>
      </c>
      <c r="BE235">
        <f t="shared" si="77"/>
        <v>114.92635476828686</v>
      </c>
      <c r="BF235" t="e">
        <f t="shared" si="78"/>
        <v>#N/A</v>
      </c>
      <c r="BI235">
        <f t="shared" si="81"/>
        <v>0.99999671722515793</v>
      </c>
      <c r="BL235" s="9"/>
      <c r="BM235" s="10" t="e">
        <f t="shared" si="79"/>
        <v>#N/A</v>
      </c>
      <c r="BN235" s="10" t="e">
        <f t="shared" si="80"/>
        <v>#N/A</v>
      </c>
      <c r="BO235" s="10" t="e">
        <f t="shared" si="70"/>
        <v>#N/A</v>
      </c>
      <c r="BP235" t="str">
        <f t="shared" si="71"/>
        <v/>
      </c>
      <c r="BQ235" s="10" t="str">
        <f t="shared" si="72"/>
        <v/>
      </c>
    </row>
    <row r="236" spans="4:69" x14ac:dyDescent="0.25">
      <c r="D236" s="6">
        <v>42332</v>
      </c>
      <c r="E236">
        <v>208.30199999999999</v>
      </c>
      <c r="F236">
        <v>207.5</v>
      </c>
      <c r="I236" s="6">
        <v>42332</v>
      </c>
      <c r="J236">
        <v>207.5</v>
      </c>
      <c r="K236">
        <v>208.30199999999999</v>
      </c>
      <c r="P236" s="6">
        <v>42334</v>
      </c>
      <c r="Q236">
        <v>0.1103</v>
      </c>
      <c r="S236" s="6">
        <v>42335</v>
      </c>
      <c r="T236">
        <v>1256</v>
      </c>
      <c r="W236" s="6">
        <v>42349</v>
      </c>
      <c r="X236" t="s">
        <v>1622</v>
      </c>
      <c r="Y236">
        <v>2076.86</v>
      </c>
      <c r="AJ236" s="6">
        <v>42334</v>
      </c>
      <c r="AK236" s="4">
        <f t="shared" si="64"/>
        <v>0.1103</v>
      </c>
      <c r="AM236" s="6">
        <v>42335</v>
      </c>
      <c r="AN236">
        <f t="shared" si="65"/>
        <v>259.52728000000002</v>
      </c>
      <c r="AR236" s="6">
        <v>42332</v>
      </c>
      <c r="AS236">
        <f t="shared" si="66"/>
        <v>208.30199999999999</v>
      </c>
      <c r="AT236">
        <f t="shared" si="67"/>
        <v>2150.4899999999998</v>
      </c>
      <c r="AU236">
        <f t="shared" si="73"/>
        <v>1.7312519837262563E-3</v>
      </c>
      <c r="AV236">
        <f t="shared" si="74"/>
        <v>1.7561675486323924E-3</v>
      </c>
      <c r="AX236" s="6">
        <v>42332</v>
      </c>
      <c r="AY236">
        <f t="shared" si="68"/>
        <v>208.30199999999999</v>
      </c>
      <c r="AZ236">
        <f t="shared" si="69"/>
        <v>207.5</v>
      </c>
      <c r="BA236">
        <f t="shared" si="75"/>
        <v>-3.850179066931636E-3</v>
      </c>
      <c r="BB236">
        <f t="shared" si="76"/>
        <v>0</v>
      </c>
      <c r="BE236">
        <f t="shared" si="77"/>
        <v>115.12532124796188</v>
      </c>
      <c r="BF236" t="e">
        <f t="shared" si="78"/>
        <v>#N/A</v>
      </c>
      <c r="BI236">
        <f t="shared" si="81"/>
        <v>0.99999670694293974</v>
      </c>
      <c r="BL236" s="9"/>
      <c r="BM236" s="10" t="e">
        <f t="shared" si="79"/>
        <v>#N/A</v>
      </c>
      <c r="BN236" s="10" t="e">
        <f t="shared" si="80"/>
        <v>#N/A</v>
      </c>
      <c r="BO236" s="10" t="e">
        <f t="shared" si="70"/>
        <v>#N/A</v>
      </c>
      <c r="BP236" t="str">
        <f t="shared" si="71"/>
        <v/>
      </c>
      <c r="BQ236" s="10" t="str">
        <f t="shared" si="72"/>
        <v/>
      </c>
    </row>
    <row r="237" spans="4:69" x14ac:dyDescent="0.25">
      <c r="D237" s="6">
        <v>42333</v>
      </c>
      <c r="E237">
        <v>206.8</v>
      </c>
      <c r="F237">
        <v>207.43</v>
      </c>
      <c r="I237" s="6">
        <v>42333</v>
      </c>
      <c r="J237">
        <v>207.43</v>
      </c>
      <c r="K237">
        <v>206.8</v>
      </c>
      <c r="P237" s="6">
        <v>42335</v>
      </c>
      <c r="Q237">
        <v>0.1077</v>
      </c>
      <c r="S237" s="6">
        <v>42338</v>
      </c>
      <c r="T237">
        <v>4668</v>
      </c>
      <c r="W237" s="6">
        <v>42352</v>
      </c>
      <c r="X237" t="s">
        <v>1622</v>
      </c>
      <c r="Y237">
        <v>2048.52</v>
      </c>
      <c r="AJ237" s="6">
        <v>42335</v>
      </c>
      <c r="AK237" s="4">
        <f t="shared" si="64"/>
        <v>0.1077</v>
      </c>
      <c r="AM237" s="6">
        <v>42338</v>
      </c>
      <c r="AN237">
        <f t="shared" si="65"/>
        <v>959.60076000000004</v>
      </c>
      <c r="AR237" s="6">
        <v>42333</v>
      </c>
      <c r="AS237">
        <f t="shared" si="66"/>
        <v>206.8</v>
      </c>
      <c r="AT237">
        <f t="shared" si="67"/>
        <v>2135.0300000000002</v>
      </c>
      <c r="AU237">
        <f t="shared" si="73"/>
        <v>-7.2106844869467279E-3</v>
      </c>
      <c r="AV237">
        <f t="shared" si="74"/>
        <v>-7.1890592376618878E-3</v>
      </c>
      <c r="AX237" s="6">
        <v>42333</v>
      </c>
      <c r="AY237">
        <f t="shared" si="68"/>
        <v>206.8</v>
      </c>
      <c r="AZ237">
        <f t="shared" si="69"/>
        <v>207.43</v>
      </c>
      <c r="BA237">
        <f t="shared" si="75"/>
        <v>0</v>
      </c>
      <c r="BB237">
        <f t="shared" si="76"/>
        <v>3.0464216634429331E-3</v>
      </c>
      <c r="BE237">
        <f t="shared" si="77"/>
        <v>114.29518887998444</v>
      </c>
      <c r="BF237" t="e">
        <f t="shared" si="78"/>
        <v>#N/A</v>
      </c>
      <c r="BI237">
        <f t="shared" si="81"/>
        <v>0.99999677711285895</v>
      </c>
      <c r="BL237" s="9"/>
      <c r="BM237" s="10" t="e">
        <f t="shared" si="79"/>
        <v>#N/A</v>
      </c>
      <c r="BN237" s="10" t="e">
        <f t="shared" si="80"/>
        <v>#N/A</v>
      </c>
      <c r="BO237" s="10" t="e">
        <f t="shared" si="70"/>
        <v>#N/A</v>
      </c>
      <c r="BP237" t="str">
        <f t="shared" si="71"/>
        <v/>
      </c>
      <c r="BQ237" s="10" t="str">
        <f t="shared" si="72"/>
        <v/>
      </c>
    </row>
    <row r="238" spans="4:69" x14ac:dyDescent="0.25">
      <c r="D238" s="6">
        <v>42334</v>
      </c>
      <c r="E238">
        <v>207.81700000000001</v>
      </c>
      <c r="F238">
        <v>208.67</v>
      </c>
      <c r="I238" s="6">
        <v>42334</v>
      </c>
      <c r="J238">
        <v>208.67</v>
      </c>
      <c r="K238">
        <v>207.81700000000001</v>
      </c>
      <c r="P238" s="6">
        <v>42338</v>
      </c>
      <c r="Q238">
        <v>0.1116</v>
      </c>
      <c r="S238" s="6">
        <v>42339</v>
      </c>
      <c r="T238">
        <v>3204</v>
      </c>
      <c r="W238" s="6">
        <v>42353</v>
      </c>
      <c r="X238" t="s">
        <v>1622</v>
      </c>
      <c r="Y238">
        <v>2015.43</v>
      </c>
      <c r="AJ238" s="6">
        <v>42338</v>
      </c>
      <c r="AK238" s="4">
        <f t="shared" si="64"/>
        <v>0.1116</v>
      </c>
      <c r="AM238" s="6">
        <v>42339</v>
      </c>
      <c r="AN238">
        <f t="shared" si="65"/>
        <v>664.38144000000011</v>
      </c>
      <c r="AR238" s="6">
        <v>42334</v>
      </c>
      <c r="AS238">
        <f t="shared" si="66"/>
        <v>207.81700000000001</v>
      </c>
      <c r="AT238">
        <f t="shared" si="67"/>
        <v>2145.58</v>
      </c>
      <c r="AU238">
        <f t="shared" si="73"/>
        <v>4.9177949709864333E-3</v>
      </c>
      <c r="AV238">
        <f t="shared" si="74"/>
        <v>4.9413825566853031E-3</v>
      </c>
      <c r="AX238" s="6">
        <v>42334</v>
      </c>
      <c r="AY238">
        <f t="shared" si="68"/>
        <v>207.81700000000001</v>
      </c>
      <c r="AZ238">
        <f t="shared" si="69"/>
        <v>208.67</v>
      </c>
      <c r="BA238">
        <f t="shared" si="75"/>
        <v>0</v>
      </c>
      <c r="BB238">
        <f t="shared" si="76"/>
        <v>4.1045727731610082E-3</v>
      </c>
      <c r="BE238">
        <f t="shared" si="77"/>
        <v>114.85726918506637</v>
      </c>
      <c r="BF238" t="e">
        <f t="shared" si="78"/>
        <v>#N/A</v>
      </c>
      <c r="BI238">
        <f t="shared" si="81"/>
        <v>0.99999670394954454</v>
      </c>
      <c r="BL238" s="9"/>
      <c r="BM238" s="10" t="e">
        <f t="shared" si="79"/>
        <v>#N/A</v>
      </c>
      <c r="BN238" s="10" t="e">
        <f t="shared" si="80"/>
        <v>#N/A</v>
      </c>
      <c r="BO238" s="10" t="e">
        <f t="shared" si="70"/>
        <v>#N/A</v>
      </c>
      <c r="BP238" t="str">
        <f t="shared" si="71"/>
        <v/>
      </c>
      <c r="BQ238" s="10" t="str">
        <f t="shared" si="72"/>
        <v/>
      </c>
    </row>
    <row r="239" spans="4:69" x14ac:dyDescent="0.25">
      <c r="D239" s="6">
        <v>42335</v>
      </c>
      <c r="E239">
        <v>206.75700000000001</v>
      </c>
      <c r="F239">
        <v>206.63</v>
      </c>
      <c r="I239" s="6">
        <v>42335</v>
      </c>
      <c r="J239">
        <v>206.63</v>
      </c>
      <c r="K239">
        <v>206.75700000000001</v>
      </c>
      <c r="P239" s="6">
        <v>42339</v>
      </c>
      <c r="Q239">
        <v>0.1101</v>
      </c>
      <c r="S239" s="6">
        <v>42340</v>
      </c>
      <c r="T239">
        <v>13865</v>
      </c>
      <c r="W239" s="6">
        <v>42354</v>
      </c>
      <c r="X239" t="s">
        <v>1622</v>
      </c>
      <c r="Y239">
        <v>2065.34</v>
      </c>
      <c r="AJ239" s="6">
        <v>42339</v>
      </c>
      <c r="AK239" s="4">
        <f t="shared" si="64"/>
        <v>0.1101</v>
      </c>
      <c r="AM239" s="6">
        <v>42340</v>
      </c>
      <c r="AN239">
        <f t="shared" si="65"/>
        <v>2888.2181499999997</v>
      </c>
      <c r="AR239" s="6">
        <v>42335</v>
      </c>
      <c r="AS239">
        <f t="shared" si="66"/>
        <v>206.75700000000001</v>
      </c>
      <c r="AT239">
        <f t="shared" si="67"/>
        <v>2134.69</v>
      </c>
      <c r="AU239">
        <f t="shared" si="73"/>
        <v>-5.1006414297194436E-3</v>
      </c>
      <c r="AV239">
        <f t="shared" si="74"/>
        <v>-5.075550666952422E-3</v>
      </c>
      <c r="AX239" s="6">
        <v>42335</v>
      </c>
      <c r="AY239">
        <f t="shared" si="68"/>
        <v>206.75700000000001</v>
      </c>
      <c r="AZ239">
        <f t="shared" si="69"/>
        <v>206.63</v>
      </c>
      <c r="BA239">
        <f t="shared" si="75"/>
        <v>-6.1424764336881488E-4</v>
      </c>
      <c r="BB239">
        <f t="shared" si="76"/>
        <v>0</v>
      </c>
      <c r="BE239">
        <f t="shared" si="77"/>
        <v>114.27142343935658</v>
      </c>
      <c r="BF239" t="e">
        <f t="shared" si="78"/>
        <v>#N/A</v>
      </c>
      <c r="BI239">
        <f t="shared" si="81"/>
        <v>0.99999607250943046</v>
      </c>
      <c r="BL239" s="9"/>
      <c r="BM239" s="10" t="e">
        <f t="shared" si="79"/>
        <v>#N/A</v>
      </c>
      <c r="BN239" s="10" t="e">
        <f t="shared" si="80"/>
        <v>#N/A</v>
      </c>
      <c r="BO239" s="10" t="e">
        <f t="shared" si="70"/>
        <v>#N/A</v>
      </c>
      <c r="BP239" t="str">
        <f t="shared" si="71"/>
        <v/>
      </c>
      <c r="BQ239" s="10" t="str">
        <f t="shared" si="72"/>
        <v/>
      </c>
    </row>
    <row r="240" spans="4:69" x14ac:dyDescent="0.25">
      <c r="D240" s="6">
        <v>42338</v>
      </c>
      <c r="E240">
        <v>204.85900000000001</v>
      </c>
      <c r="F240">
        <v>205.57</v>
      </c>
      <c r="I240" s="6">
        <v>42338</v>
      </c>
      <c r="J240">
        <v>205.57</v>
      </c>
      <c r="K240">
        <v>204.85900000000001</v>
      </c>
      <c r="P240" s="6">
        <v>42340</v>
      </c>
      <c r="Q240">
        <v>9.5100000000000004E-2</v>
      </c>
      <c r="S240" s="6">
        <v>42341</v>
      </c>
      <c r="T240">
        <v>4382</v>
      </c>
      <c r="W240" s="6">
        <v>42355</v>
      </c>
      <c r="X240" t="s">
        <v>1622</v>
      </c>
      <c r="Y240">
        <v>2096.94</v>
      </c>
      <c r="AJ240" s="6">
        <v>42340</v>
      </c>
      <c r="AK240" s="4">
        <f t="shared" si="64"/>
        <v>9.5100000000000004E-2</v>
      </c>
      <c r="AM240" s="6">
        <v>42341</v>
      </c>
      <c r="AN240">
        <f t="shared" si="65"/>
        <v>898.83583999999996</v>
      </c>
      <c r="AR240" s="6">
        <v>42338</v>
      </c>
      <c r="AS240">
        <f t="shared" si="66"/>
        <v>204.85900000000001</v>
      </c>
      <c r="AT240">
        <f t="shared" si="67"/>
        <v>2115.25</v>
      </c>
      <c r="AU240">
        <f t="shared" si="73"/>
        <v>-9.1798584812122774E-3</v>
      </c>
      <c r="AV240">
        <f t="shared" si="74"/>
        <v>-9.1067087024345739E-3</v>
      </c>
      <c r="AX240" s="6">
        <v>42338</v>
      </c>
      <c r="AY240">
        <f t="shared" si="68"/>
        <v>204.85900000000001</v>
      </c>
      <c r="AZ240">
        <f t="shared" si="69"/>
        <v>205.57</v>
      </c>
      <c r="BA240">
        <f t="shared" si="75"/>
        <v>0</v>
      </c>
      <c r="BB240">
        <f t="shared" si="76"/>
        <v>3.4706798334462885E-3</v>
      </c>
      <c r="BE240">
        <f t="shared" si="77"/>
        <v>113.22242794373661</v>
      </c>
      <c r="BF240" t="e">
        <f t="shared" si="78"/>
        <v>#N/A</v>
      </c>
      <c r="BI240">
        <f t="shared" si="81"/>
        <v>0.99999573791410667</v>
      </c>
      <c r="BL240" s="9"/>
      <c r="BM240" s="10" t="e">
        <f t="shared" si="79"/>
        <v>#N/A</v>
      </c>
      <c r="BN240" s="10" t="e">
        <f t="shared" si="80"/>
        <v>#N/A</v>
      </c>
      <c r="BO240" s="10" t="e">
        <f t="shared" si="70"/>
        <v>#N/A</v>
      </c>
      <c r="BP240" t="str">
        <f t="shared" si="71"/>
        <v/>
      </c>
      <c r="BQ240" s="10" t="str">
        <f t="shared" si="72"/>
        <v/>
      </c>
    </row>
    <row r="241" spans="4:69" x14ac:dyDescent="0.25">
      <c r="D241" s="6">
        <v>42339</v>
      </c>
      <c r="E241">
        <v>207.64</v>
      </c>
      <c r="F241">
        <v>207.36</v>
      </c>
      <c r="I241" s="6">
        <v>42339</v>
      </c>
      <c r="J241">
        <v>207.36</v>
      </c>
      <c r="K241">
        <v>207.64</v>
      </c>
      <c r="P241" s="6">
        <v>42341</v>
      </c>
      <c r="Q241">
        <v>0.18060000000000001</v>
      </c>
      <c r="S241" s="6">
        <v>42342</v>
      </c>
      <c r="T241">
        <v>25936</v>
      </c>
      <c r="W241" s="6">
        <v>42356</v>
      </c>
      <c r="X241" t="s">
        <v>1622</v>
      </c>
      <c r="Y241">
        <v>2060.4699999999998</v>
      </c>
      <c r="AJ241" s="6">
        <v>42341</v>
      </c>
      <c r="AK241" s="4">
        <f t="shared" si="64"/>
        <v>0.18060000000000001</v>
      </c>
      <c r="AM241" s="6">
        <v>42342</v>
      </c>
      <c r="AN241">
        <f t="shared" si="65"/>
        <v>5300.7996800000001</v>
      </c>
      <c r="AR241" s="6">
        <v>42339</v>
      </c>
      <c r="AS241">
        <f t="shared" si="66"/>
        <v>207.64</v>
      </c>
      <c r="AT241">
        <f t="shared" si="67"/>
        <v>2144.0100000000002</v>
      </c>
      <c r="AU241">
        <f t="shared" si="73"/>
        <v>1.3575190740948484E-2</v>
      </c>
      <c r="AV241">
        <f t="shared" si="74"/>
        <v>1.3596501595556143E-2</v>
      </c>
      <c r="AX241" s="6">
        <v>42339</v>
      </c>
      <c r="AY241">
        <f t="shared" si="68"/>
        <v>207.64</v>
      </c>
      <c r="AZ241">
        <f t="shared" si="69"/>
        <v>207.36</v>
      </c>
      <c r="BA241">
        <f t="shared" si="75"/>
        <v>-1.3484877672894635E-3</v>
      </c>
      <c r="BB241">
        <f t="shared" si="76"/>
        <v>0</v>
      </c>
      <c r="BE241">
        <f t="shared" si="77"/>
        <v>114.75944399922612</v>
      </c>
      <c r="BF241" t="e">
        <f t="shared" si="78"/>
        <v>#N/A</v>
      </c>
      <c r="BI241">
        <f t="shared" si="81"/>
        <v>0.99999609591139738</v>
      </c>
      <c r="BL241" s="9"/>
      <c r="BM241" s="10" t="e">
        <f t="shared" si="79"/>
        <v>#N/A</v>
      </c>
      <c r="BN241" s="10" t="e">
        <f t="shared" si="80"/>
        <v>#N/A</v>
      </c>
      <c r="BO241" s="10" t="e">
        <f t="shared" si="70"/>
        <v>#N/A</v>
      </c>
      <c r="BP241" t="str">
        <f t="shared" si="71"/>
        <v/>
      </c>
      <c r="BQ241" s="10" t="str">
        <f t="shared" si="72"/>
        <v/>
      </c>
    </row>
    <row r="242" spans="4:69" x14ac:dyDescent="0.25">
      <c r="D242" s="6">
        <v>42340</v>
      </c>
      <c r="E242">
        <v>207.68899999999999</v>
      </c>
      <c r="F242">
        <v>208.31</v>
      </c>
      <c r="I242" s="6">
        <v>42340</v>
      </c>
      <c r="J242">
        <v>208.31</v>
      </c>
      <c r="K242">
        <v>207.68899999999999</v>
      </c>
      <c r="P242" s="6">
        <v>42342</v>
      </c>
      <c r="Q242">
        <v>0.11260000000000001</v>
      </c>
      <c r="S242" s="6">
        <v>42345</v>
      </c>
      <c r="T242">
        <v>18678</v>
      </c>
      <c r="W242" s="6">
        <v>42359</v>
      </c>
      <c r="X242" t="s">
        <v>1622</v>
      </c>
      <c r="Y242">
        <v>2052.88</v>
      </c>
      <c r="AJ242" s="6">
        <v>42342</v>
      </c>
      <c r="AK242" s="4">
        <f t="shared" si="64"/>
        <v>0.11260000000000001</v>
      </c>
      <c r="AM242" s="6">
        <v>42345</v>
      </c>
      <c r="AN242">
        <f t="shared" si="65"/>
        <v>3839.4496800000002</v>
      </c>
      <c r="AR242" s="6">
        <v>42340</v>
      </c>
      <c r="AS242">
        <f t="shared" si="66"/>
        <v>207.68899999999999</v>
      </c>
      <c r="AT242">
        <f t="shared" si="67"/>
        <v>2144.5700000000002</v>
      </c>
      <c r="AU242">
        <f t="shared" si="73"/>
        <v>2.359853592757144E-4</v>
      </c>
      <c r="AV242">
        <f t="shared" si="74"/>
        <v>2.6119281160075225E-4</v>
      </c>
      <c r="AX242" s="6">
        <v>42340</v>
      </c>
      <c r="AY242">
        <f t="shared" si="68"/>
        <v>207.68899999999999</v>
      </c>
      <c r="AZ242">
        <f t="shared" si="69"/>
        <v>208.31</v>
      </c>
      <c r="BA242">
        <f t="shared" si="75"/>
        <v>0</v>
      </c>
      <c r="BB242">
        <f t="shared" si="76"/>
        <v>2.9900476192770142E-3</v>
      </c>
      <c r="BE242">
        <f t="shared" si="77"/>
        <v>114.78652554784856</v>
      </c>
      <c r="BF242" t="e">
        <f t="shared" si="78"/>
        <v>#N/A</v>
      </c>
      <c r="BI242">
        <f t="shared" si="81"/>
        <v>0.99999584893608018</v>
      </c>
      <c r="BL242" s="9"/>
      <c r="BM242" s="10" t="e">
        <f t="shared" si="79"/>
        <v>#N/A</v>
      </c>
      <c r="BN242" s="10" t="e">
        <f t="shared" si="80"/>
        <v>#N/A</v>
      </c>
      <c r="BO242" s="10" t="e">
        <f t="shared" si="70"/>
        <v>#N/A</v>
      </c>
      <c r="BP242" t="str">
        <f t="shared" si="71"/>
        <v/>
      </c>
      <c r="BQ242" s="10" t="str">
        <f t="shared" si="72"/>
        <v/>
      </c>
    </row>
    <row r="243" spans="4:69" x14ac:dyDescent="0.25">
      <c r="D243" s="6">
        <v>42341</v>
      </c>
      <c r="E243">
        <v>207.798</v>
      </c>
      <c r="F243">
        <v>205.12</v>
      </c>
      <c r="I243" s="6">
        <v>42341</v>
      </c>
      <c r="J243">
        <v>205.12</v>
      </c>
      <c r="K243">
        <v>207.798</v>
      </c>
      <c r="P243" s="6">
        <v>42345</v>
      </c>
      <c r="Q243">
        <v>9.7299999999999998E-2</v>
      </c>
      <c r="S243" s="6">
        <v>42346</v>
      </c>
      <c r="T243">
        <v>77298</v>
      </c>
      <c r="W243" s="6">
        <v>42360</v>
      </c>
      <c r="X243" t="s">
        <v>1622</v>
      </c>
      <c r="Y243">
        <v>2055.96</v>
      </c>
      <c r="AJ243" s="6">
        <v>42345</v>
      </c>
      <c r="AK243" s="4">
        <f t="shared" si="64"/>
        <v>9.7299999999999998E-2</v>
      </c>
      <c r="AM243" s="6">
        <v>42346</v>
      </c>
      <c r="AN243">
        <f t="shared" si="65"/>
        <v>15623.47176</v>
      </c>
      <c r="AR243" s="6">
        <v>42341</v>
      </c>
      <c r="AS243">
        <f t="shared" si="66"/>
        <v>207.798</v>
      </c>
      <c r="AT243">
        <f t="shared" si="67"/>
        <v>2145.75</v>
      </c>
      <c r="AU243">
        <f t="shared" si="73"/>
        <v>5.2482317310986737E-4</v>
      </c>
      <c r="AV243">
        <f t="shared" si="74"/>
        <v>5.5022685200278865E-4</v>
      </c>
      <c r="AX243" s="6">
        <v>42341</v>
      </c>
      <c r="AY243">
        <f t="shared" si="68"/>
        <v>207.798</v>
      </c>
      <c r="AZ243">
        <f t="shared" si="69"/>
        <v>205.12</v>
      </c>
      <c r="BA243">
        <f t="shared" si="75"/>
        <v>-1.288751576049818E-2</v>
      </c>
      <c r="BB243">
        <f t="shared" si="76"/>
        <v>0</v>
      </c>
      <c r="BE243">
        <f t="shared" si="77"/>
        <v>114.84676817641683</v>
      </c>
      <c r="BF243" t="e">
        <f t="shared" si="78"/>
        <v>#N/A</v>
      </c>
      <c r="BI243">
        <f t="shared" si="81"/>
        <v>0.99999575340968161</v>
      </c>
      <c r="BL243" s="9"/>
      <c r="BM243" s="10" t="e">
        <f t="shared" si="79"/>
        <v>#N/A</v>
      </c>
      <c r="BN243" s="10" t="e">
        <f t="shared" si="80"/>
        <v>#N/A</v>
      </c>
      <c r="BO243" s="10" t="e">
        <f t="shared" si="70"/>
        <v>#N/A</v>
      </c>
      <c r="BP243" t="str">
        <f t="shared" si="71"/>
        <v/>
      </c>
      <c r="BQ243" s="10" t="str">
        <f t="shared" si="72"/>
        <v/>
      </c>
    </row>
    <row r="244" spans="4:69" x14ac:dyDescent="0.25">
      <c r="D244" s="6">
        <v>42342</v>
      </c>
      <c r="E244">
        <v>204.143</v>
      </c>
      <c r="F244">
        <v>204.38</v>
      </c>
      <c r="I244" s="6">
        <v>42342</v>
      </c>
      <c r="J244">
        <v>204.38</v>
      </c>
      <c r="K244">
        <v>204.143</v>
      </c>
      <c r="P244" s="6">
        <v>42346</v>
      </c>
      <c r="Q244">
        <v>9.64E-2</v>
      </c>
      <c r="S244" s="6">
        <v>42347</v>
      </c>
      <c r="T244">
        <v>214824</v>
      </c>
      <c r="W244" s="6">
        <v>42362</v>
      </c>
      <c r="X244" t="s">
        <v>1622</v>
      </c>
      <c r="Y244">
        <v>2042.72</v>
      </c>
      <c r="AJ244" s="6">
        <v>42346</v>
      </c>
      <c r="AK244" s="4">
        <f t="shared" si="64"/>
        <v>9.64E-2</v>
      </c>
      <c r="AM244" s="6">
        <v>42347</v>
      </c>
      <c r="AN244">
        <f t="shared" si="65"/>
        <v>43097.990880000005</v>
      </c>
      <c r="AR244" s="6">
        <v>42342</v>
      </c>
      <c r="AS244">
        <f t="shared" si="66"/>
        <v>204.143</v>
      </c>
      <c r="AT244">
        <f t="shared" si="67"/>
        <v>2108.0500000000002</v>
      </c>
      <c r="AU244">
        <f t="shared" si="73"/>
        <v>-1.758919720112806E-2</v>
      </c>
      <c r="AV244">
        <f t="shared" si="74"/>
        <v>-1.7569614353955432E-2</v>
      </c>
      <c r="AX244" s="6">
        <v>42342</v>
      </c>
      <c r="AY244">
        <f t="shared" si="68"/>
        <v>204.143</v>
      </c>
      <c r="AZ244">
        <f t="shared" si="69"/>
        <v>204.38</v>
      </c>
      <c r="BA244">
        <f t="shared" si="75"/>
        <v>0</v>
      </c>
      <c r="BB244">
        <f t="shared" si="76"/>
        <v>1.1609509020638065E-3</v>
      </c>
      <c r="BE244">
        <f t="shared" si="77"/>
        <v>112.8267057230496</v>
      </c>
      <c r="BF244" t="e">
        <f t="shared" si="78"/>
        <v>#N/A</v>
      </c>
      <c r="BI244">
        <f t="shared" si="81"/>
        <v>0.99999714416473895</v>
      </c>
      <c r="BL244" s="9"/>
      <c r="BM244" s="10" t="e">
        <f t="shared" si="79"/>
        <v>#N/A</v>
      </c>
      <c r="BN244" s="10" t="e">
        <f t="shared" si="80"/>
        <v>#N/A</v>
      </c>
      <c r="BO244" s="10" t="e">
        <f t="shared" si="70"/>
        <v>#N/A</v>
      </c>
      <c r="BP244" t="str">
        <f t="shared" si="71"/>
        <v/>
      </c>
      <c r="BQ244" s="10" t="str">
        <f t="shared" si="72"/>
        <v/>
      </c>
    </row>
    <row r="245" spans="4:69" x14ac:dyDescent="0.25">
      <c r="D245" s="6">
        <v>42345</v>
      </c>
      <c r="E245">
        <v>205.631</v>
      </c>
      <c r="F245">
        <v>205.56</v>
      </c>
      <c r="I245" s="6">
        <v>42345</v>
      </c>
      <c r="J245">
        <v>205.56</v>
      </c>
      <c r="K245">
        <v>205.631</v>
      </c>
      <c r="P245" s="6">
        <v>42347</v>
      </c>
      <c r="Q245">
        <v>9.9400000000000002E-2</v>
      </c>
      <c r="S245" s="6">
        <v>42348</v>
      </c>
      <c r="T245">
        <v>7049</v>
      </c>
      <c r="W245" s="6">
        <v>42363</v>
      </c>
      <c r="X245" t="s">
        <v>1622</v>
      </c>
      <c r="Y245">
        <v>2032.87</v>
      </c>
      <c r="AJ245" s="6">
        <v>42347</v>
      </c>
      <c r="AK245" s="4">
        <f t="shared" si="64"/>
        <v>9.9400000000000002E-2</v>
      </c>
      <c r="AM245" s="6">
        <v>42348</v>
      </c>
      <c r="AN245">
        <f t="shared" si="65"/>
        <v>1411.13931</v>
      </c>
      <c r="AR245" s="6">
        <v>42345</v>
      </c>
      <c r="AS245">
        <f t="shared" si="66"/>
        <v>205.631</v>
      </c>
      <c r="AT245">
        <f t="shared" si="67"/>
        <v>2123.5700000000002</v>
      </c>
      <c r="AU245">
        <f t="shared" si="73"/>
        <v>7.2890081952357022E-3</v>
      </c>
      <c r="AV245">
        <f t="shared" si="74"/>
        <v>7.3622542159816895E-3</v>
      </c>
      <c r="AX245" s="6">
        <v>42345</v>
      </c>
      <c r="AY245">
        <f t="shared" si="68"/>
        <v>205.631</v>
      </c>
      <c r="AZ245">
        <f t="shared" si="69"/>
        <v>205.56</v>
      </c>
      <c r="BA245">
        <f t="shared" si="75"/>
        <v>-3.4527867879841079E-4</v>
      </c>
      <c r="BB245">
        <f t="shared" si="76"/>
        <v>0</v>
      </c>
      <c r="BE245">
        <f t="shared" si="77"/>
        <v>113.64910050570636</v>
      </c>
      <c r="BF245" t="e">
        <f t="shared" si="78"/>
        <v>#N/A</v>
      </c>
      <c r="BI245">
        <f t="shared" si="81"/>
        <v>0.99999636757021115</v>
      </c>
      <c r="BL245" s="9"/>
      <c r="BM245" s="10" t="e">
        <f t="shared" si="79"/>
        <v>#N/A</v>
      </c>
      <c r="BN245" s="10" t="e">
        <f t="shared" si="80"/>
        <v>#N/A</v>
      </c>
      <c r="BO245" s="10" t="e">
        <f t="shared" si="70"/>
        <v>#N/A</v>
      </c>
      <c r="BP245" t="str">
        <f t="shared" si="71"/>
        <v/>
      </c>
      <c r="BQ245" s="10" t="str">
        <f t="shared" si="72"/>
        <v/>
      </c>
    </row>
    <row r="246" spans="4:69" x14ac:dyDescent="0.25">
      <c r="D246" s="6">
        <v>42346</v>
      </c>
      <c r="E246">
        <v>203.54599999999999</v>
      </c>
      <c r="F246">
        <v>202.12</v>
      </c>
      <c r="I246" s="6">
        <v>42346</v>
      </c>
      <c r="J246">
        <v>202.12</v>
      </c>
      <c r="K246">
        <v>203.54599999999999</v>
      </c>
      <c r="P246" s="6">
        <v>42348</v>
      </c>
      <c r="Q246">
        <v>0.13059999999999999</v>
      </c>
      <c r="S246" s="6">
        <v>42349</v>
      </c>
      <c r="T246">
        <v>36163</v>
      </c>
      <c r="W246" s="6">
        <v>42366</v>
      </c>
      <c r="X246" t="s">
        <v>1622</v>
      </c>
      <c r="Y246">
        <v>2052.5</v>
      </c>
      <c r="AJ246" s="6">
        <v>42348</v>
      </c>
      <c r="AK246" s="4">
        <f t="shared" si="64"/>
        <v>0.13059999999999999</v>
      </c>
      <c r="AM246" s="6">
        <v>42349</v>
      </c>
      <c r="AN246">
        <f t="shared" si="65"/>
        <v>7089.0328899999995</v>
      </c>
      <c r="AR246" s="6">
        <v>42346</v>
      </c>
      <c r="AS246">
        <f t="shared" si="66"/>
        <v>203.54599999999999</v>
      </c>
      <c r="AT246">
        <f t="shared" si="67"/>
        <v>2102.09</v>
      </c>
      <c r="AU246">
        <f t="shared" si="73"/>
        <v>-1.0139521764714554E-2</v>
      </c>
      <c r="AV246">
        <f t="shared" si="74"/>
        <v>-1.0115042122463613E-2</v>
      </c>
      <c r="AX246" s="6">
        <v>42346</v>
      </c>
      <c r="AY246">
        <f t="shared" si="68"/>
        <v>203.54599999999999</v>
      </c>
      <c r="AZ246">
        <f t="shared" si="69"/>
        <v>202.12</v>
      </c>
      <c r="BA246">
        <f t="shared" si="75"/>
        <v>-7.005787389582685E-3</v>
      </c>
      <c r="BB246">
        <f t="shared" si="76"/>
        <v>0</v>
      </c>
      <c r="BE246">
        <f t="shared" si="77"/>
        <v>112.49675297758851</v>
      </c>
      <c r="BF246" t="e">
        <f t="shared" si="78"/>
        <v>#N/A</v>
      </c>
      <c r="BI246">
        <f t="shared" si="81"/>
        <v>0.99999660063481421</v>
      </c>
      <c r="BL246" s="9"/>
      <c r="BM246" s="10" t="e">
        <f t="shared" si="79"/>
        <v>#N/A</v>
      </c>
      <c r="BN246" s="10" t="e">
        <f t="shared" si="80"/>
        <v>#N/A</v>
      </c>
      <c r="BO246" s="10" t="e">
        <f t="shared" si="70"/>
        <v>#N/A</v>
      </c>
      <c r="BP246" t="str">
        <f t="shared" si="71"/>
        <v/>
      </c>
      <c r="BQ246" s="10" t="str">
        <f t="shared" si="72"/>
        <v/>
      </c>
    </row>
    <row r="247" spans="4:69" x14ac:dyDescent="0.25">
      <c r="D247" s="6">
        <v>42347</v>
      </c>
      <c r="E247">
        <v>201.87799999999999</v>
      </c>
      <c r="F247">
        <v>200.62</v>
      </c>
      <c r="I247" s="6">
        <v>42347</v>
      </c>
      <c r="J247">
        <v>200.62</v>
      </c>
      <c r="K247">
        <v>201.87799999999999</v>
      </c>
      <c r="P247" s="6">
        <v>42349</v>
      </c>
      <c r="Q247">
        <v>0.156</v>
      </c>
      <c r="S247" s="6">
        <v>42352</v>
      </c>
      <c r="T247">
        <v>12833</v>
      </c>
      <c r="W247" s="6">
        <v>42367</v>
      </c>
      <c r="X247" t="s">
        <v>1622</v>
      </c>
      <c r="Y247">
        <v>2071.3200000000002</v>
      </c>
      <c r="AJ247" s="6">
        <v>42349</v>
      </c>
      <c r="AK247" s="4">
        <f t="shared" si="64"/>
        <v>0.156</v>
      </c>
      <c r="AM247" s="6">
        <v>42352</v>
      </c>
      <c r="AN247">
        <f t="shared" si="65"/>
        <v>2499.8684000000003</v>
      </c>
      <c r="AR247" s="6">
        <v>42347</v>
      </c>
      <c r="AS247">
        <f t="shared" si="66"/>
        <v>201.87799999999999</v>
      </c>
      <c r="AT247">
        <f t="shared" si="67"/>
        <v>2084.91</v>
      </c>
      <c r="AU247">
        <f t="shared" si="73"/>
        <v>-8.1947078301710663E-3</v>
      </c>
      <c r="AV247">
        <f t="shared" si="74"/>
        <v>-8.1728184806550974E-3</v>
      </c>
      <c r="AX247" s="6">
        <v>42347</v>
      </c>
      <c r="AY247">
        <f t="shared" si="68"/>
        <v>201.87799999999999</v>
      </c>
      <c r="AZ247">
        <f t="shared" si="69"/>
        <v>200.62</v>
      </c>
      <c r="BA247">
        <f t="shared" si="75"/>
        <v>-6.2314863432368917E-3</v>
      </c>
      <c r="BB247">
        <f t="shared" si="76"/>
        <v>0</v>
      </c>
      <c r="BE247">
        <f t="shared" si="77"/>
        <v>111.57487495509424</v>
      </c>
      <c r="BF247" t="e">
        <f t="shared" si="78"/>
        <v>#N/A</v>
      </c>
      <c r="BI247">
        <f t="shared" si="81"/>
        <v>0.99999679299548083</v>
      </c>
      <c r="BL247" s="9"/>
      <c r="BM247" s="10" t="e">
        <f t="shared" si="79"/>
        <v>#N/A</v>
      </c>
      <c r="BN247" s="10" t="e">
        <f t="shared" si="80"/>
        <v>#N/A</v>
      </c>
      <c r="BO247" s="10" t="e">
        <f t="shared" si="70"/>
        <v>#N/A</v>
      </c>
      <c r="BP247" t="str">
        <f t="shared" si="71"/>
        <v/>
      </c>
      <c r="BQ247" s="10" t="str">
        <f t="shared" si="72"/>
        <v/>
      </c>
    </row>
    <row r="248" spans="4:69" x14ac:dyDescent="0.25">
      <c r="D248" s="6">
        <v>42348</v>
      </c>
      <c r="E248">
        <v>199.93899999999999</v>
      </c>
      <c r="F248">
        <v>200.19</v>
      </c>
      <c r="I248" s="6">
        <v>42348</v>
      </c>
      <c r="J248">
        <v>200.19</v>
      </c>
      <c r="K248">
        <v>199.93899999999999</v>
      </c>
      <c r="P248" s="6">
        <v>42352</v>
      </c>
      <c r="Q248">
        <v>0.15310000000000001</v>
      </c>
      <c r="S248" s="6">
        <v>42353</v>
      </c>
      <c r="T248">
        <v>10659</v>
      </c>
      <c r="W248" s="6">
        <v>42368</v>
      </c>
      <c r="X248" t="s">
        <v>1622</v>
      </c>
      <c r="Y248">
        <v>2076.4899999999998</v>
      </c>
      <c r="AJ248" s="6">
        <v>42352</v>
      </c>
      <c r="AK248" s="4">
        <f t="shared" si="64"/>
        <v>0.15310000000000001</v>
      </c>
      <c r="AM248" s="6">
        <v>42353</v>
      </c>
      <c r="AN248">
        <f t="shared" si="65"/>
        <v>2110.1622299999999</v>
      </c>
      <c r="AR248" s="6">
        <v>42348</v>
      </c>
      <c r="AS248">
        <f t="shared" si="66"/>
        <v>199.93899999999999</v>
      </c>
      <c r="AT248">
        <f t="shared" si="67"/>
        <v>2064.94</v>
      </c>
      <c r="AU248">
        <f t="shared" si="73"/>
        <v>-9.6048108263406817E-3</v>
      </c>
      <c r="AV248">
        <f t="shared" si="74"/>
        <v>-9.5783511038844971E-3</v>
      </c>
      <c r="AX248" s="6">
        <v>42348</v>
      </c>
      <c r="AY248">
        <f t="shared" si="68"/>
        <v>199.93899999999999</v>
      </c>
      <c r="AZ248">
        <f t="shared" si="69"/>
        <v>200.19</v>
      </c>
      <c r="BA248">
        <f t="shared" si="75"/>
        <v>0</v>
      </c>
      <c r="BB248">
        <f t="shared" si="76"/>
        <v>1.2553828917820642E-3</v>
      </c>
      <c r="BE248">
        <f t="shared" si="77"/>
        <v>110.50321938817795</v>
      </c>
      <c r="BF248" t="e">
        <f t="shared" si="78"/>
        <v>#N/A</v>
      </c>
      <c r="BI248">
        <f t="shared" si="81"/>
        <v>0.99999691026712179</v>
      </c>
      <c r="BL248" s="9"/>
      <c r="BM248" s="10" t="e">
        <f t="shared" si="79"/>
        <v>#N/A</v>
      </c>
      <c r="BN248" s="10" t="e">
        <f t="shared" si="80"/>
        <v>#N/A</v>
      </c>
      <c r="BO248" s="10" t="e">
        <f t="shared" si="70"/>
        <v>#N/A</v>
      </c>
      <c r="BP248" t="str">
        <f t="shared" si="71"/>
        <v/>
      </c>
      <c r="BQ248" s="10" t="str">
        <f t="shared" si="72"/>
        <v/>
      </c>
    </row>
    <row r="249" spans="4:69" x14ac:dyDescent="0.25">
      <c r="D249" s="6">
        <v>42349</v>
      </c>
      <c r="E249">
        <v>201.089</v>
      </c>
      <c r="F249">
        <v>196.03</v>
      </c>
      <c r="I249" s="6">
        <v>42349</v>
      </c>
      <c r="J249">
        <v>196.03</v>
      </c>
      <c r="K249">
        <v>201.089</v>
      </c>
      <c r="P249" s="6">
        <v>42353</v>
      </c>
      <c r="Q249">
        <v>0.1464</v>
      </c>
      <c r="S249" s="6">
        <v>42354</v>
      </c>
      <c r="T249">
        <v>18669</v>
      </c>
      <c r="W249" s="6">
        <v>42373</v>
      </c>
      <c r="X249" t="s">
        <v>1622</v>
      </c>
      <c r="Y249">
        <v>2025.01</v>
      </c>
      <c r="AJ249" s="6">
        <v>42353</v>
      </c>
      <c r="AK249" s="4">
        <f t="shared" si="64"/>
        <v>0.1464</v>
      </c>
      <c r="AM249" s="6">
        <v>42354</v>
      </c>
      <c r="AN249">
        <f t="shared" si="65"/>
        <v>3750.2287199999996</v>
      </c>
      <c r="AR249" s="6">
        <v>42349</v>
      </c>
      <c r="AS249">
        <f t="shared" si="66"/>
        <v>201.089</v>
      </c>
      <c r="AT249">
        <f t="shared" si="67"/>
        <v>2076.86</v>
      </c>
      <c r="AU249">
        <f t="shared" si="73"/>
        <v>5.7517542850569203E-3</v>
      </c>
      <c r="AV249">
        <f t="shared" si="74"/>
        <v>5.7725648202853197E-3</v>
      </c>
      <c r="AX249" s="6">
        <v>42349</v>
      </c>
      <c r="AY249">
        <f t="shared" si="68"/>
        <v>201.089</v>
      </c>
      <c r="AZ249">
        <f t="shared" si="69"/>
        <v>196.03</v>
      </c>
      <c r="BA249">
        <f t="shared" si="75"/>
        <v>-2.5158014610446089E-2</v>
      </c>
      <c r="BB249">
        <f t="shared" si="76"/>
        <v>0</v>
      </c>
      <c r="BE249">
        <f t="shared" si="77"/>
        <v>111.13880675380649</v>
      </c>
      <c r="BF249" t="e">
        <f t="shared" si="78"/>
        <v>#N/A</v>
      </c>
      <c r="BI249">
        <f t="shared" si="81"/>
        <v>0.99999736614834489</v>
      </c>
      <c r="BL249" s="9"/>
      <c r="BM249" s="10" t="e">
        <f t="shared" si="79"/>
        <v>#N/A</v>
      </c>
      <c r="BN249" s="10" t="e">
        <f t="shared" si="80"/>
        <v>#N/A</v>
      </c>
      <c r="BO249" s="10" t="e">
        <f t="shared" si="70"/>
        <v>#N/A</v>
      </c>
      <c r="BP249" t="str">
        <f t="shared" si="71"/>
        <v/>
      </c>
      <c r="BQ249" s="10" t="str">
        <f t="shared" si="72"/>
        <v/>
      </c>
    </row>
    <row r="250" spans="4:69" x14ac:dyDescent="0.25">
      <c r="D250" s="6">
        <v>42352</v>
      </c>
      <c r="E250">
        <v>198.33099999999999</v>
      </c>
      <c r="F250">
        <v>194.8</v>
      </c>
      <c r="I250" s="6">
        <v>42352</v>
      </c>
      <c r="J250">
        <v>194.8</v>
      </c>
      <c r="K250">
        <v>198.33099999999999</v>
      </c>
      <c r="P250" s="6">
        <v>42354</v>
      </c>
      <c r="Q250">
        <v>0.14829999999999999</v>
      </c>
      <c r="S250" s="6">
        <v>42355</v>
      </c>
      <c r="T250">
        <v>20794</v>
      </c>
      <c r="W250" s="6">
        <v>42374</v>
      </c>
      <c r="X250" t="s">
        <v>1622</v>
      </c>
      <c r="Y250">
        <v>2018.27</v>
      </c>
      <c r="AJ250" s="6">
        <v>42354</v>
      </c>
      <c r="AK250" s="4">
        <f t="shared" si="64"/>
        <v>0.14829999999999999</v>
      </c>
      <c r="AM250" s="6">
        <v>42355</v>
      </c>
      <c r="AN250">
        <f t="shared" si="65"/>
        <v>4228.4598999999998</v>
      </c>
      <c r="AR250" s="6">
        <v>42352</v>
      </c>
      <c r="AS250">
        <f t="shared" si="66"/>
        <v>198.33099999999999</v>
      </c>
      <c r="AT250">
        <f t="shared" si="67"/>
        <v>2048.52</v>
      </c>
      <c r="AU250">
        <f t="shared" si="73"/>
        <v>-1.3715320082152704E-2</v>
      </c>
      <c r="AV250">
        <f t="shared" si="74"/>
        <v>-1.3645599607099212E-2</v>
      </c>
      <c r="AX250" s="6">
        <v>42352</v>
      </c>
      <c r="AY250">
        <f t="shared" si="68"/>
        <v>198.33099999999999</v>
      </c>
      <c r="AZ250">
        <f t="shared" si="69"/>
        <v>194.8</v>
      </c>
      <c r="BA250">
        <f t="shared" si="75"/>
        <v>-1.7803570798311852E-2</v>
      </c>
      <c r="BB250">
        <f t="shared" si="76"/>
        <v>0</v>
      </c>
      <c r="BE250">
        <f t="shared" si="77"/>
        <v>109.61450244562953</v>
      </c>
      <c r="BF250" t="e">
        <f t="shared" si="78"/>
        <v>#N/A</v>
      </c>
      <c r="BI250">
        <f t="shared" si="81"/>
        <v>0.99999693653153143</v>
      </c>
      <c r="BL250" s="9"/>
      <c r="BM250" s="10" t="e">
        <f t="shared" si="79"/>
        <v>#N/A</v>
      </c>
      <c r="BN250" s="10" t="e">
        <f t="shared" si="80"/>
        <v>#N/A</v>
      </c>
      <c r="BO250" s="10" t="e">
        <f t="shared" si="70"/>
        <v>#N/A</v>
      </c>
      <c r="BP250" t="str">
        <f t="shared" si="71"/>
        <v/>
      </c>
      <c r="BQ250" s="10" t="str">
        <f t="shared" si="72"/>
        <v/>
      </c>
    </row>
    <row r="251" spans="4:69" x14ac:dyDescent="0.25">
      <c r="D251" s="6">
        <v>42353</v>
      </c>
      <c r="E251">
        <v>195.12200000000001</v>
      </c>
      <c r="F251">
        <v>197.97</v>
      </c>
      <c r="I251" s="6">
        <v>42353</v>
      </c>
      <c r="J251">
        <v>197.97</v>
      </c>
      <c r="K251">
        <v>195.12200000000001</v>
      </c>
      <c r="P251" s="6">
        <v>42355</v>
      </c>
      <c r="Q251">
        <v>0.13489999999999999</v>
      </c>
      <c r="S251" s="6">
        <v>42356</v>
      </c>
      <c r="T251">
        <v>17492</v>
      </c>
      <c r="W251" s="6">
        <v>42375</v>
      </c>
      <c r="X251" t="s">
        <v>1622</v>
      </c>
      <c r="Y251">
        <v>1996.23</v>
      </c>
      <c r="AJ251" s="6">
        <v>42355</v>
      </c>
      <c r="AK251" s="4">
        <f t="shared" si="64"/>
        <v>0.13489999999999999</v>
      </c>
      <c r="AM251" s="6">
        <v>42356</v>
      </c>
      <c r="AN251">
        <f t="shared" si="65"/>
        <v>3470.4128000000001</v>
      </c>
      <c r="AR251" s="6">
        <v>42353</v>
      </c>
      <c r="AS251">
        <f t="shared" si="66"/>
        <v>195.12200000000001</v>
      </c>
      <c r="AT251">
        <f t="shared" si="67"/>
        <v>2015.43</v>
      </c>
      <c r="AU251">
        <f t="shared" si="73"/>
        <v>-1.618002228597637E-2</v>
      </c>
      <c r="AV251">
        <f t="shared" si="74"/>
        <v>-1.6153125183059003E-2</v>
      </c>
      <c r="AX251" s="6">
        <v>42353</v>
      </c>
      <c r="AY251">
        <f t="shared" si="68"/>
        <v>195.12200000000001</v>
      </c>
      <c r="AZ251">
        <f t="shared" si="69"/>
        <v>197.97</v>
      </c>
      <c r="BA251">
        <f t="shared" si="75"/>
        <v>0</v>
      </c>
      <c r="BB251">
        <f t="shared" si="76"/>
        <v>1.4595996351000728E-2</v>
      </c>
      <c r="BE251">
        <f t="shared" si="77"/>
        <v>107.84093735319303</v>
      </c>
      <c r="BF251" t="e">
        <f t="shared" si="78"/>
        <v>#N/A</v>
      </c>
      <c r="BI251">
        <f t="shared" si="81"/>
        <v>0.99999736440939335</v>
      </c>
      <c r="BL251" s="9"/>
      <c r="BM251" s="10" t="e">
        <f t="shared" si="79"/>
        <v>#N/A</v>
      </c>
      <c r="BN251" s="10" t="e">
        <f t="shared" si="80"/>
        <v>#N/A</v>
      </c>
      <c r="BO251" s="10" t="e">
        <f t="shared" si="70"/>
        <v>#N/A</v>
      </c>
      <c r="BP251" t="str">
        <f t="shared" si="71"/>
        <v/>
      </c>
      <c r="BQ251" s="10" t="str">
        <f t="shared" si="72"/>
        <v/>
      </c>
    </row>
    <row r="252" spans="4:69" x14ac:dyDescent="0.25">
      <c r="D252" s="6">
        <v>42354</v>
      </c>
      <c r="E252">
        <v>199.95</v>
      </c>
      <c r="F252">
        <v>200.88</v>
      </c>
      <c r="I252" s="6">
        <v>42354</v>
      </c>
      <c r="J252">
        <v>200.88</v>
      </c>
      <c r="K252">
        <v>199.95</v>
      </c>
      <c r="P252" s="6">
        <v>42356</v>
      </c>
      <c r="Q252">
        <v>0.1263</v>
      </c>
      <c r="S252" s="6">
        <v>42359</v>
      </c>
      <c r="T252">
        <v>9691</v>
      </c>
      <c r="W252" s="6">
        <v>42376</v>
      </c>
      <c r="X252" t="s">
        <v>1622</v>
      </c>
      <c r="Y252">
        <v>1953.56</v>
      </c>
      <c r="AJ252" s="6">
        <v>42356</v>
      </c>
      <c r="AK252" s="4">
        <f t="shared" si="64"/>
        <v>0.1263</v>
      </c>
      <c r="AM252" s="6">
        <v>42359</v>
      </c>
      <c r="AN252">
        <f t="shared" si="65"/>
        <v>1908.73936</v>
      </c>
      <c r="AR252" s="6">
        <v>42354</v>
      </c>
      <c r="AS252">
        <f t="shared" si="66"/>
        <v>199.95</v>
      </c>
      <c r="AT252">
        <f t="shared" si="67"/>
        <v>2065.34</v>
      </c>
      <c r="AU252">
        <f t="shared" si="73"/>
        <v>2.4743493814126438E-2</v>
      </c>
      <c r="AV252">
        <f t="shared" si="74"/>
        <v>2.4763946155410999E-2</v>
      </c>
      <c r="AX252" s="6">
        <v>42354</v>
      </c>
      <c r="AY252">
        <f t="shared" si="68"/>
        <v>199.95</v>
      </c>
      <c r="AZ252">
        <f t="shared" si="69"/>
        <v>200.88</v>
      </c>
      <c r="BA252">
        <f t="shared" si="75"/>
        <v>0</v>
      </c>
      <c r="BB252">
        <f t="shared" si="76"/>
        <v>4.6511627906977715E-3</v>
      </c>
      <c r="BE252">
        <f t="shared" si="77"/>
        <v>110.50929891950136</v>
      </c>
      <c r="BF252" t="e">
        <f t="shared" si="78"/>
        <v>#N/A</v>
      </c>
      <c r="BI252">
        <f t="shared" si="81"/>
        <v>0.99999814732693193</v>
      </c>
      <c r="BL252" s="9"/>
      <c r="BM252" s="10" t="e">
        <f t="shared" si="79"/>
        <v>#N/A</v>
      </c>
      <c r="BN252" s="10" t="e">
        <f t="shared" si="80"/>
        <v>#N/A</v>
      </c>
      <c r="BO252" s="10" t="e">
        <f t="shared" si="70"/>
        <v>#N/A</v>
      </c>
      <c r="BP252" t="str">
        <f t="shared" si="71"/>
        <v/>
      </c>
      <c r="BQ252" s="10" t="str">
        <f t="shared" si="72"/>
        <v/>
      </c>
    </row>
    <row r="253" spans="4:69" x14ac:dyDescent="0.25">
      <c r="D253" s="6">
        <v>42355</v>
      </c>
      <c r="E253">
        <v>203.00399999999999</v>
      </c>
      <c r="F253">
        <v>203.35</v>
      </c>
      <c r="I253" s="6">
        <v>42355</v>
      </c>
      <c r="J253">
        <v>203.35</v>
      </c>
      <c r="K253">
        <v>203.00399999999999</v>
      </c>
      <c r="P253" s="6">
        <v>42359</v>
      </c>
      <c r="Q253">
        <v>0.1331</v>
      </c>
      <c r="S253" s="6">
        <v>42360</v>
      </c>
      <c r="T253">
        <v>19715</v>
      </c>
      <c r="W253" s="6">
        <v>42377</v>
      </c>
      <c r="X253" t="s">
        <v>1622</v>
      </c>
      <c r="Y253">
        <v>1938.83</v>
      </c>
      <c r="AJ253" s="6">
        <v>42359</v>
      </c>
      <c r="AK253" s="4">
        <f t="shared" si="64"/>
        <v>0.1331</v>
      </c>
      <c r="AM253" s="6">
        <v>42360</v>
      </c>
      <c r="AN253">
        <f t="shared" si="65"/>
        <v>3899.8241499999999</v>
      </c>
      <c r="AR253" s="6">
        <v>42355</v>
      </c>
      <c r="AS253">
        <f t="shared" si="66"/>
        <v>203.00399999999999</v>
      </c>
      <c r="AT253">
        <f t="shared" si="67"/>
        <v>2096.94</v>
      </c>
      <c r="AU253">
        <f t="shared" si="73"/>
        <v>1.527381845461373E-2</v>
      </c>
      <c r="AV253">
        <f t="shared" si="74"/>
        <v>1.5300144286170658E-2</v>
      </c>
      <c r="AX253" s="6">
        <v>42355</v>
      </c>
      <c r="AY253">
        <f t="shared" si="68"/>
        <v>203.00399999999999</v>
      </c>
      <c r="AZ253">
        <f t="shared" si="69"/>
        <v>203.35</v>
      </c>
      <c r="BA253">
        <f t="shared" si="75"/>
        <v>0</v>
      </c>
      <c r="BB253">
        <f t="shared" si="76"/>
        <v>1.7043999133021792E-3</v>
      </c>
      <c r="BE253">
        <f t="shared" si="77"/>
        <v>112.19719788874447</v>
      </c>
      <c r="BF253" t="e">
        <f t="shared" si="78"/>
        <v>#N/A</v>
      </c>
      <c r="BI253">
        <f t="shared" si="81"/>
        <v>0.99999839811923397</v>
      </c>
      <c r="BL253" s="9"/>
      <c r="BM253" s="10" t="e">
        <f t="shared" si="79"/>
        <v>#N/A</v>
      </c>
      <c r="BN253" s="10" t="e">
        <f t="shared" si="80"/>
        <v>#N/A</v>
      </c>
      <c r="BO253" s="10" t="e">
        <f t="shared" si="70"/>
        <v>#N/A</v>
      </c>
      <c r="BP253" t="str">
        <f t="shared" si="71"/>
        <v/>
      </c>
      <c r="BQ253" s="10" t="str">
        <f t="shared" si="72"/>
        <v/>
      </c>
    </row>
    <row r="254" spans="4:69" x14ac:dyDescent="0.25">
      <c r="D254" s="6">
        <v>42356</v>
      </c>
      <c r="E254">
        <v>199.46899999999999</v>
      </c>
      <c r="F254">
        <v>198.4</v>
      </c>
      <c r="I254" s="6">
        <v>42356</v>
      </c>
      <c r="J254">
        <v>198.4</v>
      </c>
      <c r="K254">
        <v>199.46899999999999</v>
      </c>
      <c r="P254" s="6">
        <v>42360</v>
      </c>
      <c r="Q254">
        <v>0.1154</v>
      </c>
      <c r="S254" s="6">
        <v>42361</v>
      </c>
      <c r="T254">
        <v>51640</v>
      </c>
      <c r="W254" s="6">
        <v>42381</v>
      </c>
      <c r="X254" t="s">
        <v>1622</v>
      </c>
      <c r="Y254">
        <v>1876.11</v>
      </c>
      <c r="AJ254" s="6">
        <v>42360</v>
      </c>
      <c r="AK254" s="4">
        <f t="shared" si="64"/>
        <v>0.1154</v>
      </c>
      <c r="AM254" s="6">
        <v>42361</v>
      </c>
      <c r="AN254">
        <f t="shared" si="65"/>
        <v>10386.8696</v>
      </c>
      <c r="AR254" s="6">
        <v>42356</v>
      </c>
      <c r="AS254">
        <f t="shared" si="66"/>
        <v>199.46899999999999</v>
      </c>
      <c r="AT254">
        <f t="shared" si="67"/>
        <v>2060.4699999999998</v>
      </c>
      <c r="AU254">
        <f t="shared" si="73"/>
        <v>-1.7413449981281137E-2</v>
      </c>
      <c r="AV254">
        <f t="shared" si="74"/>
        <v>-1.739200930880247E-2</v>
      </c>
      <c r="AX254" s="6">
        <v>42356</v>
      </c>
      <c r="AY254">
        <f t="shared" si="68"/>
        <v>199.46899999999999</v>
      </c>
      <c r="AZ254">
        <f t="shared" si="69"/>
        <v>198.4</v>
      </c>
      <c r="BA254">
        <f t="shared" si="75"/>
        <v>-5.3592287523374083E-3</v>
      </c>
      <c r="BB254">
        <f t="shared" si="76"/>
        <v>0</v>
      </c>
      <c r="BE254">
        <f t="shared" si="77"/>
        <v>110.24345759526892</v>
      </c>
      <c r="BF254" t="e">
        <f t="shared" si="78"/>
        <v>#N/A</v>
      </c>
      <c r="BI254">
        <f t="shared" si="81"/>
        <v>0.99999882648906746</v>
      </c>
      <c r="BL254" s="9"/>
      <c r="BM254" s="10" t="e">
        <f t="shared" si="79"/>
        <v>#N/A</v>
      </c>
      <c r="BN254" s="10" t="e">
        <f t="shared" si="80"/>
        <v>#N/A</v>
      </c>
      <c r="BO254" s="10" t="e">
        <f t="shared" si="70"/>
        <v>#N/A</v>
      </c>
      <c r="BP254" t="str">
        <f t="shared" si="71"/>
        <v/>
      </c>
      <c r="BQ254" s="10" t="str">
        <f t="shared" si="72"/>
        <v/>
      </c>
    </row>
    <row r="255" spans="4:69" x14ac:dyDescent="0.25">
      <c r="D255" s="6">
        <v>42359</v>
      </c>
      <c r="E255">
        <v>198.72</v>
      </c>
      <c r="F255">
        <v>196.96</v>
      </c>
      <c r="I255" s="6">
        <v>42359</v>
      </c>
      <c r="J255">
        <v>196.96</v>
      </c>
      <c r="K255">
        <v>198.72</v>
      </c>
      <c r="P255" s="6">
        <v>42361</v>
      </c>
      <c r="Q255">
        <v>0.29070000000000001</v>
      </c>
      <c r="S255" s="6">
        <v>42366</v>
      </c>
      <c r="T255">
        <v>6631</v>
      </c>
      <c r="W255" s="6">
        <v>42382</v>
      </c>
      <c r="X255" t="s">
        <v>1622</v>
      </c>
      <c r="Y255">
        <v>1931.35</v>
      </c>
      <c r="AJ255" s="6">
        <v>42361</v>
      </c>
      <c r="AK255" s="4">
        <f t="shared" si="64"/>
        <v>0.12103577981651402</v>
      </c>
      <c r="AM255" s="6">
        <v>42366</v>
      </c>
      <c r="AN255">
        <f t="shared" si="65"/>
        <v>1314.6620600000001</v>
      </c>
      <c r="AR255" s="6">
        <v>42359</v>
      </c>
      <c r="AS255">
        <f t="shared" si="66"/>
        <v>198.72</v>
      </c>
      <c r="AT255">
        <f t="shared" si="67"/>
        <v>2052.88</v>
      </c>
      <c r="AU255">
        <f t="shared" si="73"/>
        <v>-3.7549694438734349E-3</v>
      </c>
      <c r="AV255">
        <f t="shared" si="74"/>
        <v>-3.6836255805712259E-3</v>
      </c>
      <c r="AX255" s="6">
        <v>42359</v>
      </c>
      <c r="AY255">
        <f t="shared" si="68"/>
        <v>198.72</v>
      </c>
      <c r="AZ255">
        <f t="shared" si="69"/>
        <v>196.96</v>
      </c>
      <c r="BA255">
        <f t="shared" si="75"/>
        <v>-8.8566827697261763E-3</v>
      </c>
      <c r="BB255">
        <f t="shared" si="76"/>
        <v>0</v>
      </c>
      <c r="BE255">
        <f t="shared" si="77"/>
        <v>109.82949678061173</v>
      </c>
      <c r="BF255" t="e">
        <f t="shared" si="78"/>
        <v>#N/A</v>
      </c>
      <c r="BI255">
        <f t="shared" si="81"/>
        <v>0.99999853291537044</v>
      </c>
      <c r="BL255" s="9"/>
      <c r="BM255" s="10" t="e">
        <f t="shared" si="79"/>
        <v>#N/A</v>
      </c>
      <c r="BN255" s="10" t="e">
        <f t="shared" si="80"/>
        <v>#N/A</v>
      </c>
      <c r="BO255" s="10" t="e">
        <f t="shared" si="70"/>
        <v>#N/A</v>
      </c>
      <c r="BP255" t="str">
        <f t="shared" si="71"/>
        <v/>
      </c>
      <c r="BQ255" s="10" t="str">
        <f t="shared" si="72"/>
        <v/>
      </c>
    </row>
    <row r="256" spans="4:69" x14ac:dyDescent="0.25">
      <c r="D256" s="6">
        <v>42360</v>
      </c>
      <c r="E256">
        <v>199.01300000000001</v>
      </c>
      <c r="F256">
        <v>197.81</v>
      </c>
      <c r="I256" s="6">
        <v>42360</v>
      </c>
      <c r="J256">
        <v>197.81</v>
      </c>
      <c r="K256">
        <v>199.01300000000001</v>
      </c>
      <c r="P256" s="6">
        <v>42362</v>
      </c>
      <c r="Q256">
        <v>0.80289999999999995</v>
      </c>
      <c r="S256" s="6">
        <v>42367</v>
      </c>
      <c r="T256">
        <v>4514</v>
      </c>
      <c r="W256" s="6">
        <v>42383</v>
      </c>
      <c r="X256" t="s">
        <v>1622</v>
      </c>
      <c r="Y256">
        <v>1882.33</v>
      </c>
      <c r="AJ256" s="6">
        <v>42362</v>
      </c>
      <c r="AK256" s="4">
        <f t="shared" si="64"/>
        <v>0.12103577981651402</v>
      </c>
      <c r="AM256" s="6">
        <v>42367</v>
      </c>
      <c r="AN256">
        <f t="shared" si="65"/>
        <v>910.97033999999996</v>
      </c>
      <c r="AR256" s="6">
        <v>42360</v>
      </c>
      <c r="AS256">
        <f t="shared" si="66"/>
        <v>199.01300000000001</v>
      </c>
      <c r="AT256">
        <f t="shared" si="67"/>
        <v>2055.96</v>
      </c>
      <c r="AU256">
        <f t="shared" si="73"/>
        <v>1.4744363929146687E-3</v>
      </c>
      <c r="AV256">
        <f t="shared" si="74"/>
        <v>1.5003312419625825E-3</v>
      </c>
      <c r="AX256" s="6">
        <v>42360</v>
      </c>
      <c r="AY256">
        <f t="shared" si="68"/>
        <v>199.01300000000001</v>
      </c>
      <c r="AZ256">
        <f t="shared" si="69"/>
        <v>197.81</v>
      </c>
      <c r="BA256">
        <f t="shared" si="75"/>
        <v>-6.0448312421801376E-3</v>
      </c>
      <c r="BB256">
        <f t="shared" si="76"/>
        <v>0</v>
      </c>
      <c r="BE256">
        <f t="shared" si="77"/>
        <v>109.99143338768057</v>
      </c>
      <c r="BF256" t="e">
        <f t="shared" si="78"/>
        <v>#N/A</v>
      </c>
      <c r="BI256">
        <f t="shared" si="81"/>
        <v>0.99999855031152052</v>
      </c>
      <c r="BL256" s="9"/>
      <c r="BM256" s="10" t="e">
        <f t="shared" si="79"/>
        <v>#N/A</v>
      </c>
      <c r="BN256" s="10" t="e">
        <f t="shared" si="80"/>
        <v>#N/A</v>
      </c>
      <c r="BO256" s="10" t="e">
        <f t="shared" si="70"/>
        <v>#N/A</v>
      </c>
      <c r="BP256" t="str">
        <f t="shared" si="71"/>
        <v/>
      </c>
      <c r="BQ256" s="10" t="str">
        <f t="shared" si="72"/>
        <v/>
      </c>
    </row>
    <row r="257" spans="4:69" x14ac:dyDescent="0.25">
      <c r="D257" s="6">
        <v>42361</v>
      </c>
      <c r="E257">
        <v>199.00800000000001</v>
      </c>
      <c r="F257">
        <v>201.14</v>
      </c>
      <c r="I257" s="6">
        <v>42361</v>
      </c>
      <c r="J257">
        <v>201.14</v>
      </c>
      <c r="K257">
        <v>199.00800000000001</v>
      </c>
      <c r="P257" s="6">
        <v>42366</v>
      </c>
      <c r="Q257">
        <v>0.35289999999999999</v>
      </c>
      <c r="S257" s="6">
        <v>42368</v>
      </c>
      <c r="T257">
        <v>6769</v>
      </c>
      <c r="W257" s="6">
        <v>42384</v>
      </c>
      <c r="X257" t="s">
        <v>1622</v>
      </c>
      <c r="Y257">
        <v>1876.65</v>
      </c>
      <c r="AJ257" s="6">
        <v>42366</v>
      </c>
      <c r="AK257" s="4">
        <f t="shared" si="64"/>
        <v>0.12103577981651402</v>
      </c>
      <c r="AM257" s="6">
        <v>42368</v>
      </c>
      <c r="AN257">
        <f t="shared" si="65"/>
        <v>1358.3352299999999</v>
      </c>
      <c r="AR257" s="6">
        <v>42361</v>
      </c>
      <c r="AS257">
        <f t="shared" si="66"/>
        <v>199.00800000000001</v>
      </c>
      <c r="AT257">
        <f t="shared" si="67"/>
        <v>2055.96</v>
      </c>
      <c r="AU257">
        <f t="shared" si="73"/>
        <v>-2.5123986875152937E-5</v>
      </c>
      <c r="AV257">
        <f t="shared" si="74"/>
        <v>0</v>
      </c>
      <c r="AX257" s="6">
        <v>42361</v>
      </c>
      <c r="AY257">
        <f t="shared" si="68"/>
        <v>199.00800000000001</v>
      </c>
      <c r="AZ257">
        <f t="shared" si="69"/>
        <v>201.14</v>
      </c>
      <c r="BA257">
        <f t="shared" si="75"/>
        <v>0</v>
      </c>
      <c r="BB257">
        <f t="shared" si="76"/>
        <v>1.0713137160315078E-2</v>
      </c>
      <c r="BE257">
        <f t="shared" si="77"/>
        <v>109.98866996435176</v>
      </c>
      <c r="BF257" t="e">
        <f t="shared" si="78"/>
        <v>#N/A</v>
      </c>
      <c r="BI257">
        <f t="shared" si="81"/>
        <v>0.99999852565382374</v>
      </c>
      <c r="BL257" s="9"/>
      <c r="BM257" s="10" t="e">
        <f t="shared" si="79"/>
        <v>#N/A</v>
      </c>
      <c r="BN257" s="10" t="e">
        <f t="shared" si="80"/>
        <v>#N/A</v>
      </c>
      <c r="BO257" s="10" t="e">
        <f t="shared" si="70"/>
        <v>#N/A</v>
      </c>
      <c r="BP257" t="str">
        <f t="shared" si="71"/>
        <v/>
      </c>
      <c r="BQ257" s="10" t="str">
        <f t="shared" si="72"/>
        <v/>
      </c>
    </row>
    <row r="258" spans="4:69" x14ac:dyDescent="0.25">
      <c r="D258" s="6">
        <v>42362</v>
      </c>
      <c r="E258">
        <v>197.72200000000001</v>
      </c>
      <c r="F258" t="s">
        <v>1622</v>
      </c>
      <c r="I258" s="6">
        <v>42362</v>
      </c>
      <c r="J258" t="s">
        <v>1622</v>
      </c>
      <c r="K258">
        <v>197.72200000000001</v>
      </c>
      <c r="P258" s="6">
        <v>42367</v>
      </c>
      <c r="Q258">
        <v>0.28470000000000001</v>
      </c>
      <c r="S258" s="6">
        <v>42373</v>
      </c>
      <c r="T258">
        <v>27263</v>
      </c>
      <c r="W258" s="6">
        <v>42387</v>
      </c>
      <c r="X258" t="s">
        <v>1622</v>
      </c>
      <c r="Y258">
        <v>1856.56</v>
      </c>
      <c r="AJ258" s="6">
        <v>42367</v>
      </c>
      <c r="AK258" s="4">
        <f t="shared" si="64"/>
        <v>0.12103577981651402</v>
      </c>
      <c r="AM258" s="6">
        <v>42373</v>
      </c>
      <c r="AN258">
        <f t="shared" si="65"/>
        <v>5256.03377</v>
      </c>
      <c r="AR258" s="6">
        <v>42362</v>
      </c>
      <c r="AS258">
        <f t="shared" si="66"/>
        <v>197.72200000000001</v>
      </c>
      <c r="AT258">
        <f t="shared" si="67"/>
        <v>2042.72</v>
      </c>
      <c r="AU258">
        <f t="shared" si="73"/>
        <v>-6.462051776813027E-3</v>
      </c>
      <c r="AV258">
        <f t="shared" si="74"/>
        <v>-6.439814004163491E-3</v>
      </c>
      <c r="AX258" s="6">
        <v>42362</v>
      </c>
      <c r="AY258">
        <f t="shared" si="68"/>
        <v>197.72200000000001</v>
      </c>
      <c r="AZ258" t="str">
        <f t="shared" si="69"/>
        <v>#N/A N/A</v>
      </c>
      <c r="BA258" t="str">
        <f t="shared" si="75"/>
        <v/>
      </c>
      <c r="BB258" t="str">
        <f t="shared" si="76"/>
        <v/>
      </c>
      <c r="BE258">
        <f t="shared" si="77"/>
        <v>109.27791748417931</v>
      </c>
      <c r="BF258" t="e">
        <f t="shared" si="78"/>
        <v>#N/A</v>
      </c>
      <c r="BI258">
        <f t="shared" si="81"/>
        <v>0.99999851765794556</v>
      </c>
      <c r="BL258" s="9"/>
      <c r="BM258" s="10" t="e">
        <f t="shared" si="79"/>
        <v>#N/A</v>
      </c>
      <c r="BN258" s="10" t="e">
        <f t="shared" si="80"/>
        <v>#N/A</v>
      </c>
      <c r="BO258" s="10" t="e">
        <f t="shared" si="70"/>
        <v>#N/A</v>
      </c>
      <c r="BP258" t="str">
        <f t="shared" si="71"/>
        <v/>
      </c>
      <c r="BQ258" s="10" t="str">
        <f t="shared" si="72"/>
        <v/>
      </c>
    </row>
    <row r="259" spans="4:69" x14ac:dyDescent="0.25">
      <c r="D259" s="6">
        <v>42366</v>
      </c>
      <c r="E259">
        <v>198.65</v>
      </c>
      <c r="F259">
        <v>198.26</v>
      </c>
      <c r="I259" s="6">
        <v>42366</v>
      </c>
      <c r="J259">
        <v>198.26</v>
      </c>
      <c r="K259">
        <v>198.65</v>
      </c>
      <c r="P259" s="6">
        <v>42368</v>
      </c>
      <c r="Q259">
        <v>0.16109999999999999</v>
      </c>
      <c r="S259" s="6">
        <v>42374</v>
      </c>
      <c r="T259">
        <v>5801</v>
      </c>
      <c r="W259" s="6">
        <v>42388</v>
      </c>
      <c r="X259" t="s">
        <v>1622</v>
      </c>
      <c r="Y259">
        <v>1859.95</v>
      </c>
      <c r="AJ259" s="6">
        <v>42368</v>
      </c>
      <c r="AK259" s="4">
        <f t="shared" si="64"/>
        <v>0.16109999999999999</v>
      </c>
      <c r="AM259" s="6">
        <v>42374</v>
      </c>
      <c r="AN259">
        <f t="shared" si="65"/>
        <v>1136.82197</v>
      </c>
      <c r="AR259" s="6">
        <v>42366</v>
      </c>
      <c r="AS259">
        <f t="shared" si="66"/>
        <v>198.65</v>
      </c>
      <c r="AT259">
        <f t="shared" si="67"/>
        <v>2052.5</v>
      </c>
      <c r="AU259">
        <f t="shared" si="73"/>
        <v>4.6934584922264655E-3</v>
      </c>
      <c r="AV259">
        <f t="shared" si="74"/>
        <v>4.7877340017232761E-3</v>
      </c>
      <c r="AX259" s="6">
        <v>42366</v>
      </c>
      <c r="AY259">
        <f t="shared" si="68"/>
        <v>198.65</v>
      </c>
      <c r="AZ259">
        <f t="shared" si="69"/>
        <v>198.26</v>
      </c>
      <c r="BA259">
        <f t="shared" si="75"/>
        <v>-1.9632519506670443E-3</v>
      </c>
      <c r="BB259">
        <f t="shared" si="76"/>
        <v>0</v>
      </c>
      <c r="BE259">
        <f t="shared" si="77"/>
        <v>109.79080885400826</v>
      </c>
      <c r="BF259" t="e">
        <f t="shared" si="78"/>
        <v>#N/A</v>
      </c>
      <c r="BI259">
        <f t="shared" si="81"/>
        <v>0.99999807336917956</v>
      </c>
      <c r="BL259" s="9"/>
      <c r="BM259" s="10" t="e">
        <f t="shared" si="79"/>
        <v>#N/A</v>
      </c>
      <c r="BN259" s="10" t="e">
        <f t="shared" si="80"/>
        <v>#N/A</v>
      </c>
      <c r="BO259" s="10" t="e">
        <f t="shared" si="70"/>
        <v>#N/A</v>
      </c>
      <c r="BP259" t="str">
        <f t="shared" si="71"/>
        <v/>
      </c>
      <c r="BQ259" s="10" t="str">
        <f t="shared" si="72"/>
        <v/>
      </c>
    </row>
    <row r="260" spans="4:69" x14ac:dyDescent="0.25">
      <c r="D260" s="6">
        <v>42367</v>
      </c>
      <c r="E260">
        <v>200.46700000000001</v>
      </c>
      <c r="F260">
        <v>201.81</v>
      </c>
      <c r="I260" s="6">
        <v>42367</v>
      </c>
      <c r="J260">
        <v>201.81</v>
      </c>
      <c r="K260">
        <v>200.46700000000001</v>
      </c>
      <c r="P260" s="6">
        <v>42373</v>
      </c>
      <c r="Q260">
        <v>0.18129999999999999</v>
      </c>
      <c r="S260" s="6">
        <v>42375</v>
      </c>
      <c r="T260">
        <v>4549</v>
      </c>
      <c r="W260" s="6">
        <v>42389</v>
      </c>
      <c r="X260" t="s">
        <v>1622</v>
      </c>
      <c r="Y260">
        <v>1788.2</v>
      </c>
      <c r="AJ260" s="6">
        <v>42373</v>
      </c>
      <c r="AK260" s="4">
        <f t="shared" si="64"/>
        <v>0.18129999999999999</v>
      </c>
      <c r="AM260" s="6">
        <v>42375</v>
      </c>
      <c r="AN260">
        <f t="shared" si="65"/>
        <v>871.86133999999993</v>
      </c>
      <c r="AR260" s="6">
        <v>42367</v>
      </c>
      <c r="AS260">
        <f t="shared" si="66"/>
        <v>200.46700000000001</v>
      </c>
      <c r="AT260">
        <f t="shared" si="67"/>
        <v>2071.3200000000002</v>
      </c>
      <c r="AU260">
        <f t="shared" si="73"/>
        <v>9.1467404983640588E-3</v>
      </c>
      <c r="AV260">
        <f t="shared" si="74"/>
        <v>9.1693057247259624E-3</v>
      </c>
      <c r="AX260" s="6">
        <v>42367</v>
      </c>
      <c r="AY260">
        <f t="shared" si="68"/>
        <v>200.46700000000001</v>
      </c>
      <c r="AZ260">
        <f t="shared" si="69"/>
        <v>201.81</v>
      </c>
      <c r="BA260">
        <f t="shared" si="75"/>
        <v>0</v>
      </c>
      <c r="BB260">
        <f t="shared" si="76"/>
        <v>6.6993570014015624E-3</v>
      </c>
      <c r="BE260">
        <f t="shared" si="77"/>
        <v>110.79503689170137</v>
      </c>
      <c r="BF260" t="e">
        <f t="shared" si="78"/>
        <v>#N/A</v>
      </c>
      <c r="BG260">
        <f t="shared" ref="BG260:BG323" si="82">STDEV(AU6:AU260)*SQRT(260)</f>
        <v>0.19942803514882218</v>
      </c>
      <c r="BH260" t="e">
        <f t="shared" ref="BH260:BH323" si="83">STDEV(AV6:AV260)*SQRT(260)</f>
        <v>#N/A</v>
      </c>
      <c r="BI260">
        <f t="shared" si="81"/>
        <v>0.99999798911167226</v>
      </c>
      <c r="BL260" s="9"/>
      <c r="BM260" s="10" t="e">
        <f t="shared" si="79"/>
        <v>#N/A</v>
      </c>
      <c r="BN260" s="10" t="e">
        <f t="shared" si="80"/>
        <v>#N/A</v>
      </c>
      <c r="BO260" s="10" t="e">
        <f t="shared" si="70"/>
        <v>#N/A</v>
      </c>
      <c r="BP260" t="str">
        <f t="shared" si="71"/>
        <v/>
      </c>
      <c r="BQ260" s="10" t="str">
        <f t="shared" si="72"/>
        <v/>
      </c>
    </row>
    <row r="261" spans="4:69" x14ac:dyDescent="0.25">
      <c r="D261" s="6">
        <v>42368</v>
      </c>
      <c r="E261">
        <v>200.96199999999999</v>
      </c>
      <c r="F261">
        <v>200.67</v>
      </c>
      <c r="I261" s="6">
        <v>42368</v>
      </c>
      <c r="J261">
        <v>200.67</v>
      </c>
      <c r="K261">
        <v>200.96199999999999</v>
      </c>
      <c r="P261" s="6">
        <v>42374</v>
      </c>
      <c r="Q261">
        <v>0.2833</v>
      </c>
      <c r="S261" s="6">
        <v>42376</v>
      </c>
      <c r="T261">
        <v>13986</v>
      </c>
      <c r="W261" s="6">
        <v>42390</v>
      </c>
      <c r="X261" t="s">
        <v>1622</v>
      </c>
      <c r="Y261">
        <v>1736.07</v>
      </c>
      <c r="AJ261" s="6">
        <v>42374</v>
      </c>
      <c r="AK261" s="4">
        <f t="shared" ref="AK261:AK324" si="84">IF(VLOOKUP(AJ261,P261:Q1153,2,FALSE)&gt;=$Q$3,$Q$2,VLOOKUP(AJ261,P261:Q1153,2,FALSE))</f>
        <v>0.12103577981651402</v>
      </c>
      <c r="AM261" s="6">
        <v>42376</v>
      </c>
      <c r="AN261">
        <f t="shared" ref="AN261:AN324" si="85">VLOOKUP(AM261,S261:T1153,2,FALSE)*VLOOKUP(AM261,I261:J1156,2,FALSE)/1000</f>
        <v>2634.2631000000001</v>
      </c>
      <c r="AR261" s="6">
        <v>42368</v>
      </c>
      <c r="AS261">
        <f t="shared" ref="AS261:AS324" si="86">IF(VLOOKUP(AR261,I:K,3,FALSE)=$A$9,VLOOKUP(AR260,I:K,3,FALSE),VLOOKUP(AR261,I:K,3,FALSE))</f>
        <v>200.96199999999999</v>
      </c>
      <c r="AT261">
        <f t="shared" ref="AT261:AT324" si="87">IF(VLOOKUP(AR261,W:Y,3,TRUE)="","impo",VLOOKUP(AR261,W:Y,3,TRUE))</f>
        <v>2076.4899999999998</v>
      </c>
      <c r="AU261">
        <f t="shared" si="73"/>
        <v>2.4692343378209802E-3</v>
      </c>
      <c r="AV261">
        <f t="shared" si="74"/>
        <v>2.4959928934205067E-3</v>
      </c>
      <c r="AX261" s="6">
        <v>42368</v>
      </c>
      <c r="AY261">
        <f t="shared" ref="AY261:AY324" si="88">IF(VLOOKUP(AX261,D:F,2,FALSE)=$A$9,VLOOKUP(AX260,D:F,2,FALSE),VLOOKUP(AX261,D:F,2,FALSE))</f>
        <v>200.96199999999999</v>
      </c>
      <c r="AZ261">
        <f t="shared" ref="AZ261:AZ324" si="89">IF(VLOOKUP(AX261,D:F,3,FALSE)=$A$9,VLOOKUP(AX260,D:F,3,FALSE),VLOOKUP(AX261,D:F,3,FALSE))</f>
        <v>200.67</v>
      </c>
      <c r="BA261">
        <f t="shared" si="75"/>
        <v>-1.4530110170082322E-3</v>
      </c>
      <c r="BB261">
        <f t="shared" si="76"/>
        <v>0</v>
      </c>
      <c r="BE261">
        <f t="shared" si="77"/>
        <v>111.06861580125451</v>
      </c>
      <c r="BF261" t="e">
        <f t="shared" si="78"/>
        <v>#N/A</v>
      </c>
      <c r="BG261">
        <f t="shared" si="82"/>
        <v>0.19936772930606161</v>
      </c>
      <c r="BH261">
        <f t="shared" si="83"/>
        <v>0.1993518854716386</v>
      </c>
      <c r="BI261">
        <f t="shared" si="81"/>
        <v>0.99999800591227717</v>
      </c>
      <c r="BL261" s="9"/>
      <c r="BM261" s="10" t="e">
        <f t="shared" si="79"/>
        <v>#N/A</v>
      </c>
      <c r="BN261" s="10" t="e">
        <f t="shared" si="80"/>
        <v>#N/A</v>
      </c>
      <c r="BO261" s="10" t="e">
        <f t="shared" ref="BO261:BO324" si="90">IF(VLOOKUP(BL261,AB:AF,3,FALSE)="",$BO$3,VLOOKUP(BL261,AB:AF,3,FALSE))</f>
        <v>#N/A</v>
      </c>
      <c r="BP261" t="str">
        <f t="shared" ref="BP261:BP324" si="91">+IFERROR(IF(VLOOKUP(BL261,I:K,3,FALSE)/VLOOKUP(BL261,I:K,2,FALSE)&lt;1,VLOOKUP(BL261,I:K,3,FALSE)/VLOOKUP(BL261,I:K,2,FALSE)-1,""),"")</f>
        <v/>
      </c>
      <c r="BQ261" s="10" t="str">
        <f t="shared" ref="BQ261:BQ324" si="92">+IFERROR(IF(VLOOKUP(BL261,I:L,3,FALSE)/VLOOKUP(BL261,I:L,2,FALSE)&gt;1,VLOOKUP(BL261,I:L,3,FALSE)/VLOOKUP(BL261,I:L,2,FALSE)-1,""),"")</f>
        <v/>
      </c>
    </row>
    <row r="262" spans="4:69" x14ac:dyDescent="0.25">
      <c r="D262" s="6">
        <v>42369</v>
      </c>
      <c r="E262">
        <v>200.95699999999999</v>
      </c>
      <c r="F262" t="s">
        <v>1622</v>
      </c>
      <c r="I262" s="6">
        <v>42369</v>
      </c>
      <c r="J262" t="s">
        <v>1622</v>
      </c>
      <c r="K262">
        <v>200.95699999999999</v>
      </c>
      <c r="P262" s="6">
        <v>42375</v>
      </c>
      <c r="Q262">
        <v>0.1366</v>
      </c>
      <c r="S262" s="6">
        <v>42377</v>
      </c>
      <c r="T262">
        <v>6119</v>
      </c>
      <c r="W262" s="6">
        <v>42391</v>
      </c>
      <c r="X262" t="s">
        <v>1622</v>
      </c>
      <c r="Y262">
        <v>1836.13</v>
      </c>
      <c r="AJ262" s="6">
        <v>42375</v>
      </c>
      <c r="AK262" s="4">
        <f t="shared" si="84"/>
        <v>0.1366</v>
      </c>
      <c r="AM262" s="6">
        <v>42377</v>
      </c>
      <c r="AN262">
        <f t="shared" si="85"/>
        <v>1123.7543500000002</v>
      </c>
      <c r="AR262" s="6">
        <v>42369</v>
      </c>
      <c r="AS262">
        <f t="shared" si="86"/>
        <v>200.95699999999999</v>
      </c>
      <c r="AT262">
        <f t="shared" si="87"/>
        <v>2076.4899999999998</v>
      </c>
      <c r="AU262">
        <f t="shared" ref="AU262:AU325" si="93">AS262/AS261-1</f>
        <v>-2.4880325633636069E-5</v>
      </c>
      <c r="AV262">
        <f t="shared" ref="AV262:AV325" si="94">AT262/AT261-1</f>
        <v>0</v>
      </c>
      <c r="AX262" s="6">
        <v>42369</v>
      </c>
      <c r="AY262">
        <f t="shared" si="88"/>
        <v>200.95699999999999</v>
      </c>
      <c r="AZ262" t="str">
        <f t="shared" si="89"/>
        <v>#N/A N/A</v>
      </c>
      <c r="BA262" t="str">
        <f t="shared" ref="BA262:BA325" si="95">IFERROR(IF(AZ262/AY262&lt;1,AZ262/AY262-1,0),"")</f>
        <v/>
      </c>
      <c r="BB262" t="str">
        <f t="shared" ref="BB262:BB325" si="96">IFERROR(IF(AZ262/AY262&gt;1,AZ262/AY262-1,0),"")</f>
        <v/>
      </c>
      <c r="BE262">
        <f t="shared" ref="BE262:BE325" si="97">BE261*(1+AU262)</f>
        <v>111.06585237792569</v>
      </c>
      <c r="BF262" t="e">
        <f t="shared" ref="BF262:BF325" si="98">BF261/(1+AV262)</f>
        <v>#N/A</v>
      </c>
      <c r="BG262">
        <f t="shared" si="82"/>
        <v>0.19706856049112159</v>
      </c>
      <c r="BH262">
        <f t="shared" si="83"/>
        <v>0.197050679551068</v>
      </c>
      <c r="BI262">
        <f t="shared" si="81"/>
        <v>0.99999800215131629</v>
      </c>
      <c r="BL262" s="9"/>
      <c r="BM262" s="10" t="e">
        <f t="shared" ref="BM262:BM325" si="99">IF(VLOOKUP(BL262,AB:AF,2,FALSE)="",$BM261,VLOOKUP(BL262,AB:AF,2,FALSE))</f>
        <v>#N/A</v>
      </c>
      <c r="BN262" s="10" t="e">
        <f t="shared" ref="BN262:BN325" si="100">IF(VLOOKUP(BL262,AB:AF,5,FALSE)="",$BN261,VLOOKUP(BL262,AB:AF,5,FALSE))</f>
        <v>#N/A</v>
      </c>
      <c r="BO262" s="10" t="e">
        <f t="shared" si="90"/>
        <v>#N/A</v>
      </c>
      <c r="BP262" t="str">
        <f t="shared" si="91"/>
        <v/>
      </c>
      <c r="BQ262" s="10" t="str">
        <f t="shared" si="92"/>
        <v/>
      </c>
    </row>
    <row r="263" spans="4:69" x14ac:dyDescent="0.25">
      <c r="D263" s="6">
        <v>42373</v>
      </c>
      <c r="E263">
        <v>195.95699999999999</v>
      </c>
      <c r="F263">
        <v>192.79</v>
      </c>
      <c r="I263" s="6">
        <v>42373</v>
      </c>
      <c r="J263">
        <v>192.79</v>
      </c>
      <c r="K263">
        <v>195.95699999999999</v>
      </c>
      <c r="P263" s="6">
        <v>42376</v>
      </c>
      <c r="Q263">
        <v>0.1709</v>
      </c>
      <c r="S263" s="6">
        <v>42380</v>
      </c>
      <c r="T263">
        <v>128</v>
      </c>
      <c r="W263" s="6">
        <v>42394</v>
      </c>
      <c r="X263" t="s">
        <v>1622</v>
      </c>
      <c r="Y263">
        <v>1861.43</v>
      </c>
      <c r="AJ263" s="6">
        <v>42376</v>
      </c>
      <c r="AK263" s="4">
        <f t="shared" si="84"/>
        <v>0.1709</v>
      </c>
      <c r="AM263" s="6">
        <v>42380</v>
      </c>
      <c r="AN263">
        <f t="shared" si="85"/>
        <v>23.393279999999997</v>
      </c>
      <c r="AR263" s="6">
        <v>42373</v>
      </c>
      <c r="AS263">
        <f t="shared" si="86"/>
        <v>195.95699999999999</v>
      </c>
      <c r="AT263">
        <f t="shared" si="87"/>
        <v>2025.01</v>
      </c>
      <c r="AU263">
        <f t="shared" si="93"/>
        <v>-2.4880944679707584E-2</v>
      </c>
      <c r="AV263">
        <f t="shared" si="94"/>
        <v>-2.4791836223627239E-2</v>
      </c>
      <c r="AX263" s="6">
        <v>42373</v>
      </c>
      <c r="AY263">
        <f t="shared" si="88"/>
        <v>195.95699999999999</v>
      </c>
      <c r="AZ263">
        <f t="shared" si="89"/>
        <v>192.79</v>
      </c>
      <c r="BA263">
        <f t="shared" si="95"/>
        <v>-1.6161708946350495E-2</v>
      </c>
      <c r="BB263">
        <f t="shared" si="96"/>
        <v>0</v>
      </c>
      <c r="BE263">
        <f t="shared" si="97"/>
        <v>108.30242904910595</v>
      </c>
      <c r="BF263" t="e">
        <f t="shared" si="98"/>
        <v>#N/A</v>
      </c>
      <c r="BG263">
        <f t="shared" si="82"/>
        <v>0.19873725147304988</v>
      </c>
      <c r="BH263">
        <f t="shared" si="83"/>
        <v>0.19871344955273357</v>
      </c>
      <c r="BI263">
        <f t="shared" si="81"/>
        <v>0.99999785596260482</v>
      </c>
      <c r="BL263" s="9"/>
      <c r="BM263" s="10" t="e">
        <f t="shared" si="99"/>
        <v>#N/A</v>
      </c>
      <c r="BN263" s="10" t="e">
        <f t="shared" si="100"/>
        <v>#N/A</v>
      </c>
      <c r="BO263" s="10" t="e">
        <f t="shared" si="90"/>
        <v>#N/A</v>
      </c>
      <c r="BP263" t="str">
        <f t="shared" si="91"/>
        <v/>
      </c>
      <c r="BQ263" s="10" t="str">
        <f t="shared" si="92"/>
        <v/>
      </c>
    </row>
    <row r="264" spans="4:69" x14ac:dyDescent="0.25">
      <c r="D264" s="6">
        <v>42374</v>
      </c>
      <c r="E264">
        <v>195.3</v>
      </c>
      <c r="F264">
        <v>195.97</v>
      </c>
      <c r="I264" s="6">
        <v>42374</v>
      </c>
      <c r="J264">
        <v>195.97</v>
      </c>
      <c r="K264">
        <v>195.3</v>
      </c>
      <c r="P264" s="6">
        <v>42377</v>
      </c>
      <c r="Q264">
        <v>0.153</v>
      </c>
      <c r="S264" s="6">
        <v>42381</v>
      </c>
      <c r="T264">
        <v>3283</v>
      </c>
      <c r="W264" s="6">
        <v>42395</v>
      </c>
      <c r="X264" t="s">
        <v>1622</v>
      </c>
      <c r="Y264">
        <v>1816.88</v>
      </c>
      <c r="AJ264" s="6">
        <v>42377</v>
      </c>
      <c r="AK264" s="4">
        <f t="shared" si="84"/>
        <v>0.153</v>
      </c>
      <c r="AM264" s="6">
        <v>42381</v>
      </c>
      <c r="AN264">
        <f t="shared" si="85"/>
        <v>598.72070999999994</v>
      </c>
      <c r="AR264" s="6">
        <v>42374</v>
      </c>
      <c r="AS264">
        <f t="shared" si="86"/>
        <v>195.3</v>
      </c>
      <c r="AT264">
        <f t="shared" si="87"/>
        <v>2018.27</v>
      </c>
      <c r="AU264">
        <f t="shared" si="93"/>
        <v>-3.3527763744085615E-3</v>
      </c>
      <c r="AV264">
        <f t="shared" si="94"/>
        <v>-3.3283786252907843E-3</v>
      </c>
      <c r="AX264" s="6">
        <v>42374</v>
      </c>
      <c r="AY264">
        <f t="shared" si="88"/>
        <v>195.3</v>
      </c>
      <c r="AZ264">
        <f t="shared" si="89"/>
        <v>195.97</v>
      </c>
      <c r="BA264">
        <f t="shared" si="95"/>
        <v>0</v>
      </c>
      <c r="BB264">
        <f t="shared" si="96"/>
        <v>3.4306195596518485E-3</v>
      </c>
      <c r="BE264">
        <f t="shared" si="97"/>
        <v>107.93931522369905</v>
      </c>
      <c r="BF264" t="e">
        <f t="shared" si="98"/>
        <v>#N/A</v>
      </c>
      <c r="BG264">
        <f t="shared" si="82"/>
        <v>0.19834031312278289</v>
      </c>
      <c r="BH264">
        <f t="shared" si="83"/>
        <v>0.19831781250500491</v>
      </c>
      <c r="BI264">
        <f t="shared" si="81"/>
        <v>0.99999807272655394</v>
      </c>
      <c r="BL264" s="9"/>
      <c r="BM264" s="10" t="e">
        <f t="shared" si="99"/>
        <v>#N/A</v>
      </c>
      <c r="BN264" s="10" t="e">
        <f t="shared" si="100"/>
        <v>#N/A</v>
      </c>
      <c r="BO264" s="10" t="e">
        <f t="shared" si="90"/>
        <v>#N/A</v>
      </c>
      <c r="BP264" t="str">
        <f t="shared" si="91"/>
        <v/>
      </c>
      <c r="BQ264" s="10" t="str">
        <f t="shared" si="92"/>
        <v/>
      </c>
    </row>
    <row r="265" spans="4:69" x14ac:dyDescent="0.25">
      <c r="D265" s="6">
        <v>42375</v>
      </c>
      <c r="E265">
        <v>193.16200000000001</v>
      </c>
      <c r="F265">
        <v>191.66</v>
      </c>
      <c r="I265" s="6">
        <v>42375</v>
      </c>
      <c r="J265">
        <v>191.66</v>
      </c>
      <c r="K265">
        <v>193.16200000000001</v>
      </c>
      <c r="P265" s="6">
        <v>42380</v>
      </c>
      <c r="Q265">
        <v>0.2011</v>
      </c>
      <c r="S265" s="6">
        <v>42382</v>
      </c>
      <c r="T265">
        <v>25466</v>
      </c>
      <c r="W265" s="6">
        <v>42396</v>
      </c>
      <c r="X265" t="s">
        <v>1622</v>
      </c>
      <c r="Y265">
        <v>1872.36</v>
      </c>
      <c r="AJ265" s="6">
        <v>42380</v>
      </c>
      <c r="AK265" s="4">
        <f t="shared" si="84"/>
        <v>0.2011</v>
      </c>
      <c r="AM265" s="6">
        <v>42382</v>
      </c>
      <c r="AN265">
        <f t="shared" si="85"/>
        <v>4718.3404800000008</v>
      </c>
      <c r="AR265" s="6">
        <v>42375</v>
      </c>
      <c r="AS265">
        <f t="shared" si="86"/>
        <v>193.16200000000001</v>
      </c>
      <c r="AT265">
        <f t="shared" si="87"/>
        <v>1996.23</v>
      </c>
      <c r="AU265">
        <f t="shared" si="93"/>
        <v>-1.0947260624679989E-2</v>
      </c>
      <c r="AV265">
        <f t="shared" si="94"/>
        <v>-1.0920243574942923E-2</v>
      </c>
      <c r="AX265" s="6">
        <v>42375</v>
      </c>
      <c r="AY265">
        <f t="shared" si="88"/>
        <v>193.16200000000001</v>
      </c>
      <c r="AZ265">
        <f t="shared" si="89"/>
        <v>191.66</v>
      </c>
      <c r="BA265">
        <f t="shared" si="95"/>
        <v>-7.775856534929293E-3</v>
      </c>
      <c r="BB265">
        <f t="shared" si="96"/>
        <v>0</v>
      </c>
      <c r="BE265">
        <f t="shared" si="97"/>
        <v>106.75767540829574</v>
      </c>
      <c r="BF265" t="e">
        <f t="shared" si="98"/>
        <v>#N/A</v>
      </c>
      <c r="BG265">
        <f t="shared" si="82"/>
        <v>0.19866679198591347</v>
      </c>
      <c r="BH265">
        <f t="shared" si="83"/>
        <v>0.198645402551404</v>
      </c>
      <c r="BI265">
        <f t="shared" si="81"/>
        <v>0.99999809432909048</v>
      </c>
      <c r="BL265" s="9"/>
      <c r="BM265" s="10" t="e">
        <f t="shared" si="99"/>
        <v>#N/A</v>
      </c>
      <c r="BN265" s="10" t="e">
        <f t="shared" si="100"/>
        <v>#N/A</v>
      </c>
      <c r="BO265" s="10" t="e">
        <f t="shared" si="90"/>
        <v>#N/A</v>
      </c>
      <c r="BP265" t="str">
        <f t="shared" si="91"/>
        <v/>
      </c>
      <c r="BQ265" s="10" t="str">
        <f t="shared" si="92"/>
        <v/>
      </c>
    </row>
    <row r="266" spans="4:69" x14ac:dyDescent="0.25">
      <c r="D266" s="6">
        <v>42376</v>
      </c>
      <c r="E266">
        <v>189.029</v>
      </c>
      <c r="F266">
        <v>188.35</v>
      </c>
      <c r="I266" s="6">
        <v>42376</v>
      </c>
      <c r="J266">
        <v>188.35</v>
      </c>
      <c r="K266">
        <v>189.029</v>
      </c>
      <c r="P266" s="6">
        <v>42381</v>
      </c>
      <c r="Q266">
        <v>0.1154</v>
      </c>
      <c r="S266" s="6">
        <v>42383</v>
      </c>
      <c r="T266">
        <v>46816</v>
      </c>
      <c r="W266" s="6">
        <v>42397</v>
      </c>
      <c r="X266" t="s">
        <v>1622</v>
      </c>
      <c r="Y266">
        <v>1860.64</v>
      </c>
      <c r="AJ266" s="6">
        <v>42381</v>
      </c>
      <c r="AK266" s="4">
        <f t="shared" si="84"/>
        <v>0.1154</v>
      </c>
      <c r="AM266" s="6">
        <v>42383</v>
      </c>
      <c r="AN266">
        <f t="shared" si="85"/>
        <v>8550.9423999999999</v>
      </c>
      <c r="AR266" s="6">
        <v>42376</v>
      </c>
      <c r="AS266">
        <f t="shared" si="86"/>
        <v>189.029</v>
      </c>
      <c r="AT266">
        <f t="shared" si="87"/>
        <v>1953.56</v>
      </c>
      <c r="AU266">
        <f t="shared" si="93"/>
        <v>-2.1396547975274682E-2</v>
      </c>
      <c r="AV266">
        <f t="shared" si="94"/>
        <v>-2.1375292426223491E-2</v>
      </c>
      <c r="AX266" s="6">
        <v>42376</v>
      </c>
      <c r="AY266">
        <f t="shared" si="88"/>
        <v>189.029</v>
      </c>
      <c r="AZ266">
        <f t="shared" si="89"/>
        <v>188.35</v>
      </c>
      <c r="BA266">
        <f t="shared" si="95"/>
        <v>-3.5920414327960115E-3</v>
      </c>
      <c r="BB266">
        <f t="shared" si="96"/>
        <v>0</v>
      </c>
      <c r="BE266">
        <f t="shared" si="97"/>
        <v>104.47342968469334</v>
      </c>
      <c r="BF266" t="e">
        <f t="shared" si="98"/>
        <v>#N/A</v>
      </c>
      <c r="BG266">
        <f t="shared" si="82"/>
        <v>0.1998829719318701</v>
      </c>
      <c r="BH266">
        <f t="shared" si="83"/>
        <v>0.19986428604988646</v>
      </c>
      <c r="BI266">
        <f t="shared" si="81"/>
        <v>0.99999824305650997</v>
      </c>
      <c r="BL266" s="9"/>
      <c r="BM266" s="10" t="e">
        <f t="shared" si="99"/>
        <v>#N/A</v>
      </c>
      <c r="BN266" s="10" t="e">
        <f t="shared" si="100"/>
        <v>#N/A</v>
      </c>
      <c r="BO266" s="10" t="e">
        <f t="shared" si="90"/>
        <v>#N/A</v>
      </c>
      <c r="BP266" t="str">
        <f t="shared" si="91"/>
        <v/>
      </c>
      <c r="BQ266" s="10" t="str">
        <f t="shared" si="92"/>
        <v/>
      </c>
    </row>
    <row r="267" spans="4:69" x14ac:dyDescent="0.25">
      <c r="D267" s="6">
        <v>42377</v>
      </c>
      <c r="E267">
        <v>187.59899999999999</v>
      </c>
      <c r="F267">
        <v>183.65</v>
      </c>
      <c r="I267" s="6">
        <v>42377</v>
      </c>
      <c r="J267">
        <v>183.65</v>
      </c>
      <c r="K267">
        <v>187.59899999999999</v>
      </c>
      <c r="P267" s="6">
        <v>42382</v>
      </c>
      <c r="Q267">
        <v>0.12570000000000001</v>
      </c>
      <c r="S267" s="6">
        <v>42384</v>
      </c>
      <c r="T267">
        <v>6899</v>
      </c>
      <c r="W267" s="6">
        <v>42398</v>
      </c>
      <c r="X267" t="s">
        <v>1622</v>
      </c>
      <c r="Y267">
        <v>1914.52</v>
      </c>
      <c r="AJ267" s="6">
        <v>42382</v>
      </c>
      <c r="AK267" s="4">
        <f t="shared" si="84"/>
        <v>0.12570000000000001</v>
      </c>
      <c r="AM267" s="6">
        <v>42384</v>
      </c>
      <c r="AN267">
        <f t="shared" si="85"/>
        <v>1224.8484599999999</v>
      </c>
      <c r="AR267" s="6">
        <v>42377</v>
      </c>
      <c r="AS267">
        <f t="shared" si="86"/>
        <v>187.59899999999999</v>
      </c>
      <c r="AT267">
        <f t="shared" si="87"/>
        <v>1938.83</v>
      </c>
      <c r="AU267">
        <f t="shared" si="93"/>
        <v>-7.5649768025012332E-3</v>
      </c>
      <c r="AV267">
        <f t="shared" si="94"/>
        <v>-7.5400806732324188E-3</v>
      </c>
      <c r="AX267" s="6">
        <v>42377</v>
      </c>
      <c r="AY267">
        <f t="shared" si="88"/>
        <v>187.59899999999999</v>
      </c>
      <c r="AZ267">
        <f t="shared" si="89"/>
        <v>183.65</v>
      </c>
      <c r="BA267">
        <f t="shared" si="95"/>
        <v>-2.105021881779745E-2</v>
      </c>
      <c r="BB267">
        <f t="shared" si="96"/>
        <v>0</v>
      </c>
      <c r="BE267">
        <f t="shared" si="97"/>
        <v>103.6830906126509</v>
      </c>
      <c r="BF267" t="e">
        <f t="shared" si="98"/>
        <v>#N/A</v>
      </c>
      <c r="BG267">
        <f t="shared" si="82"/>
        <v>0.19998391994510803</v>
      </c>
      <c r="BH267">
        <f t="shared" si="83"/>
        <v>0.19996566611049743</v>
      </c>
      <c r="BI267">
        <f t="shared" si="81"/>
        <v>0.99999822723045328</v>
      </c>
      <c r="BL267" s="9"/>
      <c r="BM267" s="10" t="e">
        <f t="shared" si="99"/>
        <v>#N/A</v>
      </c>
      <c r="BN267" s="10" t="e">
        <f t="shared" si="100"/>
        <v>#N/A</v>
      </c>
      <c r="BO267" s="10" t="e">
        <f t="shared" si="90"/>
        <v>#N/A</v>
      </c>
      <c r="BP267" t="str">
        <f t="shared" si="91"/>
        <v/>
      </c>
      <c r="BQ267" s="10" t="str">
        <f t="shared" si="92"/>
        <v/>
      </c>
    </row>
    <row r="268" spans="4:69" x14ac:dyDescent="0.25">
      <c r="D268" s="6">
        <v>42380</v>
      </c>
      <c r="E268">
        <v>187.58600000000001</v>
      </c>
      <c r="F268">
        <v>182.76</v>
      </c>
      <c r="I268" s="6">
        <v>42380</v>
      </c>
      <c r="J268">
        <v>182.76</v>
      </c>
      <c r="K268">
        <v>187.58600000000001</v>
      </c>
      <c r="P268" s="6">
        <v>42383</v>
      </c>
      <c r="Q268">
        <v>0.1719</v>
      </c>
      <c r="S268" s="6">
        <v>42387</v>
      </c>
      <c r="T268">
        <v>6286</v>
      </c>
      <c r="W268" s="6">
        <v>42401</v>
      </c>
      <c r="X268" t="s">
        <v>1622</v>
      </c>
      <c r="Y268">
        <v>1955.09</v>
      </c>
      <c r="AJ268" s="6">
        <v>42383</v>
      </c>
      <c r="AK268" s="4">
        <f t="shared" si="84"/>
        <v>0.1719</v>
      </c>
      <c r="AM268" s="6">
        <v>42387</v>
      </c>
      <c r="AN268">
        <f t="shared" si="85"/>
        <v>1116.8964799999999</v>
      </c>
      <c r="AR268" s="6">
        <v>42380</v>
      </c>
      <c r="AS268">
        <f t="shared" si="86"/>
        <v>187.58600000000001</v>
      </c>
      <c r="AT268">
        <f t="shared" si="87"/>
        <v>1938.83</v>
      </c>
      <c r="AU268">
        <f t="shared" si="93"/>
        <v>-6.9296744652058706E-5</v>
      </c>
      <c r="AV268">
        <f t="shared" si="94"/>
        <v>0</v>
      </c>
      <c r="AX268" s="6">
        <v>42380</v>
      </c>
      <c r="AY268">
        <f t="shared" si="88"/>
        <v>187.58600000000001</v>
      </c>
      <c r="AZ268">
        <f t="shared" si="89"/>
        <v>182.76</v>
      </c>
      <c r="BA268">
        <f t="shared" si="95"/>
        <v>-2.5726866610514709E-2</v>
      </c>
      <c r="BB268">
        <f t="shared" si="96"/>
        <v>0</v>
      </c>
      <c r="BE268">
        <f t="shared" si="97"/>
        <v>103.67590571199598</v>
      </c>
      <c r="BF268" t="e">
        <f t="shared" si="98"/>
        <v>#N/A</v>
      </c>
      <c r="BG268">
        <f t="shared" si="82"/>
        <v>0.19953690825987597</v>
      </c>
      <c r="BH268">
        <f t="shared" si="83"/>
        <v>0.1995180592497173</v>
      </c>
      <c r="BI268">
        <f t="shared" si="81"/>
        <v>0.99999800835208752</v>
      </c>
      <c r="BL268" s="9"/>
      <c r="BM268" s="10" t="e">
        <f t="shared" si="99"/>
        <v>#N/A</v>
      </c>
      <c r="BN268" s="10" t="e">
        <f t="shared" si="100"/>
        <v>#N/A</v>
      </c>
      <c r="BO268" s="10" t="e">
        <f t="shared" si="90"/>
        <v>#N/A</v>
      </c>
      <c r="BP268" t="str">
        <f t="shared" si="91"/>
        <v/>
      </c>
      <c r="BQ268" s="10" t="str">
        <f t="shared" si="92"/>
        <v/>
      </c>
    </row>
    <row r="269" spans="4:69" x14ac:dyDescent="0.25">
      <c r="D269" s="6">
        <v>42381</v>
      </c>
      <c r="E269">
        <v>181.51300000000001</v>
      </c>
      <c r="F269">
        <v>182.37</v>
      </c>
      <c r="I269" s="6">
        <v>42381</v>
      </c>
      <c r="J269">
        <v>182.37</v>
      </c>
      <c r="K269">
        <v>181.51300000000001</v>
      </c>
      <c r="P269" s="6">
        <v>42384</v>
      </c>
      <c r="Q269">
        <v>0.15140000000000001</v>
      </c>
      <c r="S269" s="6">
        <v>42388</v>
      </c>
      <c r="T269">
        <v>11173</v>
      </c>
      <c r="W269" s="6">
        <v>42402</v>
      </c>
      <c r="X269" t="s">
        <v>1622</v>
      </c>
      <c r="Y269">
        <v>1940.93</v>
      </c>
      <c r="AJ269" s="6">
        <v>42384</v>
      </c>
      <c r="AK269" s="4">
        <f t="shared" si="84"/>
        <v>0.15140000000000001</v>
      </c>
      <c r="AM269" s="6">
        <v>42388</v>
      </c>
      <c r="AN269">
        <f t="shared" si="85"/>
        <v>2014.7153599999999</v>
      </c>
      <c r="AR269" s="6">
        <v>42381</v>
      </c>
      <c r="AS269">
        <f t="shared" si="86"/>
        <v>181.51300000000001</v>
      </c>
      <c r="AT269">
        <f t="shared" si="87"/>
        <v>1876.11</v>
      </c>
      <c r="AU269">
        <f t="shared" si="93"/>
        <v>-3.2374484236563528E-2</v>
      </c>
      <c r="AV269">
        <f t="shared" si="94"/>
        <v>-3.2349406600888142E-2</v>
      </c>
      <c r="AX269" s="6">
        <v>42381</v>
      </c>
      <c r="AY269">
        <f t="shared" si="88"/>
        <v>181.51300000000001</v>
      </c>
      <c r="AZ269">
        <f t="shared" si="89"/>
        <v>182.37</v>
      </c>
      <c r="BA269">
        <f t="shared" si="95"/>
        <v>0</v>
      </c>
      <c r="BB269">
        <f t="shared" si="96"/>
        <v>4.7214249117142337E-3</v>
      </c>
      <c r="BE269">
        <f t="shared" si="97"/>
        <v>100.31945173681152</v>
      </c>
      <c r="BF269" t="e">
        <f t="shared" si="98"/>
        <v>#N/A</v>
      </c>
      <c r="BG269">
        <f t="shared" si="82"/>
        <v>0.20172654433728149</v>
      </c>
      <c r="BH269">
        <f t="shared" si="83"/>
        <v>0.20171155267118621</v>
      </c>
      <c r="BI269">
        <f t="shared" si="81"/>
        <v>0.99999848264356894</v>
      </c>
      <c r="BL269" s="9"/>
      <c r="BM269" s="10" t="e">
        <f t="shared" si="99"/>
        <v>#N/A</v>
      </c>
      <c r="BN269" s="10" t="e">
        <f t="shared" si="100"/>
        <v>#N/A</v>
      </c>
      <c r="BO269" s="10" t="e">
        <f t="shared" si="90"/>
        <v>#N/A</v>
      </c>
      <c r="BP269" t="str">
        <f t="shared" si="91"/>
        <v/>
      </c>
      <c r="BQ269" s="10" t="str">
        <f t="shared" si="92"/>
        <v/>
      </c>
    </row>
    <row r="270" spans="4:69" x14ac:dyDescent="0.25">
      <c r="D270" s="6">
        <v>42382</v>
      </c>
      <c r="E270">
        <v>186.85300000000001</v>
      </c>
      <c r="F270">
        <v>185.28</v>
      </c>
      <c r="I270" s="6">
        <v>42382</v>
      </c>
      <c r="J270">
        <v>185.28</v>
      </c>
      <c r="K270">
        <v>186.85300000000001</v>
      </c>
      <c r="P270" s="6">
        <v>42387</v>
      </c>
      <c r="Q270">
        <v>0.1638</v>
      </c>
      <c r="S270" s="6">
        <v>42389</v>
      </c>
      <c r="T270">
        <v>50144</v>
      </c>
      <c r="W270" s="6">
        <v>42403</v>
      </c>
      <c r="X270" t="s">
        <v>1622</v>
      </c>
      <c r="Y270">
        <v>1879.41</v>
      </c>
      <c r="AJ270" s="6">
        <v>42387</v>
      </c>
      <c r="AK270" s="4">
        <f t="shared" si="84"/>
        <v>0.1638</v>
      </c>
      <c r="AM270" s="6">
        <v>42389</v>
      </c>
      <c r="AN270">
        <f t="shared" si="85"/>
        <v>8489.3792000000012</v>
      </c>
      <c r="AR270" s="6">
        <v>42382</v>
      </c>
      <c r="AS270">
        <f t="shared" si="86"/>
        <v>186.85300000000001</v>
      </c>
      <c r="AT270">
        <f t="shared" si="87"/>
        <v>1931.35</v>
      </c>
      <c r="AU270">
        <f t="shared" si="93"/>
        <v>2.9419380430051767E-2</v>
      </c>
      <c r="AV270">
        <f t="shared" si="94"/>
        <v>2.9443902543027978E-2</v>
      </c>
      <c r="AX270" s="6">
        <v>42382</v>
      </c>
      <c r="AY270">
        <f t="shared" si="88"/>
        <v>186.85300000000001</v>
      </c>
      <c r="AZ270">
        <f t="shared" si="89"/>
        <v>185.28</v>
      </c>
      <c r="BA270">
        <f t="shared" si="95"/>
        <v>-8.4183823647466793E-3</v>
      </c>
      <c r="BB270">
        <f t="shared" si="96"/>
        <v>0</v>
      </c>
      <c r="BE270">
        <f t="shared" si="97"/>
        <v>103.27078785199099</v>
      </c>
      <c r="BF270" t="e">
        <f t="shared" si="98"/>
        <v>#N/A</v>
      </c>
      <c r="BG270">
        <f t="shared" si="82"/>
        <v>0.2036046061363993</v>
      </c>
      <c r="BH270">
        <f t="shared" si="83"/>
        <v>0.20358640119626348</v>
      </c>
      <c r="BI270">
        <f t="shared" si="81"/>
        <v>0.99999880724028611</v>
      </c>
      <c r="BL270" s="9"/>
      <c r="BM270" s="10" t="e">
        <f t="shared" si="99"/>
        <v>#N/A</v>
      </c>
      <c r="BN270" s="10" t="e">
        <f t="shared" si="100"/>
        <v>#N/A</v>
      </c>
      <c r="BO270" s="10" t="e">
        <f t="shared" si="90"/>
        <v>#N/A</v>
      </c>
      <c r="BP270" t="str">
        <f t="shared" si="91"/>
        <v/>
      </c>
      <c r="BQ270" s="10" t="str">
        <f t="shared" si="92"/>
        <v/>
      </c>
    </row>
    <row r="271" spans="4:69" x14ac:dyDescent="0.25">
      <c r="D271" s="6">
        <v>42383</v>
      </c>
      <c r="E271">
        <v>182.10599999999999</v>
      </c>
      <c r="F271">
        <v>182.65</v>
      </c>
      <c r="I271" s="6">
        <v>42383</v>
      </c>
      <c r="J271">
        <v>182.65</v>
      </c>
      <c r="K271">
        <v>182.10599999999999</v>
      </c>
      <c r="P271" s="6">
        <v>42388</v>
      </c>
      <c r="Q271">
        <v>0.1157</v>
      </c>
      <c r="S271" s="6">
        <v>42390</v>
      </c>
      <c r="T271">
        <v>37022</v>
      </c>
      <c r="W271" s="6">
        <v>42404</v>
      </c>
      <c r="X271" t="s">
        <v>1622</v>
      </c>
      <c r="Y271">
        <v>1855.92</v>
      </c>
      <c r="AJ271" s="6">
        <v>42388</v>
      </c>
      <c r="AK271" s="4">
        <f t="shared" si="84"/>
        <v>0.1157</v>
      </c>
      <c r="AM271" s="6">
        <v>42390</v>
      </c>
      <c r="AN271">
        <f t="shared" si="85"/>
        <v>6427.0192000000006</v>
      </c>
      <c r="AR271" s="6">
        <v>42383</v>
      </c>
      <c r="AS271">
        <f t="shared" si="86"/>
        <v>182.10599999999999</v>
      </c>
      <c r="AT271">
        <f t="shared" si="87"/>
        <v>1882.33</v>
      </c>
      <c r="AU271">
        <f t="shared" si="93"/>
        <v>-2.5404997511412786E-2</v>
      </c>
      <c r="AV271">
        <f t="shared" si="94"/>
        <v>-2.5381210034431834E-2</v>
      </c>
      <c r="AX271" s="6">
        <v>42383</v>
      </c>
      <c r="AY271">
        <f t="shared" si="88"/>
        <v>182.10599999999999</v>
      </c>
      <c r="AZ271">
        <f t="shared" si="89"/>
        <v>182.65</v>
      </c>
      <c r="BA271">
        <f t="shared" si="95"/>
        <v>0</v>
      </c>
      <c r="BB271">
        <f t="shared" si="96"/>
        <v>2.9872711497700433E-3</v>
      </c>
      <c r="BE271">
        <f t="shared" si="97"/>
        <v>100.64719374360952</v>
      </c>
      <c r="BF271" t="e">
        <f t="shared" si="98"/>
        <v>#N/A</v>
      </c>
      <c r="BG271">
        <f t="shared" si="82"/>
        <v>0.20515336933850203</v>
      </c>
      <c r="BH271">
        <f t="shared" si="83"/>
        <v>0.20513610859090975</v>
      </c>
      <c r="BI271">
        <f t="shared" si="81"/>
        <v>0.99999870275708003</v>
      </c>
      <c r="BL271" s="9"/>
      <c r="BM271" s="10" t="e">
        <f t="shared" si="99"/>
        <v>#N/A</v>
      </c>
      <c r="BN271" s="10" t="e">
        <f t="shared" si="100"/>
        <v>#N/A</v>
      </c>
      <c r="BO271" s="10" t="e">
        <f t="shared" si="90"/>
        <v>#N/A</v>
      </c>
      <c r="BP271" t="str">
        <f t="shared" si="91"/>
        <v/>
      </c>
      <c r="BQ271" s="10" t="str">
        <f t="shared" si="92"/>
        <v/>
      </c>
    </row>
    <row r="272" spans="4:69" x14ac:dyDescent="0.25">
      <c r="D272" s="6">
        <v>42384</v>
      </c>
      <c r="E272">
        <v>181.55199999999999</v>
      </c>
      <c r="F272">
        <v>177.54</v>
      </c>
      <c r="I272" s="6">
        <v>42384</v>
      </c>
      <c r="J272">
        <v>177.54</v>
      </c>
      <c r="K272">
        <v>181.55199999999999</v>
      </c>
      <c r="P272" s="6">
        <v>42389</v>
      </c>
      <c r="Q272">
        <v>0.14899999999999999</v>
      </c>
      <c r="S272" s="6">
        <v>42391</v>
      </c>
      <c r="T272">
        <v>38467</v>
      </c>
      <c r="W272" s="6">
        <v>42405</v>
      </c>
      <c r="X272" t="s">
        <v>1622</v>
      </c>
      <c r="Y272">
        <v>1829.06</v>
      </c>
      <c r="AJ272" s="6">
        <v>42389</v>
      </c>
      <c r="AK272" s="4">
        <f t="shared" si="84"/>
        <v>0.14899999999999999</v>
      </c>
      <c r="AM272" s="6">
        <v>42391</v>
      </c>
      <c r="AN272">
        <f t="shared" si="85"/>
        <v>6913.2892400000001</v>
      </c>
      <c r="AR272" s="6">
        <v>42384</v>
      </c>
      <c r="AS272">
        <f t="shared" si="86"/>
        <v>181.55199999999999</v>
      </c>
      <c r="AT272">
        <f t="shared" si="87"/>
        <v>1876.65</v>
      </c>
      <c r="AU272">
        <f t="shared" si="93"/>
        <v>-3.0421842223760098E-3</v>
      </c>
      <c r="AV272">
        <f t="shared" si="94"/>
        <v>-3.0175367762294014E-3</v>
      </c>
      <c r="AX272" s="6">
        <v>42384</v>
      </c>
      <c r="AY272">
        <f t="shared" si="88"/>
        <v>181.55199999999999</v>
      </c>
      <c r="AZ272">
        <f t="shared" si="89"/>
        <v>177.54</v>
      </c>
      <c r="BA272">
        <f t="shared" si="95"/>
        <v>-2.2098351987309472E-2</v>
      </c>
      <c r="BB272">
        <f t="shared" si="96"/>
        <v>0</v>
      </c>
      <c r="BE272">
        <f t="shared" si="97"/>
        <v>100.34100643877629</v>
      </c>
      <c r="BF272" t="e">
        <f t="shared" si="98"/>
        <v>#N/A</v>
      </c>
      <c r="BG272">
        <f t="shared" si="82"/>
        <v>0.20424895383087535</v>
      </c>
      <c r="BH272">
        <f t="shared" si="83"/>
        <v>0.20423271876398041</v>
      </c>
      <c r="BI272">
        <f t="shared" si="81"/>
        <v>0.99999854862950288</v>
      </c>
      <c r="BL272" s="9"/>
      <c r="BM272" s="10" t="e">
        <f t="shared" si="99"/>
        <v>#N/A</v>
      </c>
      <c r="BN272" s="10" t="e">
        <f t="shared" si="100"/>
        <v>#N/A</v>
      </c>
      <c r="BO272" s="10" t="e">
        <f t="shared" si="90"/>
        <v>#N/A</v>
      </c>
      <c r="BP272" t="str">
        <f t="shared" si="91"/>
        <v/>
      </c>
      <c r="BQ272" s="10" t="str">
        <f t="shared" si="92"/>
        <v/>
      </c>
    </row>
    <row r="273" spans="4:69" x14ac:dyDescent="0.25">
      <c r="D273" s="6">
        <v>42387</v>
      </c>
      <c r="E273">
        <v>179.596</v>
      </c>
      <c r="F273">
        <v>177.68</v>
      </c>
      <c r="I273" s="6">
        <v>42387</v>
      </c>
      <c r="J273">
        <v>177.68</v>
      </c>
      <c r="K273">
        <v>179.596</v>
      </c>
      <c r="P273" s="6">
        <v>42390</v>
      </c>
      <c r="Q273">
        <v>0.22889999999999999</v>
      </c>
      <c r="S273" s="6">
        <v>42394</v>
      </c>
      <c r="T273">
        <v>38377</v>
      </c>
      <c r="W273" s="6">
        <v>42408</v>
      </c>
      <c r="X273" t="s">
        <v>1622</v>
      </c>
      <c r="Y273">
        <v>1844.59</v>
      </c>
      <c r="AJ273" s="6">
        <v>42390</v>
      </c>
      <c r="AK273" s="4">
        <f t="shared" si="84"/>
        <v>0.22889999999999999</v>
      </c>
      <c r="AM273" s="6">
        <v>42394</v>
      </c>
      <c r="AN273">
        <f t="shared" si="85"/>
        <v>6885.2175700000007</v>
      </c>
      <c r="AR273" s="6">
        <v>42387</v>
      </c>
      <c r="AS273">
        <f t="shared" si="86"/>
        <v>179.596</v>
      </c>
      <c r="AT273">
        <f t="shared" si="87"/>
        <v>1856.56</v>
      </c>
      <c r="AU273">
        <f t="shared" si="93"/>
        <v>-1.0773772803384096E-2</v>
      </c>
      <c r="AV273">
        <f t="shared" si="94"/>
        <v>-1.0705246050142669E-2</v>
      </c>
      <c r="AX273" s="6">
        <v>42387</v>
      </c>
      <c r="AY273">
        <f t="shared" si="88"/>
        <v>179.596</v>
      </c>
      <c r="AZ273">
        <f t="shared" si="89"/>
        <v>177.68</v>
      </c>
      <c r="BA273">
        <f t="shared" si="95"/>
        <v>-1.0668389050981109E-2</v>
      </c>
      <c r="BB273">
        <f t="shared" si="96"/>
        <v>0</v>
      </c>
      <c r="BE273">
        <f t="shared" si="97"/>
        <v>99.259955232542012</v>
      </c>
      <c r="BF273" t="e">
        <f t="shared" si="98"/>
        <v>#N/A</v>
      </c>
      <c r="BG273">
        <f t="shared" si="82"/>
        <v>0.2044705452558731</v>
      </c>
      <c r="BH273">
        <f t="shared" si="83"/>
        <v>0.20445259673624225</v>
      </c>
      <c r="BI273">
        <f t="shared" si="81"/>
        <v>0.9999984100603192</v>
      </c>
      <c r="BL273" s="9"/>
      <c r="BM273" s="10" t="e">
        <f t="shared" si="99"/>
        <v>#N/A</v>
      </c>
      <c r="BN273" s="10" t="e">
        <f t="shared" si="100"/>
        <v>#N/A</v>
      </c>
      <c r="BO273" s="10" t="e">
        <f t="shared" si="90"/>
        <v>#N/A</v>
      </c>
      <c r="BP273" t="str">
        <f t="shared" si="91"/>
        <v/>
      </c>
      <c r="BQ273" s="10" t="str">
        <f t="shared" si="92"/>
        <v/>
      </c>
    </row>
    <row r="274" spans="4:69" x14ac:dyDescent="0.25">
      <c r="D274" s="6">
        <v>42388</v>
      </c>
      <c r="E274">
        <v>179.92</v>
      </c>
      <c r="F274">
        <v>180.32</v>
      </c>
      <c r="I274" s="6">
        <v>42388</v>
      </c>
      <c r="J274">
        <v>180.32</v>
      </c>
      <c r="K274">
        <v>179.92</v>
      </c>
      <c r="P274" s="6">
        <v>42391</v>
      </c>
      <c r="Q274">
        <v>0.1389</v>
      </c>
      <c r="S274" s="6">
        <v>42395</v>
      </c>
      <c r="T274">
        <v>9068</v>
      </c>
      <c r="W274" s="6">
        <v>42409</v>
      </c>
      <c r="X274" t="s">
        <v>1622</v>
      </c>
      <c r="Y274">
        <v>1741.94</v>
      </c>
      <c r="AJ274" s="6">
        <v>42391</v>
      </c>
      <c r="AK274" s="4">
        <f t="shared" si="84"/>
        <v>0.1389</v>
      </c>
      <c r="AM274" s="6">
        <v>42395</v>
      </c>
      <c r="AN274">
        <f t="shared" si="85"/>
        <v>1621.5397600000001</v>
      </c>
      <c r="AR274" s="6">
        <v>42388</v>
      </c>
      <c r="AS274">
        <f t="shared" si="86"/>
        <v>179.92</v>
      </c>
      <c r="AT274">
        <f t="shared" si="87"/>
        <v>1859.95</v>
      </c>
      <c r="AU274">
        <f t="shared" si="93"/>
        <v>1.8040490879529525E-3</v>
      </c>
      <c r="AV274">
        <f t="shared" si="94"/>
        <v>1.8259576851813453E-3</v>
      </c>
      <c r="AX274" s="6">
        <v>42388</v>
      </c>
      <c r="AY274">
        <f t="shared" si="88"/>
        <v>179.92</v>
      </c>
      <c r="AZ274">
        <f t="shared" si="89"/>
        <v>180.32</v>
      </c>
      <c r="BA274">
        <f t="shared" si="95"/>
        <v>0</v>
      </c>
      <c r="BB274">
        <f t="shared" si="96"/>
        <v>2.2232103156958338E-3</v>
      </c>
      <c r="BE274">
        <f t="shared" si="97"/>
        <v>99.439025064249535</v>
      </c>
      <c r="BF274" t="e">
        <f t="shared" si="98"/>
        <v>#N/A</v>
      </c>
      <c r="BG274">
        <f t="shared" si="82"/>
        <v>0.20447499649125953</v>
      </c>
      <c r="BH274">
        <f t="shared" si="83"/>
        <v>0.2044568107190643</v>
      </c>
      <c r="BI274">
        <f t="shared" si="81"/>
        <v>0.99999856329516434</v>
      </c>
      <c r="BL274" s="9"/>
      <c r="BM274" s="10" t="e">
        <f t="shared" si="99"/>
        <v>#N/A</v>
      </c>
      <c r="BN274" s="10" t="e">
        <f t="shared" si="100"/>
        <v>#N/A</v>
      </c>
      <c r="BO274" s="10" t="e">
        <f t="shared" si="90"/>
        <v>#N/A</v>
      </c>
      <c r="BP274" t="str">
        <f t="shared" si="91"/>
        <v/>
      </c>
      <c r="BQ274" s="10" t="str">
        <f t="shared" si="92"/>
        <v/>
      </c>
    </row>
    <row r="275" spans="4:69" x14ac:dyDescent="0.25">
      <c r="D275" s="6">
        <v>42389</v>
      </c>
      <c r="E275">
        <v>172.97499999999999</v>
      </c>
      <c r="F275">
        <v>169.3</v>
      </c>
      <c r="I275" s="6">
        <v>42389</v>
      </c>
      <c r="J275">
        <v>169.3</v>
      </c>
      <c r="K275">
        <v>172.97499999999999</v>
      </c>
      <c r="P275" s="6">
        <v>42394</v>
      </c>
      <c r="Q275">
        <v>0.1492</v>
      </c>
      <c r="S275" s="6">
        <v>42396</v>
      </c>
      <c r="T275">
        <v>1558</v>
      </c>
      <c r="W275" s="6">
        <v>42410</v>
      </c>
      <c r="X275" t="s">
        <v>1622</v>
      </c>
      <c r="Y275">
        <v>1688.31</v>
      </c>
      <c r="AJ275" s="6">
        <v>42394</v>
      </c>
      <c r="AK275" s="4">
        <f t="shared" si="84"/>
        <v>0.1492</v>
      </c>
      <c r="AM275" s="6">
        <v>42396</v>
      </c>
      <c r="AN275">
        <f t="shared" si="85"/>
        <v>284.22593999999998</v>
      </c>
      <c r="AR275" s="6">
        <v>42389</v>
      </c>
      <c r="AS275">
        <f t="shared" si="86"/>
        <v>172.97499999999999</v>
      </c>
      <c r="AT275">
        <f t="shared" si="87"/>
        <v>1788.2</v>
      </c>
      <c r="AU275">
        <f t="shared" si="93"/>
        <v>-3.8600489106269453E-2</v>
      </c>
      <c r="AV275">
        <f t="shared" si="94"/>
        <v>-3.8576305814672418E-2</v>
      </c>
      <c r="AX275" s="6">
        <v>42389</v>
      </c>
      <c r="AY275">
        <f t="shared" si="88"/>
        <v>172.97499999999999</v>
      </c>
      <c r="AZ275">
        <f t="shared" si="89"/>
        <v>169.3</v>
      </c>
      <c r="BA275">
        <f t="shared" si="95"/>
        <v>-2.1245844775256484E-2</v>
      </c>
      <c r="BB275">
        <f t="shared" si="96"/>
        <v>0</v>
      </c>
      <c r="BE275">
        <f t="shared" si="97"/>
        <v>95.60063006051891</v>
      </c>
      <c r="BF275" t="e">
        <f t="shared" si="98"/>
        <v>#N/A</v>
      </c>
      <c r="BG275">
        <f t="shared" si="82"/>
        <v>0.2078852056399644</v>
      </c>
      <c r="BH275">
        <f t="shared" si="83"/>
        <v>0.20787129284731451</v>
      </c>
      <c r="BI275">
        <f t="shared" si="81"/>
        <v>0.99999885932667099</v>
      </c>
      <c r="BL275" s="9"/>
      <c r="BM275" s="10" t="e">
        <f t="shared" si="99"/>
        <v>#N/A</v>
      </c>
      <c r="BN275" s="10" t="e">
        <f t="shared" si="100"/>
        <v>#N/A</v>
      </c>
      <c r="BO275" s="10" t="e">
        <f t="shared" si="90"/>
        <v>#N/A</v>
      </c>
      <c r="BP275" t="str">
        <f t="shared" si="91"/>
        <v/>
      </c>
      <c r="BQ275" s="10" t="str">
        <f t="shared" si="92"/>
        <v/>
      </c>
    </row>
    <row r="276" spans="4:69" x14ac:dyDescent="0.25">
      <c r="D276" s="6">
        <v>42390</v>
      </c>
      <c r="E276">
        <v>167.928</v>
      </c>
      <c r="F276">
        <v>173.6</v>
      </c>
      <c r="I276" s="6">
        <v>42390</v>
      </c>
      <c r="J276">
        <v>173.6</v>
      </c>
      <c r="K276">
        <v>167.928</v>
      </c>
      <c r="P276" s="6">
        <v>42395</v>
      </c>
      <c r="Q276">
        <v>0.13389999999999999</v>
      </c>
      <c r="S276" s="6">
        <v>42397</v>
      </c>
      <c r="T276">
        <v>12271</v>
      </c>
      <c r="W276" s="6">
        <v>42412</v>
      </c>
      <c r="X276" t="s">
        <v>1622</v>
      </c>
      <c r="Y276">
        <v>1593.37</v>
      </c>
      <c r="AJ276" s="6">
        <v>42395</v>
      </c>
      <c r="AK276" s="4">
        <f t="shared" si="84"/>
        <v>0.13389999999999999</v>
      </c>
      <c r="AM276" s="6">
        <v>42397</v>
      </c>
      <c r="AN276">
        <f t="shared" si="85"/>
        <v>2208.1664499999997</v>
      </c>
      <c r="AR276" s="6">
        <v>42390</v>
      </c>
      <c r="AS276">
        <f t="shared" si="86"/>
        <v>167.928</v>
      </c>
      <c r="AT276">
        <f t="shared" si="87"/>
        <v>1736.07</v>
      </c>
      <c r="AU276">
        <f t="shared" si="93"/>
        <v>-2.917762682468561E-2</v>
      </c>
      <c r="AV276">
        <f t="shared" si="94"/>
        <v>-2.9152220109607496E-2</v>
      </c>
      <c r="AX276" s="6">
        <v>42390</v>
      </c>
      <c r="AY276">
        <f t="shared" si="88"/>
        <v>167.928</v>
      </c>
      <c r="AZ276">
        <f t="shared" si="89"/>
        <v>173.6</v>
      </c>
      <c r="BA276">
        <f t="shared" si="95"/>
        <v>0</v>
      </c>
      <c r="BB276">
        <f t="shared" si="96"/>
        <v>3.3776380353484736E-2</v>
      </c>
      <c r="BE276">
        <f t="shared" si="97"/>
        <v>92.811230552408261</v>
      </c>
      <c r="BF276" t="e">
        <f t="shared" si="98"/>
        <v>#N/A</v>
      </c>
      <c r="BG276">
        <f t="shared" si="82"/>
        <v>0.2099493773769017</v>
      </c>
      <c r="BH276">
        <f t="shared" si="83"/>
        <v>0.20993826174526098</v>
      </c>
      <c r="BI276">
        <f t="shared" si="81"/>
        <v>0.99999894847740112</v>
      </c>
      <c r="BL276" s="9"/>
      <c r="BM276" s="10" t="e">
        <f t="shared" si="99"/>
        <v>#N/A</v>
      </c>
      <c r="BN276" s="10" t="e">
        <f t="shared" si="100"/>
        <v>#N/A</v>
      </c>
      <c r="BO276" s="10" t="e">
        <f t="shared" si="90"/>
        <v>#N/A</v>
      </c>
      <c r="BP276" t="str">
        <f t="shared" si="91"/>
        <v/>
      </c>
      <c r="BQ276" s="10" t="str">
        <f t="shared" si="92"/>
        <v/>
      </c>
    </row>
    <row r="277" spans="4:69" x14ac:dyDescent="0.25">
      <c r="D277" s="6">
        <v>42391</v>
      </c>
      <c r="E277">
        <v>177.60300000000001</v>
      </c>
      <c r="F277">
        <v>179.72</v>
      </c>
      <c r="I277" s="6">
        <v>42391</v>
      </c>
      <c r="J277">
        <v>179.72</v>
      </c>
      <c r="K277">
        <v>177.60300000000001</v>
      </c>
      <c r="P277" s="6">
        <v>42396</v>
      </c>
      <c r="Q277">
        <v>0.13039999999999999</v>
      </c>
      <c r="S277" s="6">
        <v>42398</v>
      </c>
      <c r="T277">
        <v>4835</v>
      </c>
      <c r="W277" s="6">
        <v>42415</v>
      </c>
      <c r="X277" t="s">
        <v>1622</v>
      </c>
      <c r="Y277">
        <v>1725.04</v>
      </c>
      <c r="AJ277" s="6">
        <v>42396</v>
      </c>
      <c r="AK277" s="4">
        <f t="shared" si="84"/>
        <v>0.13039999999999999</v>
      </c>
      <c r="AM277" s="6">
        <v>42398</v>
      </c>
      <c r="AN277">
        <f t="shared" si="85"/>
        <v>908.15805</v>
      </c>
      <c r="AR277" s="6">
        <v>42391</v>
      </c>
      <c r="AS277">
        <f t="shared" si="86"/>
        <v>177.60300000000001</v>
      </c>
      <c r="AT277">
        <f t="shared" si="87"/>
        <v>1836.13</v>
      </c>
      <c r="AU277">
        <f t="shared" si="93"/>
        <v>5.7613977418893958E-2</v>
      </c>
      <c r="AV277">
        <f t="shared" si="94"/>
        <v>5.7635924818699724E-2</v>
      </c>
      <c r="AX277" s="6">
        <v>42391</v>
      </c>
      <c r="AY277">
        <f t="shared" si="88"/>
        <v>177.60300000000001</v>
      </c>
      <c r="AZ277">
        <f t="shared" si="89"/>
        <v>179.72</v>
      </c>
      <c r="BA277">
        <f t="shared" si="95"/>
        <v>0</v>
      </c>
      <c r="BB277">
        <f t="shared" si="96"/>
        <v>1.191984369633392E-2</v>
      </c>
      <c r="BE277">
        <f t="shared" si="97"/>
        <v>98.158454693674472</v>
      </c>
      <c r="BF277" t="e">
        <f t="shared" si="98"/>
        <v>#N/A</v>
      </c>
      <c r="BG277">
        <f t="shared" si="82"/>
        <v>0.21708666555238332</v>
      </c>
      <c r="BH277">
        <f t="shared" si="83"/>
        <v>0.21707089851936895</v>
      </c>
      <c r="BI277">
        <f t="shared" si="81"/>
        <v>0.99999943029762073</v>
      </c>
      <c r="BL277" s="9"/>
      <c r="BM277" s="10" t="e">
        <f t="shared" si="99"/>
        <v>#N/A</v>
      </c>
      <c r="BN277" s="10" t="e">
        <f t="shared" si="100"/>
        <v>#N/A</v>
      </c>
      <c r="BO277" s="10" t="e">
        <f t="shared" si="90"/>
        <v>#N/A</v>
      </c>
      <c r="BP277" t="str">
        <f t="shared" si="91"/>
        <v/>
      </c>
      <c r="BQ277" s="10" t="str">
        <f t="shared" si="92"/>
        <v/>
      </c>
    </row>
    <row r="278" spans="4:69" x14ac:dyDescent="0.25">
      <c r="D278" s="6">
        <v>42394</v>
      </c>
      <c r="E278">
        <v>180.03700000000001</v>
      </c>
      <c r="F278">
        <v>179.41</v>
      </c>
      <c r="I278" s="6">
        <v>42394</v>
      </c>
      <c r="J278">
        <v>179.41</v>
      </c>
      <c r="K278">
        <v>180.03700000000001</v>
      </c>
      <c r="P278" s="6">
        <v>42397</v>
      </c>
      <c r="Q278">
        <v>0.12479999999999999</v>
      </c>
      <c r="S278" s="6">
        <v>42401</v>
      </c>
      <c r="T278">
        <v>15794</v>
      </c>
      <c r="W278" s="6">
        <v>42416</v>
      </c>
      <c r="X278" t="s">
        <v>1622</v>
      </c>
      <c r="Y278">
        <v>1731.64</v>
      </c>
      <c r="AJ278" s="6">
        <v>42397</v>
      </c>
      <c r="AK278" s="4">
        <f t="shared" si="84"/>
        <v>0.12479999999999999</v>
      </c>
      <c r="AM278" s="6">
        <v>42401</v>
      </c>
      <c r="AN278">
        <f t="shared" si="85"/>
        <v>2966.4290799999999</v>
      </c>
      <c r="AR278" s="6">
        <v>42394</v>
      </c>
      <c r="AS278">
        <f t="shared" si="86"/>
        <v>180.03700000000001</v>
      </c>
      <c r="AT278">
        <f t="shared" si="87"/>
        <v>1861.43</v>
      </c>
      <c r="AU278">
        <f t="shared" si="93"/>
        <v>1.3704723456247958E-2</v>
      </c>
      <c r="AV278">
        <f t="shared" si="94"/>
        <v>1.3778980791120388E-2</v>
      </c>
      <c r="AX278" s="6">
        <v>42394</v>
      </c>
      <c r="AY278">
        <f t="shared" si="88"/>
        <v>180.03700000000001</v>
      </c>
      <c r="AZ278">
        <f t="shared" si="89"/>
        <v>179.41</v>
      </c>
      <c r="BA278">
        <f t="shared" si="95"/>
        <v>-3.4826174619662087E-3</v>
      </c>
      <c r="BB278">
        <f t="shared" si="96"/>
        <v>0</v>
      </c>
      <c r="BE278">
        <f t="shared" si="97"/>
        <v>99.503689170143929</v>
      </c>
      <c r="BF278" t="e">
        <f t="shared" si="98"/>
        <v>#N/A</v>
      </c>
      <c r="BG278">
        <f t="shared" si="82"/>
        <v>0.21751251002595232</v>
      </c>
      <c r="BH278">
        <f t="shared" si="83"/>
        <v>0.21749897803028348</v>
      </c>
      <c r="BI278">
        <f t="shared" si="81"/>
        <v>0.99999954829380822</v>
      </c>
      <c r="BL278" s="9"/>
      <c r="BM278" s="10" t="e">
        <f t="shared" si="99"/>
        <v>#N/A</v>
      </c>
      <c r="BN278" s="10" t="e">
        <f t="shared" si="100"/>
        <v>#N/A</v>
      </c>
      <c r="BO278" s="10" t="e">
        <f t="shared" si="90"/>
        <v>#N/A</v>
      </c>
      <c r="BP278" t="str">
        <f t="shared" si="91"/>
        <v/>
      </c>
      <c r="BQ278" s="10" t="str">
        <f t="shared" si="92"/>
        <v/>
      </c>
    </row>
    <row r="279" spans="4:69" x14ac:dyDescent="0.25">
      <c r="D279" s="6">
        <v>42395</v>
      </c>
      <c r="E279">
        <v>175.72399999999999</v>
      </c>
      <c r="F279">
        <v>178.82</v>
      </c>
      <c r="I279" s="6">
        <v>42395</v>
      </c>
      <c r="J279">
        <v>178.82</v>
      </c>
      <c r="K279">
        <v>175.72399999999999</v>
      </c>
      <c r="P279" s="6">
        <v>42398</v>
      </c>
      <c r="Q279">
        <v>0.13150000000000001</v>
      </c>
      <c r="S279" s="6">
        <v>42402</v>
      </c>
      <c r="T279">
        <v>8145</v>
      </c>
      <c r="W279" s="6">
        <v>42417</v>
      </c>
      <c r="X279" t="s">
        <v>1622</v>
      </c>
      <c r="Y279">
        <v>1711.6</v>
      </c>
      <c r="AJ279" s="6">
        <v>42398</v>
      </c>
      <c r="AK279" s="4">
        <f t="shared" si="84"/>
        <v>0.13150000000000001</v>
      </c>
      <c r="AM279" s="6">
        <v>42402</v>
      </c>
      <c r="AN279">
        <f t="shared" si="85"/>
        <v>1510.0830000000001</v>
      </c>
      <c r="AR279" s="6">
        <v>42395</v>
      </c>
      <c r="AS279">
        <f t="shared" si="86"/>
        <v>175.72399999999999</v>
      </c>
      <c r="AT279">
        <f t="shared" si="87"/>
        <v>1816.88</v>
      </c>
      <c r="AU279">
        <f t="shared" si="93"/>
        <v>-2.3956186783827826E-2</v>
      </c>
      <c r="AV279">
        <f t="shared" si="94"/>
        <v>-2.3933212637595846E-2</v>
      </c>
      <c r="AX279" s="6">
        <v>42395</v>
      </c>
      <c r="AY279">
        <f t="shared" si="88"/>
        <v>175.72399999999999</v>
      </c>
      <c r="AZ279">
        <f t="shared" si="89"/>
        <v>178.82</v>
      </c>
      <c r="BA279">
        <f t="shared" si="95"/>
        <v>0</v>
      </c>
      <c r="BB279">
        <f t="shared" si="96"/>
        <v>1.7618538162117892E-2</v>
      </c>
      <c r="BE279">
        <f t="shared" si="97"/>
        <v>97.119960206704022</v>
      </c>
      <c r="BF279" t="e">
        <f t="shared" si="98"/>
        <v>#N/A</v>
      </c>
      <c r="BG279">
        <f t="shared" si="82"/>
        <v>0.2184982089868896</v>
      </c>
      <c r="BH279">
        <f t="shared" si="83"/>
        <v>0.2184862602548675</v>
      </c>
      <c r="BI279">
        <f t="shared" si="81"/>
        <v>0.99999955229356552</v>
      </c>
      <c r="BL279" s="9"/>
      <c r="BM279" s="10" t="e">
        <f t="shared" si="99"/>
        <v>#N/A</v>
      </c>
      <c r="BN279" s="10" t="e">
        <f t="shared" si="100"/>
        <v>#N/A</v>
      </c>
      <c r="BO279" s="10" t="e">
        <f t="shared" si="90"/>
        <v>#N/A</v>
      </c>
      <c r="BP279" t="str">
        <f t="shared" si="91"/>
        <v/>
      </c>
      <c r="BQ279" s="10" t="str">
        <f t="shared" si="92"/>
        <v/>
      </c>
    </row>
    <row r="280" spans="4:69" x14ac:dyDescent="0.25">
      <c r="D280" s="6">
        <v>42396</v>
      </c>
      <c r="E280">
        <v>181.08600000000001</v>
      </c>
      <c r="F280">
        <v>182.43</v>
      </c>
      <c r="I280" s="6">
        <v>42396</v>
      </c>
      <c r="J280">
        <v>182.43</v>
      </c>
      <c r="K280">
        <v>181.08600000000001</v>
      </c>
      <c r="P280" s="6">
        <v>42401</v>
      </c>
      <c r="Q280">
        <v>9.7900000000000001E-2</v>
      </c>
      <c r="S280" s="6">
        <v>42403</v>
      </c>
      <c r="T280">
        <v>6677</v>
      </c>
      <c r="W280" s="6">
        <v>42418</v>
      </c>
      <c r="X280" t="s">
        <v>1622</v>
      </c>
      <c r="Y280">
        <v>1751.6</v>
      </c>
      <c r="AJ280" s="6">
        <v>42401</v>
      </c>
      <c r="AK280" s="4">
        <f t="shared" si="84"/>
        <v>9.7900000000000001E-2</v>
      </c>
      <c r="AM280" s="6">
        <v>42403</v>
      </c>
      <c r="AN280">
        <f t="shared" si="85"/>
        <v>1185.03396</v>
      </c>
      <c r="AR280" s="6">
        <v>42396</v>
      </c>
      <c r="AS280">
        <f t="shared" si="86"/>
        <v>181.08600000000001</v>
      </c>
      <c r="AT280">
        <f t="shared" si="87"/>
        <v>1872.36</v>
      </c>
      <c r="AU280">
        <f t="shared" si="93"/>
        <v>3.0513760214882613E-2</v>
      </c>
      <c r="AV280">
        <f t="shared" si="94"/>
        <v>3.0535863678393671E-2</v>
      </c>
      <c r="AX280" s="6">
        <v>42396</v>
      </c>
      <c r="AY280">
        <f t="shared" si="88"/>
        <v>181.08600000000001</v>
      </c>
      <c r="AZ280">
        <f t="shared" si="89"/>
        <v>182.43</v>
      </c>
      <c r="BA280">
        <f t="shared" si="95"/>
        <v>0</v>
      </c>
      <c r="BB280">
        <f t="shared" si="96"/>
        <v>7.4218879427454532E-3</v>
      </c>
      <c r="BE280">
        <f t="shared" si="97"/>
        <v>100.08345538453032</v>
      </c>
      <c r="BF280" t="e">
        <f t="shared" si="98"/>
        <v>#N/A</v>
      </c>
      <c r="BG280">
        <f t="shared" si="82"/>
        <v>0.2206635762771961</v>
      </c>
      <c r="BH280">
        <f t="shared" si="83"/>
        <v>0.22064884449365865</v>
      </c>
      <c r="BI280">
        <f t="shared" ref="BI280:BI343" si="101">CORREL(AU262:AU280,AV262:AV280)</f>
        <v>0.9999996011100879</v>
      </c>
      <c r="BL280" s="9"/>
      <c r="BM280" s="10" t="e">
        <f t="shared" si="99"/>
        <v>#N/A</v>
      </c>
      <c r="BN280" s="10" t="e">
        <f t="shared" si="100"/>
        <v>#N/A</v>
      </c>
      <c r="BO280" s="10" t="e">
        <f t="shared" si="90"/>
        <v>#N/A</v>
      </c>
      <c r="BP280" t="str">
        <f t="shared" si="91"/>
        <v/>
      </c>
      <c r="BQ280" s="10" t="str">
        <f t="shared" si="92"/>
        <v/>
      </c>
    </row>
    <row r="281" spans="4:69" x14ac:dyDescent="0.25">
      <c r="D281" s="6">
        <v>42397</v>
      </c>
      <c r="E281">
        <v>179.94900000000001</v>
      </c>
      <c r="F281">
        <v>179.95</v>
      </c>
      <c r="I281" s="6">
        <v>42397</v>
      </c>
      <c r="J281">
        <v>179.95</v>
      </c>
      <c r="K281">
        <v>179.94900000000001</v>
      </c>
      <c r="P281" s="6">
        <v>42402</v>
      </c>
      <c r="Q281">
        <v>0.12839999999999999</v>
      </c>
      <c r="S281" s="6">
        <v>42404</v>
      </c>
      <c r="T281">
        <v>10549</v>
      </c>
      <c r="W281" s="6">
        <v>42419</v>
      </c>
      <c r="X281" t="s">
        <v>1622</v>
      </c>
      <c r="Y281">
        <v>1724.45</v>
      </c>
      <c r="AJ281" s="6">
        <v>42402</v>
      </c>
      <c r="AK281" s="4">
        <f t="shared" si="84"/>
        <v>0.12839999999999999</v>
      </c>
      <c r="AM281" s="6">
        <v>42404</v>
      </c>
      <c r="AN281">
        <f t="shared" si="85"/>
        <v>1861.7930100000001</v>
      </c>
      <c r="AR281" s="6">
        <v>42397</v>
      </c>
      <c r="AS281">
        <f t="shared" si="86"/>
        <v>179.94900000000001</v>
      </c>
      <c r="AT281">
        <f t="shared" si="87"/>
        <v>1860.64</v>
      </c>
      <c r="AU281">
        <f t="shared" si="93"/>
        <v>-6.2787846658494129E-3</v>
      </c>
      <c r="AV281">
        <f t="shared" si="94"/>
        <v>-6.2594800145270302E-3</v>
      </c>
      <c r="AX281" s="6">
        <v>42397</v>
      </c>
      <c r="AY281">
        <f t="shared" si="88"/>
        <v>179.94900000000001</v>
      </c>
      <c r="AZ281">
        <f t="shared" si="89"/>
        <v>179.95</v>
      </c>
      <c r="BA281">
        <f t="shared" si="95"/>
        <v>0</v>
      </c>
      <c r="BB281">
        <f t="shared" si="96"/>
        <v>5.5571300756618314E-6</v>
      </c>
      <c r="BE281">
        <f t="shared" si="97"/>
        <v>99.455052919556707</v>
      </c>
      <c r="BF281" t="e">
        <f t="shared" si="98"/>
        <v>#N/A</v>
      </c>
      <c r="BG281">
        <f t="shared" si="82"/>
        <v>0.22070759212288121</v>
      </c>
      <c r="BH281">
        <f t="shared" si="83"/>
        <v>0.2206945700129847</v>
      </c>
      <c r="BI281">
        <f t="shared" si="101"/>
        <v>0.99999959332463262</v>
      </c>
      <c r="BL281" s="9"/>
      <c r="BM281" s="10" t="e">
        <f t="shared" si="99"/>
        <v>#N/A</v>
      </c>
      <c r="BN281" s="10" t="e">
        <f t="shared" si="100"/>
        <v>#N/A</v>
      </c>
      <c r="BO281" s="10" t="e">
        <f t="shared" si="90"/>
        <v>#N/A</v>
      </c>
      <c r="BP281" t="str">
        <f t="shared" si="91"/>
        <v/>
      </c>
      <c r="BQ281" s="10" t="str">
        <f t="shared" si="92"/>
        <v/>
      </c>
    </row>
    <row r="282" spans="4:69" x14ac:dyDescent="0.25">
      <c r="D282" s="6">
        <v>42398</v>
      </c>
      <c r="E282">
        <v>185.155</v>
      </c>
      <c r="F282">
        <v>187.83</v>
      </c>
      <c r="I282" s="6">
        <v>42398</v>
      </c>
      <c r="J282">
        <v>187.83</v>
      </c>
      <c r="K282">
        <v>185.155</v>
      </c>
      <c r="P282" s="6">
        <v>42403</v>
      </c>
      <c r="Q282">
        <v>0.2082</v>
      </c>
      <c r="S282" s="6">
        <v>42405</v>
      </c>
      <c r="T282">
        <v>5603</v>
      </c>
      <c r="W282" s="6">
        <v>42422</v>
      </c>
      <c r="X282" t="s">
        <v>1622</v>
      </c>
      <c r="Y282">
        <v>1735.95</v>
      </c>
      <c r="AJ282" s="6">
        <v>42403</v>
      </c>
      <c r="AK282" s="4">
        <f t="shared" si="84"/>
        <v>0.2082</v>
      </c>
      <c r="AM282" s="6">
        <v>42405</v>
      </c>
      <c r="AN282">
        <f t="shared" si="85"/>
        <v>975.70641999999998</v>
      </c>
      <c r="AR282" s="6">
        <v>42398</v>
      </c>
      <c r="AS282">
        <f t="shared" si="86"/>
        <v>185.155</v>
      </c>
      <c r="AT282">
        <f t="shared" si="87"/>
        <v>1914.52</v>
      </c>
      <c r="AU282">
        <f t="shared" si="93"/>
        <v>2.8930419174321598E-2</v>
      </c>
      <c r="AV282">
        <f t="shared" si="94"/>
        <v>2.8957777968870779E-2</v>
      </c>
      <c r="AX282" s="6">
        <v>42398</v>
      </c>
      <c r="AY282">
        <f t="shared" si="88"/>
        <v>185.155</v>
      </c>
      <c r="AZ282">
        <f t="shared" si="89"/>
        <v>187.83</v>
      </c>
      <c r="BA282">
        <f t="shared" si="95"/>
        <v>0</v>
      </c>
      <c r="BB282">
        <f t="shared" si="96"/>
        <v>1.444735491885174E-2</v>
      </c>
      <c r="BE282">
        <f t="shared" si="97"/>
        <v>102.33232928952381</v>
      </c>
      <c r="BF282" t="e">
        <f t="shared" si="98"/>
        <v>#N/A</v>
      </c>
      <c r="BG282">
        <f t="shared" si="82"/>
        <v>0.22231221021779243</v>
      </c>
      <c r="BH282">
        <f t="shared" si="83"/>
        <v>0.22229628795484113</v>
      </c>
      <c r="BI282">
        <f t="shared" si="101"/>
        <v>0.99999975408320307</v>
      </c>
      <c r="BL282" s="9"/>
      <c r="BM282" s="10" t="e">
        <f t="shared" si="99"/>
        <v>#N/A</v>
      </c>
      <c r="BN282" s="10" t="e">
        <f t="shared" si="100"/>
        <v>#N/A</v>
      </c>
      <c r="BO282" s="10" t="e">
        <f t="shared" si="90"/>
        <v>#N/A</v>
      </c>
      <c r="BP282" t="str">
        <f t="shared" si="91"/>
        <v/>
      </c>
      <c r="BQ282" s="10" t="str">
        <f t="shared" si="92"/>
        <v/>
      </c>
    </row>
    <row r="283" spans="4:69" x14ac:dyDescent="0.25">
      <c r="D283" s="6">
        <v>42401</v>
      </c>
      <c r="E283">
        <v>189.065</v>
      </c>
      <c r="F283">
        <v>187.82</v>
      </c>
      <c r="I283" s="6">
        <v>42401</v>
      </c>
      <c r="J283">
        <v>187.82</v>
      </c>
      <c r="K283">
        <v>189.065</v>
      </c>
      <c r="P283" s="6">
        <v>42404</v>
      </c>
      <c r="Q283">
        <v>0.14410000000000001</v>
      </c>
      <c r="S283" s="6">
        <v>42408</v>
      </c>
      <c r="T283">
        <v>4392</v>
      </c>
      <c r="W283" s="6">
        <v>42423</v>
      </c>
      <c r="X283" t="s">
        <v>1622</v>
      </c>
      <c r="Y283">
        <v>1723.5</v>
      </c>
      <c r="AJ283" s="6">
        <v>42404</v>
      </c>
      <c r="AK283" s="4">
        <f t="shared" si="84"/>
        <v>0.14410000000000001</v>
      </c>
      <c r="AM283" s="6">
        <v>42408</v>
      </c>
      <c r="AN283">
        <f t="shared" si="85"/>
        <v>747.6940800000001</v>
      </c>
      <c r="AR283" s="6">
        <v>42401</v>
      </c>
      <c r="AS283">
        <f t="shared" si="86"/>
        <v>189.065</v>
      </c>
      <c r="AT283">
        <f t="shared" si="87"/>
        <v>1955.09</v>
      </c>
      <c r="AU283">
        <f t="shared" si="93"/>
        <v>2.111744214306932E-2</v>
      </c>
      <c r="AV283">
        <f t="shared" si="94"/>
        <v>2.1190690094645026E-2</v>
      </c>
      <c r="AX283" s="6">
        <v>42401</v>
      </c>
      <c r="AY283">
        <f t="shared" si="88"/>
        <v>189.065</v>
      </c>
      <c r="AZ283">
        <f t="shared" si="89"/>
        <v>187.82</v>
      </c>
      <c r="BA283">
        <f t="shared" si="95"/>
        <v>-6.5850368920741253E-3</v>
      </c>
      <c r="BB283">
        <f t="shared" si="96"/>
        <v>0</v>
      </c>
      <c r="BE283">
        <f t="shared" si="97"/>
        <v>104.49332633266086</v>
      </c>
      <c r="BF283" t="e">
        <f t="shared" si="98"/>
        <v>#N/A</v>
      </c>
      <c r="BG283">
        <f t="shared" si="82"/>
        <v>0.22263567599646086</v>
      </c>
      <c r="BH283">
        <f t="shared" si="83"/>
        <v>0.22262283250509041</v>
      </c>
      <c r="BI283">
        <f t="shared" si="101"/>
        <v>0.99999970466266774</v>
      </c>
      <c r="BL283" s="9"/>
      <c r="BM283" s="10" t="e">
        <f t="shared" si="99"/>
        <v>#N/A</v>
      </c>
      <c r="BN283" s="10" t="e">
        <f t="shared" si="100"/>
        <v>#N/A</v>
      </c>
      <c r="BO283" s="10" t="e">
        <f t="shared" si="90"/>
        <v>#N/A</v>
      </c>
      <c r="BP283" t="str">
        <f t="shared" si="91"/>
        <v/>
      </c>
      <c r="BQ283" s="10" t="str">
        <f t="shared" si="92"/>
        <v/>
      </c>
    </row>
    <row r="284" spans="4:69" x14ac:dyDescent="0.25">
      <c r="D284" s="6">
        <v>42402</v>
      </c>
      <c r="E284">
        <v>187.68600000000001</v>
      </c>
      <c r="F284">
        <v>185.4</v>
      </c>
      <c r="I284" s="6">
        <v>42402</v>
      </c>
      <c r="J284">
        <v>185.4</v>
      </c>
      <c r="K284">
        <v>187.68600000000001</v>
      </c>
      <c r="P284" s="6">
        <v>42405</v>
      </c>
      <c r="Q284">
        <v>0.17180000000000001</v>
      </c>
      <c r="S284" s="6">
        <v>42409</v>
      </c>
      <c r="T284">
        <v>6972</v>
      </c>
      <c r="W284" s="6">
        <v>42424</v>
      </c>
      <c r="X284" t="s">
        <v>1622</v>
      </c>
      <c r="Y284">
        <v>1713.96</v>
      </c>
      <c r="AJ284" s="6">
        <v>42405</v>
      </c>
      <c r="AK284" s="4">
        <f t="shared" si="84"/>
        <v>0.17180000000000001</v>
      </c>
      <c r="AM284" s="6">
        <v>42409</v>
      </c>
      <c r="AN284">
        <f t="shared" si="85"/>
        <v>1169.5530000000001</v>
      </c>
      <c r="AR284" s="6">
        <v>42402</v>
      </c>
      <c r="AS284">
        <f t="shared" si="86"/>
        <v>187.68600000000001</v>
      </c>
      <c r="AT284">
        <f t="shared" si="87"/>
        <v>1940.93</v>
      </c>
      <c r="AU284">
        <f t="shared" si="93"/>
        <v>-7.2937878507390863E-3</v>
      </c>
      <c r="AV284">
        <f t="shared" si="94"/>
        <v>-7.242633331457804E-3</v>
      </c>
      <c r="AX284" s="6">
        <v>42402</v>
      </c>
      <c r="AY284">
        <f t="shared" si="88"/>
        <v>187.68600000000001</v>
      </c>
      <c r="AZ284">
        <f t="shared" si="89"/>
        <v>185.4</v>
      </c>
      <c r="BA284">
        <f t="shared" si="95"/>
        <v>-1.2179917521818351E-2</v>
      </c>
      <c r="BB284">
        <f t="shared" si="96"/>
        <v>0</v>
      </c>
      <c r="BE284">
        <f t="shared" si="97"/>
        <v>103.73117417857237</v>
      </c>
      <c r="BF284" t="e">
        <f t="shared" si="98"/>
        <v>#N/A</v>
      </c>
      <c r="BG284">
        <f t="shared" si="82"/>
        <v>0.22270665067164949</v>
      </c>
      <c r="BH284">
        <f t="shared" si="83"/>
        <v>0.22269317680136899</v>
      </c>
      <c r="BI284">
        <f t="shared" si="101"/>
        <v>0.99999969216231122</v>
      </c>
      <c r="BL284" s="9"/>
      <c r="BM284" s="10" t="e">
        <f t="shared" si="99"/>
        <v>#N/A</v>
      </c>
      <c r="BN284" s="10" t="e">
        <f t="shared" si="100"/>
        <v>#N/A</v>
      </c>
      <c r="BO284" s="10" t="e">
        <f t="shared" si="90"/>
        <v>#N/A</v>
      </c>
      <c r="BP284" t="str">
        <f t="shared" si="91"/>
        <v/>
      </c>
      <c r="BQ284" s="10" t="str">
        <f t="shared" si="92"/>
        <v/>
      </c>
    </row>
    <row r="285" spans="4:69" x14ac:dyDescent="0.25">
      <c r="D285" s="6">
        <v>42403</v>
      </c>
      <c r="E285">
        <v>181.73099999999999</v>
      </c>
      <c r="F285">
        <v>177.48</v>
      </c>
      <c r="I285" s="6">
        <v>42403</v>
      </c>
      <c r="J285">
        <v>177.48</v>
      </c>
      <c r="K285">
        <v>181.73099999999999</v>
      </c>
      <c r="P285" s="6">
        <v>42408</v>
      </c>
      <c r="Q285">
        <v>0.18579999999999999</v>
      </c>
      <c r="S285" s="6">
        <v>42410</v>
      </c>
      <c r="T285">
        <v>20140</v>
      </c>
      <c r="W285" s="6">
        <v>42425</v>
      </c>
      <c r="X285" t="s">
        <v>1622</v>
      </c>
      <c r="Y285">
        <v>1746.95</v>
      </c>
      <c r="AJ285" s="6">
        <v>42408</v>
      </c>
      <c r="AK285" s="4">
        <f t="shared" si="84"/>
        <v>0.18579999999999999</v>
      </c>
      <c r="AM285" s="6">
        <v>42410</v>
      </c>
      <c r="AN285">
        <f t="shared" si="85"/>
        <v>3304.3697999999999</v>
      </c>
      <c r="AR285" s="6">
        <v>42403</v>
      </c>
      <c r="AS285">
        <f t="shared" si="86"/>
        <v>181.73099999999999</v>
      </c>
      <c r="AT285">
        <f t="shared" si="87"/>
        <v>1879.41</v>
      </c>
      <c r="AU285">
        <f t="shared" si="93"/>
        <v>-3.1728525302899602E-2</v>
      </c>
      <c r="AV285">
        <f t="shared" si="94"/>
        <v>-3.1696145662131081E-2</v>
      </c>
      <c r="AX285" s="6">
        <v>42403</v>
      </c>
      <c r="AY285">
        <f t="shared" si="88"/>
        <v>181.73099999999999</v>
      </c>
      <c r="AZ285">
        <f t="shared" si="89"/>
        <v>177.48</v>
      </c>
      <c r="BA285">
        <f t="shared" si="95"/>
        <v>-2.3391716327979317E-2</v>
      </c>
      <c r="BB285">
        <f t="shared" si="96"/>
        <v>0</v>
      </c>
      <c r="BE285">
        <f t="shared" si="97"/>
        <v>100.43993699394805</v>
      </c>
      <c r="BF285" t="e">
        <f t="shared" si="98"/>
        <v>#N/A</v>
      </c>
      <c r="BG285">
        <f t="shared" si="82"/>
        <v>0.22497966207571188</v>
      </c>
      <c r="BH285">
        <f t="shared" si="83"/>
        <v>0.22496796640779104</v>
      </c>
      <c r="BI285">
        <f t="shared" si="101"/>
        <v>0.99999971096206386</v>
      </c>
      <c r="BL285" s="9"/>
      <c r="BM285" s="10" t="e">
        <f t="shared" si="99"/>
        <v>#N/A</v>
      </c>
      <c r="BN285" s="10" t="e">
        <f t="shared" si="100"/>
        <v>#N/A</v>
      </c>
      <c r="BO285" s="10" t="e">
        <f t="shared" si="90"/>
        <v>#N/A</v>
      </c>
      <c r="BP285" t="str">
        <f t="shared" si="91"/>
        <v/>
      </c>
      <c r="BQ285" s="10" t="str">
        <f t="shared" si="92"/>
        <v/>
      </c>
    </row>
    <row r="286" spans="4:69" x14ac:dyDescent="0.25">
      <c r="D286" s="6">
        <v>42404</v>
      </c>
      <c r="E286">
        <v>179.45400000000001</v>
      </c>
      <c r="F286">
        <v>176.49</v>
      </c>
      <c r="I286" s="6">
        <v>42404</v>
      </c>
      <c r="J286">
        <v>176.49</v>
      </c>
      <c r="K286">
        <v>179.45400000000001</v>
      </c>
      <c r="P286" s="6">
        <v>42409</v>
      </c>
      <c r="Q286">
        <v>0.15409999999999999</v>
      </c>
      <c r="S286" s="6">
        <v>42411</v>
      </c>
      <c r="T286">
        <v>41058</v>
      </c>
      <c r="W286" s="6">
        <v>42426</v>
      </c>
      <c r="X286" t="s">
        <v>1622</v>
      </c>
      <c r="Y286">
        <v>1752.13</v>
      </c>
      <c r="AJ286" s="6">
        <v>42409</v>
      </c>
      <c r="AK286" s="4">
        <f t="shared" si="84"/>
        <v>0.15409999999999999</v>
      </c>
      <c r="AM286" s="6">
        <v>42411</v>
      </c>
      <c r="AN286">
        <f t="shared" si="85"/>
        <v>6421.4712</v>
      </c>
      <c r="AR286" s="6">
        <v>42404</v>
      </c>
      <c r="AS286">
        <f t="shared" si="86"/>
        <v>179.45400000000001</v>
      </c>
      <c r="AT286">
        <f t="shared" si="87"/>
        <v>1855.92</v>
      </c>
      <c r="AU286">
        <f t="shared" si="93"/>
        <v>-1.2529507899037506E-2</v>
      </c>
      <c r="AV286">
        <f t="shared" si="94"/>
        <v>-1.2498603285073462E-2</v>
      </c>
      <c r="AX286" s="6">
        <v>42404</v>
      </c>
      <c r="AY286">
        <f t="shared" si="88"/>
        <v>179.45400000000001</v>
      </c>
      <c r="AZ286">
        <f t="shared" si="89"/>
        <v>176.49</v>
      </c>
      <c r="BA286">
        <f t="shared" si="95"/>
        <v>-1.6516767528168774E-2</v>
      </c>
      <c r="BB286">
        <f t="shared" si="96"/>
        <v>0</v>
      </c>
      <c r="BE286">
        <f t="shared" si="97"/>
        <v>99.181474010003555</v>
      </c>
      <c r="BF286" t="e">
        <f t="shared" si="98"/>
        <v>#N/A</v>
      </c>
      <c r="BG286">
        <f t="shared" si="82"/>
        <v>0.22527664142319112</v>
      </c>
      <c r="BH286">
        <f t="shared" si="83"/>
        <v>0.22526435691688099</v>
      </c>
      <c r="BI286">
        <f t="shared" si="101"/>
        <v>0.99999971653533015</v>
      </c>
      <c r="BL286" s="9"/>
      <c r="BM286" s="10" t="e">
        <f t="shared" si="99"/>
        <v>#N/A</v>
      </c>
      <c r="BN286" s="10" t="e">
        <f t="shared" si="100"/>
        <v>#N/A</v>
      </c>
      <c r="BO286" s="10" t="e">
        <f t="shared" si="90"/>
        <v>#N/A</v>
      </c>
      <c r="BP286" t="str">
        <f t="shared" si="91"/>
        <v/>
      </c>
      <c r="BQ286" s="10" t="str">
        <f t="shared" si="92"/>
        <v/>
      </c>
    </row>
    <row r="287" spans="4:69" x14ac:dyDescent="0.25">
      <c r="D287" s="6">
        <v>42405</v>
      </c>
      <c r="E287">
        <v>176.852</v>
      </c>
      <c r="F287">
        <v>174.14</v>
      </c>
      <c r="I287" s="6">
        <v>42405</v>
      </c>
      <c r="J287">
        <v>174.14</v>
      </c>
      <c r="K287">
        <v>176.852</v>
      </c>
      <c r="P287" s="6">
        <v>42410</v>
      </c>
      <c r="Q287">
        <v>0.185</v>
      </c>
      <c r="S287" s="6">
        <v>42412</v>
      </c>
      <c r="T287">
        <v>23032</v>
      </c>
      <c r="W287" s="6">
        <v>42429</v>
      </c>
      <c r="X287" t="s">
        <v>1622</v>
      </c>
      <c r="Y287">
        <v>1733</v>
      </c>
      <c r="AJ287" s="6">
        <v>42410</v>
      </c>
      <c r="AK287" s="4">
        <f t="shared" si="84"/>
        <v>0.185</v>
      </c>
      <c r="AM287" s="6">
        <v>42412</v>
      </c>
      <c r="AN287">
        <f t="shared" si="85"/>
        <v>3621.0910400000002</v>
      </c>
      <c r="AR287" s="6">
        <v>42405</v>
      </c>
      <c r="AS287">
        <f t="shared" si="86"/>
        <v>176.852</v>
      </c>
      <c r="AT287">
        <f t="shared" si="87"/>
        <v>1829.06</v>
      </c>
      <c r="AU287">
        <f t="shared" si="93"/>
        <v>-1.4499537485929581E-2</v>
      </c>
      <c r="AV287">
        <f t="shared" si="94"/>
        <v>-1.4472606577869751E-2</v>
      </c>
      <c r="AX287" s="6">
        <v>42405</v>
      </c>
      <c r="AY287">
        <f t="shared" si="88"/>
        <v>176.852</v>
      </c>
      <c r="AZ287">
        <f t="shared" si="89"/>
        <v>174.14</v>
      </c>
      <c r="BA287">
        <f t="shared" si="95"/>
        <v>-1.5334856263994889E-2</v>
      </c>
      <c r="BB287">
        <f t="shared" si="96"/>
        <v>0</v>
      </c>
      <c r="BE287">
        <f t="shared" si="97"/>
        <v>97.743388509685758</v>
      </c>
      <c r="BF287" t="e">
        <f t="shared" si="98"/>
        <v>#N/A</v>
      </c>
      <c r="BG287">
        <f t="shared" si="82"/>
        <v>0.22574432424704655</v>
      </c>
      <c r="BH287">
        <f t="shared" si="83"/>
        <v>0.22573316994529041</v>
      </c>
      <c r="BI287">
        <f t="shared" si="101"/>
        <v>0.99999976426185611</v>
      </c>
      <c r="BL287" s="9"/>
      <c r="BM287" s="10" t="e">
        <f t="shared" si="99"/>
        <v>#N/A</v>
      </c>
      <c r="BN287" s="10" t="e">
        <f t="shared" si="100"/>
        <v>#N/A</v>
      </c>
      <c r="BO287" s="10" t="e">
        <f t="shared" si="90"/>
        <v>#N/A</v>
      </c>
      <c r="BP287" t="str">
        <f t="shared" si="91"/>
        <v/>
      </c>
      <c r="BQ287" s="10" t="str">
        <f t="shared" si="92"/>
        <v/>
      </c>
    </row>
    <row r="288" spans="4:69" x14ac:dyDescent="0.25">
      <c r="D288" s="6">
        <v>42408</v>
      </c>
      <c r="E288">
        <v>178.33699999999999</v>
      </c>
      <c r="F288">
        <v>170.24</v>
      </c>
      <c r="I288" s="6">
        <v>42408</v>
      </c>
      <c r="J288">
        <v>170.24</v>
      </c>
      <c r="K288">
        <v>178.33699999999999</v>
      </c>
      <c r="P288" s="6">
        <v>42411</v>
      </c>
      <c r="Q288">
        <v>0.58320000000000005</v>
      </c>
      <c r="S288" s="6">
        <v>42415</v>
      </c>
      <c r="T288">
        <v>12253</v>
      </c>
      <c r="W288" s="6">
        <v>42430</v>
      </c>
      <c r="X288" t="s">
        <v>1622</v>
      </c>
      <c r="Y288">
        <v>1736.99</v>
      </c>
      <c r="AJ288" s="6">
        <v>42411</v>
      </c>
      <c r="AK288" s="4">
        <f t="shared" si="84"/>
        <v>0.12103577981651402</v>
      </c>
      <c r="AM288" s="6">
        <v>42415</v>
      </c>
      <c r="AN288">
        <f t="shared" si="85"/>
        <v>2028.3616199999999</v>
      </c>
      <c r="AR288" s="6">
        <v>42408</v>
      </c>
      <c r="AS288">
        <f t="shared" si="86"/>
        <v>178.33699999999999</v>
      </c>
      <c r="AT288">
        <f t="shared" si="87"/>
        <v>1844.59</v>
      </c>
      <c r="AU288">
        <f t="shared" si="93"/>
        <v>8.3968516047314701E-3</v>
      </c>
      <c r="AV288">
        <f t="shared" si="94"/>
        <v>8.4907001410561289E-3</v>
      </c>
      <c r="AX288" s="6">
        <v>42408</v>
      </c>
      <c r="AY288">
        <f t="shared" si="88"/>
        <v>178.33699999999999</v>
      </c>
      <c r="AZ288">
        <f t="shared" si="89"/>
        <v>170.24</v>
      </c>
      <c r="BA288">
        <f t="shared" si="95"/>
        <v>-4.5402804802144092E-2</v>
      </c>
      <c r="BB288">
        <f t="shared" si="96"/>
        <v>0</v>
      </c>
      <c r="BE288">
        <f t="shared" si="97"/>
        <v>98.564125238345198</v>
      </c>
      <c r="BF288" t="e">
        <f t="shared" si="98"/>
        <v>#N/A</v>
      </c>
      <c r="BG288">
        <f t="shared" si="82"/>
        <v>0.22590537336393782</v>
      </c>
      <c r="BH288">
        <f t="shared" si="83"/>
        <v>0.22589619554530929</v>
      </c>
      <c r="BI288">
        <f t="shared" si="101"/>
        <v>0.99999961070490495</v>
      </c>
      <c r="BL288" s="9"/>
      <c r="BM288" s="10" t="e">
        <f t="shared" si="99"/>
        <v>#N/A</v>
      </c>
      <c r="BN288" s="10" t="e">
        <f t="shared" si="100"/>
        <v>#N/A</v>
      </c>
      <c r="BO288" s="10" t="e">
        <f t="shared" si="90"/>
        <v>#N/A</v>
      </c>
      <c r="BP288" t="str">
        <f t="shared" si="91"/>
        <v/>
      </c>
      <c r="BQ288" s="10" t="str">
        <f t="shared" si="92"/>
        <v/>
      </c>
    </row>
    <row r="289" spans="4:69" x14ac:dyDescent="0.25">
      <c r="D289" s="6">
        <v>42409</v>
      </c>
      <c r="E289">
        <v>168.40700000000001</v>
      </c>
      <c r="F289">
        <v>167.75</v>
      </c>
      <c r="I289" s="6">
        <v>42409</v>
      </c>
      <c r="J289">
        <v>167.75</v>
      </c>
      <c r="K289">
        <v>168.40700000000001</v>
      </c>
      <c r="P289" s="6">
        <v>42412</v>
      </c>
      <c r="Q289">
        <v>0.20979999999999999</v>
      </c>
      <c r="S289" s="6">
        <v>42416</v>
      </c>
      <c r="T289">
        <v>10931</v>
      </c>
      <c r="W289" s="6">
        <v>42431</v>
      </c>
      <c r="X289" t="s">
        <v>1622</v>
      </c>
      <c r="Y289">
        <v>1801.77</v>
      </c>
      <c r="AJ289" s="6">
        <v>42412</v>
      </c>
      <c r="AK289" s="4">
        <f t="shared" si="84"/>
        <v>0.20979999999999999</v>
      </c>
      <c r="AM289" s="6">
        <v>42416</v>
      </c>
      <c r="AN289">
        <f t="shared" si="85"/>
        <v>1801.9753499999999</v>
      </c>
      <c r="AR289" s="6">
        <v>42409</v>
      </c>
      <c r="AS289">
        <f t="shared" si="86"/>
        <v>168.40700000000001</v>
      </c>
      <c r="AT289">
        <f t="shared" si="87"/>
        <v>1741.94</v>
      </c>
      <c r="AU289">
        <f t="shared" si="93"/>
        <v>-5.568109814564548E-2</v>
      </c>
      <c r="AV289">
        <f t="shared" si="94"/>
        <v>-5.5649222862533043E-2</v>
      </c>
      <c r="AX289" s="6">
        <v>42409</v>
      </c>
      <c r="AY289">
        <f t="shared" si="88"/>
        <v>168.40700000000001</v>
      </c>
      <c r="AZ289">
        <f t="shared" si="89"/>
        <v>167.75</v>
      </c>
      <c r="BA289">
        <f t="shared" si="95"/>
        <v>-3.9012630116326275E-3</v>
      </c>
      <c r="BB289">
        <f t="shared" si="96"/>
        <v>0</v>
      </c>
      <c r="BE289">
        <f t="shared" si="97"/>
        <v>93.075966507309204</v>
      </c>
      <c r="BF289" t="e">
        <f t="shared" si="98"/>
        <v>#N/A</v>
      </c>
      <c r="BG289">
        <f t="shared" si="82"/>
        <v>0.23229054103318153</v>
      </c>
      <c r="BH289">
        <f t="shared" si="83"/>
        <v>0.23228462577029729</v>
      </c>
      <c r="BI289">
        <f t="shared" si="101"/>
        <v>0.99999967192890826</v>
      </c>
      <c r="BL289" s="9"/>
      <c r="BM289" s="10" t="e">
        <f t="shared" si="99"/>
        <v>#N/A</v>
      </c>
      <c r="BN289" s="10" t="e">
        <f t="shared" si="100"/>
        <v>#N/A</v>
      </c>
      <c r="BO289" s="10" t="e">
        <f t="shared" si="90"/>
        <v>#N/A</v>
      </c>
      <c r="BP289" t="str">
        <f t="shared" si="91"/>
        <v/>
      </c>
      <c r="BQ289" s="10" t="str">
        <f t="shared" si="92"/>
        <v/>
      </c>
    </row>
    <row r="290" spans="4:69" x14ac:dyDescent="0.25">
      <c r="D290" s="6">
        <v>42410</v>
      </c>
      <c r="E290">
        <v>163.21799999999999</v>
      </c>
      <c r="F290">
        <v>164.07</v>
      </c>
      <c r="I290" s="6">
        <v>42410</v>
      </c>
      <c r="J290">
        <v>164.07</v>
      </c>
      <c r="K290">
        <v>163.21799999999999</v>
      </c>
      <c r="P290" s="6">
        <v>42415</v>
      </c>
      <c r="Q290">
        <v>0.1303</v>
      </c>
      <c r="S290" s="6">
        <v>42417</v>
      </c>
      <c r="T290">
        <v>13828</v>
      </c>
      <c r="W290" s="6">
        <v>42432</v>
      </c>
      <c r="X290" t="s">
        <v>1622</v>
      </c>
      <c r="Y290">
        <v>1827.4</v>
      </c>
      <c r="AJ290" s="6">
        <v>42415</v>
      </c>
      <c r="AK290" s="4">
        <f t="shared" si="84"/>
        <v>0.1303</v>
      </c>
      <c r="AM290" s="6">
        <v>42417</v>
      </c>
      <c r="AN290">
        <f t="shared" si="85"/>
        <v>2340.9421200000002</v>
      </c>
      <c r="AR290" s="6">
        <v>42410</v>
      </c>
      <c r="AS290">
        <f t="shared" si="86"/>
        <v>163.21799999999999</v>
      </c>
      <c r="AT290">
        <f t="shared" si="87"/>
        <v>1688.31</v>
      </c>
      <c r="AU290">
        <f t="shared" si="93"/>
        <v>-3.081225839781021E-2</v>
      </c>
      <c r="AV290">
        <f t="shared" si="94"/>
        <v>-3.0787512773115089E-2</v>
      </c>
      <c r="AX290" s="6">
        <v>42410</v>
      </c>
      <c r="AY290">
        <f t="shared" si="88"/>
        <v>163.21799999999999</v>
      </c>
      <c r="AZ290">
        <f t="shared" si="89"/>
        <v>164.07</v>
      </c>
      <c r="BA290">
        <f t="shared" si="95"/>
        <v>0</v>
      </c>
      <c r="BB290">
        <f t="shared" si="96"/>
        <v>5.2200124986214735E-3</v>
      </c>
      <c r="BE290">
        <f t="shared" si="97"/>
        <v>90.20808577666007</v>
      </c>
      <c r="BF290" t="e">
        <f t="shared" si="98"/>
        <v>#N/A</v>
      </c>
      <c r="BG290">
        <f t="shared" si="82"/>
        <v>0.23432553071806803</v>
      </c>
      <c r="BH290">
        <f t="shared" si="83"/>
        <v>0.23432206004926961</v>
      </c>
      <c r="BI290">
        <f t="shared" si="101"/>
        <v>0.99999967909880971</v>
      </c>
      <c r="BL290" s="9"/>
      <c r="BM290" s="10" t="e">
        <f t="shared" si="99"/>
        <v>#N/A</v>
      </c>
      <c r="BN290" s="10" t="e">
        <f t="shared" si="100"/>
        <v>#N/A</v>
      </c>
      <c r="BO290" s="10" t="e">
        <f t="shared" si="90"/>
        <v>#N/A</v>
      </c>
      <c r="BP290" t="str">
        <f t="shared" si="91"/>
        <v/>
      </c>
      <c r="BQ290" s="10" t="str">
        <f t="shared" si="92"/>
        <v/>
      </c>
    </row>
    <row r="291" spans="4:69" x14ac:dyDescent="0.25">
      <c r="D291" s="6">
        <v>42411</v>
      </c>
      <c r="E291">
        <v>163.21299999999999</v>
      </c>
      <c r="F291">
        <v>156.4</v>
      </c>
      <c r="I291" s="6">
        <v>42411</v>
      </c>
      <c r="J291">
        <v>156.4</v>
      </c>
      <c r="K291">
        <v>163.21299999999999</v>
      </c>
      <c r="P291" s="6">
        <v>42416</v>
      </c>
      <c r="Q291">
        <v>0.1734</v>
      </c>
      <c r="S291" s="6">
        <v>42418</v>
      </c>
      <c r="T291">
        <v>4826</v>
      </c>
      <c r="W291" s="6">
        <v>42433</v>
      </c>
      <c r="X291" t="s">
        <v>1622</v>
      </c>
      <c r="Y291">
        <v>1835.68</v>
      </c>
      <c r="AJ291" s="6">
        <v>42416</v>
      </c>
      <c r="AK291" s="4">
        <f t="shared" si="84"/>
        <v>0.1734</v>
      </c>
      <c r="AM291" s="6">
        <v>42418</v>
      </c>
      <c r="AN291">
        <f t="shared" si="85"/>
        <v>811.44363999999985</v>
      </c>
      <c r="AR291" s="6">
        <v>42411</v>
      </c>
      <c r="AS291">
        <f t="shared" si="86"/>
        <v>163.21299999999999</v>
      </c>
      <c r="AT291">
        <f t="shared" si="87"/>
        <v>1688.31</v>
      </c>
      <c r="AU291">
        <f t="shared" si="93"/>
        <v>-3.0633876165642171E-5</v>
      </c>
      <c r="AV291">
        <f t="shared" si="94"/>
        <v>0</v>
      </c>
      <c r="AX291" s="6">
        <v>42411</v>
      </c>
      <c r="AY291">
        <f t="shared" si="88"/>
        <v>163.21299999999999</v>
      </c>
      <c r="AZ291">
        <f t="shared" si="89"/>
        <v>156.4</v>
      </c>
      <c r="BA291">
        <f t="shared" si="95"/>
        <v>-4.1742998413116572E-2</v>
      </c>
      <c r="BB291">
        <f t="shared" si="96"/>
        <v>0</v>
      </c>
      <c r="BE291">
        <f t="shared" si="97"/>
        <v>90.205322353331255</v>
      </c>
      <c r="BF291" t="e">
        <f t="shared" si="98"/>
        <v>#N/A</v>
      </c>
      <c r="BG291">
        <f t="shared" si="82"/>
        <v>0.23421547495856829</v>
      </c>
      <c r="BH291">
        <f t="shared" si="83"/>
        <v>0.23421018166484847</v>
      </c>
      <c r="BI291">
        <f t="shared" si="101"/>
        <v>0.99999968396809247</v>
      </c>
      <c r="BL291" s="9"/>
      <c r="BM291" s="10" t="e">
        <f t="shared" si="99"/>
        <v>#N/A</v>
      </c>
      <c r="BN291" s="10" t="e">
        <f t="shared" si="100"/>
        <v>#N/A</v>
      </c>
      <c r="BO291" s="10" t="e">
        <f t="shared" si="90"/>
        <v>#N/A</v>
      </c>
      <c r="BP291" t="str">
        <f t="shared" si="91"/>
        <v/>
      </c>
      <c r="BQ291" s="10" t="str">
        <f t="shared" si="92"/>
        <v/>
      </c>
    </row>
    <row r="292" spans="4:69" x14ac:dyDescent="0.25">
      <c r="D292" s="6">
        <v>42412</v>
      </c>
      <c r="E292">
        <v>154.03</v>
      </c>
      <c r="F292">
        <v>157.22</v>
      </c>
      <c r="I292" s="6">
        <v>42412</v>
      </c>
      <c r="J292">
        <v>157.22</v>
      </c>
      <c r="K292">
        <v>154.03</v>
      </c>
      <c r="P292" s="6">
        <v>42417</v>
      </c>
      <c r="Q292">
        <v>0.1663</v>
      </c>
      <c r="S292" s="6">
        <v>42419</v>
      </c>
      <c r="T292">
        <v>6161</v>
      </c>
      <c r="W292" s="6">
        <v>42436</v>
      </c>
      <c r="X292" t="s">
        <v>1622</v>
      </c>
      <c r="Y292">
        <v>1818.13</v>
      </c>
      <c r="AJ292" s="6">
        <v>42417</v>
      </c>
      <c r="AK292" s="4">
        <f t="shared" si="84"/>
        <v>0.1663</v>
      </c>
      <c r="AM292" s="6">
        <v>42419</v>
      </c>
      <c r="AN292">
        <f t="shared" si="85"/>
        <v>1017.1811</v>
      </c>
      <c r="AR292" s="6">
        <v>42412</v>
      </c>
      <c r="AS292">
        <f t="shared" si="86"/>
        <v>154.03</v>
      </c>
      <c r="AT292">
        <f t="shared" si="87"/>
        <v>1593.37</v>
      </c>
      <c r="AU292">
        <f t="shared" si="93"/>
        <v>-5.6263900547137702E-2</v>
      </c>
      <c r="AV292">
        <f t="shared" si="94"/>
        <v>-5.623374854144092E-2</v>
      </c>
      <c r="AX292" s="6">
        <v>42412</v>
      </c>
      <c r="AY292">
        <f t="shared" si="88"/>
        <v>154.03</v>
      </c>
      <c r="AZ292">
        <f t="shared" si="89"/>
        <v>157.22</v>
      </c>
      <c r="BA292">
        <f t="shared" si="95"/>
        <v>0</v>
      </c>
      <c r="BB292">
        <f t="shared" si="96"/>
        <v>2.0710251249756562E-2</v>
      </c>
      <c r="BE292">
        <f t="shared" si="97"/>
        <v>85.130019067620921</v>
      </c>
      <c r="BF292" t="e">
        <f t="shared" si="98"/>
        <v>#N/A</v>
      </c>
      <c r="BG292">
        <f t="shared" si="82"/>
        <v>0.24089091606987473</v>
      </c>
      <c r="BH292">
        <f t="shared" si="83"/>
        <v>0.24088878219348997</v>
      </c>
      <c r="BI292">
        <f t="shared" si="101"/>
        <v>0.99999976344689678</v>
      </c>
      <c r="BL292" s="9"/>
      <c r="BM292" s="10" t="e">
        <f t="shared" si="99"/>
        <v>#N/A</v>
      </c>
      <c r="BN292" s="10" t="e">
        <f t="shared" si="100"/>
        <v>#N/A</v>
      </c>
      <c r="BO292" s="10" t="e">
        <f t="shared" si="90"/>
        <v>#N/A</v>
      </c>
      <c r="BP292" t="str">
        <f t="shared" si="91"/>
        <v/>
      </c>
      <c r="BQ292" s="10" t="str">
        <f t="shared" si="92"/>
        <v/>
      </c>
    </row>
    <row r="293" spans="4:69" x14ac:dyDescent="0.25">
      <c r="D293" s="6">
        <v>42415</v>
      </c>
      <c r="E293">
        <v>166.74299999999999</v>
      </c>
      <c r="F293">
        <v>165.54</v>
      </c>
      <c r="I293" s="6">
        <v>42415</v>
      </c>
      <c r="J293">
        <v>165.54</v>
      </c>
      <c r="K293">
        <v>166.74299999999999</v>
      </c>
      <c r="P293" s="6">
        <v>42418</v>
      </c>
      <c r="Q293">
        <v>0.12839999999999999</v>
      </c>
      <c r="S293" s="6">
        <v>42422</v>
      </c>
      <c r="T293">
        <v>7705</v>
      </c>
      <c r="W293" s="6">
        <v>42437</v>
      </c>
      <c r="X293" t="s">
        <v>1622</v>
      </c>
      <c r="Y293">
        <v>1799.46</v>
      </c>
      <c r="AJ293" s="6">
        <v>42418</v>
      </c>
      <c r="AK293" s="4">
        <f t="shared" si="84"/>
        <v>0.12839999999999999</v>
      </c>
      <c r="AM293" s="6">
        <v>42422</v>
      </c>
      <c r="AN293">
        <f t="shared" si="85"/>
        <v>1304.3794499999999</v>
      </c>
      <c r="AR293" s="6">
        <v>42415</v>
      </c>
      <c r="AS293">
        <f t="shared" si="86"/>
        <v>166.74299999999999</v>
      </c>
      <c r="AT293">
        <f t="shared" si="87"/>
        <v>1725.04</v>
      </c>
      <c r="AU293">
        <f t="shared" si="93"/>
        <v>8.2535869635785186E-2</v>
      </c>
      <c r="AV293">
        <f t="shared" si="94"/>
        <v>8.2636173644539568E-2</v>
      </c>
      <c r="AX293" s="6">
        <v>42415</v>
      </c>
      <c r="AY293">
        <f t="shared" si="88"/>
        <v>166.74299999999999</v>
      </c>
      <c r="AZ293">
        <f t="shared" si="89"/>
        <v>165.54</v>
      </c>
      <c r="BA293">
        <f t="shared" si="95"/>
        <v>-7.2146956693834863E-3</v>
      </c>
      <c r="BB293">
        <f t="shared" si="96"/>
        <v>0</v>
      </c>
      <c r="BE293">
        <f t="shared" si="97"/>
        <v>92.156299223477987</v>
      </c>
      <c r="BF293" t="e">
        <f t="shared" si="98"/>
        <v>#N/A</v>
      </c>
      <c r="BG293">
        <f t="shared" si="82"/>
        <v>0.25471913469888413</v>
      </c>
      <c r="BH293">
        <f t="shared" si="83"/>
        <v>0.25473693862742031</v>
      </c>
      <c r="BI293">
        <f t="shared" si="101"/>
        <v>0.99999981388885217</v>
      </c>
      <c r="BL293" s="9"/>
      <c r="BM293" s="10" t="e">
        <f t="shared" si="99"/>
        <v>#N/A</v>
      </c>
      <c r="BN293" s="10" t="e">
        <f t="shared" si="100"/>
        <v>#N/A</v>
      </c>
      <c r="BO293" s="10" t="e">
        <f t="shared" si="90"/>
        <v>#N/A</v>
      </c>
      <c r="BP293" t="str">
        <f t="shared" si="91"/>
        <v/>
      </c>
      <c r="BQ293" s="10" t="str">
        <f t="shared" si="92"/>
        <v/>
      </c>
    </row>
    <row r="294" spans="4:69" x14ac:dyDescent="0.25">
      <c r="D294" s="6">
        <v>42416</v>
      </c>
      <c r="E294">
        <v>167.376</v>
      </c>
      <c r="F294">
        <v>164.85</v>
      </c>
      <c r="I294" s="6">
        <v>42416</v>
      </c>
      <c r="J294">
        <v>164.85</v>
      </c>
      <c r="K294">
        <v>167.376</v>
      </c>
      <c r="P294" s="6">
        <v>42419</v>
      </c>
      <c r="Q294">
        <v>0.12590000000000001</v>
      </c>
      <c r="S294" s="6">
        <v>42423</v>
      </c>
      <c r="T294">
        <v>3218</v>
      </c>
      <c r="W294" s="6">
        <v>42438</v>
      </c>
      <c r="X294" t="s">
        <v>1622</v>
      </c>
      <c r="Y294">
        <v>1779.25</v>
      </c>
      <c r="AJ294" s="6">
        <v>42419</v>
      </c>
      <c r="AK294" s="4">
        <f t="shared" si="84"/>
        <v>0.12590000000000001</v>
      </c>
      <c r="AM294" s="6">
        <v>42423</v>
      </c>
      <c r="AN294">
        <f t="shared" si="85"/>
        <v>529.03920000000005</v>
      </c>
      <c r="AR294" s="6">
        <v>42416</v>
      </c>
      <c r="AS294">
        <f t="shared" si="86"/>
        <v>167.376</v>
      </c>
      <c r="AT294">
        <f t="shared" si="87"/>
        <v>1731.64</v>
      </c>
      <c r="AU294">
        <f t="shared" si="93"/>
        <v>3.796261312319027E-3</v>
      </c>
      <c r="AV294">
        <f t="shared" si="94"/>
        <v>3.8259982377220059E-3</v>
      </c>
      <c r="AX294" s="6">
        <v>42416</v>
      </c>
      <c r="AY294">
        <f t="shared" si="88"/>
        <v>167.376</v>
      </c>
      <c r="AZ294">
        <f t="shared" si="89"/>
        <v>164.85</v>
      </c>
      <c r="BA294">
        <f t="shared" si="95"/>
        <v>-1.5091769429308899E-2</v>
      </c>
      <c r="BB294">
        <f t="shared" si="96"/>
        <v>0</v>
      </c>
      <c r="BE294">
        <f t="shared" si="97"/>
        <v>92.506148616906572</v>
      </c>
      <c r="BF294" t="e">
        <f t="shared" si="98"/>
        <v>#N/A</v>
      </c>
      <c r="BG294">
        <f t="shared" si="82"/>
        <v>0.25461081571158645</v>
      </c>
      <c r="BH294">
        <f t="shared" si="83"/>
        <v>0.25462878814580081</v>
      </c>
      <c r="BI294">
        <f t="shared" si="101"/>
        <v>0.99999980017995282</v>
      </c>
      <c r="BL294" s="9"/>
      <c r="BM294" s="10" t="e">
        <f t="shared" si="99"/>
        <v>#N/A</v>
      </c>
      <c r="BN294" s="10" t="e">
        <f t="shared" si="100"/>
        <v>#N/A</v>
      </c>
      <c r="BO294" s="10" t="e">
        <f t="shared" si="90"/>
        <v>#N/A</v>
      </c>
      <c r="BP294" t="str">
        <f t="shared" si="91"/>
        <v/>
      </c>
      <c r="BQ294" s="10" t="str">
        <f t="shared" si="92"/>
        <v/>
      </c>
    </row>
    <row r="295" spans="4:69" x14ac:dyDescent="0.25">
      <c r="D295" s="6">
        <v>42417</v>
      </c>
      <c r="E295">
        <v>165.43299999999999</v>
      </c>
      <c r="F295">
        <v>169.29</v>
      </c>
      <c r="I295" s="6">
        <v>42417</v>
      </c>
      <c r="J295">
        <v>169.29</v>
      </c>
      <c r="K295">
        <v>165.43299999999999</v>
      </c>
      <c r="P295" s="6">
        <v>42422</v>
      </c>
      <c r="Q295">
        <v>0.13700000000000001</v>
      </c>
      <c r="S295" s="6">
        <v>42424</v>
      </c>
      <c r="T295">
        <v>16754</v>
      </c>
      <c r="W295" s="6">
        <v>42439</v>
      </c>
      <c r="X295" t="s">
        <v>1622</v>
      </c>
      <c r="Y295">
        <v>1805</v>
      </c>
      <c r="AJ295" s="6">
        <v>42422</v>
      </c>
      <c r="AK295" s="4">
        <f t="shared" si="84"/>
        <v>0.13700000000000001</v>
      </c>
      <c r="AM295" s="6">
        <v>42424</v>
      </c>
      <c r="AN295">
        <f t="shared" si="85"/>
        <v>2705.6034599999998</v>
      </c>
      <c r="AR295" s="6">
        <v>42417</v>
      </c>
      <c r="AS295">
        <f t="shared" si="86"/>
        <v>165.43299999999999</v>
      </c>
      <c r="AT295">
        <f t="shared" si="87"/>
        <v>1711.6</v>
      </c>
      <c r="AU295">
        <f t="shared" si="93"/>
        <v>-1.1608593824682267E-2</v>
      </c>
      <c r="AV295">
        <f t="shared" si="94"/>
        <v>-1.1572844240142377E-2</v>
      </c>
      <c r="AX295" s="6">
        <v>42417</v>
      </c>
      <c r="AY295">
        <f t="shared" si="88"/>
        <v>165.43299999999999</v>
      </c>
      <c r="AZ295">
        <f t="shared" si="89"/>
        <v>169.29</v>
      </c>
      <c r="BA295">
        <f t="shared" si="95"/>
        <v>0</v>
      </c>
      <c r="BB295">
        <f t="shared" si="96"/>
        <v>2.3314574480303163E-2</v>
      </c>
      <c r="BE295">
        <f t="shared" si="97"/>
        <v>91.432282311327214</v>
      </c>
      <c r="BF295" t="e">
        <f t="shared" si="98"/>
        <v>#N/A</v>
      </c>
      <c r="BG295">
        <f t="shared" si="82"/>
        <v>0.25482976622025821</v>
      </c>
      <c r="BH295">
        <f t="shared" si="83"/>
        <v>0.25484820368556316</v>
      </c>
      <c r="BI295">
        <f t="shared" si="101"/>
        <v>0.99999979465927902</v>
      </c>
      <c r="BL295" s="9"/>
      <c r="BM295" s="10" t="e">
        <f t="shared" si="99"/>
        <v>#N/A</v>
      </c>
      <c r="BN295" s="10" t="e">
        <f t="shared" si="100"/>
        <v>#N/A</v>
      </c>
      <c r="BO295" s="10" t="e">
        <f t="shared" si="90"/>
        <v>#N/A</v>
      </c>
      <c r="BP295" t="str">
        <f t="shared" si="91"/>
        <v/>
      </c>
      <c r="BQ295" s="10" t="str">
        <f t="shared" si="92"/>
        <v/>
      </c>
    </row>
    <row r="296" spans="4:69" x14ac:dyDescent="0.25">
      <c r="D296" s="6">
        <v>42418</v>
      </c>
      <c r="E296">
        <v>169.29499999999999</v>
      </c>
      <c r="F296">
        <v>168.14</v>
      </c>
      <c r="I296" s="6">
        <v>42418</v>
      </c>
      <c r="J296">
        <v>168.14</v>
      </c>
      <c r="K296">
        <v>169.29499999999999</v>
      </c>
      <c r="P296" s="6">
        <v>42423</v>
      </c>
      <c r="Q296">
        <v>0.21249999999999999</v>
      </c>
      <c r="S296" s="6">
        <v>42425</v>
      </c>
      <c r="T296">
        <v>2401</v>
      </c>
      <c r="W296" s="6">
        <v>42440</v>
      </c>
      <c r="X296" t="s">
        <v>1622</v>
      </c>
      <c r="Y296">
        <v>1814.14</v>
      </c>
      <c r="AJ296" s="6">
        <v>42423</v>
      </c>
      <c r="AK296" s="4">
        <f t="shared" si="84"/>
        <v>0.21249999999999999</v>
      </c>
      <c r="AM296" s="6">
        <v>42425</v>
      </c>
      <c r="AN296">
        <f t="shared" si="85"/>
        <v>402.93582000000004</v>
      </c>
      <c r="AR296" s="6">
        <v>42418</v>
      </c>
      <c r="AS296">
        <f t="shared" si="86"/>
        <v>169.29499999999999</v>
      </c>
      <c r="AT296">
        <f t="shared" si="87"/>
        <v>1751.6</v>
      </c>
      <c r="AU296">
        <f t="shared" si="93"/>
        <v>2.3344798196248684E-2</v>
      </c>
      <c r="AV296">
        <f t="shared" si="94"/>
        <v>2.3369946249123696E-2</v>
      </c>
      <c r="AX296" s="6">
        <v>42418</v>
      </c>
      <c r="AY296">
        <f t="shared" si="88"/>
        <v>169.29499999999999</v>
      </c>
      <c r="AZ296">
        <f t="shared" si="89"/>
        <v>168.14</v>
      </c>
      <c r="BA296">
        <f t="shared" si="95"/>
        <v>-6.8224105850733796E-3</v>
      </c>
      <c r="BB296">
        <f t="shared" si="96"/>
        <v>0</v>
      </c>
      <c r="BE296">
        <f t="shared" si="97"/>
        <v>93.566750490507587</v>
      </c>
      <c r="BF296" t="e">
        <f t="shared" si="98"/>
        <v>#N/A</v>
      </c>
      <c r="BG296">
        <f t="shared" si="82"/>
        <v>0.25595490423088491</v>
      </c>
      <c r="BH296">
        <f t="shared" si="83"/>
        <v>0.25597118644834294</v>
      </c>
      <c r="BI296">
        <f t="shared" si="101"/>
        <v>0.99999979110198123</v>
      </c>
      <c r="BL296" s="9"/>
      <c r="BM296" s="10" t="e">
        <f t="shared" si="99"/>
        <v>#N/A</v>
      </c>
      <c r="BN296" s="10" t="e">
        <f t="shared" si="100"/>
        <v>#N/A</v>
      </c>
      <c r="BO296" s="10" t="e">
        <f t="shared" si="90"/>
        <v>#N/A</v>
      </c>
      <c r="BP296" t="str">
        <f t="shared" si="91"/>
        <v/>
      </c>
      <c r="BQ296" s="10" t="str">
        <f t="shared" si="92"/>
        <v/>
      </c>
    </row>
    <row r="297" spans="4:69" x14ac:dyDescent="0.25">
      <c r="D297" s="6">
        <v>42419</v>
      </c>
      <c r="E297">
        <v>166.666</v>
      </c>
      <c r="F297">
        <v>165.1</v>
      </c>
      <c r="I297" s="6">
        <v>42419</v>
      </c>
      <c r="J297">
        <v>165.1</v>
      </c>
      <c r="K297">
        <v>166.666</v>
      </c>
      <c r="P297" s="6">
        <v>42424</v>
      </c>
      <c r="Q297">
        <v>0.13550000000000001</v>
      </c>
      <c r="S297" s="6">
        <v>42426</v>
      </c>
      <c r="T297">
        <v>17904</v>
      </c>
      <c r="W297" s="6">
        <v>42443</v>
      </c>
      <c r="X297" t="s">
        <v>1622</v>
      </c>
      <c r="Y297">
        <v>1840.96</v>
      </c>
      <c r="AJ297" s="6">
        <v>42424</v>
      </c>
      <c r="AK297" s="4">
        <f t="shared" si="84"/>
        <v>0.13550000000000001</v>
      </c>
      <c r="AM297" s="6">
        <v>42426</v>
      </c>
      <c r="AN297">
        <f t="shared" si="85"/>
        <v>3078.9508799999999</v>
      </c>
      <c r="AR297" s="6">
        <v>42419</v>
      </c>
      <c r="AS297">
        <f t="shared" si="86"/>
        <v>166.666</v>
      </c>
      <c r="AT297">
        <f t="shared" si="87"/>
        <v>1724.45</v>
      </c>
      <c r="AU297">
        <f t="shared" si="93"/>
        <v>-1.5529105998405068E-2</v>
      </c>
      <c r="AV297">
        <f t="shared" si="94"/>
        <v>-1.5500114181319913E-2</v>
      </c>
      <c r="AX297" s="6">
        <v>42419</v>
      </c>
      <c r="AY297">
        <f t="shared" si="88"/>
        <v>166.666</v>
      </c>
      <c r="AZ297">
        <f t="shared" si="89"/>
        <v>165.1</v>
      </c>
      <c r="BA297">
        <f t="shared" si="95"/>
        <v>-9.3960375841503074E-3</v>
      </c>
      <c r="BB297">
        <f t="shared" si="96"/>
        <v>0</v>
      </c>
      <c r="BE297">
        <f t="shared" si="97"/>
        <v>92.113742504214173</v>
      </c>
      <c r="BF297" t="e">
        <f t="shared" si="98"/>
        <v>#N/A</v>
      </c>
      <c r="BG297">
        <f t="shared" si="82"/>
        <v>0.25637942785045914</v>
      </c>
      <c r="BH297">
        <f t="shared" si="83"/>
        <v>0.25639659471015086</v>
      </c>
      <c r="BI297">
        <f t="shared" si="101"/>
        <v>0.99999980900152841</v>
      </c>
      <c r="BL297" s="9"/>
      <c r="BM297" s="10" t="e">
        <f t="shared" si="99"/>
        <v>#N/A</v>
      </c>
      <c r="BN297" s="10" t="e">
        <f t="shared" si="100"/>
        <v>#N/A</v>
      </c>
      <c r="BO297" s="10" t="e">
        <f t="shared" si="90"/>
        <v>#N/A</v>
      </c>
      <c r="BP297" t="str">
        <f t="shared" si="91"/>
        <v/>
      </c>
      <c r="BQ297" s="10" t="str">
        <f t="shared" si="92"/>
        <v/>
      </c>
    </row>
    <row r="298" spans="4:69" x14ac:dyDescent="0.25">
      <c r="D298" s="6">
        <v>42422</v>
      </c>
      <c r="E298">
        <v>167.762</v>
      </c>
      <c r="F298">
        <v>169.29</v>
      </c>
      <c r="I298" s="6">
        <v>42422</v>
      </c>
      <c r="J298">
        <v>169.29</v>
      </c>
      <c r="K298">
        <v>167.762</v>
      </c>
      <c r="P298" s="6">
        <v>42425</v>
      </c>
      <c r="Q298">
        <v>0.15970000000000001</v>
      </c>
      <c r="S298" s="6">
        <v>42429</v>
      </c>
      <c r="T298">
        <v>12939</v>
      </c>
      <c r="W298" s="6">
        <v>42444</v>
      </c>
      <c r="X298" t="s">
        <v>1622</v>
      </c>
      <c r="Y298">
        <v>1830.68</v>
      </c>
      <c r="AJ298" s="6">
        <v>42425</v>
      </c>
      <c r="AK298" s="4">
        <f t="shared" si="84"/>
        <v>0.15970000000000001</v>
      </c>
      <c r="AM298" s="6">
        <v>42429</v>
      </c>
      <c r="AN298">
        <f t="shared" si="85"/>
        <v>2179.4451600000002</v>
      </c>
      <c r="AR298" s="6">
        <v>42422</v>
      </c>
      <c r="AS298">
        <f t="shared" si="86"/>
        <v>167.762</v>
      </c>
      <c r="AT298">
        <f t="shared" si="87"/>
        <v>1735.95</v>
      </c>
      <c r="AU298">
        <f t="shared" si="93"/>
        <v>6.5760263041052536E-3</v>
      </c>
      <c r="AV298">
        <f t="shared" si="94"/>
        <v>6.668792948476332E-3</v>
      </c>
      <c r="AX298" s="6">
        <v>42422</v>
      </c>
      <c r="AY298">
        <f t="shared" si="88"/>
        <v>167.762</v>
      </c>
      <c r="AZ298">
        <f t="shared" si="89"/>
        <v>169.29</v>
      </c>
      <c r="BA298">
        <f t="shared" si="95"/>
        <v>0</v>
      </c>
      <c r="BB298">
        <f t="shared" si="96"/>
        <v>9.1081412954066021E-3</v>
      </c>
      <c r="BE298">
        <f t="shared" si="97"/>
        <v>92.719484897891462</v>
      </c>
      <c r="BF298" t="e">
        <f t="shared" si="98"/>
        <v>#N/A</v>
      </c>
      <c r="BG298">
        <f t="shared" si="82"/>
        <v>0.25647784807026941</v>
      </c>
      <c r="BH298">
        <f t="shared" si="83"/>
        <v>0.25649643642710146</v>
      </c>
      <c r="BI298">
        <f t="shared" si="101"/>
        <v>0.99999974495302824</v>
      </c>
      <c r="BL298" s="9"/>
      <c r="BM298" s="10" t="e">
        <f t="shared" si="99"/>
        <v>#N/A</v>
      </c>
      <c r="BN298" s="10" t="e">
        <f t="shared" si="100"/>
        <v>#N/A</v>
      </c>
      <c r="BO298" s="10" t="e">
        <f t="shared" si="90"/>
        <v>#N/A</v>
      </c>
      <c r="BP298" t="str">
        <f t="shared" si="91"/>
        <v/>
      </c>
      <c r="BQ298" s="10" t="str">
        <f t="shared" si="92"/>
        <v/>
      </c>
    </row>
    <row r="299" spans="4:69" x14ac:dyDescent="0.25">
      <c r="D299" s="6">
        <v>42423</v>
      </c>
      <c r="E299">
        <v>166.553</v>
      </c>
      <c r="F299">
        <v>164.4</v>
      </c>
      <c r="I299" s="6">
        <v>42423</v>
      </c>
      <c r="J299">
        <v>164.4</v>
      </c>
      <c r="K299">
        <v>166.553</v>
      </c>
      <c r="P299" s="6">
        <v>42426</v>
      </c>
      <c r="Q299">
        <v>0.1318</v>
      </c>
      <c r="S299" s="6">
        <v>42430</v>
      </c>
      <c r="T299">
        <v>10654</v>
      </c>
      <c r="W299" s="6">
        <v>42445</v>
      </c>
      <c r="X299" t="s">
        <v>1622</v>
      </c>
      <c r="Y299">
        <v>1815.7</v>
      </c>
      <c r="AJ299" s="6">
        <v>42426</v>
      </c>
      <c r="AK299" s="4">
        <f t="shared" si="84"/>
        <v>0.1318</v>
      </c>
      <c r="AM299" s="6">
        <v>42430</v>
      </c>
      <c r="AN299">
        <f t="shared" si="85"/>
        <v>1825.7759799999999</v>
      </c>
      <c r="AR299" s="6">
        <v>42423</v>
      </c>
      <c r="AS299">
        <f t="shared" si="86"/>
        <v>166.553</v>
      </c>
      <c r="AT299">
        <f t="shared" si="87"/>
        <v>1723.5</v>
      </c>
      <c r="AU299">
        <f t="shared" si="93"/>
        <v>-7.2066379752268039E-3</v>
      </c>
      <c r="AV299">
        <f t="shared" si="94"/>
        <v>-7.1718655491229688E-3</v>
      </c>
      <c r="AX299" s="6">
        <v>42423</v>
      </c>
      <c r="AY299">
        <f t="shared" si="88"/>
        <v>166.553</v>
      </c>
      <c r="AZ299">
        <f t="shared" si="89"/>
        <v>164.4</v>
      </c>
      <c r="BA299">
        <f t="shared" si="95"/>
        <v>-1.2926816088572379E-2</v>
      </c>
      <c r="BB299">
        <f t="shared" si="96"/>
        <v>0</v>
      </c>
      <c r="BE299">
        <f t="shared" si="97"/>
        <v>92.051289136982845</v>
      </c>
      <c r="BF299" t="e">
        <f t="shared" si="98"/>
        <v>#N/A</v>
      </c>
      <c r="BG299">
        <f t="shared" si="82"/>
        <v>0.25638156806028678</v>
      </c>
      <c r="BH299">
        <f t="shared" si="83"/>
        <v>0.25640066853861593</v>
      </c>
      <c r="BI299">
        <f t="shared" si="101"/>
        <v>0.99999976345989405</v>
      </c>
      <c r="BL299" s="9"/>
      <c r="BM299" s="10" t="e">
        <f t="shared" si="99"/>
        <v>#N/A</v>
      </c>
      <c r="BN299" s="10" t="e">
        <f t="shared" si="100"/>
        <v>#N/A</v>
      </c>
      <c r="BO299" s="10" t="e">
        <f t="shared" si="90"/>
        <v>#N/A</v>
      </c>
      <c r="BP299" t="str">
        <f t="shared" si="91"/>
        <v/>
      </c>
      <c r="BQ299" s="10" t="str">
        <f t="shared" si="92"/>
        <v/>
      </c>
    </row>
    <row r="300" spans="4:69" x14ac:dyDescent="0.25">
      <c r="D300" s="6">
        <v>42424</v>
      </c>
      <c r="E300">
        <v>165.626</v>
      </c>
      <c r="F300">
        <v>161.49</v>
      </c>
      <c r="I300" s="6">
        <v>42424</v>
      </c>
      <c r="J300">
        <v>161.49</v>
      </c>
      <c r="K300">
        <v>165.626</v>
      </c>
      <c r="P300" s="6">
        <v>42429</v>
      </c>
      <c r="Q300">
        <v>0.16650000000000001</v>
      </c>
      <c r="S300" s="6">
        <v>42431</v>
      </c>
      <c r="T300">
        <v>11925</v>
      </c>
      <c r="W300" s="6">
        <v>42446</v>
      </c>
      <c r="X300" t="s">
        <v>1622</v>
      </c>
      <c r="Y300">
        <v>1813.71</v>
      </c>
      <c r="AJ300" s="6">
        <v>42429</v>
      </c>
      <c r="AK300" s="4">
        <f t="shared" si="84"/>
        <v>0.16650000000000001</v>
      </c>
      <c r="AM300" s="6">
        <v>42431</v>
      </c>
      <c r="AN300">
        <f t="shared" si="85"/>
        <v>2078.8852500000003</v>
      </c>
      <c r="AR300" s="6">
        <v>42424</v>
      </c>
      <c r="AS300">
        <f t="shared" si="86"/>
        <v>165.626</v>
      </c>
      <c r="AT300">
        <f t="shared" si="87"/>
        <v>1713.96</v>
      </c>
      <c r="AU300">
        <f t="shared" si="93"/>
        <v>-5.565795872785162E-3</v>
      </c>
      <c r="AV300">
        <f t="shared" si="94"/>
        <v>-5.5352480417754091E-3</v>
      </c>
      <c r="AX300" s="6">
        <v>42424</v>
      </c>
      <c r="AY300">
        <f t="shared" si="88"/>
        <v>165.626</v>
      </c>
      <c r="AZ300">
        <f t="shared" si="89"/>
        <v>161.49</v>
      </c>
      <c r="BA300">
        <f t="shared" si="95"/>
        <v>-2.4971924697813064E-2</v>
      </c>
      <c r="BB300">
        <f t="shared" si="96"/>
        <v>0</v>
      </c>
      <c r="BE300">
        <f t="shared" si="97"/>
        <v>91.538950451819673</v>
      </c>
      <c r="BF300" t="e">
        <f t="shared" si="98"/>
        <v>#N/A</v>
      </c>
      <c r="BG300">
        <f t="shared" si="82"/>
        <v>0.25642532824370473</v>
      </c>
      <c r="BH300">
        <f t="shared" si="83"/>
        <v>0.25644477574662428</v>
      </c>
      <c r="BI300">
        <f t="shared" si="101"/>
        <v>0.99999977431966258</v>
      </c>
      <c r="BL300" s="9"/>
      <c r="BM300" s="10" t="e">
        <f t="shared" si="99"/>
        <v>#N/A</v>
      </c>
      <c r="BN300" s="10" t="e">
        <f t="shared" si="100"/>
        <v>#N/A</v>
      </c>
      <c r="BO300" s="10" t="e">
        <f t="shared" si="90"/>
        <v>#N/A</v>
      </c>
      <c r="BP300" t="str">
        <f t="shared" si="91"/>
        <v/>
      </c>
      <c r="BQ300" s="10" t="str">
        <f t="shared" si="92"/>
        <v/>
      </c>
    </row>
    <row r="301" spans="4:69" x14ac:dyDescent="0.25">
      <c r="D301" s="6">
        <v>42425</v>
      </c>
      <c r="E301">
        <v>168.809</v>
      </c>
      <c r="F301">
        <v>167.82</v>
      </c>
      <c r="I301" s="6">
        <v>42425</v>
      </c>
      <c r="J301">
        <v>167.82</v>
      </c>
      <c r="K301">
        <v>168.809</v>
      </c>
      <c r="P301" s="6">
        <v>42430</v>
      </c>
      <c r="Q301">
        <v>0.1183</v>
      </c>
      <c r="S301" s="6">
        <v>42432</v>
      </c>
      <c r="T301">
        <v>22235</v>
      </c>
      <c r="W301" s="6">
        <v>42447</v>
      </c>
      <c r="X301" t="s">
        <v>1622</v>
      </c>
      <c r="Y301">
        <v>1795.48</v>
      </c>
      <c r="AJ301" s="6">
        <v>42430</v>
      </c>
      <c r="AK301" s="4">
        <f t="shared" si="84"/>
        <v>0.1183</v>
      </c>
      <c r="AM301" s="6">
        <v>42432</v>
      </c>
      <c r="AN301">
        <f t="shared" si="85"/>
        <v>3883.5651000000003</v>
      </c>
      <c r="AR301" s="6">
        <v>42425</v>
      </c>
      <c r="AS301">
        <f t="shared" si="86"/>
        <v>168.809</v>
      </c>
      <c r="AT301">
        <f t="shared" si="87"/>
        <v>1746.95</v>
      </c>
      <c r="AU301">
        <f t="shared" si="93"/>
        <v>1.9217997174356682E-2</v>
      </c>
      <c r="AV301">
        <f t="shared" si="94"/>
        <v>1.9247823753179683E-2</v>
      </c>
      <c r="AX301" s="6">
        <v>42425</v>
      </c>
      <c r="AY301">
        <f t="shared" si="88"/>
        <v>168.809</v>
      </c>
      <c r="AZ301">
        <f t="shared" si="89"/>
        <v>167.82</v>
      </c>
      <c r="BA301">
        <f t="shared" si="95"/>
        <v>-5.8586923682979464E-3</v>
      </c>
      <c r="BB301">
        <f t="shared" si="96"/>
        <v>0</v>
      </c>
      <c r="BE301">
        <f t="shared" si="97"/>
        <v>93.298145742946318</v>
      </c>
      <c r="BF301" t="e">
        <f t="shared" si="98"/>
        <v>#N/A</v>
      </c>
      <c r="BG301">
        <f t="shared" si="82"/>
        <v>0.25719710271084889</v>
      </c>
      <c r="BH301">
        <f t="shared" si="83"/>
        <v>0.25721524578046789</v>
      </c>
      <c r="BI301">
        <f t="shared" si="101"/>
        <v>0.99999977919610317</v>
      </c>
      <c r="BL301" s="9"/>
      <c r="BM301" s="10" t="e">
        <f t="shared" si="99"/>
        <v>#N/A</v>
      </c>
      <c r="BN301" s="10" t="e">
        <f t="shared" si="100"/>
        <v>#N/A</v>
      </c>
      <c r="BO301" s="10" t="e">
        <f t="shared" si="90"/>
        <v>#N/A</v>
      </c>
      <c r="BP301" t="str">
        <f t="shared" si="91"/>
        <v/>
      </c>
      <c r="BQ301" s="10" t="str">
        <f t="shared" si="92"/>
        <v/>
      </c>
    </row>
    <row r="302" spans="4:69" x14ac:dyDescent="0.25">
      <c r="D302" s="6">
        <v>42426</v>
      </c>
      <c r="E302">
        <v>169.30600000000001</v>
      </c>
      <c r="F302">
        <v>171.97</v>
      </c>
      <c r="I302" s="6">
        <v>42426</v>
      </c>
      <c r="J302">
        <v>171.97</v>
      </c>
      <c r="K302">
        <v>169.30600000000001</v>
      </c>
      <c r="P302" s="6">
        <v>42431</v>
      </c>
      <c r="Q302">
        <v>0.17760000000000001</v>
      </c>
      <c r="S302" s="6">
        <v>42433</v>
      </c>
      <c r="T302">
        <v>47445</v>
      </c>
      <c r="W302" s="6">
        <v>42451</v>
      </c>
      <c r="X302" t="s">
        <v>1622</v>
      </c>
      <c r="Y302">
        <v>1828.02</v>
      </c>
      <c r="AJ302" s="6">
        <v>42431</v>
      </c>
      <c r="AK302" s="4">
        <f t="shared" si="84"/>
        <v>0.17760000000000001</v>
      </c>
      <c r="AM302" s="6">
        <v>42433</v>
      </c>
      <c r="AN302">
        <f t="shared" si="85"/>
        <v>8456.5968000000012</v>
      </c>
      <c r="AR302" s="6">
        <v>42426</v>
      </c>
      <c r="AS302">
        <f t="shared" si="86"/>
        <v>169.30600000000001</v>
      </c>
      <c r="AT302">
        <f t="shared" si="87"/>
        <v>1752.13</v>
      </c>
      <c r="AU302">
        <f t="shared" si="93"/>
        <v>2.9441558210758778E-3</v>
      </c>
      <c r="AV302">
        <f t="shared" si="94"/>
        <v>2.9651678639914802E-3</v>
      </c>
      <c r="AX302" s="6">
        <v>42426</v>
      </c>
      <c r="AY302">
        <f t="shared" si="88"/>
        <v>169.30600000000001</v>
      </c>
      <c r="AZ302">
        <f t="shared" si="89"/>
        <v>171.97</v>
      </c>
      <c r="BA302">
        <f t="shared" si="95"/>
        <v>0</v>
      </c>
      <c r="BB302">
        <f t="shared" si="96"/>
        <v>1.5734823337625325E-2</v>
      </c>
      <c r="BE302">
        <f t="shared" si="97"/>
        <v>93.572830021830995</v>
      </c>
      <c r="BF302" t="e">
        <f t="shared" si="98"/>
        <v>#N/A</v>
      </c>
      <c r="BG302">
        <f t="shared" si="82"/>
        <v>0.25721471871917279</v>
      </c>
      <c r="BH302">
        <f t="shared" si="83"/>
        <v>0.2572326712189385</v>
      </c>
      <c r="BI302">
        <f t="shared" si="101"/>
        <v>0.99999976175323069</v>
      </c>
      <c r="BL302" s="9"/>
      <c r="BM302" s="10" t="e">
        <f t="shared" si="99"/>
        <v>#N/A</v>
      </c>
      <c r="BN302" s="10" t="e">
        <f t="shared" si="100"/>
        <v>#N/A</v>
      </c>
      <c r="BO302" s="10" t="e">
        <f t="shared" si="90"/>
        <v>#N/A</v>
      </c>
      <c r="BP302" t="str">
        <f t="shared" si="91"/>
        <v/>
      </c>
      <c r="BQ302" s="10" t="str">
        <f t="shared" si="92"/>
        <v/>
      </c>
    </row>
    <row r="303" spans="4:69" x14ac:dyDescent="0.25">
      <c r="D303" s="6">
        <v>42429</v>
      </c>
      <c r="E303">
        <v>167.441</v>
      </c>
      <c r="F303">
        <v>168.44</v>
      </c>
      <c r="I303" s="6">
        <v>42429</v>
      </c>
      <c r="J303">
        <v>168.44</v>
      </c>
      <c r="K303">
        <v>167.441</v>
      </c>
      <c r="P303" s="6">
        <v>42432</v>
      </c>
      <c r="Q303">
        <v>0.1333</v>
      </c>
      <c r="S303" s="6">
        <v>42436</v>
      </c>
      <c r="T303">
        <v>8822</v>
      </c>
      <c r="W303" s="6">
        <v>42452</v>
      </c>
      <c r="X303" t="s">
        <v>1622</v>
      </c>
      <c r="Y303">
        <v>1820.6</v>
      </c>
      <c r="AJ303" s="6">
        <v>42432</v>
      </c>
      <c r="AK303" s="4">
        <f t="shared" si="84"/>
        <v>0.1333</v>
      </c>
      <c r="AM303" s="6">
        <v>42436</v>
      </c>
      <c r="AN303">
        <f t="shared" si="85"/>
        <v>1545.43796</v>
      </c>
      <c r="AR303" s="6">
        <v>42429</v>
      </c>
      <c r="AS303">
        <f t="shared" si="86"/>
        <v>167.441</v>
      </c>
      <c r="AT303">
        <f t="shared" si="87"/>
        <v>1733</v>
      </c>
      <c r="AU303">
        <f t="shared" si="93"/>
        <v>-1.1015557629381223E-2</v>
      </c>
      <c r="AV303">
        <f t="shared" si="94"/>
        <v>-1.0918139635757718E-2</v>
      </c>
      <c r="AX303" s="6">
        <v>42429</v>
      </c>
      <c r="AY303">
        <f t="shared" si="88"/>
        <v>167.441</v>
      </c>
      <c r="AZ303">
        <f t="shared" si="89"/>
        <v>168.44</v>
      </c>
      <c r="BA303">
        <f t="shared" si="95"/>
        <v>0</v>
      </c>
      <c r="BB303">
        <f t="shared" si="96"/>
        <v>5.9662806600533358E-3</v>
      </c>
      <c r="BE303">
        <f t="shared" si="97"/>
        <v>92.542073120181229</v>
      </c>
      <c r="BF303" t="e">
        <f t="shared" si="98"/>
        <v>#N/A</v>
      </c>
      <c r="BG303">
        <f t="shared" si="82"/>
        <v>0.25736276497303329</v>
      </c>
      <c r="BH303">
        <f t="shared" si="83"/>
        <v>0.25737816443192313</v>
      </c>
      <c r="BI303">
        <f t="shared" si="101"/>
        <v>0.99999966432239351</v>
      </c>
      <c r="BL303" s="9"/>
      <c r="BM303" s="10" t="e">
        <f t="shared" si="99"/>
        <v>#N/A</v>
      </c>
      <c r="BN303" s="10" t="e">
        <f t="shared" si="100"/>
        <v>#N/A</v>
      </c>
      <c r="BO303" s="10" t="e">
        <f t="shared" si="90"/>
        <v>#N/A</v>
      </c>
      <c r="BP303" t="str">
        <f t="shared" si="91"/>
        <v/>
      </c>
      <c r="BQ303" s="10" t="str">
        <f t="shared" si="92"/>
        <v/>
      </c>
    </row>
    <row r="304" spans="4:69" x14ac:dyDescent="0.25">
      <c r="D304" s="6">
        <v>42430</v>
      </c>
      <c r="E304">
        <v>167.821</v>
      </c>
      <c r="F304">
        <v>171.37</v>
      </c>
      <c r="I304" s="6">
        <v>42430</v>
      </c>
      <c r="J304">
        <v>171.37</v>
      </c>
      <c r="K304">
        <v>167.821</v>
      </c>
      <c r="P304" s="6">
        <v>42433</v>
      </c>
      <c r="Q304">
        <v>0.15229999999999999</v>
      </c>
      <c r="S304" s="6">
        <v>42437</v>
      </c>
      <c r="T304">
        <v>9895</v>
      </c>
      <c r="W304" s="6">
        <v>42453</v>
      </c>
      <c r="X304" t="s">
        <v>1622</v>
      </c>
      <c r="Y304">
        <v>1808.11</v>
      </c>
      <c r="AJ304" s="6">
        <v>42433</v>
      </c>
      <c r="AK304" s="4">
        <f t="shared" si="84"/>
        <v>0.15229999999999999</v>
      </c>
      <c r="AM304" s="6">
        <v>42437</v>
      </c>
      <c r="AN304">
        <f t="shared" si="85"/>
        <v>1707.7780500000001</v>
      </c>
      <c r="AR304" s="6">
        <v>42430</v>
      </c>
      <c r="AS304">
        <f t="shared" si="86"/>
        <v>167.821</v>
      </c>
      <c r="AT304">
        <f t="shared" si="87"/>
        <v>1736.99</v>
      </c>
      <c r="AU304">
        <f t="shared" si="93"/>
        <v>2.2694561069271924E-3</v>
      </c>
      <c r="AV304">
        <f t="shared" si="94"/>
        <v>2.3023658395844304E-3</v>
      </c>
      <c r="AX304" s="6">
        <v>42430</v>
      </c>
      <c r="AY304">
        <f t="shared" si="88"/>
        <v>167.821</v>
      </c>
      <c r="AZ304">
        <f t="shared" si="89"/>
        <v>171.37</v>
      </c>
      <c r="BA304">
        <f t="shared" si="95"/>
        <v>0</v>
      </c>
      <c r="BB304">
        <f t="shared" si="96"/>
        <v>2.1147532192038021E-2</v>
      </c>
      <c r="BE304">
        <f t="shared" si="97"/>
        <v>92.752093293171527</v>
      </c>
      <c r="BF304" t="e">
        <f t="shared" si="98"/>
        <v>#N/A</v>
      </c>
      <c r="BG304">
        <f t="shared" si="82"/>
        <v>0.25732880624770571</v>
      </c>
      <c r="BH304">
        <f t="shared" si="83"/>
        <v>0.25734423263267753</v>
      </c>
      <c r="BI304">
        <f t="shared" si="101"/>
        <v>0.99999964381149109</v>
      </c>
      <c r="BL304" s="9"/>
      <c r="BM304" s="10" t="e">
        <f t="shared" si="99"/>
        <v>#N/A</v>
      </c>
      <c r="BN304" s="10" t="e">
        <f t="shared" si="100"/>
        <v>#N/A</v>
      </c>
      <c r="BO304" s="10" t="e">
        <f t="shared" si="90"/>
        <v>#N/A</v>
      </c>
      <c r="BP304" t="str">
        <f t="shared" si="91"/>
        <v/>
      </c>
      <c r="BQ304" s="10" t="str">
        <f t="shared" si="92"/>
        <v/>
      </c>
    </row>
    <row r="305" spans="4:69" x14ac:dyDescent="0.25">
      <c r="D305" s="6">
        <v>42431</v>
      </c>
      <c r="E305">
        <v>174.0745</v>
      </c>
      <c r="F305">
        <v>174.33</v>
      </c>
      <c r="I305" s="6">
        <v>42431</v>
      </c>
      <c r="J305">
        <v>174.33</v>
      </c>
      <c r="K305">
        <v>174.0745</v>
      </c>
      <c r="P305" s="6">
        <v>42436</v>
      </c>
      <c r="Q305">
        <v>0.1459</v>
      </c>
      <c r="S305" s="6">
        <v>42438</v>
      </c>
      <c r="T305">
        <v>17522</v>
      </c>
      <c r="W305" s="6">
        <v>42454</v>
      </c>
      <c r="X305" t="s">
        <v>1622</v>
      </c>
      <c r="Y305">
        <v>1823.02</v>
      </c>
      <c r="AJ305" s="6">
        <v>42436</v>
      </c>
      <c r="AK305" s="4">
        <f t="shared" si="84"/>
        <v>0.1459</v>
      </c>
      <c r="AM305" s="6">
        <v>42438</v>
      </c>
      <c r="AN305">
        <f t="shared" si="85"/>
        <v>3025.1733000000004</v>
      </c>
      <c r="AR305" s="6">
        <v>42431</v>
      </c>
      <c r="AS305">
        <f t="shared" si="86"/>
        <v>174.0745</v>
      </c>
      <c r="AT305">
        <f t="shared" si="87"/>
        <v>1801.77</v>
      </c>
      <c r="AU305">
        <f t="shared" si="93"/>
        <v>3.7262917036604559E-2</v>
      </c>
      <c r="AV305">
        <f t="shared" si="94"/>
        <v>3.7294400082902079E-2</v>
      </c>
      <c r="AX305" s="6">
        <v>42431</v>
      </c>
      <c r="AY305">
        <f t="shared" si="88"/>
        <v>174.0745</v>
      </c>
      <c r="AZ305">
        <f t="shared" si="89"/>
        <v>174.33</v>
      </c>
      <c r="BA305">
        <f t="shared" si="95"/>
        <v>0</v>
      </c>
      <c r="BB305">
        <f t="shared" si="96"/>
        <v>1.4677623661134565E-3</v>
      </c>
      <c r="BE305">
        <f t="shared" si="97"/>
        <v>96.208306850526384</v>
      </c>
      <c r="BF305" t="e">
        <f t="shared" si="98"/>
        <v>#N/A</v>
      </c>
      <c r="BG305">
        <f t="shared" si="82"/>
        <v>0.2598550188894701</v>
      </c>
      <c r="BH305">
        <f t="shared" si="83"/>
        <v>0.25986927087590833</v>
      </c>
      <c r="BI305">
        <f t="shared" si="101"/>
        <v>0.99999965392895585</v>
      </c>
      <c r="BL305" s="9"/>
      <c r="BM305" s="10" t="e">
        <f t="shared" si="99"/>
        <v>#N/A</v>
      </c>
      <c r="BN305" s="10" t="e">
        <f t="shared" si="100"/>
        <v>#N/A</v>
      </c>
      <c r="BO305" s="10" t="e">
        <f t="shared" si="90"/>
        <v>#N/A</v>
      </c>
      <c r="BP305" t="str">
        <f t="shared" si="91"/>
        <v/>
      </c>
      <c r="BQ305" s="10" t="str">
        <f t="shared" si="92"/>
        <v/>
      </c>
    </row>
    <row r="306" spans="4:69" x14ac:dyDescent="0.25">
      <c r="D306" s="6">
        <v>42432</v>
      </c>
      <c r="E306">
        <v>176.5453</v>
      </c>
      <c r="F306">
        <v>174.66</v>
      </c>
      <c r="I306" s="6">
        <v>42432</v>
      </c>
      <c r="J306">
        <v>174.66</v>
      </c>
      <c r="K306">
        <v>176.5453</v>
      </c>
      <c r="P306" s="6">
        <v>42437</v>
      </c>
      <c r="Q306">
        <v>9.5799999999999996E-2</v>
      </c>
      <c r="S306" s="6">
        <v>42439</v>
      </c>
      <c r="T306">
        <v>19881</v>
      </c>
      <c r="W306" s="6">
        <v>42457</v>
      </c>
      <c r="X306" t="s">
        <v>1622</v>
      </c>
      <c r="Y306">
        <v>1843.42</v>
      </c>
      <c r="AJ306" s="6">
        <v>42437</v>
      </c>
      <c r="AK306" s="4">
        <f t="shared" si="84"/>
        <v>9.5799999999999996E-2</v>
      </c>
      <c r="AM306" s="6">
        <v>42439</v>
      </c>
      <c r="AN306">
        <f t="shared" si="85"/>
        <v>3417.1462799999999</v>
      </c>
      <c r="AR306" s="6">
        <v>42432</v>
      </c>
      <c r="AS306">
        <f t="shared" si="86"/>
        <v>176.5453</v>
      </c>
      <c r="AT306">
        <f t="shared" si="87"/>
        <v>1827.4</v>
      </c>
      <c r="AU306">
        <f t="shared" si="93"/>
        <v>1.4193922716997598E-2</v>
      </c>
      <c r="AV306">
        <f t="shared" si="94"/>
        <v>1.4224901069503915E-2</v>
      </c>
      <c r="AX306" s="6">
        <v>42432</v>
      </c>
      <c r="AY306">
        <f t="shared" si="88"/>
        <v>176.5453</v>
      </c>
      <c r="AZ306">
        <f t="shared" si="89"/>
        <v>174.66</v>
      </c>
      <c r="BA306">
        <f t="shared" si="95"/>
        <v>-1.0678845599401354E-2</v>
      </c>
      <c r="BB306">
        <f t="shared" si="96"/>
        <v>0</v>
      </c>
      <c r="BE306">
        <f t="shared" si="97"/>
        <v>97.57388012269594</v>
      </c>
      <c r="BF306" t="e">
        <f t="shared" si="98"/>
        <v>#N/A</v>
      </c>
      <c r="BG306">
        <f t="shared" si="82"/>
        <v>0.2602047680973924</v>
      </c>
      <c r="BH306">
        <f t="shared" si="83"/>
        <v>0.26021961668286647</v>
      </c>
      <c r="BI306">
        <f t="shared" si="101"/>
        <v>0.99999964905600103</v>
      </c>
      <c r="BL306" s="9"/>
      <c r="BM306" s="10" t="e">
        <f t="shared" si="99"/>
        <v>#N/A</v>
      </c>
      <c r="BN306" s="10" t="e">
        <f t="shared" si="100"/>
        <v>#N/A</v>
      </c>
      <c r="BO306" s="10" t="e">
        <f t="shared" si="90"/>
        <v>#N/A</v>
      </c>
      <c r="BP306" t="str">
        <f t="shared" si="91"/>
        <v/>
      </c>
      <c r="BQ306" s="10" t="str">
        <f t="shared" si="92"/>
        <v/>
      </c>
    </row>
    <row r="307" spans="4:69" x14ac:dyDescent="0.25">
      <c r="D307" s="6">
        <v>42433</v>
      </c>
      <c r="E307">
        <v>177.3398</v>
      </c>
      <c r="F307">
        <v>178.24</v>
      </c>
      <c r="I307" s="6">
        <v>42433</v>
      </c>
      <c r="J307">
        <v>178.24</v>
      </c>
      <c r="K307">
        <v>177.3398</v>
      </c>
      <c r="P307" s="6">
        <v>42438</v>
      </c>
      <c r="Q307">
        <v>0.111</v>
      </c>
      <c r="S307" s="6">
        <v>42440</v>
      </c>
      <c r="T307">
        <v>107626</v>
      </c>
      <c r="W307" s="6">
        <v>42458</v>
      </c>
      <c r="X307" t="s">
        <v>1622</v>
      </c>
      <c r="Y307">
        <v>1855.34</v>
      </c>
      <c r="AJ307" s="6">
        <v>42438</v>
      </c>
      <c r="AK307" s="4">
        <f t="shared" si="84"/>
        <v>0.111</v>
      </c>
      <c r="AM307" s="6">
        <v>42440</v>
      </c>
      <c r="AN307">
        <f t="shared" si="85"/>
        <v>19089.623620000002</v>
      </c>
      <c r="AR307" s="6">
        <v>42433</v>
      </c>
      <c r="AS307">
        <f t="shared" si="86"/>
        <v>177.3398</v>
      </c>
      <c r="AT307">
        <f t="shared" si="87"/>
        <v>1835.68</v>
      </c>
      <c r="AU307">
        <f t="shared" si="93"/>
        <v>4.500261405996131E-3</v>
      </c>
      <c r="AV307">
        <f t="shared" si="94"/>
        <v>4.5310276896135537E-3</v>
      </c>
      <c r="AX307" s="6">
        <v>42433</v>
      </c>
      <c r="AY307">
        <f t="shared" si="88"/>
        <v>177.3398</v>
      </c>
      <c r="AZ307">
        <f t="shared" si="89"/>
        <v>178.24</v>
      </c>
      <c r="BA307">
        <f t="shared" si="95"/>
        <v>0</v>
      </c>
      <c r="BB307">
        <f t="shared" si="96"/>
        <v>5.0761306824527175E-3</v>
      </c>
      <c r="BE307">
        <f t="shared" si="97"/>
        <v>98.012988089645404</v>
      </c>
      <c r="BF307" t="e">
        <f t="shared" si="98"/>
        <v>#N/A</v>
      </c>
      <c r="BG307">
        <f t="shared" si="82"/>
        <v>0.2602099198287337</v>
      </c>
      <c r="BH307">
        <f t="shared" si="83"/>
        <v>0.26022429162307525</v>
      </c>
      <c r="BI307">
        <f t="shared" si="101"/>
        <v>0.99999971315750413</v>
      </c>
      <c r="BL307" s="9"/>
      <c r="BM307" s="10" t="e">
        <f t="shared" si="99"/>
        <v>#N/A</v>
      </c>
      <c r="BN307" s="10" t="e">
        <f t="shared" si="100"/>
        <v>#N/A</v>
      </c>
      <c r="BO307" s="10" t="e">
        <f t="shared" si="90"/>
        <v>#N/A</v>
      </c>
      <c r="BP307" t="str">
        <f t="shared" si="91"/>
        <v/>
      </c>
      <c r="BQ307" s="10" t="str">
        <f t="shared" si="92"/>
        <v/>
      </c>
    </row>
    <row r="308" spans="4:69" x14ac:dyDescent="0.25">
      <c r="D308" s="6">
        <v>42436</v>
      </c>
      <c r="E308">
        <v>175.62819999999999</v>
      </c>
      <c r="F308">
        <v>175.18</v>
      </c>
      <c r="I308" s="6">
        <v>42436</v>
      </c>
      <c r="J308">
        <v>175.18</v>
      </c>
      <c r="K308">
        <v>175.62819999999999</v>
      </c>
      <c r="P308" s="6">
        <v>42439</v>
      </c>
      <c r="Q308">
        <v>0.1701</v>
      </c>
      <c r="S308" s="6">
        <v>42443</v>
      </c>
      <c r="T308">
        <v>171889</v>
      </c>
      <c r="W308" s="6">
        <v>42459</v>
      </c>
      <c r="X308" t="s">
        <v>1622</v>
      </c>
      <c r="Y308">
        <v>1827.76</v>
      </c>
      <c r="AJ308" s="6">
        <v>42439</v>
      </c>
      <c r="AK308" s="4">
        <f t="shared" si="84"/>
        <v>0.1701</v>
      </c>
      <c r="AM308" s="6">
        <v>42443</v>
      </c>
      <c r="AN308">
        <f t="shared" si="85"/>
        <v>30584.209770000001</v>
      </c>
      <c r="AR308" s="6">
        <v>42436</v>
      </c>
      <c r="AS308">
        <f t="shared" si="86"/>
        <v>175.62819999999999</v>
      </c>
      <c r="AT308">
        <f t="shared" si="87"/>
        <v>1818.13</v>
      </c>
      <c r="AU308">
        <f t="shared" si="93"/>
        <v>-9.6515277450408554E-3</v>
      </c>
      <c r="AV308">
        <f t="shared" si="94"/>
        <v>-9.5604898457247733E-3</v>
      </c>
      <c r="AX308" s="6">
        <v>42436</v>
      </c>
      <c r="AY308">
        <f t="shared" si="88"/>
        <v>175.62819999999999</v>
      </c>
      <c r="AZ308">
        <f t="shared" si="89"/>
        <v>175.18</v>
      </c>
      <c r="BA308">
        <f t="shared" si="95"/>
        <v>-2.551981971004591E-3</v>
      </c>
      <c r="BB308">
        <f t="shared" si="96"/>
        <v>0</v>
      </c>
      <c r="BE308">
        <f t="shared" si="97"/>
        <v>97.06701301572383</v>
      </c>
      <c r="BF308" t="e">
        <f t="shared" si="98"/>
        <v>#N/A</v>
      </c>
      <c r="BG308">
        <f t="shared" si="82"/>
        <v>0.26038122343490877</v>
      </c>
      <c r="BH308">
        <f t="shared" si="83"/>
        <v>0.26039381616674045</v>
      </c>
      <c r="BI308">
        <f t="shared" si="101"/>
        <v>0.99999955388771467</v>
      </c>
      <c r="BL308" s="9"/>
      <c r="BM308" s="10" t="e">
        <f t="shared" si="99"/>
        <v>#N/A</v>
      </c>
      <c r="BN308" s="10" t="e">
        <f t="shared" si="100"/>
        <v>#N/A</v>
      </c>
      <c r="BO308" s="10" t="e">
        <f t="shared" si="90"/>
        <v>#N/A</v>
      </c>
      <c r="BP308" t="str">
        <f t="shared" si="91"/>
        <v/>
      </c>
      <c r="BQ308" s="10" t="str">
        <f t="shared" si="92"/>
        <v/>
      </c>
    </row>
    <row r="309" spans="4:69" x14ac:dyDescent="0.25">
      <c r="D309" s="6">
        <v>42437</v>
      </c>
      <c r="E309">
        <v>173.8194</v>
      </c>
      <c r="F309">
        <v>172.59</v>
      </c>
      <c r="I309" s="6">
        <v>42437</v>
      </c>
      <c r="J309">
        <v>172.59</v>
      </c>
      <c r="K309">
        <v>173.8194</v>
      </c>
      <c r="P309" s="6">
        <v>42440</v>
      </c>
      <c r="Q309">
        <v>9.8900000000000002E-2</v>
      </c>
      <c r="S309" s="6">
        <v>42444</v>
      </c>
      <c r="T309">
        <v>3852</v>
      </c>
      <c r="W309" s="6">
        <v>42460</v>
      </c>
      <c r="X309" t="s">
        <v>1622</v>
      </c>
      <c r="Y309">
        <v>1816.03</v>
      </c>
      <c r="AJ309" s="6">
        <v>42440</v>
      </c>
      <c r="AK309" s="4">
        <f t="shared" si="84"/>
        <v>9.8900000000000002E-2</v>
      </c>
      <c r="AM309" s="6">
        <v>42444</v>
      </c>
      <c r="AN309">
        <f t="shared" si="85"/>
        <v>672.67475999999999</v>
      </c>
      <c r="AR309" s="6">
        <v>42437</v>
      </c>
      <c r="AS309">
        <f t="shared" si="86"/>
        <v>173.8194</v>
      </c>
      <c r="AT309">
        <f t="shared" si="87"/>
        <v>1799.46</v>
      </c>
      <c r="AU309">
        <f t="shared" si="93"/>
        <v>-1.0299029426937056E-2</v>
      </c>
      <c r="AV309">
        <f t="shared" si="94"/>
        <v>-1.0268792660590886E-2</v>
      </c>
      <c r="AX309" s="6">
        <v>42437</v>
      </c>
      <c r="AY309">
        <f t="shared" si="88"/>
        <v>173.8194</v>
      </c>
      <c r="AZ309">
        <f t="shared" si="89"/>
        <v>172.59</v>
      </c>
      <c r="BA309">
        <f t="shared" si="95"/>
        <v>-7.0728583805950151E-3</v>
      </c>
      <c r="BB309">
        <f t="shared" si="96"/>
        <v>0</v>
      </c>
      <c r="BE309">
        <f t="shared" si="97"/>
        <v>96.067316992290003</v>
      </c>
      <c r="BF309" t="e">
        <f t="shared" si="98"/>
        <v>#N/A</v>
      </c>
      <c r="BG309">
        <f t="shared" si="82"/>
        <v>0.26015561071080834</v>
      </c>
      <c r="BH309">
        <f t="shared" si="83"/>
        <v>0.26016950054991372</v>
      </c>
      <c r="BI309">
        <f t="shared" si="101"/>
        <v>0.99999952042735674</v>
      </c>
      <c r="BL309" s="9"/>
      <c r="BM309" s="10" t="e">
        <f t="shared" si="99"/>
        <v>#N/A</v>
      </c>
      <c r="BN309" s="10" t="e">
        <f t="shared" si="100"/>
        <v>#N/A</v>
      </c>
      <c r="BO309" s="10" t="e">
        <f t="shared" si="90"/>
        <v>#N/A</v>
      </c>
      <c r="BP309" t="str">
        <f t="shared" si="91"/>
        <v/>
      </c>
      <c r="BQ309" s="10" t="str">
        <f t="shared" si="92"/>
        <v/>
      </c>
    </row>
    <row r="310" spans="4:69" x14ac:dyDescent="0.25">
      <c r="D310" s="6">
        <v>42438</v>
      </c>
      <c r="E310">
        <v>171.86199999999999</v>
      </c>
      <c r="F310">
        <v>172.65</v>
      </c>
      <c r="I310" s="6">
        <v>42438</v>
      </c>
      <c r="J310">
        <v>172.65</v>
      </c>
      <c r="K310">
        <v>171.86199999999999</v>
      </c>
      <c r="P310" s="6">
        <v>42443</v>
      </c>
      <c r="Q310">
        <v>9.3299999999999994E-2</v>
      </c>
      <c r="S310" s="6">
        <v>42445</v>
      </c>
      <c r="T310">
        <v>5143</v>
      </c>
      <c r="W310" s="6">
        <v>42461</v>
      </c>
      <c r="X310" t="s">
        <v>1622</v>
      </c>
      <c r="Y310">
        <v>1754.04</v>
      </c>
      <c r="AJ310" s="6">
        <v>42443</v>
      </c>
      <c r="AK310" s="4">
        <f t="shared" si="84"/>
        <v>9.3299999999999994E-2</v>
      </c>
      <c r="AM310" s="6">
        <v>42445</v>
      </c>
      <c r="AN310">
        <f t="shared" si="85"/>
        <v>902.13363000000004</v>
      </c>
      <c r="AR310" s="6">
        <v>42438</v>
      </c>
      <c r="AS310">
        <f t="shared" si="86"/>
        <v>171.86199999999999</v>
      </c>
      <c r="AT310">
        <f t="shared" si="87"/>
        <v>1779.25</v>
      </c>
      <c r="AU310">
        <f t="shared" si="93"/>
        <v>-1.1261113546589208E-2</v>
      </c>
      <c r="AV310">
        <f t="shared" si="94"/>
        <v>-1.123114712191442E-2</v>
      </c>
      <c r="AX310" s="6">
        <v>42438</v>
      </c>
      <c r="AY310">
        <f t="shared" si="88"/>
        <v>171.86199999999999</v>
      </c>
      <c r="AZ310">
        <f t="shared" si="89"/>
        <v>172.65</v>
      </c>
      <c r="BA310">
        <f t="shared" si="95"/>
        <v>0</v>
      </c>
      <c r="BB310">
        <f t="shared" si="96"/>
        <v>4.5850740710571269E-3</v>
      </c>
      <c r="BE310">
        <f t="shared" si="97"/>
        <v>94.985492027523648</v>
      </c>
      <c r="BF310" t="e">
        <f t="shared" si="98"/>
        <v>#N/A</v>
      </c>
      <c r="BG310">
        <f t="shared" si="82"/>
        <v>0.2602010397452067</v>
      </c>
      <c r="BH310">
        <f t="shared" si="83"/>
        <v>0.26021583384524011</v>
      </c>
      <c r="BI310">
        <f t="shared" si="101"/>
        <v>0.99999952986820417</v>
      </c>
      <c r="BL310" s="9"/>
      <c r="BM310" s="10" t="e">
        <f t="shared" si="99"/>
        <v>#N/A</v>
      </c>
      <c r="BN310" s="10" t="e">
        <f t="shared" si="100"/>
        <v>#N/A</v>
      </c>
      <c r="BO310" s="10" t="e">
        <f t="shared" si="90"/>
        <v>#N/A</v>
      </c>
      <c r="BP310" t="str">
        <f t="shared" si="91"/>
        <v/>
      </c>
      <c r="BQ310" s="10" t="str">
        <f t="shared" si="92"/>
        <v/>
      </c>
    </row>
    <row r="311" spans="4:69" x14ac:dyDescent="0.25">
      <c r="D311" s="6">
        <v>42439</v>
      </c>
      <c r="E311">
        <v>174.34289999999999</v>
      </c>
      <c r="F311">
        <v>171.88</v>
      </c>
      <c r="I311" s="6">
        <v>42439</v>
      </c>
      <c r="J311">
        <v>171.88</v>
      </c>
      <c r="K311">
        <v>174.34289999999999</v>
      </c>
      <c r="P311" s="6">
        <v>42444</v>
      </c>
      <c r="Q311">
        <v>9.5600000000000004E-2</v>
      </c>
      <c r="S311" s="6">
        <v>42446</v>
      </c>
      <c r="T311">
        <v>3513</v>
      </c>
      <c r="W311" s="6">
        <v>42464</v>
      </c>
      <c r="X311" t="s">
        <v>1622</v>
      </c>
      <c r="Y311">
        <v>1756.04</v>
      </c>
      <c r="AJ311" s="6">
        <v>42444</v>
      </c>
      <c r="AK311" s="4">
        <f t="shared" si="84"/>
        <v>9.5600000000000004E-2</v>
      </c>
      <c r="AM311" s="6">
        <v>42446</v>
      </c>
      <c r="AN311">
        <f t="shared" si="85"/>
        <v>609.64602000000002</v>
      </c>
      <c r="AR311" s="6">
        <v>42439</v>
      </c>
      <c r="AS311">
        <f t="shared" si="86"/>
        <v>174.34289999999999</v>
      </c>
      <c r="AT311">
        <f t="shared" si="87"/>
        <v>1805</v>
      </c>
      <c r="AU311">
        <f t="shared" si="93"/>
        <v>1.4435419115336634E-2</v>
      </c>
      <c r="AV311">
        <f t="shared" si="94"/>
        <v>1.4472390051988304E-2</v>
      </c>
      <c r="AX311" s="6">
        <v>42439</v>
      </c>
      <c r="AY311">
        <f t="shared" si="88"/>
        <v>174.34289999999999</v>
      </c>
      <c r="AZ311">
        <f t="shared" si="89"/>
        <v>171.88</v>
      </c>
      <c r="BA311">
        <f t="shared" si="95"/>
        <v>-1.4126758244815241E-2</v>
      </c>
      <c r="BB311">
        <f t="shared" si="96"/>
        <v>0</v>
      </c>
      <c r="BE311">
        <f t="shared" si="97"/>
        <v>96.356647414817417</v>
      </c>
      <c r="BF311" t="e">
        <f t="shared" si="98"/>
        <v>#N/A</v>
      </c>
      <c r="BG311">
        <f t="shared" si="82"/>
        <v>0.26063390304499284</v>
      </c>
      <c r="BH311">
        <f t="shared" si="83"/>
        <v>0.26064859087537945</v>
      </c>
      <c r="BI311">
        <f t="shared" si="101"/>
        <v>0.99999934777045063</v>
      </c>
      <c r="BL311" s="9"/>
      <c r="BM311" s="10" t="e">
        <f t="shared" si="99"/>
        <v>#N/A</v>
      </c>
      <c r="BN311" s="10" t="e">
        <f t="shared" si="100"/>
        <v>#N/A</v>
      </c>
      <c r="BO311" s="10" t="e">
        <f t="shared" si="90"/>
        <v>#N/A</v>
      </c>
      <c r="BP311" t="str">
        <f t="shared" si="91"/>
        <v/>
      </c>
      <c r="BQ311" s="10" t="str">
        <f t="shared" si="92"/>
        <v/>
      </c>
    </row>
    <row r="312" spans="4:69" x14ac:dyDescent="0.25">
      <c r="D312" s="6">
        <v>42440</v>
      </c>
      <c r="E312">
        <v>175.22229999999999</v>
      </c>
      <c r="F312">
        <v>177.37</v>
      </c>
      <c r="I312" s="6">
        <v>42440</v>
      </c>
      <c r="J312">
        <v>177.37</v>
      </c>
      <c r="K312">
        <v>175.22229999999999</v>
      </c>
      <c r="P312" s="6">
        <v>42445</v>
      </c>
      <c r="Q312">
        <v>0.1191</v>
      </c>
      <c r="S312" s="6">
        <v>42447</v>
      </c>
      <c r="T312">
        <v>22645</v>
      </c>
      <c r="W312" s="6">
        <v>42465</v>
      </c>
      <c r="X312" t="s">
        <v>1622</v>
      </c>
      <c r="Y312">
        <v>1708.88</v>
      </c>
      <c r="AJ312" s="6">
        <v>42445</v>
      </c>
      <c r="AK312" s="4">
        <f t="shared" si="84"/>
        <v>0.1191</v>
      </c>
      <c r="AM312" s="6">
        <v>42447</v>
      </c>
      <c r="AN312">
        <f t="shared" si="85"/>
        <v>3930.7191000000003</v>
      </c>
      <c r="AR312" s="6">
        <v>42440</v>
      </c>
      <c r="AS312">
        <f t="shared" si="86"/>
        <v>175.22229999999999</v>
      </c>
      <c r="AT312">
        <f t="shared" si="87"/>
        <v>1814.14</v>
      </c>
      <c r="AU312">
        <f t="shared" si="93"/>
        <v>5.0440826669742034E-3</v>
      </c>
      <c r="AV312">
        <f t="shared" si="94"/>
        <v>5.0637119113574602E-3</v>
      </c>
      <c r="AX312" s="6">
        <v>42440</v>
      </c>
      <c r="AY312">
        <f t="shared" si="88"/>
        <v>175.22229999999999</v>
      </c>
      <c r="AZ312">
        <f t="shared" si="89"/>
        <v>177.37</v>
      </c>
      <c r="BA312">
        <f t="shared" si="95"/>
        <v>0</v>
      </c>
      <c r="BB312">
        <f t="shared" si="96"/>
        <v>1.2257001534622169E-2</v>
      </c>
      <c r="BE312">
        <f t="shared" si="97"/>
        <v>96.842678309890246</v>
      </c>
      <c r="BF312" t="e">
        <f t="shared" si="98"/>
        <v>#N/A</v>
      </c>
      <c r="BG312">
        <f t="shared" si="82"/>
        <v>0.26054689118464414</v>
      </c>
      <c r="BH312">
        <f t="shared" si="83"/>
        <v>0.26056149591717814</v>
      </c>
      <c r="BI312">
        <f t="shared" si="101"/>
        <v>0.99999861121272826</v>
      </c>
      <c r="BL312" s="9"/>
      <c r="BM312" s="10" t="e">
        <f t="shared" si="99"/>
        <v>#N/A</v>
      </c>
      <c r="BN312" s="10" t="e">
        <f t="shared" si="100"/>
        <v>#N/A</v>
      </c>
      <c r="BO312" s="10" t="e">
        <f t="shared" si="90"/>
        <v>#N/A</v>
      </c>
      <c r="BP312" t="str">
        <f t="shared" si="91"/>
        <v/>
      </c>
      <c r="BQ312" s="10" t="str">
        <f t="shared" si="92"/>
        <v/>
      </c>
    </row>
    <row r="313" spans="4:69" x14ac:dyDescent="0.25">
      <c r="D313" s="6">
        <v>42443</v>
      </c>
      <c r="E313">
        <v>177.7954</v>
      </c>
      <c r="F313">
        <v>177.93</v>
      </c>
      <c r="I313" s="6">
        <v>42443</v>
      </c>
      <c r="J313">
        <v>177.93</v>
      </c>
      <c r="K313">
        <v>177.7954</v>
      </c>
      <c r="P313" s="6">
        <v>42446</v>
      </c>
      <c r="Q313">
        <v>0.1479</v>
      </c>
      <c r="S313" s="6">
        <v>42450</v>
      </c>
      <c r="T313">
        <v>2213</v>
      </c>
      <c r="W313" s="6">
        <v>42466</v>
      </c>
      <c r="X313" t="s">
        <v>1622</v>
      </c>
      <c r="Y313">
        <v>1707.89</v>
      </c>
      <c r="AJ313" s="6">
        <v>42446</v>
      </c>
      <c r="AK313" s="4">
        <f t="shared" si="84"/>
        <v>0.1479</v>
      </c>
      <c r="AM313" s="6">
        <v>42450</v>
      </c>
      <c r="AN313">
        <f t="shared" si="85"/>
        <v>384.70792</v>
      </c>
      <c r="AR313" s="6">
        <v>42443</v>
      </c>
      <c r="AS313">
        <f t="shared" si="86"/>
        <v>177.7954</v>
      </c>
      <c r="AT313">
        <f t="shared" si="87"/>
        <v>1840.96</v>
      </c>
      <c r="AU313">
        <f t="shared" si="93"/>
        <v>1.4684774711894555E-2</v>
      </c>
      <c r="AV313">
        <f t="shared" si="94"/>
        <v>1.4783864530852009E-2</v>
      </c>
      <c r="AX313" s="6">
        <v>42443</v>
      </c>
      <c r="AY313">
        <f t="shared" si="88"/>
        <v>177.7954</v>
      </c>
      <c r="AZ313">
        <f t="shared" si="89"/>
        <v>177.93</v>
      </c>
      <c r="BA313">
        <f t="shared" si="95"/>
        <v>0</v>
      </c>
      <c r="BB313">
        <f t="shared" si="96"/>
        <v>7.5704995742298387E-4</v>
      </c>
      <c r="BE313">
        <f t="shared" si="97"/>
        <v>98.264791223367467</v>
      </c>
      <c r="BF313" t="e">
        <f t="shared" si="98"/>
        <v>#N/A</v>
      </c>
      <c r="BG313">
        <f t="shared" si="82"/>
        <v>0.26085745089963108</v>
      </c>
      <c r="BH313">
        <f t="shared" si="83"/>
        <v>0.2608756663002344</v>
      </c>
      <c r="BI313">
        <f t="shared" si="101"/>
        <v>0.99999818064443069</v>
      </c>
      <c r="BL313" s="9"/>
      <c r="BM313" s="10" t="e">
        <f t="shared" si="99"/>
        <v>#N/A</v>
      </c>
      <c r="BN313" s="10" t="e">
        <f t="shared" si="100"/>
        <v>#N/A</v>
      </c>
      <c r="BO313" s="10" t="e">
        <f t="shared" si="90"/>
        <v>#N/A</v>
      </c>
      <c r="BP313" t="str">
        <f t="shared" si="91"/>
        <v/>
      </c>
      <c r="BQ313" s="10" t="str">
        <f t="shared" si="92"/>
        <v/>
      </c>
    </row>
    <row r="314" spans="4:69" x14ac:dyDescent="0.25">
      <c r="D314" s="6">
        <v>42444</v>
      </c>
      <c r="E314">
        <v>176.7972</v>
      </c>
      <c r="F314">
        <v>174.63</v>
      </c>
      <c r="I314" s="6">
        <v>42444</v>
      </c>
      <c r="J314">
        <v>174.63</v>
      </c>
      <c r="K314">
        <v>176.7972</v>
      </c>
      <c r="P314" s="6">
        <v>42447</v>
      </c>
      <c r="Q314">
        <v>9.8599999999999993E-2</v>
      </c>
      <c r="S314" s="6">
        <v>42451</v>
      </c>
      <c r="T314">
        <v>8295</v>
      </c>
      <c r="W314" s="6">
        <v>42467</v>
      </c>
      <c r="X314" t="s">
        <v>1622</v>
      </c>
      <c r="Y314">
        <v>1714.76</v>
      </c>
      <c r="AJ314" s="6">
        <v>42447</v>
      </c>
      <c r="AK314" s="4">
        <f t="shared" si="84"/>
        <v>9.8599999999999993E-2</v>
      </c>
      <c r="AM314" s="6">
        <v>42451</v>
      </c>
      <c r="AN314">
        <f t="shared" si="85"/>
        <v>1458.0121500000002</v>
      </c>
      <c r="AR314" s="6">
        <v>42444</v>
      </c>
      <c r="AS314">
        <f t="shared" si="86"/>
        <v>176.7972</v>
      </c>
      <c r="AT314">
        <f t="shared" si="87"/>
        <v>1830.68</v>
      </c>
      <c r="AU314">
        <f t="shared" si="93"/>
        <v>-5.6143184806806135E-3</v>
      </c>
      <c r="AV314">
        <f t="shared" si="94"/>
        <v>-5.5840431079436925E-3</v>
      </c>
      <c r="AX314" s="6">
        <v>42444</v>
      </c>
      <c r="AY314">
        <f t="shared" si="88"/>
        <v>176.7972</v>
      </c>
      <c r="AZ314">
        <f t="shared" si="89"/>
        <v>174.63</v>
      </c>
      <c r="BA314">
        <f t="shared" si="95"/>
        <v>-1.2258112685042621E-2</v>
      </c>
      <c r="BB314">
        <f t="shared" si="96"/>
        <v>0</v>
      </c>
      <c r="BE314">
        <f t="shared" si="97"/>
        <v>97.713101390001896</v>
      </c>
      <c r="BF314" t="e">
        <f t="shared" si="98"/>
        <v>#N/A</v>
      </c>
      <c r="BG314">
        <f t="shared" si="82"/>
        <v>0.260879332713152</v>
      </c>
      <c r="BH314">
        <f t="shared" si="83"/>
        <v>0.26089763935031585</v>
      </c>
      <c r="BI314">
        <f t="shared" si="101"/>
        <v>0.9999980922642312</v>
      </c>
      <c r="BL314" s="9"/>
      <c r="BM314" s="10" t="e">
        <f t="shared" si="99"/>
        <v>#N/A</v>
      </c>
      <c r="BN314" s="10" t="e">
        <f t="shared" si="100"/>
        <v>#N/A</v>
      </c>
      <c r="BO314" s="10" t="e">
        <f t="shared" si="90"/>
        <v>#N/A</v>
      </c>
      <c r="BP314" t="str">
        <f t="shared" si="91"/>
        <v/>
      </c>
      <c r="BQ314" s="10" t="str">
        <f t="shared" si="92"/>
        <v/>
      </c>
    </row>
    <row r="315" spans="4:69" x14ac:dyDescent="0.25">
      <c r="D315" s="6">
        <v>42445</v>
      </c>
      <c r="E315">
        <v>175.34520000000001</v>
      </c>
      <c r="F315">
        <v>175.41</v>
      </c>
      <c r="I315" s="6">
        <v>42445</v>
      </c>
      <c r="J315">
        <v>175.41</v>
      </c>
      <c r="K315">
        <v>175.34520000000001</v>
      </c>
      <c r="P315" s="6">
        <v>42450</v>
      </c>
      <c r="Q315">
        <v>0.24360000000000001</v>
      </c>
      <c r="S315" s="6">
        <v>42452</v>
      </c>
      <c r="T315">
        <v>15450</v>
      </c>
      <c r="W315" s="6">
        <v>42468</v>
      </c>
      <c r="X315" t="s">
        <v>1622</v>
      </c>
      <c r="Y315">
        <v>1735.76</v>
      </c>
      <c r="AJ315" s="6">
        <v>42450</v>
      </c>
      <c r="AK315" s="4">
        <f t="shared" si="84"/>
        <v>0.24360000000000001</v>
      </c>
      <c r="AM315" s="6">
        <v>42452</v>
      </c>
      <c r="AN315">
        <f t="shared" si="85"/>
        <v>2713.3290000000002</v>
      </c>
      <c r="AR315" s="6">
        <v>42445</v>
      </c>
      <c r="AS315">
        <f t="shared" si="86"/>
        <v>175.34520000000001</v>
      </c>
      <c r="AT315">
        <f t="shared" si="87"/>
        <v>1815.7</v>
      </c>
      <c r="AU315">
        <f t="shared" si="93"/>
        <v>-8.212799750222266E-3</v>
      </c>
      <c r="AV315">
        <f t="shared" si="94"/>
        <v>-8.1827517643716652E-3</v>
      </c>
      <c r="AX315" s="6">
        <v>42445</v>
      </c>
      <c r="AY315">
        <f t="shared" si="88"/>
        <v>175.34520000000001</v>
      </c>
      <c r="AZ315">
        <f t="shared" si="89"/>
        <v>175.41</v>
      </c>
      <c r="BA315">
        <f t="shared" si="95"/>
        <v>0</v>
      </c>
      <c r="BB315">
        <f t="shared" si="96"/>
        <v>3.695567372246078E-4</v>
      </c>
      <c r="BE315">
        <f t="shared" si="97"/>
        <v>96.910603255312651</v>
      </c>
      <c r="BF315" t="e">
        <f t="shared" si="98"/>
        <v>#N/A</v>
      </c>
      <c r="BG315">
        <f t="shared" si="82"/>
        <v>0.26097473808223454</v>
      </c>
      <c r="BH315">
        <f t="shared" si="83"/>
        <v>0.26099359717696602</v>
      </c>
      <c r="BI315">
        <f t="shared" si="101"/>
        <v>0.99999791452051112</v>
      </c>
      <c r="BL315" s="9"/>
      <c r="BM315" s="10" t="e">
        <f t="shared" si="99"/>
        <v>#N/A</v>
      </c>
      <c r="BN315" s="10" t="e">
        <f t="shared" si="100"/>
        <v>#N/A</v>
      </c>
      <c r="BO315" s="10" t="e">
        <f t="shared" si="90"/>
        <v>#N/A</v>
      </c>
      <c r="BP315" t="str">
        <f t="shared" si="91"/>
        <v/>
      </c>
      <c r="BQ315" s="10" t="str">
        <f t="shared" si="92"/>
        <v/>
      </c>
    </row>
    <row r="316" spans="4:69" x14ac:dyDescent="0.25">
      <c r="D316" s="6">
        <v>42446</v>
      </c>
      <c r="E316">
        <v>175.14769999999999</v>
      </c>
      <c r="F316">
        <v>173.54</v>
      </c>
      <c r="I316" s="6">
        <v>42446</v>
      </c>
      <c r="J316">
        <v>173.54</v>
      </c>
      <c r="K316">
        <v>175.14769999999999</v>
      </c>
      <c r="P316" s="6">
        <v>42451</v>
      </c>
      <c r="Q316">
        <v>0.14230000000000001</v>
      </c>
      <c r="S316" s="6">
        <v>42453</v>
      </c>
      <c r="T316">
        <v>14831</v>
      </c>
      <c r="W316" s="6">
        <v>42471</v>
      </c>
      <c r="X316" t="s">
        <v>1622</v>
      </c>
      <c r="Y316">
        <v>1724.74</v>
      </c>
      <c r="AJ316" s="6">
        <v>42451</v>
      </c>
      <c r="AK316" s="4">
        <f t="shared" si="84"/>
        <v>0.14230000000000001</v>
      </c>
      <c r="AM316" s="6">
        <v>42453</v>
      </c>
      <c r="AN316">
        <f t="shared" si="85"/>
        <v>2564.42821</v>
      </c>
      <c r="AR316" s="6">
        <v>42446</v>
      </c>
      <c r="AS316">
        <f t="shared" si="86"/>
        <v>175.14769999999999</v>
      </c>
      <c r="AT316">
        <f t="shared" si="87"/>
        <v>1813.71</v>
      </c>
      <c r="AU316">
        <f t="shared" si="93"/>
        <v>-1.1263496234856785E-3</v>
      </c>
      <c r="AV316">
        <f t="shared" si="94"/>
        <v>-1.09599603458721E-3</v>
      </c>
      <c r="AX316" s="6">
        <v>42446</v>
      </c>
      <c r="AY316">
        <f t="shared" si="88"/>
        <v>175.14769999999999</v>
      </c>
      <c r="AZ316">
        <f t="shared" si="89"/>
        <v>173.54</v>
      </c>
      <c r="BA316">
        <f t="shared" si="95"/>
        <v>-9.1791099740390347E-3</v>
      </c>
      <c r="BB316">
        <f t="shared" si="96"/>
        <v>0</v>
      </c>
      <c r="BE316">
        <f t="shared" si="97"/>
        <v>96.801448033824258</v>
      </c>
      <c r="BF316" t="e">
        <f t="shared" si="98"/>
        <v>#N/A</v>
      </c>
      <c r="BG316">
        <f t="shared" si="82"/>
        <v>0.26085067334263318</v>
      </c>
      <c r="BH316">
        <f t="shared" si="83"/>
        <v>0.26086776022099023</v>
      </c>
      <c r="BI316">
        <f t="shared" si="101"/>
        <v>0.99999771723246389</v>
      </c>
      <c r="BL316" s="9"/>
      <c r="BM316" s="10" t="e">
        <f t="shared" si="99"/>
        <v>#N/A</v>
      </c>
      <c r="BN316" s="10" t="e">
        <f t="shared" si="100"/>
        <v>#N/A</v>
      </c>
      <c r="BO316" s="10" t="e">
        <f t="shared" si="90"/>
        <v>#N/A</v>
      </c>
      <c r="BP316" t="str">
        <f t="shared" si="91"/>
        <v/>
      </c>
      <c r="BQ316" s="10" t="str">
        <f t="shared" si="92"/>
        <v/>
      </c>
    </row>
    <row r="317" spans="4:69" x14ac:dyDescent="0.25">
      <c r="D317" s="6">
        <v>42447</v>
      </c>
      <c r="E317">
        <v>173.3819</v>
      </c>
      <c r="F317">
        <v>173.58</v>
      </c>
      <c r="I317" s="6">
        <v>42447</v>
      </c>
      <c r="J317">
        <v>173.58</v>
      </c>
      <c r="K317">
        <v>173.3819</v>
      </c>
      <c r="P317" s="6">
        <v>42452</v>
      </c>
      <c r="Q317">
        <v>0.1084</v>
      </c>
      <c r="S317" s="6">
        <v>42458</v>
      </c>
      <c r="T317">
        <v>5164</v>
      </c>
      <c r="W317" s="6">
        <v>42472</v>
      </c>
      <c r="X317" t="s">
        <v>1622</v>
      </c>
      <c r="Y317">
        <v>1752.13</v>
      </c>
      <c r="AJ317" s="6">
        <v>42452</v>
      </c>
      <c r="AK317" s="4">
        <f t="shared" si="84"/>
        <v>0.1084</v>
      </c>
      <c r="AM317" s="6">
        <v>42458</v>
      </c>
      <c r="AN317">
        <f t="shared" si="85"/>
        <v>914.85424</v>
      </c>
      <c r="AR317" s="6">
        <v>42447</v>
      </c>
      <c r="AS317">
        <f t="shared" si="86"/>
        <v>173.3819</v>
      </c>
      <c r="AT317">
        <f t="shared" si="87"/>
        <v>1795.48</v>
      </c>
      <c r="AU317">
        <f t="shared" si="93"/>
        <v>-1.0081776694755296E-2</v>
      </c>
      <c r="AV317">
        <f t="shared" si="94"/>
        <v>-1.0051220977995379E-2</v>
      </c>
      <c r="AX317" s="6">
        <v>42447</v>
      </c>
      <c r="AY317">
        <f t="shared" si="88"/>
        <v>173.3819</v>
      </c>
      <c r="AZ317">
        <f t="shared" si="89"/>
        <v>173.58</v>
      </c>
      <c r="BA317">
        <f t="shared" si="95"/>
        <v>0</v>
      </c>
      <c r="BB317">
        <f t="shared" si="96"/>
        <v>1.1425644776070776E-3</v>
      </c>
      <c r="BE317">
        <f t="shared" si="97"/>
        <v>95.825517451018285</v>
      </c>
      <c r="BF317" t="e">
        <f t="shared" si="98"/>
        <v>#N/A</v>
      </c>
      <c r="BG317">
        <f t="shared" si="82"/>
        <v>0.26101845565379689</v>
      </c>
      <c r="BH317">
        <f t="shared" si="83"/>
        <v>0.26103583809333997</v>
      </c>
      <c r="BI317">
        <f t="shared" si="101"/>
        <v>0.99999821121064247</v>
      </c>
      <c r="BL317" s="9"/>
      <c r="BM317" s="10" t="e">
        <f t="shared" si="99"/>
        <v>#N/A</v>
      </c>
      <c r="BN317" s="10" t="e">
        <f t="shared" si="100"/>
        <v>#N/A</v>
      </c>
      <c r="BO317" s="10" t="e">
        <f t="shared" si="90"/>
        <v>#N/A</v>
      </c>
      <c r="BP317" t="str">
        <f t="shared" si="91"/>
        <v/>
      </c>
      <c r="BQ317" s="10" t="str">
        <f t="shared" si="92"/>
        <v/>
      </c>
    </row>
    <row r="318" spans="4:69" x14ac:dyDescent="0.25">
      <c r="D318" s="6">
        <v>42450</v>
      </c>
      <c r="E318">
        <v>173.36600000000001</v>
      </c>
      <c r="F318">
        <v>173.84</v>
      </c>
      <c r="I318" s="6">
        <v>42450</v>
      </c>
      <c r="J318">
        <v>173.84</v>
      </c>
      <c r="K318">
        <v>173.36600000000001</v>
      </c>
      <c r="P318" s="6">
        <v>42453</v>
      </c>
      <c r="Q318">
        <v>0.1191</v>
      </c>
      <c r="S318" s="6">
        <v>42459</v>
      </c>
      <c r="T318">
        <v>5633</v>
      </c>
      <c r="W318" s="6">
        <v>42473</v>
      </c>
      <c r="X318" t="s">
        <v>1622</v>
      </c>
      <c r="Y318">
        <v>1798.46</v>
      </c>
      <c r="AJ318" s="6">
        <v>42453</v>
      </c>
      <c r="AK318" s="4">
        <f t="shared" si="84"/>
        <v>0.1191</v>
      </c>
      <c r="AM318" s="6">
        <v>42459</v>
      </c>
      <c r="AN318">
        <f t="shared" si="85"/>
        <v>1003.9695899999999</v>
      </c>
      <c r="AR318" s="6">
        <v>42450</v>
      </c>
      <c r="AS318">
        <f t="shared" si="86"/>
        <v>173.36600000000001</v>
      </c>
      <c r="AT318">
        <f t="shared" si="87"/>
        <v>1795.48</v>
      </c>
      <c r="AU318">
        <f t="shared" si="93"/>
        <v>-9.1705074174330825E-5</v>
      </c>
      <c r="AV318">
        <f t="shared" si="94"/>
        <v>0</v>
      </c>
      <c r="AX318" s="6">
        <v>42450</v>
      </c>
      <c r="AY318">
        <f t="shared" si="88"/>
        <v>173.36600000000001</v>
      </c>
      <c r="AZ318">
        <f t="shared" si="89"/>
        <v>173.84</v>
      </c>
      <c r="BA318">
        <f t="shared" si="95"/>
        <v>0</v>
      </c>
      <c r="BB318">
        <f t="shared" si="96"/>
        <v>2.7341001119018937E-3</v>
      </c>
      <c r="BE318">
        <f t="shared" si="97"/>
        <v>95.816729764832644</v>
      </c>
      <c r="BF318" t="e">
        <f t="shared" si="98"/>
        <v>#N/A</v>
      </c>
      <c r="BG318">
        <f t="shared" si="82"/>
        <v>0.26099716445255289</v>
      </c>
      <c r="BH318">
        <f t="shared" si="83"/>
        <v>0.26101475120270629</v>
      </c>
      <c r="BI318">
        <f t="shared" si="101"/>
        <v>0.99999777658353606</v>
      </c>
      <c r="BL318" s="9"/>
      <c r="BM318" s="10" t="e">
        <f t="shared" si="99"/>
        <v>#N/A</v>
      </c>
      <c r="BN318" s="10" t="e">
        <f t="shared" si="100"/>
        <v>#N/A</v>
      </c>
      <c r="BO318" s="10" t="e">
        <f t="shared" si="90"/>
        <v>#N/A</v>
      </c>
      <c r="BP318" t="str">
        <f t="shared" si="91"/>
        <v/>
      </c>
      <c r="BQ318" s="10" t="str">
        <f t="shared" si="92"/>
        <v/>
      </c>
    </row>
    <row r="319" spans="4:69" x14ac:dyDescent="0.25">
      <c r="D319" s="6">
        <v>42451</v>
      </c>
      <c r="E319">
        <v>176.50290000000001</v>
      </c>
      <c r="F319">
        <v>175.77</v>
      </c>
      <c r="I319" s="6">
        <v>42451</v>
      </c>
      <c r="J319">
        <v>175.77</v>
      </c>
      <c r="K319">
        <v>176.50290000000001</v>
      </c>
      <c r="P319" s="6">
        <v>42458</v>
      </c>
      <c r="Q319">
        <v>0.20230000000000001</v>
      </c>
      <c r="S319" s="6">
        <v>42460</v>
      </c>
      <c r="T319">
        <v>12512</v>
      </c>
      <c r="W319" s="6">
        <v>42474</v>
      </c>
      <c r="X319" t="s">
        <v>1622</v>
      </c>
      <c r="Y319">
        <v>1853.12</v>
      </c>
      <c r="AJ319" s="6">
        <v>42458</v>
      </c>
      <c r="AK319" s="4">
        <f t="shared" si="84"/>
        <v>0.20230000000000001</v>
      </c>
      <c r="AM319" s="6">
        <v>42460</v>
      </c>
      <c r="AN319">
        <f t="shared" si="85"/>
        <v>2196.2313599999998</v>
      </c>
      <c r="AR319" s="6">
        <v>42451</v>
      </c>
      <c r="AS319">
        <f t="shared" si="86"/>
        <v>176.50290000000001</v>
      </c>
      <c r="AT319">
        <f t="shared" si="87"/>
        <v>1828.02</v>
      </c>
      <c r="AU319">
        <f t="shared" si="93"/>
        <v>1.8094089959969084E-2</v>
      </c>
      <c r="AV319">
        <f t="shared" si="94"/>
        <v>1.8123287366052621E-2</v>
      </c>
      <c r="AX319" s="6">
        <v>42451</v>
      </c>
      <c r="AY319">
        <f t="shared" si="88"/>
        <v>176.50290000000001</v>
      </c>
      <c r="AZ319">
        <f t="shared" si="89"/>
        <v>175.77</v>
      </c>
      <c r="BA319">
        <f t="shared" si="95"/>
        <v>-4.1523397065996726E-3</v>
      </c>
      <c r="BB319">
        <f t="shared" si="96"/>
        <v>0</v>
      </c>
      <c r="BE319">
        <f t="shared" si="97"/>
        <v>97.550446292867576</v>
      </c>
      <c r="BF319" t="e">
        <f t="shared" si="98"/>
        <v>#N/A</v>
      </c>
      <c r="BG319">
        <f t="shared" si="82"/>
        <v>0.2612542229221399</v>
      </c>
      <c r="BH319">
        <f t="shared" si="83"/>
        <v>0.26127019776370586</v>
      </c>
      <c r="BI319">
        <f t="shared" si="101"/>
        <v>0.99999791289628737</v>
      </c>
      <c r="BL319" s="9"/>
      <c r="BM319" s="10" t="e">
        <f t="shared" si="99"/>
        <v>#N/A</v>
      </c>
      <c r="BN319" s="10" t="e">
        <f t="shared" si="100"/>
        <v>#N/A</v>
      </c>
      <c r="BO319" s="10" t="e">
        <f t="shared" si="90"/>
        <v>#N/A</v>
      </c>
      <c r="BP319" t="str">
        <f t="shared" si="91"/>
        <v/>
      </c>
      <c r="BQ319" s="10" t="str">
        <f t="shared" si="92"/>
        <v/>
      </c>
    </row>
    <row r="320" spans="4:69" x14ac:dyDescent="0.25">
      <c r="D320" s="6">
        <v>42452</v>
      </c>
      <c r="E320">
        <v>175.7807</v>
      </c>
      <c r="F320">
        <v>175.62</v>
      </c>
      <c r="I320" s="6">
        <v>42452</v>
      </c>
      <c r="J320">
        <v>175.62</v>
      </c>
      <c r="K320">
        <v>175.7807</v>
      </c>
      <c r="P320" s="6">
        <v>42459</v>
      </c>
      <c r="Q320">
        <v>0.13789999999999999</v>
      </c>
      <c r="S320" s="6">
        <v>42461</v>
      </c>
      <c r="T320">
        <v>9315</v>
      </c>
      <c r="W320" s="6">
        <v>42475</v>
      </c>
      <c r="X320" t="s">
        <v>1622</v>
      </c>
      <c r="Y320">
        <v>1839.11</v>
      </c>
      <c r="AJ320" s="6">
        <v>42459</v>
      </c>
      <c r="AK320" s="4">
        <f t="shared" si="84"/>
        <v>0.13789999999999999</v>
      </c>
      <c r="AM320" s="6">
        <v>42461</v>
      </c>
      <c r="AN320">
        <f t="shared" si="85"/>
        <v>1585.3198500000001</v>
      </c>
      <c r="AR320" s="6">
        <v>42452</v>
      </c>
      <c r="AS320">
        <f t="shared" si="86"/>
        <v>175.7807</v>
      </c>
      <c r="AT320">
        <f t="shared" si="87"/>
        <v>1820.6</v>
      </c>
      <c r="AU320">
        <f t="shared" si="93"/>
        <v>-4.0917174731973649E-3</v>
      </c>
      <c r="AV320">
        <f t="shared" si="94"/>
        <v>-4.0590365532106043E-3</v>
      </c>
      <c r="AX320" s="6">
        <v>42452</v>
      </c>
      <c r="AY320">
        <f t="shared" si="88"/>
        <v>175.7807</v>
      </c>
      <c r="AZ320">
        <f t="shared" si="89"/>
        <v>175.62</v>
      </c>
      <c r="BA320">
        <f t="shared" si="95"/>
        <v>-9.1420730489744084E-4</v>
      </c>
      <c r="BB320">
        <f t="shared" si="96"/>
        <v>0</v>
      </c>
      <c r="BE320">
        <f t="shared" si="97"/>
        <v>97.151297427252842</v>
      </c>
      <c r="BF320" t="e">
        <f t="shared" si="98"/>
        <v>#N/A</v>
      </c>
      <c r="BG320">
        <f t="shared" si="82"/>
        <v>0.26127056320257525</v>
      </c>
      <c r="BH320">
        <f t="shared" si="83"/>
        <v>0.2612865736468008</v>
      </c>
      <c r="BI320">
        <f t="shared" si="101"/>
        <v>0.99999774208711456</v>
      </c>
      <c r="BL320" s="9"/>
      <c r="BM320" s="10" t="e">
        <f t="shared" si="99"/>
        <v>#N/A</v>
      </c>
      <c r="BN320" s="10" t="e">
        <f t="shared" si="100"/>
        <v>#N/A</v>
      </c>
      <c r="BO320" s="10" t="e">
        <f t="shared" si="90"/>
        <v>#N/A</v>
      </c>
      <c r="BP320" t="str">
        <f t="shared" si="91"/>
        <v/>
      </c>
      <c r="BQ320" s="10" t="str">
        <f t="shared" si="92"/>
        <v/>
      </c>
    </row>
    <row r="321" spans="4:69" x14ac:dyDescent="0.25">
      <c r="D321" s="6">
        <v>42453</v>
      </c>
      <c r="E321">
        <v>174.56950000000001</v>
      </c>
      <c r="F321">
        <v>172.91</v>
      </c>
      <c r="I321" s="6">
        <v>42453</v>
      </c>
      <c r="J321">
        <v>172.91</v>
      </c>
      <c r="K321">
        <v>174.56950000000001</v>
      </c>
      <c r="P321" s="6">
        <v>42460</v>
      </c>
      <c r="Q321">
        <v>0.1469</v>
      </c>
      <c r="S321" s="6">
        <v>42464</v>
      </c>
      <c r="T321">
        <v>12441</v>
      </c>
      <c r="W321" s="6">
        <v>42478</v>
      </c>
      <c r="X321" t="s">
        <v>1622</v>
      </c>
      <c r="Y321">
        <v>1781.29</v>
      </c>
      <c r="AJ321" s="6">
        <v>42460</v>
      </c>
      <c r="AK321" s="4">
        <f t="shared" si="84"/>
        <v>0.1469</v>
      </c>
      <c r="AM321" s="6">
        <v>42464</v>
      </c>
      <c r="AN321">
        <f t="shared" si="85"/>
        <v>2098.9211099999998</v>
      </c>
      <c r="AR321" s="6">
        <v>42453</v>
      </c>
      <c r="AS321">
        <f t="shared" si="86"/>
        <v>174.56950000000001</v>
      </c>
      <c r="AT321">
        <f t="shared" si="87"/>
        <v>1808.11</v>
      </c>
      <c r="AU321">
        <f t="shared" si="93"/>
        <v>-6.8904037815300523E-3</v>
      </c>
      <c r="AV321">
        <f t="shared" si="94"/>
        <v>-6.8603757003186105E-3</v>
      </c>
      <c r="AX321" s="6">
        <v>42453</v>
      </c>
      <c r="AY321">
        <f t="shared" si="88"/>
        <v>174.56950000000001</v>
      </c>
      <c r="AZ321">
        <f t="shared" si="89"/>
        <v>172.91</v>
      </c>
      <c r="BA321">
        <f t="shared" si="95"/>
        <v>-9.5062424994056816E-3</v>
      </c>
      <c r="BB321">
        <f t="shared" si="96"/>
        <v>0</v>
      </c>
      <c r="BE321">
        <f t="shared" si="97"/>
        <v>96.48188576007955</v>
      </c>
      <c r="BF321" t="e">
        <f t="shared" si="98"/>
        <v>#N/A</v>
      </c>
      <c r="BG321">
        <f t="shared" si="82"/>
        <v>0.26132668420975108</v>
      </c>
      <c r="BH321">
        <f t="shared" si="83"/>
        <v>0.2613422085756158</v>
      </c>
      <c r="BI321">
        <f t="shared" si="101"/>
        <v>0.99999784070645348</v>
      </c>
      <c r="BL321" s="9"/>
      <c r="BM321" s="10" t="e">
        <f t="shared" si="99"/>
        <v>#N/A</v>
      </c>
      <c r="BN321" s="10" t="e">
        <f t="shared" si="100"/>
        <v>#N/A</v>
      </c>
      <c r="BO321" s="10" t="e">
        <f t="shared" si="90"/>
        <v>#N/A</v>
      </c>
      <c r="BP321" t="str">
        <f t="shared" si="91"/>
        <v/>
      </c>
      <c r="BQ321" s="10" t="str">
        <f t="shared" si="92"/>
        <v/>
      </c>
    </row>
    <row r="322" spans="4:69" x14ac:dyDescent="0.25">
      <c r="D322" s="6">
        <v>42458</v>
      </c>
      <c r="E322">
        <v>179.102</v>
      </c>
      <c r="F322">
        <v>177.16</v>
      </c>
      <c r="I322" s="6">
        <v>42458</v>
      </c>
      <c r="J322">
        <v>177.16</v>
      </c>
      <c r="K322">
        <v>179.102</v>
      </c>
      <c r="P322" s="6">
        <v>42461</v>
      </c>
      <c r="Q322">
        <v>0.1416</v>
      </c>
      <c r="S322" s="6">
        <v>42465</v>
      </c>
      <c r="T322">
        <v>60501</v>
      </c>
      <c r="W322" s="6">
        <v>42479</v>
      </c>
      <c r="X322" t="s">
        <v>1622</v>
      </c>
      <c r="Y322">
        <v>1840.83</v>
      </c>
      <c r="AJ322" s="6">
        <v>42461</v>
      </c>
      <c r="AK322" s="4">
        <f t="shared" si="84"/>
        <v>0.1416</v>
      </c>
      <c r="AM322" s="6">
        <v>42465</v>
      </c>
      <c r="AN322">
        <f t="shared" si="85"/>
        <v>9863.4780300000002</v>
      </c>
      <c r="AR322" s="6">
        <v>42458</v>
      </c>
      <c r="AS322">
        <f t="shared" si="86"/>
        <v>179.102</v>
      </c>
      <c r="AT322">
        <f t="shared" si="87"/>
        <v>1855.34</v>
      </c>
      <c r="AU322">
        <f t="shared" si="93"/>
        <v>2.596387112296239E-2</v>
      </c>
      <c r="AV322">
        <f t="shared" si="94"/>
        <v>2.612119837841731E-2</v>
      </c>
      <c r="AX322" s="6">
        <v>42458</v>
      </c>
      <c r="AY322">
        <f t="shared" si="88"/>
        <v>179.102</v>
      </c>
      <c r="AZ322">
        <f t="shared" si="89"/>
        <v>177.16</v>
      </c>
      <c r="BA322">
        <f t="shared" si="95"/>
        <v>-1.0842983327936095E-2</v>
      </c>
      <c r="BB322">
        <f t="shared" si="96"/>
        <v>0</v>
      </c>
      <c r="BE322">
        <f t="shared" si="97"/>
        <v>98.986929007654638</v>
      </c>
      <c r="BF322" t="e">
        <f t="shared" si="98"/>
        <v>#N/A</v>
      </c>
      <c r="BG322">
        <f t="shared" si="82"/>
        <v>0.26250662167083372</v>
      </c>
      <c r="BH322">
        <f t="shared" si="83"/>
        <v>0.26253357781297942</v>
      </c>
      <c r="BI322">
        <f t="shared" si="101"/>
        <v>0.99999690950431408</v>
      </c>
      <c r="BL322" s="9"/>
      <c r="BM322" s="10" t="e">
        <f t="shared" si="99"/>
        <v>#N/A</v>
      </c>
      <c r="BN322" s="10" t="e">
        <f t="shared" si="100"/>
        <v>#N/A</v>
      </c>
      <c r="BO322" s="10" t="e">
        <f t="shared" si="90"/>
        <v>#N/A</v>
      </c>
      <c r="BP322" t="str">
        <f t="shared" si="91"/>
        <v/>
      </c>
      <c r="BQ322" s="10" t="str">
        <f t="shared" si="92"/>
        <v/>
      </c>
    </row>
    <row r="323" spans="4:69" x14ac:dyDescent="0.25">
      <c r="D323" s="6">
        <v>42459</v>
      </c>
      <c r="E323">
        <v>176.4342</v>
      </c>
      <c r="F323">
        <v>178.23</v>
      </c>
      <c r="I323" s="6">
        <v>42459</v>
      </c>
      <c r="J323">
        <v>178.23</v>
      </c>
      <c r="K323">
        <v>176.4342</v>
      </c>
      <c r="P323" s="6">
        <v>42464</v>
      </c>
      <c r="Q323">
        <v>0.12379999999999999</v>
      </c>
      <c r="S323" s="6">
        <v>42466</v>
      </c>
      <c r="T323">
        <v>49780</v>
      </c>
      <c r="W323" s="6">
        <v>42480</v>
      </c>
      <c r="X323" t="s">
        <v>1622</v>
      </c>
      <c r="Y323">
        <v>1844.65</v>
      </c>
      <c r="AJ323" s="6">
        <v>42464</v>
      </c>
      <c r="AK323" s="4">
        <f t="shared" si="84"/>
        <v>0.12379999999999999</v>
      </c>
      <c r="AM323" s="6">
        <v>42466</v>
      </c>
      <c r="AN323">
        <f t="shared" si="85"/>
        <v>8156.4530000000004</v>
      </c>
      <c r="AR323" s="6">
        <v>42459</v>
      </c>
      <c r="AS323">
        <f t="shared" si="86"/>
        <v>176.4342</v>
      </c>
      <c r="AT323">
        <f t="shared" si="87"/>
        <v>1827.76</v>
      </c>
      <c r="AU323">
        <f t="shared" si="93"/>
        <v>-1.4895422720014317E-2</v>
      </c>
      <c r="AV323">
        <f t="shared" si="94"/>
        <v>-1.4865199909450566E-2</v>
      </c>
      <c r="AX323" s="6">
        <v>42459</v>
      </c>
      <c r="AY323">
        <f t="shared" si="88"/>
        <v>176.4342</v>
      </c>
      <c r="AZ323">
        <f t="shared" si="89"/>
        <v>178.23</v>
      </c>
      <c r="BA323">
        <f t="shared" si="95"/>
        <v>0</v>
      </c>
      <c r="BB323">
        <f t="shared" si="96"/>
        <v>1.0178298765205263E-2</v>
      </c>
      <c r="BE323">
        <f t="shared" si="97"/>
        <v>97.51247685632957</v>
      </c>
      <c r="BF323" t="e">
        <f t="shared" si="98"/>
        <v>#N/A</v>
      </c>
      <c r="BG323">
        <f t="shared" si="82"/>
        <v>0.26276883123601635</v>
      </c>
      <c r="BH323">
        <f t="shared" si="83"/>
        <v>0.26279604016033853</v>
      </c>
      <c r="BI323">
        <f t="shared" si="101"/>
        <v>0.99999720262804892</v>
      </c>
      <c r="BL323" s="9"/>
      <c r="BM323" s="10" t="e">
        <f t="shared" si="99"/>
        <v>#N/A</v>
      </c>
      <c r="BN323" s="10" t="e">
        <f t="shared" si="100"/>
        <v>#N/A</v>
      </c>
      <c r="BO323" s="10" t="e">
        <f t="shared" si="90"/>
        <v>#N/A</v>
      </c>
      <c r="BP323" t="str">
        <f t="shared" si="91"/>
        <v/>
      </c>
      <c r="BQ323" s="10" t="str">
        <f t="shared" si="92"/>
        <v/>
      </c>
    </row>
    <row r="324" spans="4:69" x14ac:dyDescent="0.25">
      <c r="D324" s="6">
        <v>42460</v>
      </c>
      <c r="E324">
        <v>175.29660000000001</v>
      </c>
      <c r="F324">
        <v>175.53</v>
      </c>
      <c r="I324" s="6">
        <v>42460</v>
      </c>
      <c r="J324">
        <v>175.53</v>
      </c>
      <c r="K324">
        <v>175.29660000000001</v>
      </c>
      <c r="P324" s="6">
        <v>42465</v>
      </c>
      <c r="Q324">
        <v>0.13289999999999999</v>
      </c>
      <c r="S324" s="6">
        <v>42467</v>
      </c>
      <c r="T324">
        <v>14556</v>
      </c>
      <c r="W324" s="6">
        <v>42481</v>
      </c>
      <c r="X324" t="s">
        <v>1622</v>
      </c>
      <c r="Y324">
        <v>1883.62</v>
      </c>
      <c r="AJ324" s="6">
        <v>42465</v>
      </c>
      <c r="AK324" s="4">
        <f t="shared" si="84"/>
        <v>0.13289999999999999</v>
      </c>
      <c r="AM324" s="6">
        <v>42467</v>
      </c>
      <c r="AN324">
        <f t="shared" si="85"/>
        <v>2359.8187200000002</v>
      </c>
      <c r="AR324" s="6">
        <v>42460</v>
      </c>
      <c r="AS324">
        <f t="shared" si="86"/>
        <v>175.29660000000001</v>
      </c>
      <c r="AT324">
        <f t="shared" si="87"/>
        <v>1816.03</v>
      </c>
      <c r="AU324">
        <f t="shared" si="93"/>
        <v>-6.4477295218273722E-3</v>
      </c>
      <c r="AV324">
        <f t="shared" si="94"/>
        <v>-6.4176916006477569E-3</v>
      </c>
      <c r="AX324" s="6">
        <v>42460</v>
      </c>
      <c r="AY324">
        <f t="shared" si="88"/>
        <v>175.29660000000001</v>
      </c>
      <c r="AZ324">
        <f t="shared" si="89"/>
        <v>175.53</v>
      </c>
      <c r="BA324">
        <f t="shared" si="95"/>
        <v>0</v>
      </c>
      <c r="BB324">
        <f t="shared" si="96"/>
        <v>1.3314576551968216E-3</v>
      </c>
      <c r="BE324">
        <f t="shared" si="97"/>
        <v>96.883742780556503</v>
      </c>
      <c r="BF324" t="e">
        <f t="shared" si="98"/>
        <v>#N/A</v>
      </c>
      <c r="BG324">
        <f t="shared" ref="BG324:BG387" si="102">STDEV(AU70:AU324)*SQRT(260)</f>
        <v>0.26230015469207929</v>
      </c>
      <c r="BH324">
        <f t="shared" ref="BH324:BH387" si="103">STDEV(AV70:AV324)*SQRT(260)</f>
        <v>0.26232817705733147</v>
      </c>
      <c r="BI324">
        <f t="shared" si="101"/>
        <v>0.99999642792153032</v>
      </c>
      <c r="BL324" s="9"/>
      <c r="BM324" s="10" t="e">
        <f t="shared" si="99"/>
        <v>#N/A</v>
      </c>
      <c r="BN324" s="10" t="e">
        <f t="shared" si="100"/>
        <v>#N/A</v>
      </c>
      <c r="BO324" s="10" t="e">
        <f t="shared" si="90"/>
        <v>#N/A</v>
      </c>
      <c r="BP324" t="str">
        <f t="shared" si="91"/>
        <v/>
      </c>
      <c r="BQ324" s="10" t="str">
        <f t="shared" si="92"/>
        <v/>
      </c>
    </row>
    <row r="325" spans="4:69" x14ac:dyDescent="0.25">
      <c r="D325" s="6">
        <v>42461</v>
      </c>
      <c r="E325">
        <v>169.30770000000001</v>
      </c>
      <c r="F325">
        <v>170.19</v>
      </c>
      <c r="I325" s="6">
        <v>42461</v>
      </c>
      <c r="J325">
        <v>170.19</v>
      </c>
      <c r="K325">
        <v>169.30770000000001</v>
      </c>
      <c r="P325" s="6">
        <v>42466</v>
      </c>
      <c r="Q325">
        <v>0.13339999999999999</v>
      </c>
      <c r="S325" s="6">
        <v>42468</v>
      </c>
      <c r="T325">
        <v>22758</v>
      </c>
      <c r="W325" s="6">
        <v>42482</v>
      </c>
      <c r="X325" t="s">
        <v>1622</v>
      </c>
      <c r="Y325">
        <v>1902.64</v>
      </c>
      <c r="AJ325" s="6">
        <v>42466</v>
      </c>
      <c r="AK325" s="4">
        <f t="shared" ref="AK325:AK388" si="104">IF(VLOOKUP(AJ325,P325:Q1217,2,FALSE)&gt;=$Q$3,$Q$2,VLOOKUP(AJ325,P325:Q1217,2,FALSE))</f>
        <v>0.13339999999999999</v>
      </c>
      <c r="AM325" s="6">
        <v>42468</v>
      </c>
      <c r="AN325">
        <f t="shared" ref="AN325:AN388" si="105">VLOOKUP(AM325,S325:T1217,2,FALSE)*VLOOKUP(AM325,I325:J1220,2,FALSE)/1000</f>
        <v>3812.1925799999995</v>
      </c>
      <c r="AR325" s="6">
        <v>42461</v>
      </c>
      <c r="AS325">
        <f t="shared" ref="AS325:AS388" si="106">IF(VLOOKUP(AR325,I:K,3,FALSE)=$A$9,VLOOKUP(AR324,I:K,3,FALSE),VLOOKUP(AR325,I:K,3,FALSE))</f>
        <v>169.30770000000001</v>
      </c>
      <c r="AT325">
        <f t="shared" ref="AT325:AT388" si="107">IF(VLOOKUP(AR325,W:Y,3,TRUE)="","impo",VLOOKUP(AR325,W:Y,3,TRUE))</f>
        <v>1754.04</v>
      </c>
      <c r="AU325">
        <f t="shared" si="93"/>
        <v>-3.4164381967476842E-2</v>
      </c>
      <c r="AV325">
        <f t="shared" si="94"/>
        <v>-3.4134898652555257E-2</v>
      </c>
      <c r="AX325" s="6">
        <v>42461</v>
      </c>
      <c r="AY325">
        <f t="shared" ref="AY325:AY388" si="108">IF(VLOOKUP(AX325,D:F,2,FALSE)=$A$9,VLOOKUP(AX324,D:F,2,FALSE),VLOOKUP(AX325,D:F,2,FALSE))</f>
        <v>169.30770000000001</v>
      </c>
      <c r="AZ325">
        <f t="shared" ref="AZ325:AZ388" si="109">IF(VLOOKUP(AX325,D:F,3,FALSE)=$A$9,VLOOKUP(AX324,D:F,3,FALSE),VLOOKUP(AX325,D:F,3,FALSE))</f>
        <v>170.19</v>
      </c>
      <c r="BA325">
        <f t="shared" si="95"/>
        <v>0</v>
      </c>
      <c r="BB325">
        <f t="shared" si="96"/>
        <v>5.2112219349740307E-3</v>
      </c>
      <c r="BE325">
        <f t="shared" si="97"/>
        <v>93.57376958576279</v>
      </c>
      <c r="BF325" t="e">
        <f t="shared" si="98"/>
        <v>#N/A</v>
      </c>
      <c r="BG325">
        <f t="shared" si="102"/>
        <v>0.26446515106988805</v>
      </c>
      <c r="BH325">
        <f t="shared" si="103"/>
        <v>0.2644931547642817</v>
      </c>
      <c r="BI325">
        <f t="shared" si="101"/>
        <v>0.99999743286339549</v>
      </c>
      <c r="BL325" s="9"/>
      <c r="BM325" s="10" t="e">
        <f t="shared" si="99"/>
        <v>#N/A</v>
      </c>
      <c r="BN325" s="10" t="e">
        <f t="shared" si="100"/>
        <v>#N/A</v>
      </c>
      <c r="BO325" s="10" t="e">
        <f t="shared" ref="BO325:BO388" si="110">IF(VLOOKUP(BL325,AB:AF,3,FALSE)="",$BO$3,VLOOKUP(BL325,AB:AF,3,FALSE))</f>
        <v>#N/A</v>
      </c>
      <c r="BP325" t="str">
        <f t="shared" ref="BP325:BP388" si="111">+IFERROR(IF(VLOOKUP(BL325,I:K,3,FALSE)/VLOOKUP(BL325,I:K,2,FALSE)&lt;1,VLOOKUP(BL325,I:K,3,FALSE)/VLOOKUP(BL325,I:K,2,FALSE)-1,""),"")</f>
        <v/>
      </c>
      <c r="BQ325" s="10" t="str">
        <f t="shared" ref="BQ325:BQ388" si="112">+IFERROR(IF(VLOOKUP(BL325,I:L,3,FALSE)/VLOOKUP(BL325,I:L,2,FALSE)&gt;1,VLOOKUP(BL325,I:L,3,FALSE)/VLOOKUP(BL325,I:L,2,FALSE)-1,""),"")</f>
        <v/>
      </c>
    </row>
    <row r="326" spans="4:69" x14ac:dyDescent="0.25">
      <c r="D326" s="6">
        <v>42464</v>
      </c>
      <c r="E326">
        <v>169.48509999999999</v>
      </c>
      <c r="F326">
        <v>168.71</v>
      </c>
      <c r="I326" s="6">
        <v>42464</v>
      </c>
      <c r="J326">
        <v>168.71</v>
      </c>
      <c r="K326">
        <v>169.48509999999999</v>
      </c>
      <c r="P326" s="6">
        <v>42467</v>
      </c>
      <c r="Q326">
        <v>0.14499999999999999</v>
      </c>
      <c r="S326" s="6">
        <v>42471</v>
      </c>
      <c r="T326">
        <v>12137</v>
      </c>
      <c r="W326" s="6">
        <v>42485</v>
      </c>
      <c r="X326" t="s">
        <v>1622</v>
      </c>
      <c r="Y326">
        <v>1894.78</v>
      </c>
      <c r="AJ326" s="6">
        <v>42467</v>
      </c>
      <c r="AK326" s="4">
        <f t="shared" si="104"/>
        <v>0.14499999999999999</v>
      </c>
      <c r="AM326" s="6">
        <v>42471</v>
      </c>
      <c r="AN326">
        <f t="shared" si="105"/>
        <v>2026.27215</v>
      </c>
      <c r="AR326" s="6">
        <v>42464</v>
      </c>
      <c r="AS326">
        <f t="shared" si="106"/>
        <v>169.48509999999999</v>
      </c>
      <c r="AT326">
        <f t="shared" si="107"/>
        <v>1756.04</v>
      </c>
      <c r="AU326">
        <f t="shared" ref="AU326:AU389" si="113">AS326/AS325-1</f>
        <v>1.047796408550683E-3</v>
      </c>
      <c r="AV326">
        <f t="shared" ref="AV326:AV389" si="114">AT326/AT325-1</f>
        <v>1.1402248523408876E-3</v>
      </c>
      <c r="AX326" s="6">
        <v>42464</v>
      </c>
      <c r="AY326">
        <f t="shared" si="108"/>
        <v>169.48509999999999</v>
      </c>
      <c r="AZ326">
        <f t="shared" si="109"/>
        <v>168.71</v>
      </c>
      <c r="BA326">
        <f t="shared" ref="BA326:BA389" si="115">IFERROR(IF(AZ326/AY326&lt;1,AZ326/AY326-1,0),"")</f>
        <v>-4.5732633724143712E-3</v>
      </c>
      <c r="BB326">
        <f t="shared" ref="BB326:BB389" si="116">IFERROR(IF(AZ326/AY326&gt;1,AZ326/AY326-1,0),"")</f>
        <v>0</v>
      </c>
      <c r="BE326">
        <f t="shared" ref="BE326:BE389" si="117">BE325*(1+AU326)</f>
        <v>93.671815845469297</v>
      </c>
      <c r="BF326" t="e">
        <f t="shared" ref="BF326:BF389" si="118">BF325/(1+AV326)</f>
        <v>#N/A</v>
      </c>
      <c r="BG326">
        <f t="shared" si="102"/>
        <v>0.26420042135771143</v>
      </c>
      <c r="BH326">
        <f t="shared" si="103"/>
        <v>0.26422927155400122</v>
      </c>
      <c r="BI326">
        <f t="shared" si="101"/>
        <v>0.99999728060423076</v>
      </c>
      <c r="BL326" s="9"/>
      <c r="BM326" s="10" t="e">
        <f t="shared" ref="BM326:BM389" si="119">IF(VLOOKUP(BL326,AB:AF,2,FALSE)="",$BM325,VLOOKUP(BL326,AB:AF,2,FALSE))</f>
        <v>#N/A</v>
      </c>
      <c r="BN326" s="10" t="e">
        <f t="shared" ref="BN326:BN389" si="120">IF(VLOOKUP(BL326,AB:AF,5,FALSE)="",$BN325,VLOOKUP(BL326,AB:AF,5,FALSE))</f>
        <v>#N/A</v>
      </c>
      <c r="BO326" s="10" t="e">
        <f t="shared" si="110"/>
        <v>#N/A</v>
      </c>
      <c r="BP326" t="str">
        <f t="shared" si="111"/>
        <v/>
      </c>
      <c r="BQ326" s="10" t="str">
        <f t="shared" si="112"/>
        <v/>
      </c>
    </row>
    <row r="327" spans="4:69" x14ac:dyDescent="0.25">
      <c r="D327" s="6">
        <v>42465</v>
      </c>
      <c r="E327">
        <v>164.92840000000001</v>
      </c>
      <c r="F327">
        <v>163.03</v>
      </c>
      <c r="I327" s="6">
        <v>42465</v>
      </c>
      <c r="J327">
        <v>163.03</v>
      </c>
      <c r="K327">
        <v>164.92840000000001</v>
      </c>
      <c r="P327" s="6">
        <v>42468</v>
      </c>
      <c r="Q327">
        <v>0.13930000000000001</v>
      </c>
      <c r="S327" s="6">
        <v>42472</v>
      </c>
      <c r="T327">
        <v>15568</v>
      </c>
      <c r="W327" s="6">
        <v>42486</v>
      </c>
      <c r="X327" t="s">
        <v>1622</v>
      </c>
      <c r="Y327">
        <v>1880.88</v>
      </c>
      <c r="AJ327" s="6">
        <v>42468</v>
      </c>
      <c r="AK327" s="4">
        <f t="shared" si="104"/>
        <v>0.13930000000000001</v>
      </c>
      <c r="AM327" s="6">
        <v>42472</v>
      </c>
      <c r="AN327">
        <f t="shared" si="105"/>
        <v>2652.4758400000001</v>
      </c>
      <c r="AR327" s="6">
        <v>42465</v>
      </c>
      <c r="AS327">
        <f t="shared" si="106"/>
        <v>164.92840000000001</v>
      </c>
      <c r="AT327">
        <f t="shared" si="107"/>
        <v>1708.88</v>
      </c>
      <c r="AU327">
        <f t="shared" si="113"/>
        <v>-2.6885549231171257E-2</v>
      </c>
      <c r="AV327">
        <f t="shared" si="114"/>
        <v>-2.6855880276075661E-2</v>
      </c>
      <c r="AX327" s="6">
        <v>42465</v>
      </c>
      <c r="AY327">
        <f t="shared" si="108"/>
        <v>164.92840000000001</v>
      </c>
      <c r="AZ327">
        <f t="shared" si="109"/>
        <v>163.03</v>
      </c>
      <c r="BA327">
        <f t="shared" si="115"/>
        <v>-1.1510449382883814E-2</v>
      </c>
      <c r="BB327">
        <f t="shared" si="116"/>
        <v>0</v>
      </c>
      <c r="BE327">
        <f t="shared" si="117"/>
        <v>91.153397628982731</v>
      </c>
      <c r="BF327" t="e">
        <f t="shared" si="118"/>
        <v>#N/A</v>
      </c>
      <c r="BG327">
        <f t="shared" si="102"/>
        <v>0.26543765460174595</v>
      </c>
      <c r="BH327">
        <f t="shared" si="103"/>
        <v>0.26546786654130178</v>
      </c>
      <c r="BI327">
        <f t="shared" si="101"/>
        <v>0.99999797215602704</v>
      </c>
      <c r="BL327" s="9"/>
      <c r="BM327" s="10" t="e">
        <f t="shared" si="119"/>
        <v>#N/A</v>
      </c>
      <c r="BN327" s="10" t="e">
        <f t="shared" si="120"/>
        <v>#N/A</v>
      </c>
      <c r="BO327" s="10" t="e">
        <f t="shared" si="110"/>
        <v>#N/A</v>
      </c>
      <c r="BP327" t="str">
        <f t="shared" si="111"/>
        <v/>
      </c>
      <c r="BQ327" s="10" t="str">
        <f t="shared" si="112"/>
        <v/>
      </c>
    </row>
    <row r="328" spans="4:69" x14ac:dyDescent="0.25">
      <c r="D328" s="6">
        <v>42466</v>
      </c>
      <c r="E328">
        <v>164.8278</v>
      </c>
      <c r="F328">
        <v>163.85</v>
      </c>
      <c r="I328" s="6">
        <v>42466</v>
      </c>
      <c r="J328">
        <v>163.85</v>
      </c>
      <c r="K328">
        <v>164.8278</v>
      </c>
      <c r="P328" s="6">
        <v>42471</v>
      </c>
      <c r="Q328">
        <v>0.13070000000000001</v>
      </c>
      <c r="S328" s="6">
        <v>42473</v>
      </c>
      <c r="T328">
        <v>10995</v>
      </c>
      <c r="W328" s="6">
        <v>42487</v>
      </c>
      <c r="X328" t="s">
        <v>1622</v>
      </c>
      <c r="Y328">
        <v>1870.73</v>
      </c>
      <c r="AJ328" s="6">
        <v>42471</v>
      </c>
      <c r="AK328" s="4">
        <f t="shared" si="104"/>
        <v>0.13070000000000001</v>
      </c>
      <c r="AM328" s="6">
        <v>42473</v>
      </c>
      <c r="AN328">
        <f t="shared" si="105"/>
        <v>1933.1408999999999</v>
      </c>
      <c r="AR328" s="6">
        <v>42466</v>
      </c>
      <c r="AS328">
        <f t="shared" si="106"/>
        <v>164.8278</v>
      </c>
      <c r="AT328">
        <f t="shared" si="107"/>
        <v>1707.89</v>
      </c>
      <c r="AU328">
        <f t="shared" si="113"/>
        <v>-6.0996165608839803E-4</v>
      </c>
      <c r="AV328">
        <f t="shared" si="114"/>
        <v>-5.7932681054262414E-4</v>
      </c>
      <c r="AX328" s="6">
        <v>42466</v>
      </c>
      <c r="AY328">
        <f t="shared" si="108"/>
        <v>164.8278</v>
      </c>
      <c r="AZ328">
        <f t="shared" si="109"/>
        <v>163.85</v>
      </c>
      <c r="BA328">
        <f t="shared" si="115"/>
        <v>-5.932251719673487E-3</v>
      </c>
      <c r="BB328">
        <f t="shared" si="116"/>
        <v>0</v>
      </c>
      <c r="BE328">
        <f t="shared" si="117"/>
        <v>91.097797551606874</v>
      </c>
      <c r="BF328" t="e">
        <f t="shared" si="118"/>
        <v>#N/A</v>
      </c>
      <c r="BG328">
        <f t="shared" si="102"/>
        <v>0.26540158557184435</v>
      </c>
      <c r="BH328">
        <f t="shared" si="103"/>
        <v>0.2654319045413116</v>
      </c>
      <c r="BI328">
        <f t="shared" si="101"/>
        <v>0.99999790315303039</v>
      </c>
      <c r="BL328" s="9"/>
      <c r="BM328" s="10" t="e">
        <f t="shared" si="119"/>
        <v>#N/A</v>
      </c>
      <c r="BN328" s="10" t="e">
        <f t="shared" si="120"/>
        <v>#N/A</v>
      </c>
      <c r="BO328" s="10" t="e">
        <f t="shared" si="110"/>
        <v>#N/A</v>
      </c>
      <c r="BP328" t="str">
        <f t="shared" si="111"/>
        <v/>
      </c>
      <c r="BQ328" s="10" t="str">
        <f t="shared" si="112"/>
        <v/>
      </c>
    </row>
    <row r="329" spans="4:69" x14ac:dyDescent="0.25">
      <c r="D329" s="6">
        <v>42467</v>
      </c>
      <c r="E329">
        <v>165.48580000000001</v>
      </c>
      <c r="F329">
        <v>162.12</v>
      </c>
      <c r="I329" s="6">
        <v>42467</v>
      </c>
      <c r="J329">
        <v>162.12</v>
      </c>
      <c r="K329">
        <v>165.48580000000001</v>
      </c>
      <c r="P329" s="6">
        <v>42472</v>
      </c>
      <c r="Q329">
        <v>0.1067</v>
      </c>
      <c r="S329" s="6">
        <v>42474</v>
      </c>
      <c r="T329">
        <v>5474</v>
      </c>
      <c r="W329" s="6">
        <v>42488</v>
      </c>
      <c r="X329" t="s">
        <v>1622</v>
      </c>
      <c r="Y329">
        <v>1809.23</v>
      </c>
      <c r="AJ329" s="6">
        <v>42472</v>
      </c>
      <c r="AK329" s="4">
        <f t="shared" si="104"/>
        <v>0.1067</v>
      </c>
      <c r="AM329" s="6">
        <v>42474</v>
      </c>
      <c r="AN329">
        <f t="shared" si="105"/>
        <v>970.92337999999995</v>
      </c>
      <c r="AR329" s="6">
        <v>42467</v>
      </c>
      <c r="AS329">
        <f t="shared" si="106"/>
        <v>165.48580000000001</v>
      </c>
      <c r="AT329">
        <f t="shared" si="107"/>
        <v>1714.76</v>
      </c>
      <c r="AU329">
        <f t="shared" si="113"/>
        <v>3.9920450312387334E-3</v>
      </c>
      <c r="AV329">
        <f t="shared" si="114"/>
        <v>4.0225073043345105E-3</v>
      </c>
      <c r="AX329" s="6">
        <v>42467</v>
      </c>
      <c r="AY329">
        <f t="shared" si="108"/>
        <v>165.48580000000001</v>
      </c>
      <c r="AZ329">
        <f t="shared" si="109"/>
        <v>162.12</v>
      </c>
      <c r="BA329">
        <f t="shared" si="115"/>
        <v>-2.0338905211202407E-2</v>
      </c>
      <c r="BB329">
        <f t="shared" si="116"/>
        <v>0</v>
      </c>
      <c r="BE329">
        <f t="shared" si="117"/>
        <v>91.461464061679564</v>
      </c>
      <c r="BF329" t="e">
        <f t="shared" si="118"/>
        <v>#N/A</v>
      </c>
      <c r="BG329">
        <f t="shared" si="102"/>
        <v>0.26543476131970534</v>
      </c>
      <c r="BH329">
        <f t="shared" si="103"/>
        <v>0.26546475436759165</v>
      </c>
      <c r="BI329">
        <f t="shared" si="101"/>
        <v>0.99999780299113006</v>
      </c>
      <c r="BL329" s="9"/>
      <c r="BM329" s="10" t="e">
        <f t="shared" si="119"/>
        <v>#N/A</v>
      </c>
      <c r="BN329" s="10" t="e">
        <f t="shared" si="120"/>
        <v>#N/A</v>
      </c>
      <c r="BO329" s="10" t="e">
        <f t="shared" si="110"/>
        <v>#N/A</v>
      </c>
      <c r="BP329" t="str">
        <f t="shared" si="111"/>
        <v/>
      </c>
      <c r="BQ329" s="10" t="str">
        <f t="shared" si="112"/>
        <v/>
      </c>
    </row>
    <row r="330" spans="4:69" x14ac:dyDescent="0.25">
      <c r="D330" s="6">
        <v>42468</v>
      </c>
      <c r="E330">
        <v>167.50729999999999</v>
      </c>
      <c r="F330">
        <v>167.51</v>
      </c>
      <c r="I330" s="6">
        <v>42468</v>
      </c>
      <c r="J330">
        <v>167.51</v>
      </c>
      <c r="K330">
        <v>167.50729999999999</v>
      </c>
      <c r="P330" s="6">
        <v>42473</v>
      </c>
      <c r="Q330">
        <v>0.1133</v>
      </c>
      <c r="S330" s="6">
        <v>42475</v>
      </c>
      <c r="T330">
        <v>5555</v>
      </c>
      <c r="W330" s="6">
        <v>42492</v>
      </c>
      <c r="X330" t="s">
        <v>1622</v>
      </c>
      <c r="Y330">
        <v>1754.36</v>
      </c>
      <c r="AJ330" s="6">
        <v>42473</v>
      </c>
      <c r="AK330" s="4">
        <f t="shared" si="104"/>
        <v>0.1133</v>
      </c>
      <c r="AM330" s="6">
        <v>42475</v>
      </c>
      <c r="AN330">
        <f t="shared" si="105"/>
        <v>970.73625000000004</v>
      </c>
      <c r="AR330" s="6">
        <v>42468</v>
      </c>
      <c r="AS330">
        <f t="shared" si="106"/>
        <v>167.50729999999999</v>
      </c>
      <c r="AT330">
        <f t="shared" si="107"/>
        <v>1735.76</v>
      </c>
      <c r="AU330">
        <f t="shared" si="113"/>
        <v>1.2215549612111687E-2</v>
      </c>
      <c r="AV330">
        <f t="shared" si="114"/>
        <v>1.2246611770743376E-2</v>
      </c>
      <c r="AX330" s="6">
        <v>42468</v>
      </c>
      <c r="AY330">
        <f t="shared" si="108"/>
        <v>167.50729999999999</v>
      </c>
      <c r="AZ330">
        <f t="shared" si="109"/>
        <v>167.51</v>
      </c>
      <c r="BA330">
        <f t="shared" si="115"/>
        <v>0</v>
      </c>
      <c r="BB330">
        <f t="shared" si="116"/>
        <v>1.6118700498557459E-5</v>
      </c>
      <c r="BE330">
        <f t="shared" si="117"/>
        <v>92.578716113521381</v>
      </c>
      <c r="BF330" t="e">
        <f t="shared" si="118"/>
        <v>#N/A</v>
      </c>
      <c r="BG330">
        <f t="shared" si="102"/>
        <v>0.26575124032681746</v>
      </c>
      <c r="BH330">
        <f t="shared" si="103"/>
        <v>0.26578100104680774</v>
      </c>
      <c r="BI330">
        <f t="shared" si="101"/>
        <v>0.99999773730038577</v>
      </c>
      <c r="BL330" s="9"/>
      <c r="BM330" s="10" t="e">
        <f t="shared" si="119"/>
        <v>#N/A</v>
      </c>
      <c r="BN330" s="10" t="e">
        <f t="shared" si="120"/>
        <v>#N/A</v>
      </c>
      <c r="BO330" s="10" t="e">
        <f t="shared" si="110"/>
        <v>#N/A</v>
      </c>
      <c r="BP330" t="str">
        <f t="shared" si="111"/>
        <v/>
      </c>
      <c r="BQ330" s="10" t="str">
        <f t="shared" si="112"/>
        <v/>
      </c>
    </row>
    <row r="331" spans="4:69" x14ac:dyDescent="0.25">
      <c r="D331" s="6">
        <v>42471</v>
      </c>
      <c r="E331">
        <v>166.42850000000001</v>
      </c>
      <c r="F331">
        <v>166.95</v>
      </c>
      <c r="I331" s="6">
        <v>42471</v>
      </c>
      <c r="J331">
        <v>166.95</v>
      </c>
      <c r="K331">
        <v>166.42850000000001</v>
      </c>
      <c r="P331" s="6">
        <v>42474</v>
      </c>
      <c r="Q331">
        <v>0.14280000000000001</v>
      </c>
      <c r="S331" s="6">
        <v>42478</v>
      </c>
      <c r="T331">
        <v>28471</v>
      </c>
      <c r="W331" s="6">
        <v>42496</v>
      </c>
      <c r="X331" t="s">
        <v>1622</v>
      </c>
      <c r="Y331">
        <v>1752.12</v>
      </c>
      <c r="AJ331" s="6">
        <v>42474</v>
      </c>
      <c r="AK331" s="4">
        <f t="shared" si="104"/>
        <v>0.14280000000000001</v>
      </c>
      <c r="AM331" s="6">
        <v>42478</v>
      </c>
      <c r="AN331">
        <f t="shared" si="105"/>
        <v>4992.9592700000003</v>
      </c>
      <c r="AR331" s="6">
        <v>42471</v>
      </c>
      <c r="AS331">
        <f t="shared" si="106"/>
        <v>166.42850000000001</v>
      </c>
      <c r="AT331">
        <f t="shared" si="107"/>
        <v>1724.74</v>
      </c>
      <c r="AU331">
        <f t="shared" si="113"/>
        <v>-6.4403163324820989E-3</v>
      </c>
      <c r="AV331">
        <f t="shared" si="114"/>
        <v>-6.3488039821173459E-3</v>
      </c>
      <c r="AX331" s="6">
        <v>42471</v>
      </c>
      <c r="AY331">
        <f t="shared" si="108"/>
        <v>166.42850000000001</v>
      </c>
      <c r="AZ331">
        <f t="shared" si="109"/>
        <v>166.95</v>
      </c>
      <c r="BA331">
        <f t="shared" si="115"/>
        <v>0</v>
      </c>
      <c r="BB331">
        <f t="shared" si="116"/>
        <v>3.1334777396898605E-3</v>
      </c>
      <c r="BE331">
        <f t="shared" si="117"/>
        <v>91.982479896095242</v>
      </c>
      <c r="BF331" t="e">
        <f t="shared" si="118"/>
        <v>#N/A</v>
      </c>
      <c r="BG331">
        <f t="shared" si="102"/>
        <v>0.26579102471502891</v>
      </c>
      <c r="BH331">
        <f t="shared" si="103"/>
        <v>0.26581979928059718</v>
      </c>
      <c r="BI331">
        <f t="shared" si="101"/>
        <v>0.99999759878299321</v>
      </c>
      <c r="BL331" s="9"/>
      <c r="BM331" s="10" t="e">
        <f t="shared" si="119"/>
        <v>#N/A</v>
      </c>
      <c r="BN331" s="10" t="e">
        <f t="shared" si="120"/>
        <v>#N/A</v>
      </c>
      <c r="BO331" s="10" t="e">
        <f t="shared" si="110"/>
        <v>#N/A</v>
      </c>
      <c r="BP331" t="str">
        <f t="shared" si="111"/>
        <v/>
      </c>
      <c r="BQ331" s="10" t="str">
        <f t="shared" si="112"/>
        <v/>
      </c>
    </row>
    <row r="332" spans="4:69" x14ac:dyDescent="0.25">
      <c r="D332" s="6">
        <v>42472</v>
      </c>
      <c r="E332">
        <v>169.06729999999999</v>
      </c>
      <c r="F332">
        <v>170.38</v>
      </c>
      <c r="I332" s="6">
        <v>42472</v>
      </c>
      <c r="J332">
        <v>170.38</v>
      </c>
      <c r="K332">
        <v>169.06729999999999</v>
      </c>
      <c r="P332" s="6">
        <v>42475</v>
      </c>
      <c r="Q332">
        <v>0.20069999999999999</v>
      </c>
      <c r="S332" s="6">
        <v>42479</v>
      </c>
      <c r="T332">
        <v>7311</v>
      </c>
      <c r="W332" s="6">
        <v>42499</v>
      </c>
      <c r="X332" t="s">
        <v>1622</v>
      </c>
      <c r="Y332">
        <v>1763.31</v>
      </c>
      <c r="AJ332" s="6">
        <v>42475</v>
      </c>
      <c r="AK332" s="4">
        <f t="shared" si="104"/>
        <v>0.20069999999999999</v>
      </c>
      <c r="AM332" s="6">
        <v>42479</v>
      </c>
      <c r="AN332">
        <f t="shared" si="105"/>
        <v>1315.98</v>
      </c>
      <c r="AR332" s="6">
        <v>42472</v>
      </c>
      <c r="AS332">
        <f t="shared" si="106"/>
        <v>169.06729999999999</v>
      </c>
      <c r="AT332">
        <f t="shared" si="107"/>
        <v>1752.13</v>
      </c>
      <c r="AU332">
        <f t="shared" si="113"/>
        <v>1.5855457448693988E-2</v>
      </c>
      <c r="AV332">
        <f t="shared" si="114"/>
        <v>1.5880654475457279E-2</v>
      </c>
      <c r="AX332" s="6">
        <v>42472</v>
      </c>
      <c r="AY332">
        <f t="shared" si="108"/>
        <v>169.06729999999999</v>
      </c>
      <c r="AZ332">
        <f t="shared" si="109"/>
        <v>170.38</v>
      </c>
      <c r="BA332">
        <f t="shared" si="115"/>
        <v>0</v>
      </c>
      <c r="BB332">
        <f t="shared" si="116"/>
        <v>7.7643636587323428E-3</v>
      </c>
      <c r="BE332">
        <f t="shared" si="117"/>
        <v>93.440904192113123</v>
      </c>
      <c r="BF332" t="e">
        <f t="shared" si="118"/>
        <v>#N/A</v>
      </c>
      <c r="BG332">
        <f t="shared" si="102"/>
        <v>0.26631500326782048</v>
      </c>
      <c r="BH332">
        <f t="shared" si="103"/>
        <v>0.26634262438741457</v>
      </c>
      <c r="BI332">
        <f t="shared" si="101"/>
        <v>0.9999974831947509</v>
      </c>
      <c r="BL332" s="9"/>
      <c r="BM332" s="10" t="e">
        <f t="shared" si="119"/>
        <v>#N/A</v>
      </c>
      <c r="BN332" s="10" t="e">
        <f t="shared" si="120"/>
        <v>#N/A</v>
      </c>
      <c r="BO332" s="10" t="e">
        <f t="shared" si="110"/>
        <v>#N/A</v>
      </c>
      <c r="BP332" t="str">
        <f t="shared" si="111"/>
        <v/>
      </c>
      <c r="BQ332" s="10" t="str">
        <f t="shared" si="112"/>
        <v/>
      </c>
    </row>
    <row r="333" spans="4:69" x14ac:dyDescent="0.25">
      <c r="D333" s="6">
        <v>42473</v>
      </c>
      <c r="E333">
        <v>173.53149999999999</v>
      </c>
      <c r="F333">
        <v>175.82</v>
      </c>
      <c r="I333" s="6">
        <v>42473</v>
      </c>
      <c r="J333">
        <v>175.82</v>
      </c>
      <c r="K333">
        <v>173.53149999999999</v>
      </c>
      <c r="P333" s="6">
        <v>42478</v>
      </c>
      <c r="Q333">
        <v>0.1454</v>
      </c>
      <c r="S333" s="6">
        <v>42480</v>
      </c>
      <c r="T333">
        <v>3005</v>
      </c>
      <c r="W333" s="6">
        <v>42500</v>
      </c>
      <c r="X333" t="s">
        <v>1622</v>
      </c>
      <c r="Y333">
        <v>1800.96</v>
      </c>
      <c r="AJ333" s="6">
        <v>42478</v>
      </c>
      <c r="AK333" s="4">
        <f t="shared" si="104"/>
        <v>0.1454</v>
      </c>
      <c r="AM333" s="6">
        <v>42480</v>
      </c>
      <c r="AN333">
        <f t="shared" si="105"/>
        <v>544.20550000000003</v>
      </c>
      <c r="AR333" s="6">
        <v>42473</v>
      </c>
      <c r="AS333">
        <f t="shared" si="106"/>
        <v>173.53149999999999</v>
      </c>
      <c r="AT333">
        <f t="shared" si="107"/>
        <v>1798.46</v>
      </c>
      <c r="AU333">
        <f t="shared" si="113"/>
        <v>2.6404869540118003E-2</v>
      </c>
      <c r="AV333">
        <f t="shared" si="114"/>
        <v>2.6442101898831671E-2</v>
      </c>
      <c r="AX333" s="6">
        <v>42473</v>
      </c>
      <c r="AY333">
        <f t="shared" si="108"/>
        <v>173.53149999999999</v>
      </c>
      <c r="AZ333">
        <f t="shared" si="109"/>
        <v>175.82</v>
      </c>
      <c r="BA333">
        <f t="shared" si="115"/>
        <v>0</v>
      </c>
      <c r="BB333">
        <f t="shared" si="116"/>
        <v>1.3187807400961704E-2</v>
      </c>
      <c r="BE333">
        <f t="shared" si="117"/>
        <v>95.908199077016533</v>
      </c>
      <c r="BF333" t="e">
        <f t="shared" si="118"/>
        <v>#N/A</v>
      </c>
      <c r="BG333">
        <f t="shared" si="102"/>
        <v>0.26761004075558065</v>
      </c>
      <c r="BH333">
        <f t="shared" si="103"/>
        <v>0.26763722842285581</v>
      </c>
      <c r="BI333">
        <f t="shared" si="101"/>
        <v>0.99999780742575961</v>
      </c>
      <c r="BL333" s="9"/>
      <c r="BM333" s="10" t="e">
        <f t="shared" si="119"/>
        <v>#N/A</v>
      </c>
      <c r="BN333" s="10" t="e">
        <f t="shared" si="120"/>
        <v>#N/A</v>
      </c>
      <c r="BO333" s="10" t="e">
        <f t="shared" si="110"/>
        <v>#N/A</v>
      </c>
      <c r="BP333" t="str">
        <f t="shared" si="111"/>
        <v/>
      </c>
      <c r="BQ333" s="10" t="str">
        <f t="shared" si="112"/>
        <v/>
      </c>
    </row>
    <row r="334" spans="4:69" x14ac:dyDescent="0.25">
      <c r="D334" s="6">
        <v>42474</v>
      </c>
      <c r="E334">
        <v>178.80019999999999</v>
      </c>
      <c r="F334">
        <v>177.37</v>
      </c>
      <c r="I334" s="6">
        <v>42474</v>
      </c>
      <c r="J334">
        <v>177.37</v>
      </c>
      <c r="K334">
        <v>178.80019999999999</v>
      </c>
      <c r="P334" s="6">
        <v>42479</v>
      </c>
      <c r="Q334">
        <v>0.1394</v>
      </c>
      <c r="S334" s="6">
        <v>42481</v>
      </c>
      <c r="T334">
        <v>45762</v>
      </c>
      <c r="W334" s="6">
        <v>42501</v>
      </c>
      <c r="X334" t="s">
        <v>1622</v>
      </c>
      <c r="Y334">
        <v>1800.1</v>
      </c>
      <c r="AJ334" s="6">
        <v>42479</v>
      </c>
      <c r="AK334" s="4">
        <f t="shared" si="104"/>
        <v>0.1394</v>
      </c>
      <c r="AM334" s="6">
        <v>42481</v>
      </c>
      <c r="AN334">
        <f t="shared" si="105"/>
        <v>8265.9900600000001</v>
      </c>
      <c r="AR334" s="6">
        <v>42474</v>
      </c>
      <c r="AS334">
        <f t="shared" si="106"/>
        <v>178.80019999999999</v>
      </c>
      <c r="AT334">
        <f t="shared" si="107"/>
        <v>1853.12</v>
      </c>
      <c r="AU334">
        <f t="shared" si="113"/>
        <v>3.036163463117636E-2</v>
      </c>
      <c r="AV334">
        <f t="shared" si="114"/>
        <v>3.0392669283720419E-2</v>
      </c>
      <c r="AX334" s="6">
        <v>42474</v>
      </c>
      <c r="AY334">
        <f t="shared" si="108"/>
        <v>178.80019999999999</v>
      </c>
      <c r="AZ334">
        <f t="shared" si="109"/>
        <v>177.37</v>
      </c>
      <c r="BA334">
        <f t="shared" si="115"/>
        <v>-7.9988724844826109E-3</v>
      </c>
      <c r="BB334">
        <f t="shared" si="116"/>
        <v>0</v>
      </c>
      <c r="BE334">
        <f t="shared" si="117"/>
        <v>98.820128775527039</v>
      </c>
      <c r="BF334" t="e">
        <f t="shared" si="118"/>
        <v>#N/A</v>
      </c>
      <c r="BG334">
        <f t="shared" si="102"/>
        <v>0.26934749856187568</v>
      </c>
      <c r="BH334">
        <f t="shared" si="103"/>
        <v>0.26937302084879583</v>
      </c>
      <c r="BI334">
        <f t="shared" si="101"/>
        <v>0.99999805147953347</v>
      </c>
      <c r="BL334" s="9"/>
      <c r="BM334" s="10" t="e">
        <f t="shared" si="119"/>
        <v>#N/A</v>
      </c>
      <c r="BN334" s="10" t="e">
        <f t="shared" si="120"/>
        <v>#N/A</v>
      </c>
      <c r="BO334" s="10" t="e">
        <f t="shared" si="110"/>
        <v>#N/A</v>
      </c>
      <c r="BP334" t="str">
        <f t="shared" si="111"/>
        <v/>
      </c>
      <c r="BQ334" s="10" t="str">
        <f t="shared" si="112"/>
        <v/>
      </c>
    </row>
    <row r="335" spans="4:69" x14ac:dyDescent="0.25">
      <c r="D335" s="6">
        <v>42475</v>
      </c>
      <c r="E335">
        <v>177.44300000000001</v>
      </c>
      <c r="F335">
        <v>174.75</v>
      </c>
      <c r="I335" s="6">
        <v>42475</v>
      </c>
      <c r="J335">
        <v>174.75</v>
      </c>
      <c r="K335">
        <v>177.44300000000001</v>
      </c>
      <c r="P335" s="6">
        <v>42480</v>
      </c>
      <c r="Q335">
        <v>0.14699999999999999</v>
      </c>
      <c r="S335" s="6">
        <v>42482</v>
      </c>
      <c r="T335">
        <v>21108</v>
      </c>
      <c r="W335" s="6">
        <v>42502</v>
      </c>
      <c r="X335" t="s">
        <v>1622</v>
      </c>
      <c r="Y335">
        <v>1804.03</v>
      </c>
      <c r="AJ335" s="6">
        <v>42480</v>
      </c>
      <c r="AK335" s="4">
        <f t="shared" si="104"/>
        <v>0.14699999999999999</v>
      </c>
      <c r="AM335" s="6">
        <v>42482</v>
      </c>
      <c r="AN335">
        <f t="shared" si="105"/>
        <v>3899.0697599999999</v>
      </c>
      <c r="AR335" s="6">
        <v>42475</v>
      </c>
      <c r="AS335">
        <f t="shared" si="106"/>
        <v>177.44300000000001</v>
      </c>
      <c r="AT335">
        <f t="shared" si="107"/>
        <v>1839.11</v>
      </c>
      <c r="AU335">
        <f t="shared" si="113"/>
        <v>-7.5905955362465249E-3</v>
      </c>
      <c r="AV335">
        <f t="shared" si="114"/>
        <v>-7.5602227594543381E-3</v>
      </c>
      <c r="AX335" s="6">
        <v>42475</v>
      </c>
      <c r="AY335">
        <f t="shared" si="108"/>
        <v>177.44300000000001</v>
      </c>
      <c r="AZ335">
        <f t="shared" si="109"/>
        <v>174.75</v>
      </c>
      <c r="BA335">
        <f t="shared" si="115"/>
        <v>-1.517670463191001E-2</v>
      </c>
      <c r="BB335">
        <f t="shared" si="116"/>
        <v>0</v>
      </c>
      <c r="BE335">
        <f t="shared" si="117"/>
        <v>98.070025147152222</v>
      </c>
      <c r="BF335" t="e">
        <f t="shared" si="118"/>
        <v>#N/A</v>
      </c>
      <c r="BG335">
        <f t="shared" si="102"/>
        <v>0.26942216306528544</v>
      </c>
      <c r="BH335">
        <f t="shared" si="103"/>
        <v>0.26944883982780071</v>
      </c>
      <c r="BI335">
        <f t="shared" si="101"/>
        <v>0.99999808480993935</v>
      </c>
      <c r="BL335" s="9"/>
      <c r="BM335" s="10" t="e">
        <f t="shared" si="119"/>
        <v>#N/A</v>
      </c>
      <c r="BN335" s="10" t="e">
        <f t="shared" si="120"/>
        <v>#N/A</v>
      </c>
      <c r="BO335" s="10" t="e">
        <f t="shared" si="110"/>
        <v>#N/A</v>
      </c>
      <c r="BP335" t="str">
        <f t="shared" si="111"/>
        <v/>
      </c>
      <c r="BQ335" s="10" t="str">
        <f t="shared" si="112"/>
        <v/>
      </c>
    </row>
    <row r="336" spans="4:69" x14ac:dyDescent="0.25">
      <c r="D336" s="6">
        <v>42478</v>
      </c>
      <c r="E336">
        <v>171.8485</v>
      </c>
      <c r="F336">
        <v>175.37</v>
      </c>
      <c r="I336" s="6">
        <v>42478</v>
      </c>
      <c r="J336">
        <v>175.37</v>
      </c>
      <c r="K336">
        <v>171.8485</v>
      </c>
      <c r="P336" s="6">
        <v>42481</v>
      </c>
      <c r="Q336">
        <v>0.13439999999999999</v>
      </c>
      <c r="S336" s="6">
        <v>42485</v>
      </c>
      <c r="T336">
        <v>23447</v>
      </c>
      <c r="W336" s="6">
        <v>42503</v>
      </c>
      <c r="X336" t="s">
        <v>1622</v>
      </c>
      <c r="Y336">
        <v>1781.03</v>
      </c>
      <c r="AJ336" s="6">
        <v>42481</v>
      </c>
      <c r="AK336" s="4">
        <f t="shared" si="104"/>
        <v>0.13439999999999999</v>
      </c>
      <c r="AM336" s="6">
        <v>42485</v>
      </c>
      <c r="AN336">
        <f t="shared" si="105"/>
        <v>4273.9191600000004</v>
      </c>
      <c r="AR336" s="6">
        <v>42478</v>
      </c>
      <c r="AS336">
        <f t="shared" si="106"/>
        <v>171.8485</v>
      </c>
      <c r="AT336">
        <f t="shared" si="107"/>
        <v>1781.29</v>
      </c>
      <c r="AU336">
        <f t="shared" si="113"/>
        <v>-3.1528434483186207E-2</v>
      </c>
      <c r="AV336">
        <f t="shared" si="114"/>
        <v>-3.1439120009134847E-2</v>
      </c>
      <c r="AX336" s="6">
        <v>42478</v>
      </c>
      <c r="AY336">
        <f t="shared" si="108"/>
        <v>171.8485</v>
      </c>
      <c r="AZ336">
        <f t="shared" si="109"/>
        <v>175.37</v>
      </c>
      <c r="BA336">
        <f t="shared" si="115"/>
        <v>0</v>
      </c>
      <c r="BB336">
        <f t="shared" si="116"/>
        <v>2.0491886749084198E-2</v>
      </c>
      <c r="BE336">
        <f t="shared" si="117"/>
        <v>94.978030784535804</v>
      </c>
      <c r="BF336" t="e">
        <f t="shared" si="118"/>
        <v>#N/A</v>
      </c>
      <c r="BG336">
        <f t="shared" si="102"/>
        <v>0.27069146442997172</v>
      </c>
      <c r="BH336">
        <f t="shared" si="103"/>
        <v>0.27071311227618372</v>
      </c>
      <c r="BI336">
        <f t="shared" si="101"/>
        <v>0.99999815553479032</v>
      </c>
      <c r="BL336" s="9"/>
      <c r="BM336" s="10" t="e">
        <f t="shared" si="119"/>
        <v>#N/A</v>
      </c>
      <c r="BN336" s="10" t="e">
        <f t="shared" si="120"/>
        <v>#N/A</v>
      </c>
      <c r="BO336" s="10" t="e">
        <f t="shared" si="110"/>
        <v>#N/A</v>
      </c>
      <c r="BP336" t="str">
        <f t="shared" si="111"/>
        <v/>
      </c>
      <c r="BQ336" s="10" t="str">
        <f t="shared" si="112"/>
        <v/>
      </c>
    </row>
    <row r="337" spans="4:69" x14ac:dyDescent="0.25">
      <c r="D337" s="6">
        <v>42479</v>
      </c>
      <c r="E337">
        <v>177.5872</v>
      </c>
      <c r="F337">
        <v>180</v>
      </c>
      <c r="I337" s="6">
        <v>42479</v>
      </c>
      <c r="J337">
        <v>180</v>
      </c>
      <c r="K337">
        <v>177.5872</v>
      </c>
      <c r="P337" s="6">
        <v>42482</v>
      </c>
      <c r="Q337">
        <v>0.18729999999999999</v>
      </c>
      <c r="S337" s="6">
        <v>42486</v>
      </c>
      <c r="T337">
        <v>1755</v>
      </c>
      <c r="W337" s="6">
        <v>42506</v>
      </c>
      <c r="X337" t="s">
        <v>1622</v>
      </c>
      <c r="Y337">
        <v>1782.97</v>
      </c>
      <c r="AJ337" s="6">
        <v>42482</v>
      </c>
      <c r="AK337" s="4">
        <f t="shared" si="104"/>
        <v>0.18729999999999999</v>
      </c>
      <c r="AM337" s="6">
        <v>42486</v>
      </c>
      <c r="AN337">
        <f t="shared" si="105"/>
        <v>319.32225</v>
      </c>
      <c r="AR337" s="6">
        <v>42479</v>
      </c>
      <c r="AS337">
        <f t="shared" si="106"/>
        <v>177.5872</v>
      </c>
      <c r="AT337">
        <f t="shared" si="107"/>
        <v>1840.83</v>
      </c>
      <c r="AU337">
        <f t="shared" si="113"/>
        <v>3.3393948739733004E-2</v>
      </c>
      <c r="AV337">
        <f t="shared" si="114"/>
        <v>3.3425214310976781E-2</v>
      </c>
      <c r="AX337" s="6">
        <v>42479</v>
      </c>
      <c r="AY337">
        <f t="shared" si="108"/>
        <v>177.5872</v>
      </c>
      <c r="AZ337">
        <f t="shared" si="109"/>
        <v>180</v>
      </c>
      <c r="BA337">
        <f t="shared" si="115"/>
        <v>0</v>
      </c>
      <c r="BB337">
        <f t="shared" si="116"/>
        <v>1.3586564797462897E-2</v>
      </c>
      <c r="BE337">
        <f t="shared" si="117"/>
        <v>98.149722275955369</v>
      </c>
      <c r="BF337" t="e">
        <f t="shared" si="118"/>
        <v>#N/A</v>
      </c>
      <c r="BG337">
        <f t="shared" si="102"/>
        <v>0.27272473248349804</v>
      </c>
      <c r="BH337">
        <f t="shared" si="103"/>
        <v>0.272745036754312</v>
      </c>
      <c r="BI337">
        <f t="shared" si="101"/>
        <v>0.99999851566407616</v>
      </c>
      <c r="BL337" s="9"/>
      <c r="BM337" s="10" t="e">
        <f t="shared" si="119"/>
        <v>#N/A</v>
      </c>
      <c r="BN337" s="10" t="e">
        <f t="shared" si="120"/>
        <v>#N/A</v>
      </c>
      <c r="BO337" s="10" t="e">
        <f t="shared" si="110"/>
        <v>#N/A</v>
      </c>
      <c r="BP337" t="str">
        <f t="shared" si="111"/>
        <v/>
      </c>
      <c r="BQ337" s="10" t="str">
        <f t="shared" si="112"/>
        <v/>
      </c>
    </row>
    <row r="338" spans="4:69" x14ac:dyDescent="0.25">
      <c r="D338" s="6">
        <v>42480</v>
      </c>
      <c r="E338">
        <v>177.9502</v>
      </c>
      <c r="F338">
        <v>181.1</v>
      </c>
      <c r="I338" s="6">
        <v>42480</v>
      </c>
      <c r="J338">
        <v>181.1</v>
      </c>
      <c r="K338">
        <v>177.9502</v>
      </c>
      <c r="P338" s="6">
        <v>42485</v>
      </c>
      <c r="Q338">
        <v>0.14510000000000001</v>
      </c>
      <c r="S338" s="6">
        <v>42487</v>
      </c>
      <c r="T338">
        <v>23880</v>
      </c>
      <c r="W338" s="6">
        <v>42507</v>
      </c>
      <c r="X338" t="s">
        <v>1622</v>
      </c>
      <c r="Y338">
        <v>1802.05</v>
      </c>
      <c r="AJ338" s="6">
        <v>42485</v>
      </c>
      <c r="AK338" s="4">
        <f t="shared" si="104"/>
        <v>0.14510000000000001</v>
      </c>
      <c r="AM338" s="6">
        <v>42487</v>
      </c>
      <c r="AN338">
        <f t="shared" si="105"/>
        <v>4347.8315999999995</v>
      </c>
      <c r="AR338" s="6">
        <v>42480</v>
      </c>
      <c r="AS338">
        <f t="shared" si="106"/>
        <v>177.9502</v>
      </c>
      <c r="AT338">
        <f t="shared" si="107"/>
        <v>1844.65</v>
      </c>
      <c r="AU338">
        <f t="shared" si="113"/>
        <v>2.0440662390082132E-3</v>
      </c>
      <c r="AV338">
        <f t="shared" si="114"/>
        <v>2.0751508830256782E-3</v>
      </c>
      <c r="AX338" s="6">
        <v>42480</v>
      </c>
      <c r="AY338">
        <f t="shared" si="108"/>
        <v>177.9502</v>
      </c>
      <c r="AZ338">
        <f t="shared" si="109"/>
        <v>181.1</v>
      </c>
      <c r="BA338">
        <f t="shared" si="115"/>
        <v>0</v>
      </c>
      <c r="BB338">
        <f t="shared" si="116"/>
        <v>1.7700457768521805E-2</v>
      </c>
      <c r="BE338">
        <f t="shared" si="117"/>
        <v>98.35034680962768</v>
      </c>
      <c r="BF338" t="e">
        <f t="shared" si="118"/>
        <v>#N/A</v>
      </c>
      <c r="BG338">
        <f t="shared" si="102"/>
        <v>0.27272651442810319</v>
      </c>
      <c r="BH338">
        <f t="shared" si="103"/>
        <v>0.27274675198107079</v>
      </c>
      <c r="BI338">
        <f t="shared" si="101"/>
        <v>0.99999846566449113</v>
      </c>
      <c r="BL338" s="9"/>
      <c r="BM338" s="10" t="e">
        <f t="shared" si="119"/>
        <v>#N/A</v>
      </c>
      <c r="BN338" s="10" t="e">
        <f t="shared" si="120"/>
        <v>#N/A</v>
      </c>
      <c r="BO338" s="10" t="e">
        <f t="shared" si="110"/>
        <v>#N/A</v>
      </c>
      <c r="BP338" t="str">
        <f t="shared" si="111"/>
        <v/>
      </c>
      <c r="BQ338" s="10" t="str">
        <f t="shared" si="112"/>
        <v/>
      </c>
    </row>
    <row r="339" spans="4:69" x14ac:dyDescent="0.25">
      <c r="D339" s="6">
        <v>42481</v>
      </c>
      <c r="E339">
        <v>181.70410000000001</v>
      </c>
      <c r="F339">
        <v>180.63</v>
      </c>
      <c r="I339" s="6">
        <v>42481</v>
      </c>
      <c r="J339">
        <v>180.63</v>
      </c>
      <c r="K339">
        <v>181.70410000000001</v>
      </c>
      <c r="P339" s="6">
        <v>42486</v>
      </c>
      <c r="Q339">
        <v>9.1600000000000001E-2</v>
      </c>
      <c r="S339" s="6">
        <v>42488</v>
      </c>
      <c r="T339">
        <v>13558</v>
      </c>
      <c r="W339" s="6">
        <v>42508</v>
      </c>
      <c r="X339" t="s">
        <v>1622</v>
      </c>
      <c r="Y339">
        <v>1805.47</v>
      </c>
      <c r="AJ339" s="6">
        <v>42486</v>
      </c>
      <c r="AK339" s="4">
        <f t="shared" si="104"/>
        <v>9.1600000000000001E-2</v>
      </c>
      <c r="AM339" s="6">
        <v>42488</v>
      </c>
      <c r="AN339">
        <f t="shared" si="105"/>
        <v>2340.1107999999999</v>
      </c>
      <c r="AR339" s="6">
        <v>42481</v>
      </c>
      <c r="AS339">
        <f t="shared" si="106"/>
        <v>181.70410000000001</v>
      </c>
      <c r="AT339">
        <f t="shared" si="107"/>
        <v>1883.62</v>
      </c>
      <c r="AU339">
        <f t="shared" si="113"/>
        <v>2.1095227765970614E-2</v>
      </c>
      <c r="AV339">
        <f t="shared" si="114"/>
        <v>2.112595885398294E-2</v>
      </c>
      <c r="AX339" s="6">
        <v>42481</v>
      </c>
      <c r="AY339">
        <f t="shared" si="108"/>
        <v>181.70410000000001</v>
      </c>
      <c r="AZ339">
        <f t="shared" si="109"/>
        <v>180.63</v>
      </c>
      <c r="BA339">
        <f t="shared" si="115"/>
        <v>-5.9112590194718706E-3</v>
      </c>
      <c r="BB339">
        <f t="shared" si="116"/>
        <v>0</v>
      </c>
      <c r="BE339">
        <f t="shared" si="117"/>
        <v>100.42506977643897</v>
      </c>
      <c r="BF339" t="e">
        <f t="shared" si="118"/>
        <v>#N/A</v>
      </c>
      <c r="BG339">
        <f t="shared" si="102"/>
        <v>0.27357681712002335</v>
      </c>
      <c r="BH339">
        <f t="shared" si="103"/>
        <v>0.27359595793404468</v>
      </c>
      <c r="BI339">
        <f t="shared" si="101"/>
        <v>0.99999852892939345</v>
      </c>
      <c r="BL339" s="9"/>
      <c r="BM339" s="10" t="e">
        <f t="shared" si="119"/>
        <v>#N/A</v>
      </c>
      <c r="BN339" s="10" t="e">
        <f t="shared" si="120"/>
        <v>#N/A</v>
      </c>
      <c r="BO339" s="10" t="e">
        <f t="shared" si="110"/>
        <v>#N/A</v>
      </c>
      <c r="BP339" t="str">
        <f t="shared" si="111"/>
        <v/>
      </c>
      <c r="BQ339" s="10" t="str">
        <f t="shared" si="112"/>
        <v/>
      </c>
    </row>
    <row r="340" spans="4:69" x14ac:dyDescent="0.25">
      <c r="D340" s="6">
        <v>42482</v>
      </c>
      <c r="E340">
        <v>183.53319999999999</v>
      </c>
      <c r="F340">
        <v>184.72</v>
      </c>
      <c r="I340" s="6">
        <v>42482</v>
      </c>
      <c r="J340">
        <v>184.72</v>
      </c>
      <c r="K340">
        <v>183.53319999999999</v>
      </c>
      <c r="P340" s="6">
        <v>42487</v>
      </c>
      <c r="Q340">
        <v>9.4899999999999998E-2</v>
      </c>
      <c r="S340" s="6">
        <v>42489</v>
      </c>
      <c r="T340">
        <v>15887</v>
      </c>
      <c r="W340" s="6">
        <v>42509</v>
      </c>
      <c r="X340" t="s">
        <v>1622</v>
      </c>
      <c r="Y340">
        <v>1803.03</v>
      </c>
      <c r="AJ340" s="6">
        <v>42487</v>
      </c>
      <c r="AK340" s="4">
        <f t="shared" si="104"/>
        <v>9.4899999999999998E-2</v>
      </c>
      <c r="AM340" s="6">
        <v>42489</v>
      </c>
      <c r="AN340">
        <f t="shared" si="105"/>
        <v>2632.7936400000003</v>
      </c>
      <c r="AR340" s="6">
        <v>42482</v>
      </c>
      <c r="AS340">
        <f t="shared" si="106"/>
        <v>183.53319999999999</v>
      </c>
      <c r="AT340">
        <f t="shared" si="107"/>
        <v>1902.64</v>
      </c>
      <c r="AU340">
        <f t="shared" si="113"/>
        <v>1.0066366141435301E-2</v>
      </c>
      <c r="AV340">
        <f t="shared" si="114"/>
        <v>1.0097578067763235E-2</v>
      </c>
      <c r="AX340" s="6">
        <v>42482</v>
      </c>
      <c r="AY340">
        <f t="shared" si="108"/>
        <v>183.53319999999999</v>
      </c>
      <c r="AZ340">
        <f t="shared" si="109"/>
        <v>184.72</v>
      </c>
      <c r="BA340">
        <f t="shared" si="115"/>
        <v>0</v>
      </c>
      <c r="BB340">
        <f t="shared" si="116"/>
        <v>6.4664049883074171E-3</v>
      </c>
      <c r="BE340">
        <f t="shared" si="117"/>
        <v>101.4359852985878</v>
      </c>
      <c r="BF340" t="e">
        <f t="shared" si="118"/>
        <v>#N/A</v>
      </c>
      <c r="BG340">
        <f t="shared" si="102"/>
        <v>0.27378096672678826</v>
      </c>
      <c r="BH340">
        <f t="shared" si="103"/>
        <v>0.27379955351077362</v>
      </c>
      <c r="BI340">
        <f t="shared" si="101"/>
        <v>0.99999852315095317</v>
      </c>
      <c r="BL340" s="9"/>
      <c r="BM340" s="10" t="e">
        <f t="shared" si="119"/>
        <v>#N/A</v>
      </c>
      <c r="BN340" s="10" t="e">
        <f t="shared" si="120"/>
        <v>#N/A</v>
      </c>
      <c r="BO340" s="10" t="e">
        <f t="shared" si="110"/>
        <v>#N/A</v>
      </c>
      <c r="BP340" t="str">
        <f t="shared" si="111"/>
        <v/>
      </c>
      <c r="BQ340" s="10" t="str">
        <f t="shared" si="112"/>
        <v/>
      </c>
    </row>
    <row r="341" spans="4:69" x14ac:dyDescent="0.25">
      <c r="D341" s="6">
        <v>42485</v>
      </c>
      <c r="E341">
        <v>182.75819999999999</v>
      </c>
      <c r="F341">
        <v>182.28</v>
      </c>
      <c r="I341" s="6">
        <v>42485</v>
      </c>
      <c r="J341">
        <v>182.28</v>
      </c>
      <c r="K341">
        <v>182.75819999999999</v>
      </c>
      <c r="P341" s="6">
        <v>42488</v>
      </c>
      <c r="Q341">
        <v>0.13289999999999999</v>
      </c>
      <c r="S341" s="6">
        <v>42492</v>
      </c>
      <c r="T341">
        <v>14477</v>
      </c>
      <c r="W341" s="6">
        <v>42510</v>
      </c>
      <c r="X341" t="s">
        <v>1622</v>
      </c>
      <c r="Y341">
        <v>1812.14</v>
      </c>
      <c r="AJ341" s="6">
        <v>42488</v>
      </c>
      <c r="AK341" s="4">
        <f t="shared" si="104"/>
        <v>0.13289999999999999</v>
      </c>
      <c r="AM341" s="6">
        <v>42492</v>
      </c>
      <c r="AN341">
        <f t="shared" si="105"/>
        <v>2436.6238699999999</v>
      </c>
      <c r="AR341" s="6">
        <v>42485</v>
      </c>
      <c r="AS341">
        <f t="shared" si="106"/>
        <v>182.75819999999999</v>
      </c>
      <c r="AT341">
        <f t="shared" si="107"/>
        <v>1894.78</v>
      </c>
      <c r="AU341">
        <f t="shared" si="113"/>
        <v>-4.2226692500322294E-3</v>
      </c>
      <c r="AV341">
        <f t="shared" si="114"/>
        <v>-4.1311020476811899E-3</v>
      </c>
      <c r="AX341" s="6">
        <v>42485</v>
      </c>
      <c r="AY341">
        <f t="shared" si="108"/>
        <v>182.75819999999999</v>
      </c>
      <c r="AZ341">
        <f t="shared" si="109"/>
        <v>182.28</v>
      </c>
      <c r="BA341">
        <f t="shared" si="115"/>
        <v>-2.616572060788469E-3</v>
      </c>
      <c r="BB341">
        <f t="shared" si="116"/>
        <v>0</v>
      </c>
      <c r="BE341">
        <f t="shared" si="117"/>
        <v>101.00765468262072</v>
      </c>
      <c r="BF341" t="e">
        <f t="shared" si="118"/>
        <v>#N/A</v>
      </c>
      <c r="BG341">
        <f t="shared" si="102"/>
        <v>0.27375301250243611</v>
      </c>
      <c r="BH341">
        <f t="shared" si="103"/>
        <v>0.27377109955806261</v>
      </c>
      <c r="BI341">
        <f t="shared" si="101"/>
        <v>0.9999992250729024</v>
      </c>
      <c r="BL341" s="9"/>
      <c r="BM341" s="10" t="e">
        <f t="shared" si="119"/>
        <v>#N/A</v>
      </c>
      <c r="BN341" s="10" t="e">
        <f t="shared" si="120"/>
        <v>#N/A</v>
      </c>
      <c r="BO341" s="10" t="e">
        <f t="shared" si="110"/>
        <v>#N/A</v>
      </c>
      <c r="BP341" t="str">
        <f t="shared" si="111"/>
        <v/>
      </c>
      <c r="BQ341" s="10" t="str">
        <f t="shared" si="112"/>
        <v/>
      </c>
    </row>
    <row r="342" spans="4:69" x14ac:dyDescent="0.25">
      <c r="D342" s="6">
        <v>42486</v>
      </c>
      <c r="E342">
        <v>181.41200000000001</v>
      </c>
      <c r="F342">
        <v>181.95</v>
      </c>
      <c r="I342" s="6">
        <v>42486</v>
      </c>
      <c r="J342">
        <v>181.95</v>
      </c>
      <c r="K342">
        <v>181.41200000000001</v>
      </c>
      <c r="P342" s="6">
        <v>42489</v>
      </c>
      <c r="Q342">
        <v>0.22559999999999999</v>
      </c>
      <c r="S342" s="6">
        <v>42493</v>
      </c>
      <c r="T342">
        <v>5974</v>
      </c>
      <c r="W342" s="6">
        <v>42513</v>
      </c>
      <c r="X342" t="s">
        <v>1622</v>
      </c>
      <c r="Y342">
        <v>1805.74</v>
      </c>
      <c r="AJ342" s="6">
        <v>42489</v>
      </c>
      <c r="AK342" s="4">
        <f t="shared" si="104"/>
        <v>0.22559999999999999</v>
      </c>
      <c r="AM342" s="6">
        <v>42493</v>
      </c>
      <c r="AN342">
        <f t="shared" si="105"/>
        <v>992.81905999999992</v>
      </c>
      <c r="AR342" s="6">
        <v>42486</v>
      </c>
      <c r="AS342">
        <f t="shared" si="106"/>
        <v>181.41200000000001</v>
      </c>
      <c r="AT342">
        <f t="shared" si="107"/>
        <v>1880.88</v>
      </c>
      <c r="AU342">
        <f t="shared" si="113"/>
        <v>-7.3660169557370203E-3</v>
      </c>
      <c r="AV342">
        <f t="shared" si="114"/>
        <v>-7.3359440146084642E-3</v>
      </c>
      <c r="AX342" s="6">
        <v>42486</v>
      </c>
      <c r="AY342">
        <f t="shared" si="108"/>
        <v>181.41200000000001</v>
      </c>
      <c r="AZ342">
        <f t="shared" si="109"/>
        <v>181.95</v>
      </c>
      <c r="BA342">
        <f t="shared" si="115"/>
        <v>0</v>
      </c>
      <c r="BB342">
        <f t="shared" si="116"/>
        <v>2.9656252067116196E-3</v>
      </c>
      <c r="BE342">
        <f t="shared" si="117"/>
        <v>100.26363058556932</v>
      </c>
      <c r="BF342" t="e">
        <f t="shared" si="118"/>
        <v>#N/A</v>
      </c>
      <c r="BG342">
        <f t="shared" si="102"/>
        <v>0.27384287486218062</v>
      </c>
      <c r="BH342">
        <f t="shared" si="103"/>
        <v>0.27386127951234657</v>
      </c>
      <c r="BI342">
        <f t="shared" si="101"/>
        <v>0.99999921043980555</v>
      </c>
      <c r="BL342" s="9"/>
      <c r="BM342" s="10" t="e">
        <f t="shared" si="119"/>
        <v>#N/A</v>
      </c>
      <c r="BN342" s="10" t="e">
        <f t="shared" si="120"/>
        <v>#N/A</v>
      </c>
      <c r="BO342" s="10" t="e">
        <f t="shared" si="110"/>
        <v>#N/A</v>
      </c>
      <c r="BP342" t="str">
        <f t="shared" si="111"/>
        <v/>
      </c>
      <c r="BQ342" s="10" t="str">
        <f t="shared" si="112"/>
        <v/>
      </c>
    </row>
    <row r="343" spans="4:69" x14ac:dyDescent="0.25">
      <c r="D343" s="6">
        <v>42487</v>
      </c>
      <c r="E343">
        <v>180.42740000000001</v>
      </c>
      <c r="F343">
        <v>182.07</v>
      </c>
      <c r="I343" s="6">
        <v>42487</v>
      </c>
      <c r="J343">
        <v>182.07</v>
      </c>
      <c r="K343">
        <v>180.42740000000001</v>
      </c>
      <c r="P343" s="6">
        <v>42492</v>
      </c>
      <c r="Q343">
        <v>0.1585</v>
      </c>
      <c r="S343" s="6">
        <v>42494</v>
      </c>
      <c r="T343">
        <v>6438</v>
      </c>
      <c r="W343" s="6">
        <v>42514</v>
      </c>
      <c r="X343" t="s">
        <v>1622</v>
      </c>
      <c r="Y343">
        <v>1789.26</v>
      </c>
      <c r="AJ343" s="6">
        <v>42492</v>
      </c>
      <c r="AK343" s="4">
        <f t="shared" si="104"/>
        <v>0.1585</v>
      </c>
      <c r="AM343" s="6">
        <v>42494</v>
      </c>
      <c r="AN343">
        <f t="shared" si="105"/>
        <v>1071.6050999999998</v>
      </c>
      <c r="AR343" s="6">
        <v>42487</v>
      </c>
      <c r="AS343">
        <f t="shared" si="106"/>
        <v>180.42740000000001</v>
      </c>
      <c r="AT343">
        <f t="shared" si="107"/>
        <v>1870.73</v>
      </c>
      <c r="AU343">
        <f t="shared" si="113"/>
        <v>-5.4274248671531966E-3</v>
      </c>
      <c r="AV343">
        <f t="shared" si="114"/>
        <v>-5.3964101909744766E-3</v>
      </c>
      <c r="AX343" s="6">
        <v>42487</v>
      </c>
      <c r="AY343">
        <f t="shared" si="108"/>
        <v>180.42740000000001</v>
      </c>
      <c r="AZ343">
        <f t="shared" si="109"/>
        <v>182.07</v>
      </c>
      <c r="BA343">
        <f t="shared" si="115"/>
        <v>0</v>
      </c>
      <c r="BB343">
        <f t="shared" si="116"/>
        <v>9.1039387587472653E-3</v>
      </c>
      <c r="BE343">
        <f t="shared" si="117"/>
        <v>99.719457263658143</v>
      </c>
      <c r="BF343" t="e">
        <f t="shared" si="118"/>
        <v>#N/A</v>
      </c>
      <c r="BG343">
        <f t="shared" si="102"/>
        <v>0.27313495799750814</v>
      </c>
      <c r="BH343">
        <f t="shared" si="103"/>
        <v>0.27315322908227185</v>
      </c>
      <c r="BI343">
        <f t="shared" si="101"/>
        <v>0.99999921185537244</v>
      </c>
      <c r="BL343" s="9"/>
      <c r="BM343" s="10" t="e">
        <f t="shared" si="119"/>
        <v>#N/A</v>
      </c>
      <c r="BN343" s="10" t="e">
        <f t="shared" si="120"/>
        <v>#N/A</v>
      </c>
      <c r="BO343" s="10" t="e">
        <f t="shared" si="110"/>
        <v>#N/A</v>
      </c>
      <c r="BP343" t="str">
        <f t="shared" si="111"/>
        <v/>
      </c>
      <c r="BQ343" s="10" t="str">
        <f t="shared" si="112"/>
        <v/>
      </c>
    </row>
    <row r="344" spans="4:69" x14ac:dyDescent="0.25">
      <c r="D344" s="6">
        <v>42488</v>
      </c>
      <c r="E344">
        <v>174.4905</v>
      </c>
      <c r="F344">
        <v>172.6</v>
      </c>
      <c r="I344" s="6">
        <v>42488</v>
      </c>
      <c r="J344">
        <v>172.6</v>
      </c>
      <c r="K344">
        <v>174.4905</v>
      </c>
      <c r="P344" s="6">
        <v>42493</v>
      </c>
      <c r="Q344">
        <v>0.3508</v>
      </c>
      <c r="S344" s="6">
        <v>42495</v>
      </c>
      <c r="T344">
        <v>202</v>
      </c>
      <c r="W344" s="6">
        <v>42515</v>
      </c>
      <c r="X344" t="s">
        <v>1622</v>
      </c>
      <c r="Y344">
        <v>1811.34</v>
      </c>
      <c r="AJ344" s="6">
        <v>42493</v>
      </c>
      <c r="AK344" s="4">
        <f t="shared" si="104"/>
        <v>0.12103577981651402</v>
      </c>
      <c r="AM344" s="6">
        <v>42495</v>
      </c>
      <c r="AN344">
        <f t="shared" si="105"/>
        <v>33.889540000000004</v>
      </c>
      <c r="AR344" s="6">
        <v>42488</v>
      </c>
      <c r="AS344">
        <f t="shared" si="106"/>
        <v>174.4905</v>
      </c>
      <c r="AT344">
        <f t="shared" si="107"/>
        <v>1809.23</v>
      </c>
      <c r="AU344">
        <f t="shared" si="113"/>
        <v>-3.2904647520276886E-2</v>
      </c>
      <c r="AV344">
        <f t="shared" si="114"/>
        <v>-3.2874867030517452E-2</v>
      </c>
      <c r="AX344" s="6">
        <v>42488</v>
      </c>
      <c r="AY344">
        <f t="shared" si="108"/>
        <v>174.4905</v>
      </c>
      <c r="AZ344">
        <f t="shared" si="109"/>
        <v>172.6</v>
      </c>
      <c r="BA344">
        <f t="shared" si="115"/>
        <v>-1.0834400726687177E-2</v>
      </c>
      <c r="BB344">
        <f t="shared" si="116"/>
        <v>0</v>
      </c>
      <c r="BE344">
        <f t="shared" si="117"/>
        <v>96.438223671484153</v>
      </c>
      <c r="BF344" t="e">
        <f t="shared" si="118"/>
        <v>#N/A</v>
      </c>
      <c r="BG344">
        <f t="shared" si="102"/>
        <v>0.27507233012299909</v>
      </c>
      <c r="BH344">
        <f t="shared" si="103"/>
        <v>0.27509182184570663</v>
      </c>
      <c r="BI344">
        <f t="shared" ref="BI344:BI407" si="121">CORREL(AU326:AU344,AV326:AV344)</f>
        <v>0.99999920464467318</v>
      </c>
      <c r="BL344" s="9"/>
      <c r="BM344" s="10" t="e">
        <f t="shared" si="119"/>
        <v>#N/A</v>
      </c>
      <c r="BN344" s="10" t="e">
        <f t="shared" si="120"/>
        <v>#N/A</v>
      </c>
      <c r="BO344" s="10" t="e">
        <f t="shared" si="110"/>
        <v>#N/A</v>
      </c>
      <c r="BP344" t="str">
        <f t="shared" si="111"/>
        <v/>
      </c>
      <c r="BQ344" s="10" t="str">
        <f t="shared" si="112"/>
        <v/>
      </c>
    </row>
    <row r="345" spans="4:69" x14ac:dyDescent="0.25">
      <c r="D345" s="6">
        <v>42489</v>
      </c>
      <c r="E345">
        <v>174.4853</v>
      </c>
      <c r="F345">
        <v>165.72</v>
      </c>
      <c r="I345" s="6">
        <v>42489</v>
      </c>
      <c r="J345">
        <v>165.72</v>
      </c>
      <c r="K345">
        <v>174.4853</v>
      </c>
      <c r="P345" s="6">
        <v>42494</v>
      </c>
      <c r="Q345">
        <v>0.15160000000000001</v>
      </c>
      <c r="S345" s="6">
        <v>42496</v>
      </c>
      <c r="T345">
        <v>12500</v>
      </c>
      <c r="W345" s="6">
        <v>42516</v>
      </c>
      <c r="X345" t="s">
        <v>1622</v>
      </c>
      <c r="Y345">
        <v>1811.32</v>
      </c>
      <c r="AJ345" s="6">
        <v>42494</v>
      </c>
      <c r="AK345" s="4">
        <f t="shared" si="104"/>
        <v>0.15160000000000001</v>
      </c>
      <c r="AM345" s="6">
        <v>42496</v>
      </c>
      <c r="AN345">
        <f t="shared" si="105"/>
        <v>2092.625</v>
      </c>
      <c r="AR345" s="6">
        <v>42489</v>
      </c>
      <c r="AS345">
        <f t="shared" si="106"/>
        <v>174.4853</v>
      </c>
      <c r="AT345">
        <f t="shared" si="107"/>
        <v>1809.23</v>
      </c>
      <c r="AU345">
        <f t="shared" si="113"/>
        <v>-2.9801049340805186E-5</v>
      </c>
      <c r="AV345">
        <f t="shared" si="114"/>
        <v>0</v>
      </c>
      <c r="AX345" s="6">
        <v>42489</v>
      </c>
      <c r="AY345">
        <f t="shared" si="108"/>
        <v>174.4853</v>
      </c>
      <c r="AZ345">
        <f t="shared" si="109"/>
        <v>165.72</v>
      </c>
      <c r="BA345">
        <f t="shared" si="115"/>
        <v>-5.0235177404629461E-2</v>
      </c>
      <c r="BB345">
        <f t="shared" si="116"/>
        <v>0</v>
      </c>
      <c r="BE345">
        <f t="shared" si="117"/>
        <v>96.435349711222173</v>
      </c>
      <c r="BF345" t="e">
        <f t="shared" si="118"/>
        <v>#N/A</v>
      </c>
      <c r="BG345">
        <f t="shared" si="102"/>
        <v>0.27507244413765919</v>
      </c>
      <c r="BH345">
        <f t="shared" si="103"/>
        <v>0.27509182184570663</v>
      </c>
      <c r="BI345">
        <f t="shared" si="121"/>
        <v>0.99999938366052743</v>
      </c>
      <c r="BL345" s="9"/>
      <c r="BM345" s="10" t="e">
        <f t="shared" si="119"/>
        <v>#N/A</v>
      </c>
      <c r="BN345" s="10" t="e">
        <f t="shared" si="120"/>
        <v>#N/A</v>
      </c>
      <c r="BO345" s="10" t="e">
        <f t="shared" si="110"/>
        <v>#N/A</v>
      </c>
      <c r="BP345" t="str">
        <f t="shared" si="111"/>
        <v/>
      </c>
      <c r="BQ345" s="10" t="str">
        <f t="shared" si="112"/>
        <v/>
      </c>
    </row>
    <row r="346" spans="4:69" x14ac:dyDescent="0.25">
      <c r="D346" s="6">
        <v>42492</v>
      </c>
      <c r="E346">
        <v>169.17830000000001</v>
      </c>
      <c r="F346">
        <v>168.31</v>
      </c>
      <c r="I346" s="6">
        <v>42492</v>
      </c>
      <c r="J346">
        <v>168.31</v>
      </c>
      <c r="K346">
        <v>169.17830000000001</v>
      </c>
      <c r="P346" s="6">
        <v>42495</v>
      </c>
      <c r="Q346">
        <v>0.21970000000000001</v>
      </c>
      <c r="S346" s="6">
        <v>42499</v>
      </c>
      <c r="T346">
        <v>50674</v>
      </c>
      <c r="W346" s="6">
        <v>42517</v>
      </c>
      <c r="X346" t="s">
        <v>1622</v>
      </c>
      <c r="Y346">
        <v>1820.92</v>
      </c>
      <c r="AJ346" s="6">
        <v>42495</v>
      </c>
      <c r="AK346" s="4">
        <f t="shared" si="104"/>
        <v>0.21970000000000001</v>
      </c>
      <c r="AM346" s="6">
        <v>42499</v>
      </c>
      <c r="AN346">
        <f t="shared" si="105"/>
        <v>8614.58</v>
      </c>
      <c r="AR346" s="6">
        <v>42492</v>
      </c>
      <c r="AS346">
        <f t="shared" si="106"/>
        <v>169.17830000000001</v>
      </c>
      <c r="AT346">
        <f t="shared" si="107"/>
        <v>1754.36</v>
      </c>
      <c r="AU346">
        <f t="shared" si="113"/>
        <v>-3.0415169644663398E-2</v>
      </c>
      <c r="AV346">
        <f t="shared" si="114"/>
        <v>-3.0327819016929936E-2</v>
      </c>
      <c r="AX346" s="6">
        <v>42492</v>
      </c>
      <c r="AY346">
        <f t="shared" si="108"/>
        <v>169.17830000000001</v>
      </c>
      <c r="AZ346">
        <f t="shared" si="109"/>
        <v>168.31</v>
      </c>
      <c r="BA346">
        <f t="shared" si="115"/>
        <v>-5.1324549306855927E-3</v>
      </c>
      <c r="BB346">
        <f t="shared" si="116"/>
        <v>0</v>
      </c>
      <c r="BE346">
        <f t="shared" si="117"/>
        <v>93.502252190012911</v>
      </c>
      <c r="BF346" t="e">
        <f t="shared" si="118"/>
        <v>#N/A</v>
      </c>
      <c r="BG346">
        <f t="shared" si="102"/>
        <v>0.27672681293471596</v>
      </c>
      <c r="BH346">
        <f t="shared" si="103"/>
        <v>0.2767410629038024</v>
      </c>
      <c r="BI346">
        <f t="shared" si="121"/>
        <v>0.99999939361379153</v>
      </c>
      <c r="BL346" s="9"/>
      <c r="BM346" s="10" t="e">
        <f t="shared" si="119"/>
        <v>#N/A</v>
      </c>
      <c r="BN346" s="10" t="e">
        <f t="shared" si="120"/>
        <v>#N/A</v>
      </c>
      <c r="BO346" s="10" t="e">
        <f t="shared" si="110"/>
        <v>#N/A</v>
      </c>
      <c r="BP346" t="str">
        <f t="shared" si="111"/>
        <v/>
      </c>
      <c r="BQ346" s="10" t="str">
        <f t="shared" si="112"/>
        <v/>
      </c>
    </row>
    <row r="347" spans="4:69" x14ac:dyDescent="0.25">
      <c r="D347" s="6">
        <v>42493</v>
      </c>
      <c r="E347">
        <v>169.1728</v>
      </c>
      <c r="F347">
        <v>166.19</v>
      </c>
      <c r="I347" s="6">
        <v>42493</v>
      </c>
      <c r="J347">
        <v>166.19</v>
      </c>
      <c r="K347">
        <v>169.1728</v>
      </c>
      <c r="P347" s="6">
        <v>42496</v>
      </c>
      <c r="Q347">
        <v>0.122</v>
      </c>
      <c r="S347" s="6">
        <v>42500</v>
      </c>
      <c r="T347">
        <v>12152</v>
      </c>
      <c r="W347" s="6">
        <v>42520</v>
      </c>
      <c r="X347" t="s">
        <v>1622</v>
      </c>
      <c r="Y347">
        <v>1842.43</v>
      </c>
      <c r="AJ347" s="6">
        <v>42496</v>
      </c>
      <c r="AK347" s="4">
        <f t="shared" si="104"/>
        <v>0.122</v>
      </c>
      <c r="AM347" s="6">
        <v>42500</v>
      </c>
      <c r="AN347">
        <f t="shared" si="105"/>
        <v>2123.68352</v>
      </c>
      <c r="AR347" s="6">
        <v>42493</v>
      </c>
      <c r="AS347">
        <f t="shared" si="106"/>
        <v>169.1728</v>
      </c>
      <c r="AT347">
        <f t="shared" si="107"/>
        <v>1754.36</v>
      </c>
      <c r="AU347">
        <f t="shared" si="113"/>
        <v>-3.2510079602476871E-5</v>
      </c>
      <c r="AV347">
        <f t="shared" si="114"/>
        <v>0</v>
      </c>
      <c r="AX347" s="6">
        <v>42493</v>
      </c>
      <c r="AY347">
        <f t="shared" si="108"/>
        <v>169.1728</v>
      </c>
      <c r="AZ347">
        <f t="shared" si="109"/>
        <v>166.19</v>
      </c>
      <c r="BA347">
        <f t="shared" si="115"/>
        <v>-1.7631676014110975E-2</v>
      </c>
      <c r="BB347">
        <f t="shared" si="116"/>
        <v>0</v>
      </c>
      <c r="BE347">
        <f t="shared" si="117"/>
        <v>93.4992124243512</v>
      </c>
      <c r="BF347" t="e">
        <f t="shared" si="118"/>
        <v>#N/A</v>
      </c>
      <c r="BG347">
        <f t="shared" si="102"/>
        <v>0.2767268266865619</v>
      </c>
      <c r="BH347">
        <f t="shared" si="103"/>
        <v>0.2767410629038024</v>
      </c>
      <c r="BI347">
        <f t="shared" si="121"/>
        <v>0.99999939764592449</v>
      </c>
      <c r="BL347" s="9"/>
      <c r="BM347" s="10" t="e">
        <f t="shared" si="119"/>
        <v>#N/A</v>
      </c>
      <c r="BN347" s="10" t="e">
        <f t="shared" si="120"/>
        <v>#N/A</v>
      </c>
      <c r="BO347" s="10" t="e">
        <f t="shared" si="110"/>
        <v>#N/A</v>
      </c>
      <c r="BP347" t="str">
        <f t="shared" si="111"/>
        <v/>
      </c>
      <c r="BQ347" s="10" t="str">
        <f t="shared" si="112"/>
        <v/>
      </c>
    </row>
    <row r="348" spans="4:69" x14ac:dyDescent="0.25">
      <c r="D348" s="6">
        <v>42494</v>
      </c>
      <c r="E348">
        <v>169.1678</v>
      </c>
      <c r="F348">
        <v>166.45</v>
      </c>
      <c r="I348" s="6">
        <v>42494</v>
      </c>
      <c r="J348">
        <v>166.45</v>
      </c>
      <c r="K348">
        <v>169.1678</v>
      </c>
      <c r="P348" s="6">
        <v>42499</v>
      </c>
      <c r="Q348">
        <v>0.1186</v>
      </c>
      <c r="S348" s="6">
        <v>42501</v>
      </c>
      <c r="T348">
        <v>2264</v>
      </c>
      <c r="W348" s="6">
        <v>42521</v>
      </c>
      <c r="X348" t="s">
        <v>1622</v>
      </c>
      <c r="Y348">
        <v>1860.94</v>
      </c>
      <c r="AJ348" s="6">
        <v>42499</v>
      </c>
      <c r="AK348" s="4">
        <f t="shared" si="104"/>
        <v>0.1186</v>
      </c>
      <c r="AM348" s="6">
        <v>42501</v>
      </c>
      <c r="AN348">
        <f t="shared" si="105"/>
        <v>391.42295999999999</v>
      </c>
      <c r="AR348" s="6">
        <v>42494</v>
      </c>
      <c r="AS348">
        <f t="shared" si="106"/>
        <v>169.1678</v>
      </c>
      <c r="AT348">
        <f t="shared" si="107"/>
        <v>1754.36</v>
      </c>
      <c r="AU348">
        <f t="shared" si="113"/>
        <v>-2.9555578674567151E-5</v>
      </c>
      <c r="AV348">
        <f t="shared" si="114"/>
        <v>0</v>
      </c>
      <c r="AX348" s="6">
        <v>42494</v>
      </c>
      <c r="AY348">
        <f t="shared" si="108"/>
        <v>169.1678</v>
      </c>
      <c r="AZ348">
        <f t="shared" si="109"/>
        <v>166.45</v>
      </c>
      <c r="BA348">
        <f t="shared" si="115"/>
        <v>-1.6065705175571265E-2</v>
      </c>
      <c r="BB348">
        <f t="shared" si="116"/>
        <v>0</v>
      </c>
      <c r="BE348">
        <f t="shared" si="117"/>
        <v>93.496449001022384</v>
      </c>
      <c r="BF348" t="e">
        <f t="shared" si="118"/>
        <v>#N/A</v>
      </c>
      <c r="BG348">
        <f t="shared" si="102"/>
        <v>0.27665392854930071</v>
      </c>
      <c r="BH348">
        <f t="shared" si="103"/>
        <v>0.27666791523137985</v>
      </c>
      <c r="BI348">
        <f t="shared" si="121"/>
        <v>0.99999939068962729</v>
      </c>
      <c r="BL348" s="9"/>
      <c r="BM348" s="10" t="e">
        <f t="shared" si="119"/>
        <v>#N/A</v>
      </c>
      <c r="BN348" s="10" t="e">
        <f t="shared" si="120"/>
        <v>#N/A</v>
      </c>
      <c r="BO348" s="10" t="e">
        <f t="shared" si="110"/>
        <v>#N/A</v>
      </c>
      <c r="BP348" t="str">
        <f t="shared" si="111"/>
        <v/>
      </c>
      <c r="BQ348" s="10" t="str">
        <f t="shared" si="112"/>
        <v/>
      </c>
    </row>
    <row r="349" spans="4:69" x14ac:dyDescent="0.25">
      <c r="D349" s="6">
        <v>42495</v>
      </c>
      <c r="E349">
        <v>169.1626</v>
      </c>
      <c r="F349">
        <v>167.77</v>
      </c>
      <c r="I349" s="6">
        <v>42495</v>
      </c>
      <c r="J349">
        <v>167.77</v>
      </c>
      <c r="K349">
        <v>169.1626</v>
      </c>
      <c r="P349" s="6">
        <v>42500</v>
      </c>
      <c r="Q349">
        <v>0.1116</v>
      </c>
      <c r="S349" s="6">
        <v>42502</v>
      </c>
      <c r="T349">
        <v>588</v>
      </c>
      <c r="W349" s="6">
        <v>42522</v>
      </c>
      <c r="X349" t="s">
        <v>1622</v>
      </c>
      <c r="Y349">
        <v>1836.68</v>
      </c>
      <c r="AJ349" s="6">
        <v>42500</v>
      </c>
      <c r="AK349" s="4">
        <f t="shared" si="104"/>
        <v>0.1116</v>
      </c>
      <c r="AM349" s="6">
        <v>42502</v>
      </c>
      <c r="AN349">
        <f t="shared" si="105"/>
        <v>101.69459999999999</v>
      </c>
      <c r="AR349" s="6">
        <v>42495</v>
      </c>
      <c r="AS349">
        <f t="shared" si="106"/>
        <v>169.1626</v>
      </c>
      <c r="AT349">
        <f t="shared" si="107"/>
        <v>1754.36</v>
      </c>
      <c r="AU349">
        <f t="shared" si="113"/>
        <v>-3.0738710321998042E-5</v>
      </c>
      <c r="AV349">
        <f t="shared" si="114"/>
        <v>0</v>
      </c>
      <c r="AX349" s="6">
        <v>42495</v>
      </c>
      <c r="AY349">
        <f t="shared" si="108"/>
        <v>169.1626</v>
      </c>
      <c r="AZ349">
        <f t="shared" si="109"/>
        <v>167.77</v>
      </c>
      <c r="BA349">
        <f t="shared" si="115"/>
        <v>-8.2323161266142364E-3</v>
      </c>
      <c r="BB349">
        <f t="shared" si="116"/>
        <v>0</v>
      </c>
      <c r="BE349">
        <f t="shared" si="117"/>
        <v>93.493575040760405</v>
      </c>
      <c r="BF349" t="e">
        <f t="shared" si="118"/>
        <v>#N/A</v>
      </c>
      <c r="BG349">
        <f t="shared" si="102"/>
        <v>0.27650919242973254</v>
      </c>
      <c r="BH349">
        <f t="shared" si="103"/>
        <v>0.27652325048472182</v>
      </c>
      <c r="BI349">
        <f t="shared" si="121"/>
        <v>0.99999936847809934</v>
      </c>
      <c r="BL349" s="9"/>
      <c r="BM349" s="10" t="e">
        <f t="shared" si="119"/>
        <v>#N/A</v>
      </c>
      <c r="BN349" s="10" t="e">
        <f t="shared" si="120"/>
        <v>#N/A</v>
      </c>
      <c r="BO349" s="10" t="e">
        <f t="shared" si="110"/>
        <v>#N/A</v>
      </c>
      <c r="BP349" t="str">
        <f t="shared" si="111"/>
        <v/>
      </c>
      <c r="BQ349" s="10" t="str">
        <f t="shared" si="112"/>
        <v/>
      </c>
    </row>
    <row r="350" spans="4:69" x14ac:dyDescent="0.25">
      <c r="D350" s="6">
        <v>42496</v>
      </c>
      <c r="E350">
        <v>168.94149999999999</v>
      </c>
      <c r="F350">
        <v>167.41</v>
      </c>
      <c r="I350" s="6">
        <v>42496</v>
      </c>
      <c r="J350">
        <v>167.41</v>
      </c>
      <c r="K350">
        <v>168.94149999999999</v>
      </c>
      <c r="P350" s="6">
        <v>42501</v>
      </c>
      <c r="Q350">
        <v>0.10879999999999999</v>
      </c>
      <c r="S350" s="6">
        <v>42503</v>
      </c>
      <c r="T350">
        <v>3029</v>
      </c>
      <c r="W350" s="6">
        <v>42523</v>
      </c>
      <c r="X350" t="s">
        <v>1622</v>
      </c>
      <c r="Y350">
        <v>1795.1</v>
      </c>
      <c r="AJ350" s="6">
        <v>42501</v>
      </c>
      <c r="AK350" s="4">
        <f t="shared" si="104"/>
        <v>0.10879999999999999</v>
      </c>
      <c r="AM350" s="6">
        <v>42503</v>
      </c>
      <c r="AN350">
        <f t="shared" si="105"/>
        <v>522.44191999999998</v>
      </c>
      <c r="AR350" s="6">
        <v>42496</v>
      </c>
      <c r="AS350">
        <f t="shared" si="106"/>
        <v>168.94149999999999</v>
      </c>
      <c r="AT350">
        <f t="shared" si="107"/>
        <v>1752.12</v>
      </c>
      <c r="AU350">
        <f t="shared" si="113"/>
        <v>-1.3070264940359122E-3</v>
      </c>
      <c r="AV350">
        <f t="shared" si="114"/>
        <v>-1.2768188969196625E-3</v>
      </c>
      <c r="AX350" s="6">
        <v>42496</v>
      </c>
      <c r="AY350">
        <f t="shared" si="108"/>
        <v>168.94149999999999</v>
      </c>
      <c r="AZ350">
        <f t="shared" si="109"/>
        <v>167.41</v>
      </c>
      <c r="BA350">
        <f t="shared" si="115"/>
        <v>-9.0652681549530101E-3</v>
      </c>
      <c r="BB350">
        <f t="shared" si="116"/>
        <v>0</v>
      </c>
      <c r="BE350">
        <f t="shared" si="117"/>
        <v>93.371376461159997</v>
      </c>
      <c r="BF350" t="e">
        <f t="shared" si="118"/>
        <v>#N/A</v>
      </c>
      <c r="BG350">
        <f t="shared" si="102"/>
        <v>0.27641461990931815</v>
      </c>
      <c r="BH350">
        <f t="shared" si="103"/>
        <v>0.27642704497010473</v>
      </c>
      <c r="BI350">
        <f t="shared" si="121"/>
        <v>0.99999950716952357</v>
      </c>
      <c r="BL350" s="9"/>
      <c r="BM350" s="10" t="e">
        <f t="shared" si="119"/>
        <v>#N/A</v>
      </c>
      <c r="BN350" s="10" t="e">
        <f t="shared" si="120"/>
        <v>#N/A</v>
      </c>
      <c r="BO350" s="10" t="e">
        <f t="shared" si="110"/>
        <v>#N/A</v>
      </c>
      <c r="BP350" t="str">
        <f t="shared" si="111"/>
        <v/>
      </c>
      <c r="BQ350" s="10" t="str">
        <f t="shared" si="112"/>
        <v/>
      </c>
    </row>
    <row r="351" spans="4:69" x14ac:dyDescent="0.25">
      <c r="D351" s="6">
        <v>42499</v>
      </c>
      <c r="E351">
        <v>170.00460000000001</v>
      </c>
      <c r="F351">
        <v>170</v>
      </c>
      <c r="I351" s="6">
        <v>42499</v>
      </c>
      <c r="J351">
        <v>170</v>
      </c>
      <c r="K351">
        <v>170.00460000000001</v>
      </c>
      <c r="P351" s="6">
        <v>42502</v>
      </c>
      <c r="Q351">
        <v>0.1109</v>
      </c>
      <c r="S351" s="6">
        <v>42506</v>
      </c>
      <c r="T351">
        <v>75</v>
      </c>
      <c r="W351" s="6">
        <v>42524</v>
      </c>
      <c r="X351" t="s">
        <v>1622</v>
      </c>
      <c r="Y351">
        <v>1802.55</v>
      </c>
      <c r="AJ351" s="6">
        <v>42502</v>
      </c>
      <c r="AK351" s="4">
        <f t="shared" si="104"/>
        <v>0.1109</v>
      </c>
      <c r="AM351" s="6">
        <v>42506</v>
      </c>
      <c r="AN351">
        <f t="shared" si="105"/>
        <v>12.9735</v>
      </c>
      <c r="AR351" s="6">
        <v>42499</v>
      </c>
      <c r="AS351">
        <f t="shared" si="106"/>
        <v>170.00460000000001</v>
      </c>
      <c r="AT351">
        <f t="shared" si="107"/>
        <v>1763.31</v>
      </c>
      <c r="AU351">
        <f t="shared" si="113"/>
        <v>6.2927107904215962E-3</v>
      </c>
      <c r="AV351">
        <f t="shared" si="114"/>
        <v>6.3865488665160175E-3</v>
      </c>
      <c r="AX351" s="6">
        <v>42499</v>
      </c>
      <c r="AY351">
        <f t="shared" si="108"/>
        <v>170.00460000000001</v>
      </c>
      <c r="AZ351">
        <f t="shared" si="109"/>
        <v>170</v>
      </c>
      <c r="BA351">
        <f t="shared" si="115"/>
        <v>-2.7058091369380755E-5</v>
      </c>
      <c r="BB351">
        <f t="shared" si="116"/>
        <v>0</v>
      </c>
      <c r="BE351">
        <f t="shared" si="117"/>
        <v>93.958935529333658</v>
      </c>
      <c r="BF351" t="e">
        <f t="shared" si="118"/>
        <v>#N/A</v>
      </c>
      <c r="BG351">
        <f t="shared" si="102"/>
        <v>0.27648637440412366</v>
      </c>
      <c r="BH351">
        <f t="shared" si="103"/>
        <v>0.27650023704234955</v>
      </c>
      <c r="BI351">
        <f t="shared" si="121"/>
        <v>0.9999992636177123</v>
      </c>
      <c r="BL351" s="9"/>
      <c r="BM351" s="10" t="e">
        <f t="shared" si="119"/>
        <v>#N/A</v>
      </c>
      <c r="BN351" s="10" t="e">
        <f t="shared" si="120"/>
        <v>#N/A</v>
      </c>
      <c r="BO351" s="10" t="e">
        <f t="shared" si="110"/>
        <v>#N/A</v>
      </c>
      <c r="BP351" t="str">
        <f t="shared" si="111"/>
        <v/>
      </c>
      <c r="BQ351" s="10" t="str">
        <f t="shared" si="112"/>
        <v/>
      </c>
    </row>
    <row r="352" spans="4:69" x14ac:dyDescent="0.25">
      <c r="D352" s="6">
        <v>42500</v>
      </c>
      <c r="E352">
        <v>173.6292</v>
      </c>
      <c r="F352">
        <v>174.76</v>
      </c>
      <c r="I352" s="6">
        <v>42500</v>
      </c>
      <c r="J352">
        <v>174.76</v>
      </c>
      <c r="K352">
        <v>173.6292</v>
      </c>
      <c r="P352" s="6">
        <v>42503</v>
      </c>
      <c r="Q352">
        <v>0.1376</v>
      </c>
      <c r="S352" s="6">
        <v>42507</v>
      </c>
      <c r="T352">
        <v>1454</v>
      </c>
      <c r="W352" s="6">
        <v>42527</v>
      </c>
      <c r="X352" t="s">
        <v>1622</v>
      </c>
      <c r="Y352">
        <v>1796.09</v>
      </c>
      <c r="AJ352" s="6">
        <v>42503</v>
      </c>
      <c r="AK352" s="4">
        <f t="shared" si="104"/>
        <v>0.1376</v>
      </c>
      <c r="AM352" s="6">
        <v>42507</v>
      </c>
      <c r="AN352">
        <f t="shared" si="105"/>
        <v>252.28353999999999</v>
      </c>
      <c r="AR352" s="6">
        <v>42500</v>
      </c>
      <c r="AS352">
        <f t="shared" si="106"/>
        <v>173.6292</v>
      </c>
      <c r="AT352">
        <f t="shared" si="107"/>
        <v>1800.96</v>
      </c>
      <c r="AU352">
        <f t="shared" si="113"/>
        <v>2.1320599560247011E-2</v>
      </c>
      <c r="AV352">
        <f t="shared" si="114"/>
        <v>2.135188934447152E-2</v>
      </c>
      <c r="AX352" s="6">
        <v>42500</v>
      </c>
      <c r="AY352">
        <f t="shared" si="108"/>
        <v>173.6292</v>
      </c>
      <c r="AZ352">
        <f t="shared" si="109"/>
        <v>174.76</v>
      </c>
      <c r="BA352">
        <f t="shared" si="115"/>
        <v>0</v>
      </c>
      <c r="BB352">
        <f t="shared" si="116"/>
        <v>6.5127294256956958E-3</v>
      </c>
      <c r="BE352">
        <f t="shared" si="117"/>
        <v>95.96219636886164</v>
      </c>
      <c r="BF352" t="e">
        <f t="shared" si="118"/>
        <v>#N/A</v>
      </c>
      <c r="BG352">
        <f t="shared" si="102"/>
        <v>0.2773678293989289</v>
      </c>
      <c r="BH352">
        <f t="shared" si="103"/>
        <v>0.2773808660088421</v>
      </c>
      <c r="BI352">
        <f t="shared" si="121"/>
        <v>0.99999923973690852</v>
      </c>
      <c r="BL352" s="9"/>
      <c r="BM352" s="10" t="e">
        <f t="shared" si="119"/>
        <v>#N/A</v>
      </c>
      <c r="BN352" s="10" t="e">
        <f t="shared" si="120"/>
        <v>#N/A</v>
      </c>
      <c r="BO352" s="10" t="e">
        <f t="shared" si="110"/>
        <v>#N/A</v>
      </c>
      <c r="BP352" t="str">
        <f t="shared" si="111"/>
        <v/>
      </c>
      <c r="BQ352" s="10" t="str">
        <f t="shared" si="112"/>
        <v/>
      </c>
    </row>
    <row r="353" spans="4:69" x14ac:dyDescent="0.25">
      <c r="D353" s="6">
        <v>42501</v>
      </c>
      <c r="E353">
        <v>173.5401</v>
      </c>
      <c r="F353">
        <v>172.89</v>
      </c>
      <c r="I353" s="6">
        <v>42501</v>
      </c>
      <c r="J353">
        <v>172.89</v>
      </c>
      <c r="K353">
        <v>173.5401</v>
      </c>
      <c r="P353" s="6">
        <v>42506</v>
      </c>
      <c r="Q353">
        <v>0.16289999999999999</v>
      </c>
      <c r="S353" s="6">
        <v>42508</v>
      </c>
      <c r="T353">
        <v>10830</v>
      </c>
      <c r="W353" s="6">
        <v>42528</v>
      </c>
      <c r="X353" t="s">
        <v>1622</v>
      </c>
      <c r="Y353">
        <v>1807.51</v>
      </c>
      <c r="AJ353" s="6">
        <v>42506</v>
      </c>
      <c r="AK353" s="4">
        <f t="shared" si="104"/>
        <v>0.16289999999999999</v>
      </c>
      <c r="AM353" s="6">
        <v>42508</v>
      </c>
      <c r="AN353">
        <f t="shared" si="105"/>
        <v>1890.0516</v>
      </c>
      <c r="AR353" s="6">
        <v>42501</v>
      </c>
      <c r="AS353">
        <f t="shared" si="106"/>
        <v>173.5401</v>
      </c>
      <c r="AT353">
        <f t="shared" si="107"/>
        <v>1800.1</v>
      </c>
      <c r="AU353">
        <f t="shared" si="113"/>
        <v>-5.1316253256938893E-4</v>
      </c>
      <c r="AV353">
        <f t="shared" si="114"/>
        <v>-4.7752309879178778E-4</v>
      </c>
      <c r="AX353" s="6">
        <v>42501</v>
      </c>
      <c r="AY353">
        <f t="shared" si="108"/>
        <v>173.5401</v>
      </c>
      <c r="AZ353">
        <f t="shared" si="109"/>
        <v>172.89</v>
      </c>
      <c r="BA353">
        <f t="shared" si="115"/>
        <v>-3.7461082481801133E-3</v>
      </c>
      <c r="BB353">
        <f t="shared" si="116"/>
        <v>0</v>
      </c>
      <c r="BE353">
        <f t="shared" si="117"/>
        <v>95.912952165142073</v>
      </c>
      <c r="BF353" t="e">
        <f t="shared" si="118"/>
        <v>#N/A</v>
      </c>
      <c r="BG353">
        <f t="shared" si="102"/>
        <v>0.27726801714307125</v>
      </c>
      <c r="BH353">
        <f t="shared" si="103"/>
        <v>0.27728106275968029</v>
      </c>
      <c r="BI353">
        <f t="shared" si="121"/>
        <v>0.99999909816002175</v>
      </c>
      <c r="BL353" s="9"/>
      <c r="BM353" s="10" t="e">
        <f t="shared" si="119"/>
        <v>#N/A</v>
      </c>
      <c r="BN353" s="10" t="e">
        <f t="shared" si="120"/>
        <v>#N/A</v>
      </c>
      <c r="BO353" s="10" t="e">
        <f t="shared" si="110"/>
        <v>#N/A</v>
      </c>
      <c r="BP353" t="str">
        <f t="shared" si="111"/>
        <v/>
      </c>
      <c r="BQ353" s="10" t="str">
        <f t="shared" si="112"/>
        <v/>
      </c>
    </row>
    <row r="354" spans="4:69" x14ac:dyDescent="0.25">
      <c r="D354" s="6">
        <v>42502</v>
      </c>
      <c r="E354">
        <v>173.91460000000001</v>
      </c>
      <c r="F354">
        <v>172.95</v>
      </c>
      <c r="I354" s="6">
        <v>42502</v>
      </c>
      <c r="J354">
        <v>172.95</v>
      </c>
      <c r="K354">
        <v>173.91460000000001</v>
      </c>
      <c r="P354" s="6">
        <v>42507</v>
      </c>
      <c r="Q354">
        <v>0.1225</v>
      </c>
      <c r="S354" s="6">
        <v>42509</v>
      </c>
      <c r="T354">
        <v>19576</v>
      </c>
      <c r="W354" s="6">
        <v>42529</v>
      </c>
      <c r="X354" t="s">
        <v>1622</v>
      </c>
      <c r="Y354">
        <v>1821.45</v>
      </c>
      <c r="AJ354" s="6">
        <v>42507</v>
      </c>
      <c r="AK354" s="4">
        <f t="shared" si="104"/>
        <v>0.1225</v>
      </c>
      <c r="AM354" s="6">
        <v>42509</v>
      </c>
      <c r="AN354">
        <f t="shared" si="105"/>
        <v>3375.09816</v>
      </c>
      <c r="AR354" s="6">
        <v>42502</v>
      </c>
      <c r="AS354">
        <f t="shared" si="106"/>
        <v>173.91460000000001</v>
      </c>
      <c r="AT354">
        <f t="shared" si="107"/>
        <v>1804.03</v>
      </c>
      <c r="AU354">
        <f t="shared" si="113"/>
        <v>2.1580026748861947E-3</v>
      </c>
      <c r="AV354">
        <f t="shared" si="114"/>
        <v>2.1832120437754732E-3</v>
      </c>
      <c r="AX354" s="6">
        <v>42502</v>
      </c>
      <c r="AY354">
        <f t="shared" si="108"/>
        <v>173.91460000000001</v>
      </c>
      <c r="AZ354">
        <f t="shared" si="109"/>
        <v>172.95</v>
      </c>
      <c r="BA354">
        <f t="shared" si="115"/>
        <v>-5.5464003597168743E-3</v>
      </c>
      <c r="BB354">
        <f t="shared" si="116"/>
        <v>0</v>
      </c>
      <c r="BE354">
        <f t="shared" si="117"/>
        <v>96.119932572470688</v>
      </c>
      <c r="BF354" t="e">
        <f t="shared" si="118"/>
        <v>#N/A</v>
      </c>
      <c r="BG354">
        <f t="shared" si="102"/>
        <v>0.27709140793030118</v>
      </c>
      <c r="BH354">
        <f t="shared" si="103"/>
        <v>0.2771046140322036</v>
      </c>
      <c r="BI354">
        <f t="shared" si="121"/>
        <v>0.99999909464029513</v>
      </c>
      <c r="BL354" s="9"/>
      <c r="BM354" s="10" t="e">
        <f t="shared" si="119"/>
        <v>#N/A</v>
      </c>
      <c r="BN354" s="10" t="e">
        <f t="shared" si="120"/>
        <v>#N/A</v>
      </c>
      <c r="BO354" s="10" t="e">
        <f t="shared" si="110"/>
        <v>#N/A</v>
      </c>
      <c r="BP354" t="str">
        <f t="shared" si="111"/>
        <v/>
      </c>
      <c r="BQ354" s="10" t="str">
        <f t="shared" si="112"/>
        <v/>
      </c>
    </row>
    <row r="355" spans="4:69" x14ac:dyDescent="0.25">
      <c r="D355" s="6">
        <v>42503</v>
      </c>
      <c r="E355">
        <v>171.69200000000001</v>
      </c>
      <c r="F355">
        <v>172.48</v>
      </c>
      <c r="I355" s="6">
        <v>42503</v>
      </c>
      <c r="J355">
        <v>172.48</v>
      </c>
      <c r="K355">
        <v>171.69200000000001</v>
      </c>
      <c r="P355" s="6">
        <v>42508</v>
      </c>
      <c r="Q355">
        <v>0.15609999999999999</v>
      </c>
      <c r="S355" s="6">
        <v>42510</v>
      </c>
      <c r="T355">
        <v>7257</v>
      </c>
      <c r="W355" s="6">
        <v>42530</v>
      </c>
      <c r="X355" t="s">
        <v>1622</v>
      </c>
      <c r="Y355">
        <v>1802.62</v>
      </c>
      <c r="AJ355" s="6">
        <v>42508</v>
      </c>
      <c r="AK355" s="4">
        <f t="shared" si="104"/>
        <v>0.15609999999999999</v>
      </c>
      <c r="AM355" s="6">
        <v>42510</v>
      </c>
      <c r="AN355">
        <f t="shared" si="105"/>
        <v>1272.58752</v>
      </c>
      <c r="AR355" s="6">
        <v>42503</v>
      </c>
      <c r="AS355">
        <f t="shared" si="106"/>
        <v>171.69200000000001</v>
      </c>
      <c r="AT355">
        <f t="shared" si="107"/>
        <v>1781.03</v>
      </c>
      <c r="AU355">
        <f t="shared" si="113"/>
        <v>-1.2779835620471247E-2</v>
      </c>
      <c r="AV355">
        <f t="shared" si="114"/>
        <v>-1.2749233660194093E-2</v>
      </c>
      <c r="AX355" s="6">
        <v>42503</v>
      </c>
      <c r="AY355">
        <f t="shared" si="108"/>
        <v>171.69200000000001</v>
      </c>
      <c r="AZ355">
        <f t="shared" si="109"/>
        <v>172.48</v>
      </c>
      <c r="BA355">
        <f t="shared" si="115"/>
        <v>0</v>
      </c>
      <c r="BB355">
        <f t="shared" si="116"/>
        <v>4.5896139598815555E-3</v>
      </c>
      <c r="BE355">
        <f t="shared" si="117"/>
        <v>94.89153563434374</v>
      </c>
      <c r="BF355" t="e">
        <f t="shared" si="118"/>
        <v>#N/A</v>
      </c>
      <c r="BG355">
        <f t="shared" si="102"/>
        <v>0.27707831998775889</v>
      </c>
      <c r="BH355">
        <f t="shared" si="103"/>
        <v>0.27708893845487931</v>
      </c>
      <c r="BI355">
        <f t="shared" si="121"/>
        <v>0.99999901681015457</v>
      </c>
      <c r="BL355" s="9"/>
      <c r="BM355" s="10" t="e">
        <f t="shared" si="119"/>
        <v>#N/A</v>
      </c>
      <c r="BN355" s="10" t="e">
        <f t="shared" si="120"/>
        <v>#N/A</v>
      </c>
      <c r="BO355" s="10" t="e">
        <f t="shared" si="110"/>
        <v>#N/A</v>
      </c>
      <c r="BP355" t="str">
        <f t="shared" si="111"/>
        <v/>
      </c>
      <c r="BQ355" s="10" t="str">
        <f t="shared" si="112"/>
        <v/>
      </c>
    </row>
    <row r="356" spans="4:69" x14ac:dyDescent="0.25">
      <c r="D356" s="6">
        <v>42506</v>
      </c>
      <c r="E356">
        <v>171.86330000000001</v>
      </c>
      <c r="F356">
        <v>172.98</v>
      </c>
      <c r="I356" s="6">
        <v>42506</v>
      </c>
      <c r="J356">
        <v>172.98</v>
      </c>
      <c r="K356">
        <v>171.86330000000001</v>
      </c>
      <c r="P356" s="6">
        <v>42509</v>
      </c>
      <c r="Q356">
        <v>0.14580000000000001</v>
      </c>
      <c r="S356" s="6">
        <v>42513</v>
      </c>
      <c r="T356">
        <v>315</v>
      </c>
      <c r="W356" s="6">
        <v>42531</v>
      </c>
      <c r="X356" t="s">
        <v>1622</v>
      </c>
      <c r="Y356">
        <v>1793.3</v>
      </c>
      <c r="AJ356" s="6">
        <v>42509</v>
      </c>
      <c r="AK356" s="4">
        <f t="shared" si="104"/>
        <v>0.14580000000000001</v>
      </c>
      <c r="AM356" s="6">
        <v>42513</v>
      </c>
      <c r="AN356">
        <f t="shared" si="105"/>
        <v>54.526499999999999</v>
      </c>
      <c r="AR356" s="6">
        <v>42506</v>
      </c>
      <c r="AS356">
        <f t="shared" si="106"/>
        <v>171.86330000000001</v>
      </c>
      <c r="AT356">
        <f t="shared" si="107"/>
        <v>1782.97</v>
      </c>
      <c r="AU356">
        <f t="shared" si="113"/>
        <v>9.9771684178651121E-4</v>
      </c>
      <c r="AV356">
        <f t="shared" si="114"/>
        <v>1.0892573398539884E-3</v>
      </c>
      <c r="AX356" s="6">
        <v>42506</v>
      </c>
      <c r="AY356">
        <f t="shared" si="108"/>
        <v>171.86330000000001</v>
      </c>
      <c r="AZ356">
        <f t="shared" si="109"/>
        <v>172.98</v>
      </c>
      <c r="BA356">
        <f t="shared" si="115"/>
        <v>0</v>
      </c>
      <c r="BB356">
        <f t="shared" si="116"/>
        <v>6.4976059461210323E-3</v>
      </c>
      <c r="BE356">
        <f t="shared" si="117"/>
        <v>94.986210517589114</v>
      </c>
      <c r="BF356" t="e">
        <f t="shared" si="118"/>
        <v>#N/A</v>
      </c>
      <c r="BG356">
        <f t="shared" si="102"/>
        <v>0.27704244345874068</v>
      </c>
      <c r="BH356">
        <f t="shared" si="103"/>
        <v>0.2770534919606033</v>
      </c>
      <c r="BI356">
        <f t="shared" si="121"/>
        <v>0.99999827940486197</v>
      </c>
      <c r="BL356" s="9"/>
      <c r="BM356" s="10" t="e">
        <f t="shared" si="119"/>
        <v>#N/A</v>
      </c>
      <c r="BN356" s="10" t="e">
        <f t="shared" si="120"/>
        <v>#N/A</v>
      </c>
      <c r="BO356" s="10" t="e">
        <f t="shared" si="110"/>
        <v>#N/A</v>
      </c>
      <c r="BP356" t="str">
        <f t="shared" si="111"/>
        <v/>
      </c>
      <c r="BQ356" s="10" t="str">
        <f t="shared" si="112"/>
        <v/>
      </c>
    </row>
    <row r="357" spans="4:69" x14ac:dyDescent="0.25">
      <c r="D357" s="6">
        <v>42507</v>
      </c>
      <c r="E357">
        <v>173.69710000000001</v>
      </c>
      <c r="F357">
        <v>173.51</v>
      </c>
      <c r="I357" s="6">
        <v>42507</v>
      </c>
      <c r="J357">
        <v>173.51</v>
      </c>
      <c r="K357">
        <v>173.69710000000001</v>
      </c>
      <c r="P357" s="6">
        <v>42510</v>
      </c>
      <c r="Q357">
        <v>0.14460000000000001</v>
      </c>
      <c r="S357" s="6">
        <v>42514</v>
      </c>
      <c r="T357">
        <v>1261</v>
      </c>
      <c r="W357" s="6">
        <v>42534</v>
      </c>
      <c r="X357" t="s">
        <v>1622</v>
      </c>
      <c r="Y357">
        <v>1729.29</v>
      </c>
      <c r="AJ357" s="6">
        <v>42510</v>
      </c>
      <c r="AK357" s="4">
        <f t="shared" si="104"/>
        <v>0.14460000000000001</v>
      </c>
      <c r="AM357" s="6">
        <v>42514</v>
      </c>
      <c r="AN357">
        <f t="shared" si="105"/>
        <v>220.44801999999999</v>
      </c>
      <c r="AR357" s="6">
        <v>42507</v>
      </c>
      <c r="AS357">
        <f t="shared" si="106"/>
        <v>173.69710000000001</v>
      </c>
      <c r="AT357">
        <f t="shared" si="107"/>
        <v>1802.05</v>
      </c>
      <c r="AU357">
        <f t="shared" si="113"/>
        <v>1.0670108161544567E-2</v>
      </c>
      <c r="AV357">
        <f t="shared" si="114"/>
        <v>1.0701245674352267E-2</v>
      </c>
      <c r="AX357" s="6">
        <v>42507</v>
      </c>
      <c r="AY357">
        <f t="shared" si="108"/>
        <v>173.69710000000001</v>
      </c>
      <c r="AZ357">
        <f t="shared" si="109"/>
        <v>173.51</v>
      </c>
      <c r="BA357">
        <f t="shared" si="115"/>
        <v>-1.0771624857295325E-3</v>
      </c>
      <c r="BB357">
        <f t="shared" si="116"/>
        <v>0</v>
      </c>
      <c r="BE357">
        <f t="shared" si="117"/>
        <v>95.999723657667033</v>
      </c>
      <c r="BF357" t="e">
        <f t="shared" si="118"/>
        <v>#N/A</v>
      </c>
      <c r="BG357">
        <f t="shared" si="102"/>
        <v>0.27719452045251514</v>
      </c>
      <c r="BH357">
        <f t="shared" si="103"/>
        <v>0.27720526055108385</v>
      </c>
      <c r="BI357">
        <f t="shared" si="121"/>
        <v>0.99999835543397497</v>
      </c>
      <c r="BL357" s="9"/>
      <c r="BM357" s="10" t="e">
        <f t="shared" si="119"/>
        <v>#N/A</v>
      </c>
      <c r="BN357" s="10" t="e">
        <f t="shared" si="120"/>
        <v>#N/A</v>
      </c>
      <c r="BO357" s="10" t="e">
        <f t="shared" si="110"/>
        <v>#N/A</v>
      </c>
      <c r="BP357" t="str">
        <f t="shared" si="111"/>
        <v/>
      </c>
      <c r="BQ357" s="10" t="str">
        <f t="shared" si="112"/>
        <v/>
      </c>
    </row>
    <row r="358" spans="4:69" x14ac:dyDescent="0.25">
      <c r="D358" s="6">
        <v>42508</v>
      </c>
      <c r="E358">
        <v>174.0214</v>
      </c>
      <c r="F358">
        <v>174.52</v>
      </c>
      <c r="I358" s="6">
        <v>42508</v>
      </c>
      <c r="J358">
        <v>174.52</v>
      </c>
      <c r="K358">
        <v>174.0214</v>
      </c>
      <c r="P358" s="6">
        <v>42513</v>
      </c>
      <c r="Q358">
        <v>0.12839999999999999</v>
      </c>
      <c r="S358" s="6">
        <v>42515</v>
      </c>
      <c r="T358">
        <v>9541</v>
      </c>
      <c r="W358" s="6">
        <v>42535</v>
      </c>
      <c r="X358" t="s">
        <v>1622</v>
      </c>
      <c r="Y358">
        <v>1711.64</v>
      </c>
      <c r="AJ358" s="6">
        <v>42513</v>
      </c>
      <c r="AK358" s="4">
        <f t="shared" si="104"/>
        <v>0.12839999999999999</v>
      </c>
      <c r="AM358" s="6">
        <v>42515</v>
      </c>
      <c r="AN358">
        <f t="shared" si="105"/>
        <v>1683.2232200000001</v>
      </c>
      <c r="AR358" s="6">
        <v>42508</v>
      </c>
      <c r="AS358">
        <f t="shared" si="106"/>
        <v>174.0214</v>
      </c>
      <c r="AT358">
        <f t="shared" si="107"/>
        <v>1805.47</v>
      </c>
      <c r="AU358">
        <f t="shared" si="113"/>
        <v>1.8670432609408927E-3</v>
      </c>
      <c r="AV358">
        <f t="shared" si="114"/>
        <v>1.8978385727366209E-3</v>
      </c>
      <c r="AX358" s="6">
        <v>42508</v>
      </c>
      <c r="AY358">
        <f t="shared" si="108"/>
        <v>174.0214</v>
      </c>
      <c r="AZ358">
        <f t="shared" si="109"/>
        <v>174.52</v>
      </c>
      <c r="BA358">
        <f t="shared" si="115"/>
        <v>0</v>
      </c>
      <c r="BB358">
        <f t="shared" si="116"/>
        <v>2.8651648590345413E-3</v>
      </c>
      <c r="BE358">
        <f t="shared" si="117"/>
        <v>96.178959294774273</v>
      </c>
      <c r="BF358" t="e">
        <f t="shared" si="118"/>
        <v>#N/A</v>
      </c>
      <c r="BG358">
        <f t="shared" si="102"/>
        <v>0.27719305669890321</v>
      </c>
      <c r="BH358">
        <f t="shared" si="103"/>
        <v>0.27720376169934346</v>
      </c>
      <c r="BI358">
        <f t="shared" si="121"/>
        <v>0.99999805037958944</v>
      </c>
      <c r="BL358" s="9"/>
      <c r="BM358" s="10" t="e">
        <f t="shared" si="119"/>
        <v>#N/A</v>
      </c>
      <c r="BN358" s="10" t="e">
        <f t="shared" si="120"/>
        <v>#N/A</v>
      </c>
      <c r="BO358" s="10" t="e">
        <f t="shared" si="110"/>
        <v>#N/A</v>
      </c>
      <c r="BP358" t="str">
        <f t="shared" si="111"/>
        <v/>
      </c>
      <c r="BQ358" s="10" t="str">
        <f t="shared" si="112"/>
        <v/>
      </c>
    </row>
    <row r="359" spans="4:69" x14ac:dyDescent="0.25">
      <c r="D359" s="6">
        <v>42509</v>
      </c>
      <c r="E359">
        <v>173.7809</v>
      </c>
      <c r="F359">
        <v>172.41</v>
      </c>
      <c r="I359" s="6">
        <v>42509</v>
      </c>
      <c r="J359">
        <v>172.41</v>
      </c>
      <c r="K359">
        <v>173.7809</v>
      </c>
      <c r="P359" s="6">
        <v>42514</v>
      </c>
      <c r="Q359">
        <v>0.1221</v>
      </c>
      <c r="S359" s="6">
        <v>42516</v>
      </c>
      <c r="T359">
        <v>4111</v>
      </c>
      <c r="W359" s="6">
        <v>42536</v>
      </c>
      <c r="X359" t="s">
        <v>1622</v>
      </c>
      <c r="Y359">
        <v>1718.87</v>
      </c>
      <c r="AJ359" s="6">
        <v>42514</v>
      </c>
      <c r="AK359" s="4">
        <f t="shared" si="104"/>
        <v>0.1221</v>
      </c>
      <c r="AM359" s="6">
        <v>42516</v>
      </c>
      <c r="AN359">
        <f t="shared" si="105"/>
        <v>721.31606000000011</v>
      </c>
      <c r="AR359" s="6">
        <v>42509</v>
      </c>
      <c r="AS359">
        <f t="shared" si="106"/>
        <v>173.7809</v>
      </c>
      <c r="AT359">
        <f t="shared" si="107"/>
        <v>1803.03</v>
      </c>
      <c r="AU359">
        <f t="shared" si="113"/>
        <v>-1.3820139362170636E-3</v>
      </c>
      <c r="AV359">
        <f t="shared" si="114"/>
        <v>-1.3514486532593128E-3</v>
      </c>
      <c r="AX359" s="6">
        <v>42509</v>
      </c>
      <c r="AY359">
        <f t="shared" si="108"/>
        <v>173.7809</v>
      </c>
      <c r="AZ359">
        <f t="shared" si="109"/>
        <v>172.41</v>
      </c>
      <c r="BA359">
        <f t="shared" si="115"/>
        <v>-7.8886690079289501E-3</v>
      </c>
      <c r="BB359">
        <f t="shared" si="116"/>
        <v>0</v>
      </c>
      <c r="BE359">
        <f t="shared" si="117"/>
        <v>96.046038632658039</v>
      </c>
      <c r="BF359" t="e">
        <f t="shared" si="118"/>
        <v>#N/A</v>
      </c>
      <c r="BG359">
        <f t="shared" si="102"/>
        <v>0.27719116996389526</v>
      </c>
      <c r="BH359">
        <f t="shared" si="103"/>
        <v>0.2772019372752979</v>
      </c>
      <c r="BI359">
        <f t="shared" si="121"/>
        <v>0.99999792344596894</v>
      </c>
      <c r="BL359" s="9"/>
      <c r="BM359" s="10" t="e">
        <f t="shared" si="119"/>
        <v>#N/A</v>
      </c>
      <c r="BN359" s="10" t="e">
        <f t="shared" si="120"/>
        <v>#N/A</v>
      </c>
      <c r="BO359" s="10" t="e">
        <f t="shared" si="110"/>
        <v>#N/A</v>
      </c>
      <c r="BP359" t="str">
        <f t="shared" si="111"/>
        <v/>
      </c>
      <c r="BQ359" s="10" t="str">
        <f t="shared" si="112"/>
        <v/>
      </c>
    </row>
    <row r="360" spans="4:69" x14ac:dyDescent="0.25">
      <c r="D360" s="6">
        <v>42510</v>
      </c>
      <c r="E360">
        <v>174.65360000000001</v>
      </c>
      <c r="F360">
        <v>175.36</v>
      </c>
      <c r="I360" s="6">
        <v>42510</v>
      </c>
      <c r="J360">
        <v>175.36</v>
      </c>
      <c r="K360">
        <v>174.65360000000001</v>
      </c>
      <c r="P360" s="6">
        <v>42515</v>
      </c>
      <c r="Q360">
        <v>0.12230000000000001</v>
      </c>
      <c r="S360" s="6">
        <v>42517</v>
      </c>
      <c r="T360">
        <v>52727</v>
      </c>
      <c r="W360" s="6">
        <v>42537</v>
      </c>
      <c r="X360" t="s">
        <v>1622</v>
      </c>
      <c r="Y360">
        <v>1667.85</v>
      </c>
      <c r="AJ360" s="6">
        <v>42515</v>
      </c>
      <c r="AK360" s="4">
        <f t="shared" si="104"/>
        <v>0.12230000000000001</v>
      </c>
      <c r="AM360" s="6">
        <v>42517</v>
      </c>
      <c r="AN360">
        <f t="shared" si="105"/>
        <v>9248.8430700000008</v>
      </c>
      <c r="AR360" s="6">
        <v>42510</v>
      </c>
      <c r="AS360">
        <f t="shared" si="106"/>
        <v>174.65360000000001</v>
      </c>
      <c r="AT360">
        <f t="shared" si="107"/>
        <v>1812.14</v>
      </c>
      <c r="AU360">
        <f t="shared" si="113"/>
        <v>5.0218407201252369E-3</v>
      </c>
      <c r="AV360">
        <f t="shared" si="114"/>
        <v>5.0526058911943839E-3</v>
      </c>
      <c r="AX360" s="6">
        <v>42510</v>
      </c>
      <c r="AY360">
        <f t="shared" si="108"/>
        <v>174.65360000000001</v>
      </c>
      <c r="AZ360">
        <f t="shared" si="109"/>
        <v>175.36</v>
      </c>
      <c r="BA360">
        <f t="shared" si="115"/>
        <v>0</v>
      </c>
      <c r="BB360">
        <f t="shared" si="116"/>
        <v>4.0445773805979357E-3</v>
      </c>
      <c r="BE360">
        <f t="shared" si="117"/>
        <v>96.528366540470245</v>
      </c>
      <c r="BF360" t="e">
        <f t="shared" si="118"/>
        <v>#N/A</v>
      </c>
      <c r="BG360">
        <f t="shared" si="102"/>
        <v>0.27714944339343078</v>
      </c>
      <c r="BH360">
        <f t="shared" si="103"/>
        <v>0.27715826062301746</v>
      </c>
      <c r="BI360">
        <f t="shared" si="121"/>
        <v>0.99999838551332598</v>
      </c>
      <c r="BL360" s="9"/>
      <c r="BM360" s="10" t="e">
        <f t="shared" si="119"/>
        <v>#N/A</v>
      </c>
      <c r="BN360" s="10" t="e">
        <f t="shared" si="120"/>
        <v>#N/A</v>
      </c>
      <c r="BO360" s="10" t="e">
        <f t="shared" si="110"/>
        <v>#N/A</v>
      </c>
      <c r="BP360" t="str">
        <f t="shared" si="111"/>
        <v/>
      </c>
      <c r="BQ360" s="10" t="str">
        <f t="shared" si="112"/>
        <v/>
      </c>
    </row>
    <row r="361" spans="4:69" x14ac:dyDescent="0.25">
      <c r="D361" s="6">
        <v>42513</v>
      </c>
      <c r="E361">
        <v>174.02080000000001</v>
      </c>
      <c r="F361">
        <v>173.1</v>
      </c>
      <c r="I361" s="6">
        <v>42513</v>
      </c>
      <c r="J361">
        <v>173.1</v>
      </c>
      <c r="K361">
        <v>174.02080000000001</v>
      </c>
      <c r="P361" s="6">
        <v>42516</v>
      </c>
      <c r="Q361">
        <v>0.1283</v>
      </c>
      <c r="S361" s="6">
        <v>42520</v>
      </c>
      <c r="T361">
        <v>547</v>
      </c>
      <c r="W361" s="6">
        <v>42538</v>
      </c>
      <c r="X361" t="s">
        <v>1622</v>
      </c>
      <c r="Y361">
        <v>1681.05</v>
      </c>
      <c r="AJ361" s="6">
        <v>42516</v>
      </c>
      <c r="AK361" s="4">
        <f t="shared" si="104"/>
        <v>0.1283</v>
      </c>
      <c r="AM361" s="6">
        <v>42520</v>
      </c>
      <c r="AN361">
        <f t="shared" si="105"/>
        <v>97.015920000000008</v>
      </c>
      <c r="AR361" s="6">
        <v>42513</v>
      </c>
      <c r="AS361">
        <f t="shared" si="106"/>
        <v>174.02080000000001</v>
      </c>
      <c r="AT361">
        <f t="shared" si="107"/>
        <v>1805.74</v>
      </c>
      <c r="AU361">
        <f t="shared" si="113"/>
        <v>-3.6231718097995413E-3</v>
      </c>
      <c r="AV361">
        <f t="shared" si="114"/>
        <v>-3.5317359585904651E-3</v>
      </c>
      <c r="AX361" s="6">
        <v>42513</v>
      </c>
      <c r="AY361">
        <f t="shared" si="108"/>
        <v>174.02080000000001</v>
      </c>
      <c r="AZ361">
        <f t="shared" si="109"/>
        <v>173.1</v>
      </c>
      <c r="BA361">
        <f t="shared" si="115"/>
        <v>-5.291321497200463E-3</v>
      </c>
      <c r="BB361">
        <f t="shared" si="116"/>
        <v>0</v>
      </c>
      <c r="BE361">
        <f t="shared" si="117"/>
        <v>96.17862768397481</v>
      </c>
      <c r="BF361" t="e">
        <f t="shared" si="118"/>
        <v>#N/A</v>
      </c>
      <c r="BG361">
        <f t="shared" si="102"/>
        <v>0.27716421759771442</v>
      </c>
      <c r="BH361">
        <f t="shared" si="103"/>
        <v>0.27717251156401274</v>
      </c>
      <c r="BI361">
        <f t="shared" si="121"/>
        <v>0.99999796561030396</v>
      </c>
      <c r="BL361" s="9"/>
      <c r="BM361" s="10" t="e">
        <f t="shared" si="119"/>
        <v>#N/A</v>
      </c>
      <c r="BN361" s="10" t="e">
        <f t="shared" si="120"/>
        <v>#N/A</v>
      </c>
      <c r="BO361" s="10" t="e">
        <f t="shared" si="110"/>
        <v>#N/A</v>
      </c>
      <c r="BP361" t="str">
        <f t="shared" si="111"/>
        <v/>
      </c>
      <c r="BQ361" s="10" t="str">
        <f t="shared" si="112"/>
        <v/>
      </c>
    </row>
    <row r="362" spans="4:69" x14ac:dyDescent="0.25">
      <c r="D362" s="6">
        <v>42514</v>
      </c>
      <c r="E362">
        <v>172.42740000000001</v>
      </c>
      <c r="F362">
        <v>174.82</v>
      </c>
      <c r="I362" s="6">
        <v>42514</v>
      </c>
      <c r="J362">
        <v>174.82</v>
      </c>
      <c r="K362">
        <v>172.42740000000001</v>
      </c>
      <c r="P362" s="6">
        <v>42517</v>
      </c>
      <c r="Q362">
        <v>0.13339999999999999</v>
      </c>
      <c r="S362" s="6">
        <v>42521</v>
      </c>
      <c r="T362">
        <v>3230</v>
      </c>
      <c r="W362" s="6">
        <v>42541</v>
      </c>
      <c r="X362" t="s">
        <v>1622</v>
      </c>
      <c r="Y362">
        <v>1721</v>
      </c>
      <c r="AJ362" s="6">
        <v>42517</v>
      </c>
      <c r="AK362" s="4">
        <f t="shared" si="104"/>
        <v>0.13339999999999999</v>
      </c>
      <c r="AM362" s="6">
        <v>42521</v>
      </c>
      <c r="AN362">
        <f t="shared" si="105"/>
        <v>575.97360000000003</v>
      </c>
      <c r="AR362" s="6">
        <v>42514</v>
      </c>
      <c r="AS362">
        <f t="shared" si="106"/>
        <v>172.42740000000001</v>
      </c>
      <c r="AT362">
        <f t="shared" si="107"/>
        <v>1789.26</v>
      </c>
      <c r="AU362">
        <f t="shared" si="113"/>
        <v>-9.1563767089911652E-3</v>
      </c>
      <c r="AV362">
        <f t="shared" si="114"/>
        <v>-9.1264523131791009E-3</v>
      </c>
      <c r="AX362" s="6">
        <v>42514</v>
      </c>
      <c r="AY362">
        <f t="shared" si="108"/>
        <v>172.42740000000001</v>
      </c>
      <c r="AZ362">
        <f t="shared" si="109"/>
        <v>174.82</v>
      </c>
      <c r="BA362">
        <f t="shared" si="115"/>
        <v>0</v>
      </c>
      <c r="BB362">
        <f t="shared" si="116"/>
        <v>1.3875984907271155E-2</v>
      </c>
      <c r="BE362">
        <f t="shared" si="117"/>
        <v>95.297979937546529</v>
      </c>
      <c r="BF362" t="e">
        <f t="shared" si="118"/>
        <v>#N/A</v>
      </c>
      <c r="BG362">
        <f t="shared" si="102"/>
        <v>0.27729100444605131</v>
      </c>
      <c r="BH362">
        <f t="shared" si="103"/>
        <v>0.27729968935122778</v>
      </c>
      <c r="BI362">
        <f t="shared" si="121"/>
        <v>0.99999798115706207</v>
      </c>
      <c r="BL362" s="9"/>
      <c r="BM362" s="10" t="e">
        <f t="shared" si="119"/>
        <v>#N/A</v>
      </c>
      <c r="BN362" s="10" t="e">
        <f t="shared" si="120"/>
        <v>#N/A</v>
      </c>
      <c r="BO362" s="10" t="e">
        <f t="shared" si="110"/>
        <v>#N/A</v>
      </c>
      <c r="BP362" t="str">
        <f t="shared" si="111"/>
        <v/>
      </c>
      <c r="BQ362" s="10" t="str">
        <f t="shared" si="112"/>
        <v/>
      </c>
    </row>
    <row r="363" spans="4:69" x14ac:dyDescent="0.25">
      <c r="D363" s="6">
        <v>42515</v>
      </c>
      <c r="E363">
        <v>174.5489</v>
      </c>
      <c r="F363">
        <v>176.42</v>
      </c>
      <c r="I363" s="6">
        <v>42515</v>
      </c>
      <c r="J363">
        <v>176.42</v>
      </c>
      <c r="K363">
        <v>174.5489</v>
      </c>
      <c r="P363" s="6">
        <v>42520</v>
      </c>
      <c r="Q363">
        <v>0.11360000000000001</v>
      </c>
      <c r="S363" s="6">
        <v>42522</v>
      </c>
      <c r="T363">
        <v>5077</v>
      </c>
      <c r="W363" s="6">
        <v>42542</v>
      </c>
      <c r="X363" t="s">
        <v>1622</v>
      </c>
      <c r="Y363">
        <v>1741.81</v>
      </c>
      <c r="AJ363" s="6">
        <v>42520</v>
      </c>
      <c r="AK363" s="4">
        <f t="shared" si="104"/>
        <v>0.11360000000000001</v>
      </c>
      <c r="AM363" s="6">
        <v>42522</v>
      </c>
      <c r="AN363">
        <f t="shared" si="105"/>
        <v>890.60734000000002</v>
      </c>
      <c r="AR363" s="6">
        <v>42515</v>
      </c>
      <c r="AS363">
        <f t="shared" si="106"/>
        <v>174.5489</v>
      </c>
      <c r="AT363">
        <f t="shared" si="107"/>
        <v>1811.34</v>
      </c>
      <c r="AU363">
        <f t="shared" si="113"/>
        <v>1.2303728989708107E-2</v>
      </c>
      <c r="AV363">
        <f t="shared" si="114"/>
        <v>1.2340297106066211E-2</v>
      </c>
      <c r="AX363" s="6">
        <v>42515</v>
      </c>
      <c r="AY363">
        <f t="shared" si="108"/>
        <v>174.5489</v>
      </c>
      <c r="AZ363">
        <f t="shared" si="109"/>
        <v>176.42</v>
      </c>
      <c r="BA363">
        <f t="shared" si="115"/>
        <v>0</v>
      </c>
      <c r="BB363">
        <f t="shared" si="116"/>
        <v>1.0719632148927793E-2</v>
      </c>
      <c r="BE363">
        <f t="shared" si="117"/>
        <v>96.470500455964739</v>
      </c>
      <c r="BF363" t="e">
        <f t="shared" si="118"/>
        <v>#N/A</v>
      </c>
      <c r="BG363">
        <f t="shared" si="102"/>
        <v>0.27750039497531043</v>
      </c>
      <c r="BH363">
        <f t="shared" si="103"/>
        <v>0.27750907778348333</v>
      </c>
      <c r="BI363">
        <f t="shared" si="121"/>
        <v>0.99999735393937095</v>
      </c>
      <c r="BL363" s="9"/>
      <c r="BM363" s="10" t="e">
        <f t="shared" si="119"/>
        <v>#N/A</v>
      </c>
      <c r="BN363" s="10" t="e">
        <f t="shared" si="120"/>
        <v>#N/A</v>
      </c>
      <c r="BO363" s="10" t="e">
        <f t="shared" si="110"/>
        <v>#N/A</v>
      </c>
      <c r="BP363" t="str">
        <f t="shared" si="111"/>
        <v/>
      </c>
      <c r="BQ363" s="10" t="str">
        <f t="shared" si="112"/>
        <v/>
      </c>
    </row>
    <row r="364" spans="4:69" x14ac:dyDescent="0.25">
      <c r="D364" s="6">
        <v>42516</v>
      </c>
      <c r="E364">
        <v>174.54259999999999</v>
      </c>
      <c r="F364">
        <v>175.46</v>
      </c>
      <c r="I364" s="6">
        <v>42516</v>
      </c>
      <c r="J364">
        <v>175.46</v>
      </c>
      <c r="K364">
        <v>174.54259999999999</v>
      </c>
      <c r="P364" s="6">
        <v>42521</v>
      </c>
      <c r="Q364">
        <v>0.1255</v>
      </c>
      <c r="S364" s="6">
        <v>42523</v>
      </c>
      <c r="T364">
        <v>1963</v>
      </c>
      <c r="W364" s="6">
        <v>42543</v>
      </c>
      <c r="X364" t="s">
        <v>1622</v>
      </c>
      <c r="Y364">
        <v>1728.8</v>
      </c>
      <c r="AJ364" s="6">
        <v>42521</v>
      </c>
      <c r="AK364" s="4">
        <f t="shared" si="104"/>
        <v>0.1255</v>
      </c>
      <c r="AM364" s="6">
        <v>42523</v>
      </c>
      <c r="AN364">
        <f t="shared" si="105"/>
        <v>339.16714000000002</v>
      </c>
      <c r="AR364" s="6">
        <v>42516</v>
      </c>
      <c r="AS364">
        <f t="shared" si="106"/>
        <v>174.54259999999999</v>
      </c>
      <c r="AT364">
        <f t="shared" si="107"/>
        <v>1811.32</v>
      </c>
      <c r="AU364">
        <f t="shared" si="113"/>
        <v>-3.6093037538487138E-5</v>
      </c>
      <c r="AV364">
        <f t="shared" si="114"/>
        <v>-1.104154935016588E-5</v>
      </c>
      <c r="AX364" s="6">
        <v>42516</v>
      </c>
      <c r="AY364">
        <f t="shared" si="108"/>
        <v>174.54259999999999</v>
      </c>
      <c r="AZ364">
        <f t="shared" si="109"/>
        <v>175.46</v>
      </c>
      <c r="BA364">
        <f t="shared" si="115"/>
        <v>0</v>
      </c>
      <c r="BB364">
        <f t="shared" si="116"/>
        <v>5.256023457883785E-3</v>
      </c>
      <c r="BE364">
        <f t="shared" si="117"/>
        <v>96.467018542570429</v>
      </c>
      <c r="BF364" t="e">
        <f t="shared" si="118"/>
        <v>#N/A</v>
      </c>
      <c r="BG364">
        <f t="shared" si="102"/>
        <v>0.27749861315893609</v>
      </c>
      <c r="BH364">
        <f t="shared" si="103"/>
        <v>0.27750727735441222</v>
      </c>
      <c r="BI364">
        <f t="shared" si="121"/>
        <v>0.99999731509870649</v>
      </c>
      <c r="BL364" s="9"/>
      <c r="BM364" s="10" t="e">
        <f t="shared" si="119"/>
        <v>#N/A</v>
      </c>
      <c r="BN364" s="10" t="e">
        <f t="shared" si="120"/>
        <v>#N/A</v>
      </c>
      <c r="BO364" s="10" t="e">
        <f t="shared" si="110"/>
        <v>#N/A</v>
      </c>
      <c r="BP364" t="str">
        <f t="shared" si="111"/>
        <v/>
      </c>
      <c r="BQ364" s="10" t="str">
        <f t="shared" si="112"/>
        <v/>
      </c>
    </row>
    <row r="365" spans="4:69" x14ac:dyDescent="0.25">
      <c r="D365" s="6">
        <v>42517</v>
      </c>
      <c r="E365">
        <v>175.4623</v>
      </c>
      <c r="F365">
        <v>175.41</v>
      </c>
      <c r="I365" s="6">
        <v>42517</v>
      </c>
      <c r="J365">
        <v>175.41</v>
      </c>
      <c r="K365">
        <v>175.4623</v>
      </c>
      <c r="P365" s="6">
        <v>42522</v>
      </c>
      <c r="Q365">
        <v>0.1419</v>
      </c>
      <c r="S365" s="6">
        <v>42524</v>
      </c>
      <c r="T365">
        <v>31139</v>
      </c>
      <c r="W365" s="6">
        <v>42544</v>
      </c>
      <c r="X365" t="s">
        <v>1622</v>
      </c>
      <c r="Y365">
        <v>1748.33</v>
      </c>
      <c r="AJ365" s="6">
        <v>42522</v>
      </c>
      <c r="AK365" s="4">
        <f t="shared" si="104"/>
        <v>0.1419</v>
      </c>
      <c r="AM365" s="6">
        <v>42524</v>
      </c>
      <c r="AN365">
        <f t="shared" si="105"/>
        <v>5298.6122400000004</v>
      </c>
      <c r="AR365" s="6">
        <v>42517</v>
      </c>
      <c r="AS365">
        <f t="shared" si="106"/>
        <v>175.4623</v>
      </c>
      <c r="AT365">
        <f t="shared" si="107"/>
        <v>1820.92</v>
      </c>
      <c r="AU365">
        <f t="shared" si="113"/>
        <v>5.269200756720771E-3</v>
      </c>
      <c r="AV365">
        <f t="shared" si="114"/>
        <v>5.3000022083342646E-3</v>
      </c>
      <c r="AX365" s="6">
        <v>42517</v>
      </c>
      <c r="AY365">
        <f t="shared" si="108"/>
        <v>175.4623</v>
      </c>
      <c r="AZ365">
        <f t="shared" si="109"/>
        <v>175.41</v>
      </c>
      <c r="BA365">
        <f t="shared" si="115"/>
        <v>-2.9806972779911067E-4</v>
      </c>
      <c r="BB365">
        <f t="shared" si="116"/>
        <v>0</v>
      </c>
      <c r="BE365">
        <f t="shared" si="117"/>
        <v>96.975322629673542</v>
      </c>
      <c r="BF365" t="e">
        <f t="shared" si="118"/>
        <v>#N/A</v>
      </c>
      <c r="BG365">
        <f t="shared" si="102"/>
        <v>0.2775410214990674</v>
      </c>
      <c r="BH365">
        <f t="shared" si="103"/>
        <v>0.27754860469850234</v>
      </c>
      <c r="BI365">
        <f t="shared" si="121"/>
        <v>0.99999521305010297</v>
      </c>
      <c r="BL365" s="9"/>
      <c r="BM365" s="10" t="e">
        <f t="shared" si="119"/>
        <v>#N/A</v>
      </c>
      <c r="BN365" s="10" t="e">
        <f t="shared" si="120"/>
        <v>#N/A</v>
      </c>
      <c r="BO365" s="10" t="e">
        <f t="shared" si="110"/>
        <v>#N/A</v>
      </c>
      <c r="BP365" t="str">
        <f t="shared" si="111"/>
        <v/>
      </c>
      <c r="BQ365" s="10" t="str">
        <f t="shared" si="112"/>
        <v/>
      </c>
    </row>
    <row r="366" spans="4:69" x14ac:dyDescent="0.25">
      <c r="D366" s="6">
        <v>42520</v>
      </c>
      <c r="E366">
        <v>177.5196</v>
      </c>
      <c r="F366">
        <v>177.36</v>
      </c>
      <c r="I366" s="6">
        <v>42520</v>
      </c>
      <c r="J366">
        <v>177.36</v>
      </c>
      <c r="K366">
        <v>177.5196</v>
      </c>
      <c r="P366" s="6">
        <v>42523</v>
      </c>
      <c r="Q366">
        <v>0.15229999999999999</v>
      </c>
      <c r="S366" s="6">
        <v>42527</v>
      </c>
      <c r="T366">
        <v>7007</v>
      </c>
      <c r="W366" s="6">
        <v>42545</v>
      </c>
      <c r="X366" t="s">
        <v>1622</v>
      </c>
      <c r="Y366">
        <v>1610.13</v>
      </c>
      <c r="AJ366" s="6">
        <v>42523</v>
      </c>
      <c r="AK366" s="4">
        <f t="shared" si="104"/>
        <v>0.15229999999999999</v>
      </c>
      <c r="AM366" s="6">
        <v>42527</v>
      </c>
      <c r="AN366">
        <f t="shared" si="105"/>
        <v>1215.1539399999999</v>
      </c>
      <c r="AR366" s="6">
        <v>42520</v>
      </c>
      <c r="AS366">
        <f t="shared" si="106"/>
        <v>177.5196</v>
      </c>
      <c r="AT366">
        <f t="shared" si="107"/>
        <v>1842.43</v>
      </c>
      <c r="AU366">
        <f t="shared" si="113"/>
        <v>1.1725025831759828E-2</v>
      </c>
      <c r="AV366">
        <f t="shared" si="114"/>
        <v>1.1812710058651588E-2</v>
      </c>
      <c r="AX366" s="6">
        <v>42520</v>
      </c>
      <c r="AY366">
        <f t="shared" si="108"/>
        <v>177.5196</v>
      </c>
      <c r="AZ366">
        <f t="shared" si="109"/>
        <v>177.36</v>
      </c>
      <c r="BA366">
        <f t="shared" si="115"/>
        <v>-8.9905565357284445E-4</v>
      </c>
      <c r="BB366">
        <f t="shared" si="116"/>
        <v>0</v>
      </c>
      <c r="BE366">
        <f t="shared" si="117"/>
        <v>98.112360792549708</v>
      </c>
      <c r="BF366" t="e">
        <f t="shared" si="118"/>
        <v>#N/A</v>
      </c>
      <c r="BG366">
        <f t="shared" si="102"/>
        <v>0.27781636836405033</v>
      </c>
      <c r="BH366">
        <f t="shared" si="103"/>
        <v>0.27782600016682424</v>
      </c>
      <c r="BI366">
        <f t="shared" si="121"/>
        <v>0.99999472748783647</v>
      </c>
      <c r="BL366" s="9"/>
      <c r="BM366" s="10" t="e">
        <f t="shared" si="119"/>
        <v>#N/A</v>
      </c>
      <c r="BN366" s="10" t="e">
        <f t="shared" si="120"/>
        <v>#N/A</v>
      </c>
      <c r="BO366" s="10" t="e">
        <f t="shared" si="110"/>
        <v>#N/A</v>
      </c>
      <c r="BP366" t="str">
        <f t="shared" si="111"/>
        <v/>
      </c>
      <c r="BQ366" s="10" t="str">
        <f t="shared" si="112"/>
        <v/>
      </c>
    </row>
    <row r="367" spans="4:69" x14ac:dyDescent="0.25">
      <c r="D367" s="6">
        <v>42521</v>
      </c>
      <c r="E367">
        <v>179.29660000000001</v>
      </c>
      <c r="F367">
        <v>178.32</v>
      </c>
      <c r="I367" s="6">
        <v>42521</v>
      </c>
      <c r="J367">
        <v>178.32</v>
      </c>
      <c r="K367">
        <v>179.29660000000001</v>
      </c>
      <c r="P367" s="6">
        <v>42524</v>
      </c>
      <c r="Q367">
        <v>0.15740000000000001</v>
      </c>
      <c r="S367" s="6">
        <v>42528</v>
      </c>
      <c r="T367">
        <v>3233</v>
      </c>
      <c r="W367" s="6">
        <v>42548</v>
      </c>
      <c r="X367" t="s">
        <v>1622</v>
      </c>
      <c r="Y367">
        <v>1641.91</v>
      </c>
      <c r="AJ367" s="6">
        <v>42524</v>
      </c>
      <c r="AK367" s="4">
        <f t="shared" si="104"/>
        <v>0.15740000000000001</v>
      </c>
      <c r="AM367" s="6">
        <v>42528</v>
      </c>
      <c r="AN367">
        <f t="shared" si="105"/>
        <v>565.41936999999996</v>
      </c>
      <c r="AR367" s="6">
        <v>42521</v>
      </c>
      <c r="AS367">
        <f t="shared" si="106"/>
        <v>179.29660000000001</v>
      </c>
      <c r="AT367">
        <f t="shared" si="107"/>
        <v>1860.94</v>
      </c>
      <c r="AU367">
        <f t="shared" si="113"/>
        <v>1.0010162258139443E-2</v>
      </c>
      <c r="AV367">
        <f t="shared" si="114"/>
        <v>1.0046514657273242E-2</v>
      </c>
      <c r="AX367" s="6">
        <v>42521</v>
      </c>
      <c r="AY367">
        <f t="shared" si="108"/>
        <v>179.29660000000001</v>
      </c>
      <c r="AZ367">
        <f t="shared" si="109"/>
        <v>178.32</v>
      </c>
      <c r="BA367">
        <f t="shared" si="115"/>
        <v>-5.4468405982044388E-3</v>
      </c>
      <c r="BB367">
        <f t="shared" si="116"/>
        <v>0</v>
      </c>
      <c r="BE367">
        <f t="shared" si="117"/>
        <v>99.094481443612253</v>
      </c>
      <c r="BF367" t="e">
        <f t="shared" si="118"/>
        <v>#N/A</v>
      </c>
      <c r="BG367">
        <f t="shared" si="102"/>
        <v>0.27801685036270685</v>
      </c>
      <c r="BH367">
        <f t="shared" si="103"/>
        <v>0.27802623141817384</v>
      </c>
      <c r="BI367">
        <f t="shared" si="121"/>
        <v>0.99999496444013625</v>
      </c>
      <c r="BL367" s="9"/>
      <c r="BM367" s="10" t="e">
        <f t="shared" si="119"/>
        <v>#N/A</v>
      </c>
      <c r="BN367" s="10" t="e">
        <f t="shared" si="120"/>
        <v>#N/A</v>
      </c>
      <c r="BO367" s="10" t="e">
        <f t="shared" si="110"/>
        <v>#N/A</v>
      </c>
      <c r="BP367" t="str">
        <f t="shared" si="111"/>
        <v/>
      </c>
      <c r="BQ367" s="10" t="str">
        <f t="shared" si="112"/>
        <v/>
      </c>
    </row>
    <row r="368" spans="4:69" x14ac:dyDescent="0.25">
      <c r="D368" s="6">
        <v>42522</v>
      </c>
      <c r="E368">
        <v>176.9538</v>
      </c>
      <c r="F368">
        <v>175.42</v>
      </c>
      <c r="I368" s="6">
        <v>42522</v>
      </c>
      <c r="J368">
        <v>175.42</v>
      </c>
      <c r="K368">
        <v>176.9538</v>
      </c>
      <c r="P368" s="6">
        <v>42527</v>
      </c>
      <c r="Q368">
        <v>0.1176</v>
      </c>
      <c r="S368" s="6">
        <v>42529</v>
      </c>
      <c r="T368">
        <v>6538</v>
      </c>
      <c r="W368" s="6">
        <v>42549</v>
      </c>
      <c r="X368" t="s">
        <v>1622</v>
      </c>
      <c r="Y368">
        <v>1642.72</v>
      </c>
      <c r="AJ368" s="6">
        <v>42527</v>
      </c>
      <c r="AK368" s="4">
        <f t="shared" si="104"/>
        <v>0.1176</v>
      </c>
      <c r="AM368" s="6">
        <v>42529</v>
      </c>
      <c r="AN368">
        <f t="shared" si="105"/>
        <v>1142.0578400000002</v>
      </c>
      <c r="AR368" s="6">
        <v>42522</v>
      </c>
      <c r="AS368">
        <f t="shared" si="106"/>
        <v>176.9538</v>
      </c>
      <c r="AT368">
        <f t="shared" si="107"/>
        <v>1836.68</v>
      </c>
      <c r="AU368">
        <f t="shared" si="113"/>
        <v>-1.306661699106404E-2</v>
      </c>
      <c r="AV368">
        <f t="shared" si="114"/>
        <v>-1.3036422453168828E-2</v>
      </c>
      <c r="AX368" s="6">
        <v>42522</v>
      </c>
      <c r="AY368">
        <f t="shared" si="108"/>
        <v>176.9538</v>
      </c>
      <c r="AZ368">
        <f t="shared" si="109"/>
        <v>175.42</v>
      </c>
      <c r="BA368">
        <f t="shared" si="115"/>
        <v>-8.6677991656579634E-3</v>
      </c>
      <c r="BB368">
        <f t="shared" si="116"/>
        <v>0</v>
      </c>
      <c r="BE368">
        <f t="shared" si="117"/>
        <v>97.799651808660471</v>
      </c>
      <c r="BF368" t="e">
        <f t="shared" si="118"/>
        <v>#N/A</v>
      </c>
      <c r="BG368">
        <f t="shared" si="102"/>
        <v>0.27828755284251661</v>
      </c>
      <c r="BH368">
        <f t="shared" si="103"/>
        <v>0.27829749859518937</v>
      </c>
      <c r="BI368">
        <f t="shared" si="121"/>
        <v>0.99999587232287857</v>
      </c>
      <c r="BL368" s="9"/>
      <c r="BM368" s="10" t="e">
        <f t="shared" si="119"/>
        <v>#N/A</v>
      </c>
      <c r="BN368" s="10" t="e">
        <f t="shared" si="120"/>
        <v>#N/A</v>
      </c>
      <c r="BO368" s="10" t="e">
        <f t="shared" si="110"/>
        <v>#N/A</v>
      </c>
      <c r="BP368" t="str">
        <f t="shared" si="111"/>
        <v/>
      </c>
      <c r="BQ368" s="10" t="str">
        <f t="shared" si="112"/>
        <v/>
      </c>
    </row>
    <row r="369" spans="4:69" x14ac:dyDescent="0.25">
      <c r="D369" s="6">
        <v>42523</v>
      </c>
      <c r="E369">
        <v>172.9425</v>
      </c>
      <c r="F369">
        <v>172.78</v>
      </c>
      <c r="I369" s="6">
        <v>42523</v>
      </c>
      <c r="J369">
        <v>172.78</v>
      </c>
      <c r="K369">
        <v>172.9425</v>
      </c>
      <c r="P369" s="6">
        <v>42528</v>
      </c>
      <c r="Q369">
        <v>0.1</v>
      </c>
      <c r="S369" s="6">
        <v>42530</v>
      </c>
      <c r="T369">
        <v>7232</v>
      </c>
      <c r="W369" s="6">
        <v>42550</v>
      </c>
      <c r="X369" t="s">
        <v>1622</v>
      </c>
      <c r="Y369">
        <v>1676.49</v>
      </c>
      <c r="AJ369" s="6">
        <v>42528</v>
      </c>
      <c r="AK369" s="4">
        <f t="shared" si="104"/>
        <v>0.1</v>
      </c>
      <c r="AM369" s="6">
        <v>42530</v>
      </c>
      <c r="AN369">
        <f t="shared" si="105"/>
        <v>1243.3254399999998</v>
      </c>
      <c r="AR369" s="6">
        <v>42523</v>
      </c>
      <c r="AS369">
        <f t="shared" si="106"/>
        <v>172.9425</v>
      </c>
      <c r="AT369">
        <f t="shared" si="107"/>
        <v>1795.1</v>
      </c>
      <c r="AU369">
        <f t="shared" si="113"/>
        <v>-2.2668628760727394E-2</v>
      </c>
      <c r="AV369">
        <f t="shared" si="114"/>
        <v>-2.2638674129407454E-2</v>
      </c>
      <c r="AX369" s="6">
        <v>42523</v>
      </c>
      <c r="AY369">
        <f t="shared" si="108"/>
        <v>172.9425</v>
      </c>
      <c r="AZ369">
        <f t="shared" si="109"/>
        <v>172.78</v>
      </c>
      <c r="BA369">
        <f t="shared" si="115"/>
        <v>-9.3961865938096967E-4</v>
      </c>
      <c r="BB369">
        <f t="shared" si="116"/>
        <v>0</v>
      </c>
      <c r="BE369">
        <f t="shared" si="117"/>
        <v>95.582667808881538</v>
      </c>
      <c r="BF369" t="e">
        <f t="shared" si="118"/>
        <v>#N/A</v>
      </c>
      <c r="BG369">
        <f t="shared" si="102"/>
        <v>0.27916382529758998</v>
      </c>
      <c r="BH369">
        <f t="shared" si="103"/>
        <v>0.27917460704340463</v>
      </c>
      <c r="BI369">
        <f t="shared" si="121"/>
        <v>0.99999714030164977</v>
      </c>
      <c r="BL369" s="9"/>
      <c r="BM369" s="10" t="e">
        <f t="shared" si="119"/>
        <v>#N/A</v>
      </c>
      <c r="BN369" s="10" t="e">
        <f t="shared" si="120"/>
        <v>#N/A</v>
      </c>
      <c r="BO369" s="10" t="e">
        <f t="shared" si="110"/>
        <v>#N/A</v>
      </c>
      <c r="BP369" t="str">
        <f t="shared" si="111"/>
        <v/>
      </c>
      <c r="BQ369" s="10" t="str">
        <f t="shared" si="112"/>
        <v/>
      </c>
    </row>
    <row r="370" spans="4:69" x14ac:dyDescent="0.25">
      <c r="D370" s="6">
        <v>42524</v>
      </c>
      <c r="E370">
        <v>173.6549</v>
      </c>
      <c r="F370">
        <v>170.16</v>
      </c>
      <c r="I370" s="6">
        <v>42524</v>
      </c>
      <c r="J370">
        <v>170.16</v>
      </c>
      <c r="K370">
        <v>173.6549</v>
      </c>
      <c r="P370" s="6">
        <v>42529</v>
      </c>
      <c r="Q370">
        <v>9.4500000000000001E-2</v>
      </c>
      <c r="S370" s="6">
        <v>42531</v>
      </c>
      <c r="T370">
        <v>25246</v>
      </c>
      <c r="W370" s="6">
        <v>42551</v>
      </c>
      <c r="X370" t="s">
        <v>1622</v>
      </c>
      <c r="Y370">
        <v>1673.76</v>
      </c>
      <c r="AJ370" s="6">
        <v>42529</v>
      </c>
      <c r="AK370" s="4">
        <f t="shared" si="104"/>
        <v>9.4500000000000001E-2</v>
      </c>
      <c r="AM370" s="6">
        <v>42531</v>
      </c>
      <c r="AN370">
        <f t="shared" si="105"/>
        <v>4286.7708000000011</v>
      </c>
      <c r="AR370" s="6">
        <v>42524</v>
      </c>
      <c r="AS370">
        <f t="shared" si="106"/>
        <v>173.6549</v>
      </c>
      <c r="AT370">
        <f t="shared" si="107"/>
        <v>1802.55</v>
      </c>
      <c r="AU370">
        <f t="shared" si="113"/>
        <v>4.1192882027263344E-3</v>
      </c>
      <c r="AV370">
        <f t="shared" si="114"/>
        <v>4.1501866191298031E-3</v>
      </c>
      <c r="AX370" s="6">
        <v>42524</v>
      </c>
      <c r="AY370">
        <f t="shared" si="108"/>
        <v>173.6549</v>
      </c>
      <c r="AZ370">
        <f t="shared" si="109"/>
        <v>170.16</v>
      </c>
      <c r="BA370">
        <f t="shared" si="115"/>
        <v>-2.0125547853818149E-2</v>
      </c>
      <c r="BB370">
        <f t="shared" si="116"/>
        <v>0</v>
      </c>
      <c r="BE370">
        <f t="shared" si="117"/>
        <v>95.976400364771777</v>
      </c>
      <c r="BF370" t="e">
        <f t="shared" si="118"/>
        <v>#N/A</v>
      </c>
      <c r="BG370">
        <f t="shared" si="102"/>
        <v>0.27919623412177041</v>
      </c>
      <c r="BH370">
        <f t="shared" si="103"/>
        <v>0.27920739594222571</v>
      </c>
      <c r="BI370">
        <f t="shared" si="121"/>
        <v>0.99999772289802358</v>
      </c>
      <c r="BL370" s="9"/>
      <c r="BM370" s="10" t="e">
        <f t="shared" si="119"/>
        <v>#N/A</v>
      </c>
      <c r="BN370" s="10" t="e">
        <f t="shared" si="120"/>
        <v>#N/A</v>
      </c>
      <c r="BO370" s="10" t="e">
        <f t="shared" si="110"/>
        <v>#N/A</v>
      </c>
      <c r="BP370" t="str">
        <f t="shared" si="111"/>
        <v/>
      </c>
      <c r="BQ370" s="10" t="str">
        <f t="shared" si="112"/>
        <v/>
      </c>
    </row>
    <row r="371" spans="4:69" x14ac:dyDescent="0.25">
      <c r="D371" s="6">
        <v>42527</v>
      </c>
      <c r="E371">
        <v>173.01669999999999</v>
      </c>
      <c r="F371">
        <v>173.42</v>
      </c>
      <c r="I371" s="6">
        <v>42527</v>
      </c>
      <c r="J371">
        <v>173.42</v>
      </c>
      <c r="K371">
        <v>173.01669999999999</v>
      </c>
      <c r="P371" s="6">
        <v>42530</v>
      </c>
      <c r="Q371">
        <v>0.1183</v>
      </c>
      <c r="S371" s="6">
        <v>42534</v>
      </c>
      <c r="T371">
        <v>6435</v>
      </c>
      <c r="W371" s="6">
        <v>42552</v>
      </c>
      <c r="X371" t="s">
        <v>1622</v>
      </c>
      <c r="Y371">
        <v>1685.29</v>
      </c>
      <c r="AJ371" s="6">
        <v>42530</v>
      </c>
      <c r="AK371" s="4">
        <f t="shared" si="104"/>
        <v>0.1183</v>
      </c>
      <c r="AM371" s="6">
        <v>42534</v>
      </c>
      <c r="AN371">
        <f t="shared" si="105"/>
        <v>1070.71965</v>
      </c>
      <c r="AR371" s="6">
        <v>42527</v>
      </c>
      <c r="AS371">
        <f t="shared" si="106"/>
        <v>173.01669999999999</v>
      </c>
      <c r="AT371">
        <f t="shared" si="107"/>
        <v>1796.09</v>
      </c>
      <c r="AU371">
        <f t="shared" si="113"/>
        <v>-3.675105050303884E-3</v>
      </c>
      <c r="AV371">
        <f t="shared" si="114"/>
        <v>-3.5838118221408477E-3</v>
      </c>
      <c r="AX371" s="6">
        <v>42527</v>
      </c>
      <c r="AY371">
        <f t="shared" si="108"/>
        <v>173.01669999999999</v>
      </c>
      <c r="AZ371">
        <f t="shared" si="109"/>
        <v>173.42</v>
      </c>
      <c r="BA371">
        <f t="shared" si="115"/>
        <v>0</v>
      </c>
      <c r="BB371">
        <f t="shared" si="116"/>
        <v>2.3309888583009641E-3</v>
      </c>
      <c r="BE371">
        <f t="shared" si="117"/>
        <v>95.623677011081213</v>
      </c>
      <c r="BF371" t="e">
        <f t="shared" si="118"/>
        <v>#N/A</v>
      </c>
      <c r="BG371">
        <f t="shared" si="102"/>
        <v>0.278772374865974</v>
      </c>
      <c r="BH371">
        <f t="shared" si="103"/>
        <v>0.27878255165066101</v>
      </c>
      <c r="BI371">
        <f t="shared" si="121"/>
        <v>0.99999636878696319</v>
      </c>
      <c r="BL371" s="9"/>
      <c r="BM371" s="10" t="e">
        <f t="shared" si="119"/>
        <v>#N/A</v>
      </c>
      <c r="BN371" s="10" t="e">
        <f t="shared" si="120"/>
        <v>#N/A</v>
      </c>
      <c r="BO371" s="10" t="e">
        <f t="shared" si="110"/>
        <v>#N/A</v>
      </c>
      <c r="BP371" t="str">
        <f t="shared" si="111"/>
        <v/>
      </c>
      <c r="BQ371" s="10" t="str">
        <f t="shared" si="112"/>
        <v/>
      </c>
    </row>
    <row r="372" spans="4:69" x14ac:dyDescent="0.25">
      <c r="D372" s="6">
        <v>42528</v>
      </c>
      <c r="E372">
        <v>174.11150000000001</v>
      </c>
      <c r="F372">
        <v>174.89</v>
      </c>
      <c r="I372" s="6">
        <v>42528</v>
      </c>
      <c r="J372">
        <v>174.89</v>
      </c>
      <c r="K372">
        <v>174.11150000000001</v>
      </c>
      <c r="P372" s="6">
        <v>42531</v>
      </c>
      <c r="Q372">
        <v>0.1018</v>
      </c>
      <c r="S372" s="6">
        <v>42535</v>
      </c>
      <c r="T372">
        <v>35656</v>
      </c>
      <c r="W372" s="6">
        <v>42555</v>
      </c>
      <c r="X372" t="s">
        <v>1622</v>
      </c>
      <c r="Y372">
        <v>1695.45</v>
      </c>
      <c r="AJ372" s="6">
        <v>42531</v>
      </c>
      <c r="AK372" s="4">
        <f t="shared" si="104"/>
        <v>0.1018</v>
      </c>
      <c r="AM372" s="6">
        <v>42535</v>
      </c>
      <c r="AN372">
        <f t="shared" si="105"/>
        <v>5819.4157600000008</v>
      </c>
      <c r="AR372" s="6">
        <v>42528</v>
      </c>
      <c r="AS372">
        <f t="shared" si="106"/>
        <v>174.11150000000001</v>
      </c>
      <c r="AT372">
        <f t="shared" si="107"/>
        <v>1807.51</v>
      </c>
      <c r="AU372">
        <f t="shared" si="113"/>
        <v>6.3277128739596122E-3</v>
      </c>
      <c r="AV372">
        <f t="shared" si="114"/>
        <v>6.3582559893993196E-3</v>
      </c>
      <c r="AX372" s="6">
        <v>42528</v>
      </c>
      <c r="AY372">
        <f t="shared" si="108"/>
        <v>174.11150000000001</v>
      </c>
      <c r="AZ372">
        <f t="shared" si="109"/>
        <v>174.89</v>
      </c>
      <c r="BA372">
        <f t="shared" si="115"/>
        <v>0</v>
      </c>
      <c r="BB372">
        <f t="shared" si="116"/>
        <v>4.4712727189184509E-3</v>
      </c>
      <c r="BE372">
        <f t="shared" si="117"/>
        <v>96.228756183159589</v>
      </c>
      <c r="BF372" t="e">
        <f t="shared" si="118"/>
        <v>#N/A</v>
      </c>
      <c r="BG372">
        <f t="shared" si="102"/>
        <v>0.27884339703404998</v>
      </c>
      <c r="BH372">
        <f t="shared" si="103"/>
        <v>0.27885320995526924</v>
      </c>
      <c r="BI372">
        <f t="shared" si="121"/>
        <v>0.99999640970331261</v>
      </c>
      <c r="BL372" s="9"/>
      <c r="BM372" s="10" t="e">
        <f t="shared" si="119"/>
        <v>#N/A</v>
      </c>
      <c r="BN372" s="10" t="e">
        <f t="shared" si="120"/>
        <v>#N/A</v>
      </c>
      <c r="BO372" s="10" t="e">
        <f t="shared" si="110"/>
        <v>#N/A</v>
      </c>
      <c r="BP372" t="str">
        <f t="shared" si="111"/>
        <v/>
      </c>
      <c r="BQ372" s="10" t="str">
        <f t="shared" si="112"/>
        <v/>
      </c>
    </row>
    <row r="373" spans="4:69" x14ac:dyDescent="0.25">
      <c r="D373" s="6">
        <v>42529</v>
      </c>
      <c r="E373">
        <v>175.44890000000001</v>
      </c>
      <c r="F373">
        <v>174.68</v>
      </c>
      <c r="I373" s="6">
        <v>42529</v>
      </c>
      <c r="J373">
        <v>174.68</v>
      </c>
      <c r="K373">
        <v>175.44890000000001</v>
      </c>
      <c r="P373" s="6">
        <v>42534</v>
      </c>
      <c r="Q373">
        <v>0.1222</v>
      </c>
      <c r="S373" s="6">
        <v>42536</v>
      </c>
      <c r="T373">
        <v>21118</v>
      </c>
      <c r="W373" s="6">
        <v>42556</v>
      </c>
      <c r="X373" t="s">
        <v>1622</v>
      </c>
      <c r="Y373">
        <v>1688.19</v>
      </c>
      <c r="AJ373" s="6">
        <v>42534</v>
      </c>
      <c r="AK373" s="4">
        <f t="shared" si="104"/>
        <v>0.1222</v>
      </c>
      <c r="AM373" s="6">
        <v>42536</v>
      </c>
      <c r="AN373">
        <f t="shared" si="105"/>
        <v>3496.0849000000003</v>
      </c>
      <c r="AR373" s="6">
        <v>42529</v>
      </c>
      <c r="AS373">
        <f t="shared" si="106"/>
        <v>175.44890000000001</v>
      </c>
      <c r="AT373">
        <f t="shared" si="107"/>
        <v>1821.45</v>
      </c>
      <c r="AU373">
        <f t="shared" si="113"/>
        <v>7.6812846940035318E-3</v>
      </c>
      <c r="AV373">
        <f t="shared" si="114"/>
        <v>7.7122671520490904E-3</v>
      </c>
      <c r="AX373" s="6">
        <v>42529</v>
      </c>
      <c r="AY373">
        <f t="shared" si="108"/>
        <v>175.44890000000001</v>
      </c>
      <c r="AZ373">
        <f t="shared" si="109"/>
        <v>174.68</v>
      </c>
      <c r="BA373">
        <f t="shared" si="115"/>
        <v>-4.3824726173832262E-3</v>
      </c>
      <c r="BB373">
        <f t="shared" si="116"/>
        <v>0</v>
      </c>
      <c r="BE373">
        <f t="shared" si="117"/>
        <v>96.967916655152294</v>
      </c>
      <c r="BF373" t="e">
        <f t="shared" si="118"/>
        <v>#N/A</v>
      </c>
      <c r="BG373">
        <f t="shared" si="102"/>
        <v>0.27866041964739519</v>
      </c>
      <c r="BH373">
        <f t="shared" si="103"/>
        <v>0.27867012384750228</v>
      </c>
      <c r="BI373">
        <f t="shared" si="121"/>
        <v>0.99999656548990712</v>
      </c>
      <c r="BL373" s="9"/>
      <c r="BM373" s="10" t="e">
        <f t="shared" si="119"/>
        <v>#N/A</v>
      </c>
      <c r="BN373" s="10" t="e">
        <f t="shared" si="120"/>
        <v>#N/A</v>
      </c>
      <c r="BO373" s="10" t="e">
        <f t="shared" si="110"/>
        <v>#N/A</v>
      </c>
      <c r="BP373" t="str">
        <f t="shared" si="111"/>
        <v/>
      </c>
      <c r="BQ373" s="10" t="str">
        <f t="shared" si="112"/>
        <v/>
      </c>
    </row>
    <row r="374" spans="4:69" x14ac:dyDescent="0.25">
      <c r="D374" s="6">
        <v>42530</v>
      </c>
      <c r="E374">
        <v>173.62979999999999</v>
      </c>
      <c r="F374">
        <v>171.92</v>
      </c>
      <c r="I374" s="6">
        <v>42530</v>
      </c>
      <c r="J374">
        <v>171.92</v>
      </c>
      <c r="K374">
        <v>173.62979999999999</v>
      </c>
      <c r="P374" s="6">
        <v>42535</v>
      </c>
      <c r="Q374">
        <v>0.14360000000000001</v>
      </c>
      <c r="S374" s="6">
        <v>42537</v>
      </c>
      <c r="T374">
        <v>15054</v>
      </c>
      <c r="W374" s="6">
        <v>42557</v>
      </c>
      <c r="X374" t="s">
        <v>1622</v>
      </c>
      <c r="Y374">
        <v>1657.36</v>
      </c>
      <c r="AJ374" s="6">
        <v>42535</v>
      </c>
      <c r="AK374" s="4">
        <f t="shared" si="104"/>
        <v>0.14360000000000001</v>
      </c>
      <c r="AM374" s="6">
        <v>42537</v>
      </c>
      <c r="AN374">
        <f t="shared" si="105"/>
        <v>2411.9518800000001</v>
      </c>
      <c r="AR374" s="6">
        <v>42530</v>
      </c>
      <c r="AS374">
        <f t="shared" si="106"/>
        <v>173.62979999999999</v>
      </c>
      <c r="AT374">
        <f t="shared" si="107"/>
        <v>1802.62</v>
      </c>
      <c r="AU374">
        <f t="shared" si="113"/>
        <v>-1.0368261072027374E-2</v>
      </c>
      <c r="AV374">
        <f t="shared" si="114"/>
        <v>-1.0337917593126411E-2</v>
      </c>
      <c r="AX374" s="6">
        <v>42530</v>
      </c>
      <c r="AY374">
        <f t="shared" si="108"/>
        <v>173.62979999999999</v>
      </c>
      <c r="AZ374">
        <f t="shared" si="109"/>
        <v>171.92</v>
      </c>
      <c r="BA374">
        <f t="shared" si="115"/>
        <v>-9.8473879483821358E-3</v>
      </c>
      <c r="BB374">
        <f t="shared" si="116"/>
        <v>0</v>
      </c>
      <c r="BE374">
        <f t="shared" si="117"/>
        <v>95.96252797966109</v>
      </c>
      <c r="BF374" t="e">
        <f t="shared" si="118"/>
        <v>#N/A</v>
      </c>
      <c r="BG374">
        <f t="shared" si="102"/>
        <v>0.27882591817071112</v>
      </c>
      <c r="BH374">
        <f t="shared" si="103"/>
        <v>0.2788360687075897</v>
      </c>
      <c r="BI374">
        <f t="shared" si="121"/>
        <v>0.99999643258199344</v>
      </c>
      <c r="BL374" s="9"/>
      <c r="BM374" s="10" t="e">
        <f t="shared" si="119"/>
        <v>#N/A</v>
      </c>
      <c r="BN374" s="10" t="e">
        <f t="shared" si="120"/>
        <v>#N/A</v>
      </c>
      <c r="BO374" s="10" t="e">
        <f t="shared" si="110"/>
        <v>#N/A</v>
      </c>
      <c r="BP374" t="str">
        <f t="shared" si="111"/>
        <v/>
      </c>
      <c r="BQ374" s="10" t="str">
        <f t="shared" si="112"/>
        <v/>
      </c>
    </row>
    <row r="375" spans="4:69" x14ac:dyDescent="0.25">
      <c r="D375" s="6">
        <v>42531</v>
      </c>
      <c r="E375">
        <v>172.7268</v>
      </c>
      <c r="F375">
        <v>169.8</v>
      </c>
      <c r="I375" s="6">
        <v>42531</v>
      </c>
      <c r="J375">
        <v>169.8</v>
      </c>
      <c r="K375">
        <v>172.7268</v>
      </c>
      <c r="P375" s="6">
        <v>42536</v>
      </c>
      <c r="Q375">
        <v>0.16800000000000001</v>
      </c>
      <c r="S375" s="6">
        <v>42538</v>
      </c>
      <c r="T375">
        <v>28755</v>
      </c>
      <c r="W375" s="6">
        <v>42558</v>
      </c>
      <c r="X375" t="s">
        <v>1622</v>
      </c>
      <c r="Y375">
        <v>1646.15</v>
      </c>
      <c r="AJ375" s="6">
        <v>42536</v>
      </c>
      <c r="AK375" s="4">
        <f t="shared" si="104"/>
        <v>0.16800000000000001</v>
      </c>
      <c r="AM375" s="6">
        <v>42538</v>
      </c>
      <c r="AN375">
        <f t="shared" si="105"/>
        <v>4610.0015999999996</v>
      </c>
      <c r="AR375" s="6">
        <v>42531</v>
      </c>
      <c r="AS375">
        <f t="shared" si="106"/>
        <v>172.7268</v>
      </c>
      <c r="AT375">
        <f t="shared" si="107"/>
        <v>1793.3</v>
      </c>
      <c r="AU375">
        <f t="shared" si="113"/>
        <v>-5.2007201528769809E-3</v>
      </c>
      <c r="AV375">
        <f t="shared" si="114"/>
        <v>-5.1702521884812169E-3</v>
      </c>
      <c r="AX375" s="6">
        <v>42531</v>
      </c>
      <c r="AY375">
        <f t="shared" si="108"/>
        <v>172.7268</v>
      </c>
      <c r="AZ375">
        <f t="shared" si="109"/>
        <v>169.8</v>
      </c>
      <c r="BA375">
        <f t="shared" si="115"/>
        <v>-1.6944677953855347E-2</v>
      </c>
      <c r="BB375">
        <f t="shared" si="116"/>
        <v>0</v>
      </c>
      <c r="BE375">
        <f t="shared" si="117"/>
        <v>95.463453726476246</v>
      </c>
      <c r="BF375" t="e">
        <f t="shared" si="118"/>
        <v>#N/A</v>
      </c>
      <c r="BG375">
        <f t="shared" si="102"/>
        <v>0.27886233808645894</v>
      </c>
      <c r="BH375">
        <f t="shared" si="103"/>
        <v>0.27887246272669064</v>
      </c>
      <c r="BI375">
        <f t="shared" si="121"/>
        <v>0.99999723420082853</v>
      </c>
      <c r="BL375" s="9"/>
      <c r="BM375" s="10" t="e">
        <f t="shared" si="119"/>
        <v>#N/A</v>
      </c>
      <c r="BN375" s="10" t="e">
        <f t="shared" si="120"/>
        <v>#N/A</v>
      </c>
      <c r="BO375" s="10" t="e">
        <f t="shared" si="110"/>
        <v>#N/A</v>
      </c>
      <c r="BP375" t="str">
        <f t="shared" si="111"/>
        <v/>
      </c>
      <c r="BQ375" s="10" t="str">
        <f t="shared" si="112"/>
        <v/>
      </c>
    </row>
    <row r="376" spans="4:69" x14ac:dyDescent="0.25">
      <c r="D376" s="6">
        <v>42534</v>
      </c>
      <c r="E376">
        <v>166.5462</v>
      </c>
      <c r="F376">
        <v>166.39</v>
      </c>
      <c r="I376" s="6">
        <v>42534</v>
      </c>
      <c r="J376">
        <v>166.39</v>
      </c>
      <c r="K376">
        <v>166.5462</v>
      </c>
      <c r="P376" s="6">
        <v>42537</v>
      </c>
      <c r="Q376">
        <v>0.27839999999999998</v>
      </c>
      <c r="S376" s="6">
        <v>42541</v>
      </c>
      <c r="T376">
        <v>44784</v>
      </c>
      <c r="W376" s="6">
        <v>42559</v>
      </c>
      <c r="X376" t="s">
        <v>1622</v>
      </c>
      <c r="Y376">
        <v>1623.69</v>
      </c>
      <c r="AJ376" s="6">
        <v>42537</v>
      </c>
      <c r="AK376" s="4">
        <f t="shared" si="104"/>
        <v>0.12103577981651402</v>
      </c>
      <c r="AM376" s="6">
        <v>42541</v>
      </c>
      <c r="AN376">
        <f t="shared" si="105"/>
        <v>7473.5539200000003</v>
      </c>
      <c r="AR376" s="6">
        <v>42534</v>
      </c>
      <c r="AS376">
        <f t="shared" si="106"/>
        <v>166.5462</v>
      </c>
      <c r="AT376">
        <f t="shared" si="107"/>
        <v>1729.29</v>
      </c>
      <c r="AU376">
        <f t="shared" si="113"/>
        <v>-3.5782518983736189E-2</v>
      </c>
      <c r="AV376">
        <f t="shared" si="114"/>
        <v>-3.5693972006914598E-2</v>
      </c>
      <c r="AX376" s="6">
        <v>42534</v>
      </c>
      <c r="AY376">
        <f t="shared" si="108"/>
        <v>166.5462</v>
      </c>
      <c r="AZ376">
        <f t="shared" si="109"/>
        <v>166.39</v>
      </c>
      <c r="BA376">
        <f t="shared" si="115"/>
        <v>-9.3787789814481215E-4</v>
      </c>
      <c r="BB376">
        <f t="shared" si="116"/>
        <v>0</v>
      </c>
      <c r="BE376">
        <f t="shared" si="117"/>
        <v>92.047530881255582</v>
      </c>
      <c r="BF376" t="e">
        <f t="shared" si="118"/>
        <v>#N/A</v>
      </c>
      <c r="BG376">
        <f t="shared" si="102"/>
        <v>0.28103144104021399</v>
      </c>
      <c r="BH376">
        <f t="shared" si="103"/>
        <v>0.28103533692760346</v>
      </c>
      <c r="BI376">
        <f t="shared" si="121"/>
        <v>0.99999804013500537</v>
      </c>
      <c r="BL376" s="9"/>
      <c r="BM376" s="10" t="e">
        <f t="shared" si="119"/>
        <v>#N/A</v>
      </c>
      <c r="BN376" s="10" t="e">
        <f t="shared" si="120"/>
        <v>#N/A</v>
      </c>
      <c r="BO376" s="10" t="e">
        <f t="shared" si="110"/>
        <v>#N/A</v>
      </c>
      <c r="BP376" t="str">
        <f t="shared" si="111"/>
        <v/>
      </c>
      <c r="BQ376" s="10" t="str">
        <f t="shared" si="112"/>
        <v/>
      </c>
    </row>
    <row r="377" spans="4:69" x14ac:dyDescent="0.25">
      <c r="D377" s="6">
        <v>42535</v>
      </c>
      <c r="E377">
        <v>164.84129999999999</v>
      </c>
      <c r="F377">
        <v>163.21</v>
      </c>
      <c r="I377" s="6">
        <v>42535</v>
      </c>
      <c r="J377">
        <v>163.21</v>
      </c>
      <c r="K377">
        <v>164.84129999999999</v>
      </c>
      <c r="P377" s="6">
        <v>42538</v>
      </c>
      <c r="Q377">
        <v>0.1918</v>
      </c>
      <c r="S377" s="6">
        <v>42542</v>
      </c>
      <c r="T377">
        <v>4252</v>
      </c>
      <c r="W377" s="6">
        <v>42562</v>
      </c>
      <c r="X377" t="s">
        <v>1622</v>
      </c>
      <c r="Y377">
        <v>1685.79</v>
      </c>
      <c r="AJ377" s="6">
        <v>42538</v>
      </c>
      <c r="AK377" s="4">
        <f t="shared" si="104"/>
        <v>0.1918</v>
      </c>
      <c r="AM377" s="6">
        <v>42542</v>
      </c>
      <c r="AN377">
        <f t="shared" si="105"/>
        <v>714.42104000000006</v>
      </c>
      <c r="AR377" s="6">
        <v>42535</v>
      </c>
      <c r="AS377">
        <f t="shared" si="106"/>
        <v>164.84129999999999</v>
      </c>
      <c r="AT377">
        <f t="shared" si="107"/>
        <v>1711.64</v>
      </c>
      <c r="AU377">
        <f t="shared" si="113"/>
        <v>-1.0236799158431786E-2</v>
      </c>
      <c r="AV377">
        <f t="shared" si="114"/>
        <v>-1.0206500933909179E-2</v>
      </c>
      <c r="AX377" s="6">
        <v>42535</v>
      </c>
      <c r="AY377">
        <f t="shared" si="108"/>
        <v>164.84129999999999</v>
      </c>
      <c r="AZ377">
        <f t="shared" si="109"/>
        <v>163.21</v>
      </c>
      <c r="BA377">
        <f t="shared" si="115"/>
        <v>-9.8961849973275839E-3</v>
      </c>
      <c r="BB377">
        <f t="shared" si="116"/>
        <v>0</v>
      </c>
      <c r="BE377">
        <f t="shared" si="117"/>
        <v>91.105258794594619</v>
      </c>
      <c r="BF377" t="e">
        <f t="shared" si="118"/>
        <v>#N/A</v>
      </c>
      <c r="BG377">
        <f t="shared" si="102"/>
        <v>0.28117851494495011</v>
      </c>
      <c r="BH377">
        <f t="shared" si="103"/>
        <v>0.28118270309059185</v>
      </c>
      <c r="BI377">
        <f t="shared" si="121"/>
        <v>0.99999804399423209</v>
      </c>
      <c r="BL377" s="9"/>
      <c r="BM377" s="10" t="e">
        <f t="shared" si="119"/>
        <v>#N/A</v>
      </c>
      <c r="BN377" s="10" t="e">
        <f t="shared" si="120"/>
        <v>#N/A</v>
      </c>
      <c r="BO377" s="10" t="e">
        <f t="shared" si="110"/>
        <v>#N/A</v>
      </c>
      <c r="BP377" t="str">
        <f t="shared" si="111"/>
        <v/>
      </c>
      <c r="BQ377" s="10" t="str">
        <f t="shared" si="112"/>
        <v/>
      </c>
    </row>
    <row r="378" spans="4:69" x14ac:dyDescent="0.25">
      <c r="D378" s="6">
        <v>42536</v>
      </c>
      <c r="E378">
        <v>165.5325</v>
      </c>
      <c r="F378">
        <v>165.55</v>
      </c>
      <c r="I378" s="6">
        <v>42536</v>
      </c>
      <c r="J378">
        <v>165.55</v>
      </c>
      <c r="K378">
        <v>165.5325</v>
      </c>
      <c r="P378" s="6">
        <v>42541</v>
      </c>
      <c r="Q378">
        <v>0.15640000000000001</v>
      </c>
      <c r="S378" s="6">
        <v>42543</v>
      </c>
      <c r="T378">
        <v>3473</v>
      </c>
      <c r="W378" s="6">
        <v>42563</v>
      </c>
      <c r="X378" t="s">
        <v>1622</v>
      </c>
      <c r="Y378">
        <v>1725.38</v>
      </c>
      <c r="AJ378" s="6">
        <v>42541</v>
      </c>
      <c r="AK378" s="4">
        <f t="shared" si="104"/>
        <v>0.15640000000000001</v>
      </c>
      <c r="AM378" s="6">
        <v>42543</v>
      </c>
      <c r="AN378">
        <f t="shared" si="105"/>
        <v>578.63652999999999</v>
      </c>
      <c r="AR378" s="6">
        <v>42536</v>
      </c>
      <c r="AS378">
        <f t="shared" si="106"/>
        <v>165.5325</v>
      </c>
      <c r="AT378">
        <f t="shared" si="107"/>
        <v>1718.87</v>
      </c>
      <c r="AU378">
        <f t="shared" si="113"/>
        <v>4.1931239319272784E-3</v>
      </c>
      <c r="AV378">
        <f t="shared" si="114"/>
        <v>4.2240190694302626E-3</v>
      </c>
      <c r="AX378" s="6">
        <v>42536</v>
      </c>
      <c r="AY378">
        <f t="shared" si="108"/>
        <v>165.5325</v>
      </c>
      <c r="AZ378">
        <f t="shared" si="109"/>
        <v>165.55</v>
      </c>
      <c r="BA378">
        <f t="shared" si="115"/>
        <v>0</v>
      </c>
      <c r="BB378">
        <f t="shared" si="116"/>
        <v>1.0571942065773499E-4</v>
      </c>
      <c r="BE378">
        <f t="shared" si="117"/>
        <v>91.487274435570654</v>
      </c>
      <c r="BF378" t="e">
        <f t="shared" si="118"/>
        <v>#N/A</v>
      </c>
      <c r="BG378">
        <f t="shared" si="102"/>
        <v>0.2810643633333707</v>
      </c>
      <c r="BH378">
        <f t="shared" si="103"/>
        <v>0.28106821442628338</v>
      </c>
      <c r="BI378">
        <f t="shared" si="121"/>
        <v>0.99999808538921464</v>
      </c>
      <c r="BL378" s="9"/>
      <c r="BM378" s="10" t="e">
        <f t="shared" si="119"/>
        <v>#N/A</v>
      </c>
      <c r="BN378" s="10" t="e">
        <f t="shared" si="120"/>
        <v>#N/A</v>
      </c>
      <c r="BO378" s="10" t="e">
        <f t="shared" si="110"/>
        <v>#N/A</v>
      </c>
      <c r="BP378" t="str">
        <f t="shared" si="111"/>
        <v/>
      </c>
      <c r="BQ378" s="10" t="str">
        <f t="shared" si="112"/>
        <v/>
      </c>
    </row>
    <row r="379" spans="4:69" x14ac:dyDescent="0.25">
      <c r="D379" s="6">
        <v>42537</v>
      </c>
      <c r="E379">
        <v>160.61420000000001</v>
      </c>
      <c r="F379">
        <v>160.22</v>
      </c>
      <c r="I379" s="6">
        <v>42537</v>
      </c>
      <c r="J379">
        <v>160.22</v>
      </c>
      <c r="K379">
        <v>160.61420000000001</v>
      </c>
      <c r="P379" s="6">
        <v>42542</v>
      </c>
      <c r="Q379">
        <v>0.2112</v>
      </c>
      <c r="S379" s="6">
        <v>42544</v>
      </c>
      <c r="T379">
        <v>29534</v>
      </c>
      <c r="W379" s="6">
        <v>42564</v>
      </c>
      <c r="X379" t="s">
        <v>1622</v>
      </c>
      <c r="Y379">
        <v>1744.61</v>
      </c>
      <c r="AJ379" s="6">
        <v>42542</v>
      </c>
      <c r="AK379" s="4">
        <f t="shared" si="104"/>
        <v>0.2112</v>
      </c>
      <c r="AM379" s="6">
        <v>42544</v>
      </c>
      <c r="AN379">
        <f t="shared" si="105"/>
        <v>5039.3864199999998</v>
      </c>
      <c r="AR379" s="6">
        <v>42537</v>
      </c>
      <c r="AS379">
        <f t="shared" si="106"/>
        <v>160.61420000000001</v>
      </c>
      <c r="AT379">
        <f t="shared" si="107"/>
        <v>1667.85</v>
      </c>
      <c r="AU379">
        <f t="shared" si="113"/>
        <v>-2.9711990092579965E-2</v>
      </c>
      <c r="AV379">
        <f t="shared" si="114"/>
        <v>-2.9682291272754791E-2</v>
      </c>
      <c r="AX379" s="6">
        <v>42537</v>
      </c>
      <c r="AY379">
        <f t="shared" si="108"/>
        <v>160.61420000000001</v>
      </c>
      <c r="AZ379">
        <f t="shared" si="109"/>
        <v>160.22</v>
      </c>
      <c r="BA379">
        <f t="shared" si="115"/>
        <v>-2.454328446675369E-3</v>
      </c>
      <c r="BB379">
        <f t="shared" si="116"/>
        <v>0</v>
      </c>
      <c r="BE379">
        <f t="shared" si="117"/>
        <v>88.76900544394384</v>
      </c>
      <c r="BF379" t="e">
        <f t="shared" si="118"/>
        <v>#N/A</v>
      </c>
      <c r="BG379">
        <f t="shared" si="102"/>
        <v>0.28241611470279199</v>
      </c>
      <c r="BH379">
        <f t="shared" si="103"/>
        <v>0.28242138087531748</v>
      </c>
      <c r="BI379">
        <f t="shared" si="121"/>
        <v>0.99999838723922163</v>
      </c>
      <c r="BL379" s="9"/>
      <c r="BM379" s="10" t="e">
        <f t="shared" si="119"/>
        <v>#N/A</v>
      </c>
      <c r="BN379" s="10" t="e">
        <f t="shared" si="120"/>
        <v>#N/A</v>
      </c>
      <c r="BO379" s="10" t="e">
        <f t="shared" si="110"/>
        <v>#N/A</v>
      </c>
      <c r="BP379" t="str">
        <f t="shared" si="111"/>
        <v/>
      </c>
      <c r="BQ379" s="10" t="str">
        <f t="shared" si="112"/>
        <v/>
      </c>
    </row>
    <row r="380" spans="4:69" x14ac:dyDescent="0.25">
      <c r="D380" s="6">
        <v>42538</v>
      </c>
      <c r="E380">
        <v>161.88050000000001</v>
      </c>
      <c r="F380">
        <v>160.32</v>
      </c>
      <c r="I380" s="6">
        <v>42538</v>
      </c>
      <c r="J380">
        <v>160.32</v>
      </c>
      <c r="K380">
        <v>161.88050000000001</v>
      </c>
      <c r="P380" s="6">
        <v>42543</v>
      </c>
      <c r="Q380">
        <v>0.1246</v>
      </c>
      <c r="S380" s="6">
        <v>42545</v>
      </c>
      <c r="T380">
        <v>40725</v>
      </c>
      <c r="W380" s="6">
        <v>42565</v>
      </c>
      <c r="X380" t="s">
        <v>1622</v>
      </c>
      <c r="Y380">
        <v>1758.78</v>
      </c>
      <c r="AJ380" s="6">
        <v>42543</v>
      </c>
      <c r="AK380" s="4">
        <f t="shared" si="104"/>
        <v>0.1246</v>
      </c>
      <c r="AM380" s="6">
        <v>42545</v>
      </c>
      <c r="AN380">
        <f t="shared" si="105"/>
        <v>6491.5649999999996</v>
      </c>
      <c r="AR380" s="6">
        <v>42538</v>
      </c>
      <c r="AS380">
        <f t="shared" si="106"/>
        <v>161.88050000000001</v>
      </c>
      <c r="AT380">
        <f t="shared" si="107"/>
        <v>1681.05</v>
      </c>
      <c r="AU380">
        <f t="shared" si="113"/>
        <v>7.8841098732240766E-3</v>
      </c>
      <c r="AV380">
        <f t="shared" si="114"/>
        <v>7.9143807896393525E-3</v>
      </c>
      <c r="AX380" s="6">
        <v>42538</v>
      </c>
      <c r="AY380">
        <f t="shared" si="108"/>
        <v>161.88050000000001</v>
      </c>
      <c r="AZ380">
        <f t="shared" si="109"/>
        <v>160.32</v>
      </c>
      <c r="BA380">
        <f t="shared" si="115"/>
        <v>-9.6398269093560529E-3</v>
      </c>
      <c r="BB380">
        <f t="shared" si="116"/>
        <v>0</v>
      </c>
      <c r="BE380">
        <f t="shared" si="117"/>
        <v>89.468870036200713</v>
      </c>
      <c r="BF380" t="e">
        <f t="shared" si="118"/>
        <v>#N/A</v>
      </c>
      <c r="BG380">
        <f t="shared" si="102"/>
        <v>0.28232604146890095</v>
      </c>
      <c r="BH380">
        <f t="shared" si="103"/>
        <v>0.28232833963418191</v>
      </c>
      <c r="BI380">
        <f t="shared" si="121"/>
        <v>0.99999879175629092</v>
      </c>
      <c r="BL380" s="9"/>
      <c r="BM380" s="10" t="e">
        <f t="shared" si="119"/>
        <v>#N/A</v>
      </c>
      <c r="BN380" s="10" t="e">
        <f t="shared" si="120"/>
        <v>#N/A</v>
      </c>
      <c r="BO380" s="10" t="e">
        <f t="shared" si="110"/>
        <v>#N/A</v>
      </c>
      <c r="BP380" t="str">
        <f t="shared" si="111"/>
        <v/>
      </c>
      <c r="BQ380" s="10" t="str">
        <f t="shared" si="112"/>
        <v/>
      </c>
    </row>
    <row r="381" spans="4:69" x14ac:dyDescent="0.25">
      <c r="D381" s="6">
        <v>42541</v>
      </c>
      <c r="E381">
        <v>165.7123</v>
      </c>
      <c r="F381">
        <v>166.88</v>
      </c>
      <c r="I381" s="6">
        <v>42541</v>
      </c>
      <c r="J381">
        <v>166.88</v>
      </c>
      <c r="K381">
        <v>165.7123</v>
      </c>
      <c r="P381" s="6">
        <v>42544</v>
      </c>
      <c r="Q381">
        <v>0.12520000000000001</v>
      </c>
      <c r="S381" s="6">
        <v>42548</v>
      </c>
      <c r="T381">
        <v>36141</v>
      </c>
      <c r="W381" s="6">
        <v>42566</v>
      </c>
      <c r="X381" t="s">
        <v>1622</v>
      </c>
      <c r="Y381">
        <v>1766.44</v>
      </c>
      <c r="AJ381" s="6">
        <v>42544</v>
      </c>
      <c r="AK381" s="4">
        <f t="shared" si="104"/>
        <v>0.12520000000000001</v>
      </c>
      <c r="AM381" s="6">
        <v>42548</v>
      </c>
      <c r="AN381">
        <f t="shared" si="105"/>
        <v>5610.5288400000009</v>
      </c>
      <c r="AR381" s="6">
        <v>42541</v>
      </c>
      <c r="AS381">
        <f t="shared" si="106"/>
        <v>165.7123</v>
      </c>
      <c r="AT381">
        <f t="shared" si="107"/>
        <v>1721</v>
      </c>
      <c r="AU381">
        <f t="shared" si="113"/>
        <v>2.3670547101102279E-2</v>
      </c>
      <c r="AV381">
        <f t="shared" si="114"/>
        <v>2.3764908836738874E-2</v>
      </c>
      <c r="AX381" s="6">
        <v>42541</v>
      </c>
      <c r="AY381">
        <f t="shared" si="108"/>
        <v>165.7123</v>
      </c>
      <c r="AZ381">
        <f t="shared" si="109"/>
        <v>166.88</v>
      </c>
      <c r="BA381">
        <f t="shared" si="115"/>
        <v>0</v>
      </c>
      <c r="BB381">
        <f t="shared" si="116"/>
        <v>7.0465499543486132E-3</v>
      </c>
      <c r="BE381">
        <f t="shared" si="117"/>
        <v>91.586647138475001</v>
      </c>
      <c r="BF381" t="e">
        <f t="shared" si="118"/>
        <v>#N/A</v>
      </c>
      <c r="BG381">
        <f t="shared" si="102"/>
        <v>0.28287038239775758</v>
      </c>
      <c r="BH381">
        <f t="shared" si="103"/>
        <v>0.28287782737643946</v>
      </c>
      <c r="BI381">
        <f t="shared" si="121"/>
        <v>0.9999986589077694</v>
      </c>
      <c r="BL381" s="9"/>
      <c r="BM381" s="10" t="e">
        <f t="shared" si="119"/>
        <v>#N/A</v>
      </c>
      <c r="BN381" s="10" t="e">
        <f t="shared" si="120"/>
        <v>#N/A</v>
      </c>
      <c r="BO381" s="10" t="e">
        <f t="shared" si="110"/>
        <v>#N/A</v>
      </c>
      <c r="BP381" t="str">
        <f t="shared" si="111"/>
        <v/>
      </c>
      <c r="BQ381" s="10" t="str">
        <f t="shared" si="112"/>
        <v/>
      </c>
    </row>
    <row r="382" spans="4:69" x14ac:dyDescent="0.25">
      <c r="D382" s="6">
        <v>42542</v>
      </c>
      <c r="E382">
        <v>167.71090000000001</v>
      </c>
      <c r="F382">
        <v>168.02</v>
      </c>
      <c r="I382" s="6">
        <v>42542</v>
      </c>
      <c r="J382">
        <v>168.02</v>
      </c>
      <c r="K382">
        <v>167.71090000000001</v>
      </c>
      <c r="P382" s="6">
        <v>42545</v>
      </c>
      <c r="Q382">
        <v>0.64810000000000001</v>
      </c>
      <c r="S382" s="6">
        <v>42549</v>
      </c>
      <c r="T382">
        <v>42046</v>
      </c>
      <c r="W382" s="6">
        <v>42570</v>
      </c>
      <c r="X382" t="s">
        <v>1622</v>
      </c>
      <c r="Y382">
        <v>1785.25</v>
      </c>
      <c r="AJ382" s="6">
        <v>42545</v>
      </c>
      <c r="AK382" s="4">
        <f t="shared" si="104"/>
        <v>0.12103577981651402</v>
      </c>
      <c r="AM382" s="6">
        <v>42549</v>
      </c>
      <c r="AN382">
        <f t="shared" si="105"/>
        <v>6711.3825200000001</v>
      </c>
      <c r="AR382" s="6">
        <v>42542</v>
      </c>
      <c r="AS382">
        <f t="shared" si="106"/>
        <v>167.71090000000001</v>
      </c>
      <c r="AT382">
        <f t="shared" si="107"/>
        <v>1741.81</v>
      </c>
      <c r="AU382">
        <f t="shared" si="113"/>
        <v>1.20606617613781E-2</v>
      </c>
      <c r="AV382">
        <f t="shared" si="114"/>
        <v>1.2091807088901785E-2</v>
      </c>
      <c r="AX382" s="6">
        <v>42542</v>
      </c>
      <c r="AY382">
        <f t="shared" si="108"/>
        <v>167.71090000000001</v>
      </c>
      <c r="AZ382">
        <f t="shared" si="109"/>
        <v>168.02</v>
      </c>
      <c r="BA382">
        <f t="shared" si="115"/>
        <v>0</v>
      </c>
      <c r="BB382">
        <f t="shared" si="116"/>
        <v>1.8430525386246011E-3</v>
      </c>
      <c r="BE382">
        <f t="shared" si="117"/>
        <v>92.691242711470835</v>
      </c>
      <c r="BF382" t="e">
        <f t="shared" si="118"/>
        <v>#N/A</v>
      </c>
      <c r="BG382">
        <f t="shared" si="102"/>
        <v>0.283157923730188</v>
      </c>
      <c r="BH382">
        <f t="shared" si="103"/>
        <v>0.28316495599420294</v>
      </c>
      <c r="BI382">
        <f t="shared" si="121"/>
        <v>0.99999864229219682</v>
      </c>
      <c r="BL382" s="9"/>
      <c r="BM382" s="10" t="e">
        <f t="shared" si="119"/>
        <v>#N/A</v>
      </c>
      <c r="BN382" s="10" t="e">
        <f t="shared" si="120"/>
        <v>#N/A</v>
      </c>
      <c r="BO382" s="10" t="e">
        <f t="shared" si="110"/>
        <v>#N/A</v>
      </c>
      <c r="BP382" t="str">
        <f t="shared" si="111"/>
        <v/>
      </c>
      <c r="BQ382" s="10" t="str">
        <f t="shared" si="112"/>
        <v/>
      </c>
    </row>
    <row r="383" spans="4:69" x14ac:dyDescent="0.25">
      <c r="D383" s="6">
        <v>42543</v>
      </c>
      <c r="E383">
        <v>166.45320000000001</v>
      </c>
      <c r="F383">
        <v>166.61</v>
      </c>
      <c r="I383" s="6">
        <v>42543</v>
      </c>
      <c r="J383">
        <v>166.61</v>
      </c>
      <c r="K383">
        <v>166.45320000000001</v>
      </c>
      <c r="P383" s="6">
        <v>42548</v>
      </c>
      <c r="Q383">
        <v>0.1716</v>
      </c>
      <c r="S383" s="6">
        <v>42550</v>
      </c>
      <c r="T383">
        <v>12994</v>
      </c>
      <c r="W383" s="6">
        <v>42571</v>
      </c>
      <c r="X383" t="s">
        <v>1622</v>
      </c>
      <c r="Y383">
        <v>1784.38</v>
      </c>
      <c r="AJ383" s="6">
        <v>42548</v>
      </c>
      <c r="AK383" s="4">
        <f t="shared" si="104"/>
        <v>0.1716</v>
      </c>
      <c r="AM383" s="6">
        <v>42550</v>
      </c>
      <c r="AN383">
        <f t="shared" si="105"/>
        <v>2118.6717000000003</v>
      </c>
      <c r="AR383" s="6">
        <v>42543</v>
      </c>
      <c r="AS383">
        <f t="shared" si="106"/>
        <v>166.45320000000001</v>
      </c>
      <c r="AT383">
        <f t="shared" si="107"/>
        <v>1728.8</v>
      </c>
      <c r="AU383">
        <f t="shared" si="113"/>
        <v>-7.4992144219606649E-3</v>
      </c>
      <c r="AV383">
        <f t="shared" si="114"/>
        <v>-7.4692417657493682E-3</v>
      </c>
      <c r="AX383" s="6">
        <v>42543</v>
      </c>
      <c r="AY383">
        <f t="shared" si="108"/>
        <v>166.45320000000001</v>
      </c>
      <c r="AZ383">
        <f t="shared" si="109"/>
        <v>166.61</v>
      </c>
      <c r="BA383">
        <f t="shared" si="115"/>
        <v>0</v>
      </c>
      <c r="BB383">
        <f t="shared" si="116"/>
        <v>9.4200652195342016E-4</v>
      </c>
      <c r="BE383">
        <f t="shared" si="117"/>
        <v>91.996131207339516</v>
      </c>
      <c r="BF383" t="e">
        <f t="shared" si="118"/>
        <v>#N/A</v>
      </c>
      <c r="BG383">
        <f t="shared" si="102"/>
        <v>0.28320210298756537</v>
      </c>
      <c r="BH383">
        <f t="shared" si="103"/>
        <v>0.28320930749681184</v>
      </c>
      <c r="BI383">
        <f t="shared" si="121"/>
        <v>0.99999867161165157</v>
      </c>
      <c r="BL383" s="9"/>
      <c r="BM383" s="10" t="e">
        <f t="shared" si="119"/>
        <v>#N/A</v>
      </c>
      <c r="BN383" s="10" t="e">
        <f t="shared" si="120"/>
        <v>#N/A</v>
      </c>
      <c r="BO383" s="10" t="e">
        <f t="shared" si="110"/>
        <v>#N/A</v>
      </c>
      <c r="BP383" t="str">
        <f t="shared" si="111"/>
        <v/>
      </c>
      <c r="BQ383" s="10" t="str">
        <f t="shared" si="112"/>
        <v/>
      </c>
    </row>
    <row r="384" spans="4:69" x14ac:dyDescent="0.25">
      <c r="D384" s="6">
        <v>42544</v>
      </c>
      <c r="E384">
        <v>168.32839999999999</v>
      </c>
      <c r="F384">
        <v>170.63</v>
      </c>
      <c r="I384" s="6">
        <v>42544</v>
      </c>
      <c r="J384">
        <v>170.63</v>
      </c>
      <c r="K384">
        <v>168.32839999999999</v>
      </c>
      <c r="P384" s="6">
        <v>42549</v>
      </c>
      <c r="Q384">
        <v>0.16619999999999999</v>
      </c>
      <c r="S384" s="6">
        <v>42551</v>
      </c>
      <c r="T384">
        <v>2055</v>
      </c>
      <c r="W384" s="6">
        <v>42572</v>
      </c>
      <c r="X384" t="s">
        <v>1622</v>
      </c>
      <c r="Y384">
        <v>1795.69</v>
      </c>
      <c r="AJ384" s="6">
        <v>42549</v>
      </c>
      <c r="AK384" s="4">
        <f t="shared" si="104"/>
        <v>0.16619999999999999</v>
      </c>
      <c r="AM384" s="6">
        <v>42551</v>
      </c>
      <c r="AN384">
        <f t="shared" si="105"/>
        <v>331.80029999999999</v>
      </c>
      <c r="AR384" s="6">
        <v>42544</v>
      </c>
      <c r="AS384">
        <f t="shared" si="106"/>
        <v>168.32839999999999</v>
      </c>
      <c r="AT384">
        <f t="shared" si="107"/>
        <v>1748.33</v>
      </c>
      <c r="AU384">
        <f t="shared" si="113"/>
        <v>1.1265629017645606E-2</v>
      </c>
      <c r="AV384">
        <f t="shared" si="114"/>
        <v>1.1296853308653487E-2</v>
      </c>
      <c r="AX384" s="6">
        <v>42544</v>
      </c>
      <c r="AY384">
        <f t="shared" si="108"/>
        <v>168.32839999999999</v>
      </c>
      <c r="AZ384">
        <f t="shared" si="109"/>
        <v>170.63</v>
      </c>
      <c r="BA384">
        <f t="shared" si="115"/>
        <v>0</v>
      </c>
      <c r="BB384">
        <f t="shared" si="116"/>
        <v>1.3673272008763782E-2</v>
      </c>
      <c r="BE384">
        <f t="shared" si="117"/>
        <v>93.032525492580049</v>
      </c>
      <c r="BF384" t="e">
        <f t="shared" si="118"/>
        <v>#N/A</v>
      </c>
      <c r="BG384">
        <f t="shared" si="102"/>
        <v>0.28346602396262849</v>
      </c>
      <c r="BH384">
        <f t="shared" si="103"/>
        <v>0.28347278279167748</v>
      </c>
      <c r="BI384">
        <f t="shared" si="121"/>
        <v>0.99999870894421294</v>
      </c>
      <c r="BL384" s="9"/>
      <c r="BM384" s="10" t="e">
        <f t="shared" si="119"/>
        <v>#N/A</v>
      </c>
      <c r="BN384" s="10" t="e">
        <f t="shared" si="120"/>
        <v>#N/A</v>
      </c>
      <c r="BO384" s="10" t="e">
        <f t="shared" si="110"/>
        <v>#N/A</v>
      </c>
      <c r="BP384" t="str">
        <f t="shared" si="111"/>
        <v/>
      </c>
      <c r="BQ384" s="10" t="str">
        <f t="shared" si="112"/>
        <v/>
      </c>
    </row>
    <row r="385" spans="4:69" x14ac:dyDescent="0.25">
      <c r="D385" s="6">
        <v>42545</v>
      </c>
      <c r="E385">
        <v>155.01779999999999</v>
      </c>
      <c r="F385">
        <v>159.4</v>
      </c>
      <c r="I385" s="6">
        <v>42545</v>
      </c>
      <c r="J385">
        <v>159.4</v>
      </c>
      <c r="K385">
        <v>155.01779999999999</v>
      </c>
      <c r="P385" s="6">
        <v>42550</v>
      </c>
      <c r="Q385">
        <v>0.1656</v>
      </c>
      <c r="S385" s="6">
        <v>42552</v>
      </c>
      <c r="T385">
        <v>102237</v>
      </c>
      <c r="W385" s="6">
        <v>42573</v>
      </c>
      <c r="X385" t="s">
        <v>1622</v>
      </c>
      <c r="Y385">
        <v>1780.12</v>
      </c>
      <c r="AJ385" s="6">
        <v>42550</v>
      </c>
      <c r="AK385" s="4">
        <f t="shared" si="104"/>
        <v>0.1656</v>
      </c>
      <c r="AM385" s="6">
        <v>42552</v>
      </c>
      <c r="AN385">
        <f t="shared" si="105"/>
        <v>16522.521570000001</v>
      </c>
      <c r="AR385" s="6">
        <v>42545</v>
      </c>
      <c r="AS385">
        <f t="shared" si="106"/>
        <v>155.01779999999999</v>
      </c>
      <c r="AT385">
        <f t="shared" si="107"/>
        <v>1610.13</v>
      </c>
      <c r="AU385">
        <f t="shared" si="113"/>
        <v>-7.9075188738204627E-2</v>
      </c>
      <c r="AV385">
        <f t="shared" si="114"/>
        <v>-7.9046861862462903E-2</v>
      </c>
      <c r="AX385" s="6">
        <v>42545</v>
      </c>
      <c r="AY385">
        <f t="shared" si="108"/>
        <v>155.01779999999999</v>
      </c>
      <c r="AZ385">
        <f t="shared" si="109"/>
        <v>159.4</v>
      </c>
      <c r="BA385">
        <f t="shared" si="115"/>
        <v>0</v>
      </c>
      <c r="BB385">
        <f t="shared" si="116"/>
        <v>2.8269011687690027E-2</v>
      </c>
      <c r="BE385">
        <f t="shared" si="117"/>
        <v>85.675960980462449</v>
      </c>
      <c r="BF385" t="e">
        <f t="shared" si="118"/>
        <v>#N/A</v>
      </c>
      <c r="BG385">
        <f t="shared" si="102"/>
        <v>0.29325501247331687</v>
      </c>
      <c r="BH385">
        <f t="shared" si="103"/>
        <v>0.29327014632740794</v>
      </c>
      <c r="BI385">
        <f t="shared" si="121"/>
        <v>0.99999951835508172</v>
      </c>
      <c r="BL385" s="9"/>
      <c r="BM385" s="10" t="e">
        <f t="shared" si="119"/>
        <v>#N/A</v>
      </c>
      <c r="BN385" s="10" t="e">
        <f t="shared" si="120"/>
        <v>#N/A</v>
      </c>
      <c r="BO385" s="10" t="e">
        <f t="shared" si="110"/>
        <v>#N/A</v>
      </c>
      <c r="BP385" t="str">
        <f t="shared" si="111"/>
        <v/>
      </c>
      <c r="BQ385" s="10" t="str">
        <f t="shared" si="112"/>
        <v/>
      </c>
    </row>
    <row r="386" spans="4:69" x14ac:dyDescent="0.25">
      <c r="D386" s="6">
        <v>42548</v>
      </c>
      <c r="E386">
        <v>158.06299999999999</v>
      </c>
      <c r="F386">
        <v>155.24</v>
      </c>
      <c r="I386" s="6">
        <v>42548</v>
      </c>
      <c r="J386">
        <v>155.24</v>
      </c>
      <c r="K386">
        <v>158.06299999999999</v>
      </c>
      <c r="P386" s="6">
        <v>42551</v>
      </c>
      <c r="Q386">
        <v>0.21149999999999999</v>
      </c>
      <c r="S386" s="6">
        <v>42555</v>
      </c>
      <c r="T386">
        <v>1756</v>
      </c>
      <c r="W386" s="6">
        <v>42576</v>
      </c>
      <c r="X386" t="s">
        <v>1622</v>
      </c>
      <c r="Y386">
        <v>1777.28</v>
      </c>
      <c r="AJ386" s="6">
        <v>42551</v>
      </c>
      <c r="AK386" s="4">
        <f t="shared" si="104"/>
        <v>0.21149999999999999</v>
      </c>
      <c r="AM386" s="6">
        <v>42555</v>
      </c>
      <c r="AN386">
        <f t="shared" si="105"/>
        <v>285.42023999999998</v>
      </c>
      <c r="AR386" s="6">
        <v>42548</v>
      </c>
      <c r="AS386">
        <f t="shared" si="106"/>
        <v>158.06299999999999</v>
      </c>
      <c r="AT386">
        <f t="shared" si="107"/>
        <v>1641.91</v>
      </c>
      <c r="AU386">
        <f t="shared" si="113"/>
        <v>1.964419569881648E-2</v>
      </c>
      <c r="AV386">
        <f t="shared" si="114"/>
        <v>1.9737536720637383E-2</v>
      </c>
      <c r="AX386" s="6">
        <v>42548</v>
      </c>
      <c r="AY386">
        <f t="shared" si="108"/>
        <v>158.06299999999999</v>
      </c>
      <c r="AZ386">
        <f t="shared" si="109"/>
        <v>155.24</v>
      </c>
      <c r="BA386">
        <f t="shared" si="115"/>
        <v>-1.7859967228257001E-2</v>
      </c>
      <c r="BB386">
        <f t="shared" si="116"/>
        <v>0</v>
      </c>
      <c r="BE386">
        <f t="shared" si="117"/>
        <v>87.358996324646824</v>
      </c>
      <c r="BF386" t="e">
        <f t="shared" si="118"/>
        <v>#N/A</v>
      </c>
      <c r="BG386">
        <f t="shared" si="102"/>
        <v>0.29396404644976232</v>
      </c>
      <c r="BH386">
        <f t="shared" si="103"/>
        <v>0.29398304141414477</v>
      </c>
      <c r="BI386">
        <f t="shared" si="121"/>
        <v>0.99999942911857775</v>
      </c>
      <c r="BL386" s="9"/>
      <c r="BM386" s="10" t="e">
        <f t="shared" si="119"/>
        <v>#N/A</v>
      </c>
      <c r="BN386" s="10" t="e">
        <f t="shared" si="120"/>
        <v>#N/A</v>
      </c>
      <c r="BO386" s="10" t="e">
        <f t="shared" si="110"/>
        <v>#N/A</v>
      </c>
      <c r="BP386" t="str">
        <f t="shared" si="111"/>
        <v/>
      </c>
      <c r="BQ386" s="10" t="str">
        <f t="shared" si="112"/>
        <v/>
      </c>
    </row>
    <row r="387" spans="4:69" x14ac:dyDescent="0.25">
      <c r="D387" s="6">
        <v>42549</v>
      </c>
      <c r="E387">
        <v>158.1361</v>
      </c>
      <c r="F387">
        <v>159.62</v>
      </c>
      <c r="I387" s="6">
        <v>42549</v>
      </c>
      <c r="J387">
        <v>159.62</v>
      </c>
      <c r="K387">
        <v>158.1361</v>
      </c>
      <c r="P387" s="6">
        <v>42552</v>
      </c>
      <c r="Q387">
        <v>0.1341</v>
      </c>
      <c r="S387" s="6">
        <v>42556</v>
      </c>
      <c r="T387">
        <v>3985</v>
      </c>
      <c r="W387" s="6">
        <v>42577</v>
      </c>
      <c r="X387" t="s">
        <v>1622</v>
      </c>
      <c r="Y387">
        <v>1752.73</v>
      </c>
      <c r="AJ387" s="6">
        <v>42552</v>
      </c>
      <c r="AK387" s="4">
        <f t="shared" si="104"/>
        <v>0.1341</v>
      </c>
      <c r="AM387" s="6">
        <v>42556</v>
      </c>
      <c r="AN387">
        <f t="shared" si="105"/>
        <v>638.35715000000005</v>
      </c>
      <c r="AR387" s="6">
        <v>42549</v>
      </c>
      <c r="AS387">
        <f t="shared" si="106"/>
        <v>158.1361</v>
      </c>
      <c r="AT387">
        <f t="shared" si="107"/>
        <v>1642.72</v>
      </c>
      <c r="AU387">
        <f t="shared" si="113"/>
        <v>4.6247382372865964E-4</v>
      </c>
      <c r="AV387">
        <f t="shared" si="114"/>
        <v>4.9332789251543829E-4</v>
      </c>
      <c r="AX387" s="6">
        <v>42549</v>
      </c>
      <c r="AY387">
        <f t="shared" si="108"/>
        <v>158.1361</v>
      </c>
      <c r="AZ387">
        <f t="shared" si="109"/>
        <v>159.62</v>
      </c>
      <c r="BA387">
        <f t="shared" si="115"/>
        <v>0</v>
      </c>
      <c r="BB387">
        <f t="shared" si="116"/>
        <v>9.3836891133649569E-3</v>
      </c>
      <c r="BE387">
        <f t="shared" si="117"/>
        <v>87.399397573714182</v>
      </c>
      <c r="BF387" t="e">
        <f t="shared" si="118"/>
        <v>#N/A</v>
      </c>
      <c r="BG387">
        <f t="shared" si="102"/>
        <v>0.29393110784262777</v>
      </c>
      <c r="BH387">
        <f t="shared" si="103"/>
        <v>0.29395013992320396</v>
      </c>
      <c r="BI387">
        <f t="shared" si="121"/>
        <v>0.99999942579564283</v>
      </c>
      <c r="BL387" s="9"/>
      <c r="BM387" s="10" t="e">
        <f t="shared" si="119"/>
        <v>#N/A</v>
      </c>
      <c r="BN387" s="10" t="e">
        <f t="shared" si="120"/>
        <v>#N/A</v>
      </c>
      <c r="BO387" s="10" t="e">
        <f t="shared" si="110"/>
        <v>#N/A</v>
      </c>
      <c r="BP387" t="str">
        <f t="shared" si="111"/>
        <v/>
      </c>
      <c r="BQ387" s="10" t="str">
        <f t="shared" si="112"/>
        <v/>
      </c>
    </row>
    <row r="388" spans="4:69" x14ac:dyDescent="0.25">
      <c r="D388" s="6">
        <v>42550</v>
      </c>
      <c r="E388">
        <v>161.38210000000001</v>
      </c>
      <c r="F388">
        <v>163.05000000000001</v>
      </c>
      <c r="I388" s="6">
        <v>42550</v>
      </c>
      <c r="J388">
        <v>163.05000000000001</v>
      </c>
      <c r="K388">
        <v>161.38210000000001</v>
      </c>
      <c r="P388" s="6">
        <v>42555</v>
      </c>
      <c r="Q388">
        <v>0.1714</v>
      </c>
      <c r="S388" s="6">
        <v>42557</v>
      </c>
      <c r="T388">
        <v>2604</v>
      </c>
      <c r="W388" s="6">
        <v>42578</v>
      </c>
      <c r="X388" t="s">
        <v>1622</v>
      </c>
      <c r="Y388">
        <v>1772.3</v>
      </c>
      <c r="AJ388" s="6">
        <v>42555</v>
      </c>
      <c r="AK388" s="4">
        <f t="shared" si="104"/>
        <v>0.1714</v>
      </c>
      <c r="AM388" s="6">
        <v>42557</v>
      </c>
      <c r="AN388">
        <f t="shared" si="105"/>
        <v>411.24972000000002</v>
      </c>
      <c r="AR388" s="6">
        <v>42550</v>
      </c>
      <c r="AS388">
        <f t="shared" si="106"/>
        <v>161.38210000000001</v>
      </c>
      <c r="AT388">
        <f t="shared" si="107"/>
        <v>1676.49</v>
      </c>
      <c r="AU388">
        <f t="shared" si="113"/>
        <v>2.0526622320899524E-2</v>
      </c>
      <c r="AV388">
        <f t="shared" si="114"/>
        <v>2.0557368267263953E-2</v>
      </c>
      <c r="AX388" s="6">
        <v>42550</v>
      </c>
      <c r="AY388">
        <f t="shared" si="108"/>
        <v>161.38210000000001</v>
      </c>
      <c r="AZ388">
        <f t="shared" si="109"/>
        <v>163.05000000000001</v>
      </c>
      <c r="BA388">
        <f t="shared" si="115"/>
        <v>0</v>
      </c>
      <c r="BB388">
        <f t="shared" si="116"/>
        <v>1.0335099121897784E-2</v>
      </c>
      <c r="BE388">
        <f t="shared" si="117"/>
        <v>89.193411998783958</v>
      </c>
      <c r="BF388" t="e">
        <f t="shared" si="118"/>
        <v>#N/A</v>
      </c>
      <c r="BG388">
        <f t="shared" ref="BG388:BG451" si="122">STDEV(AU134:AU388)*SQRT(260)</f>
        <v>0.29461756786656718</v>
      </c>
      <c r="BH388">
        <f t="shared" ref="BH388:BH451" si="123">STDEV(AV134:AV388)*SQRT(260)</f>
        <v>0.29463587394855423</v>
      </c>
      <c r="BI388">
        <f t="shared" si="121"/>
        <v>0.99999943326255669</v>
      </c>
      <c r="BL388" s="9"/>
      <c r="BM388" s="10" t="e">
        <f t="shared" si="119"/>
        <v>#N/A</v>
      </c>
      <c r="BN388" s="10" t="e">
        <f t="shared" si="120"/>
        <v>#N/A</v>
      </c>
      <c r="BO388" s="10" t="e">
        <f t="shared" si="110"/>
        <v>#N/A</v>
      </c>
      <c r="BP388" t="str">
        <f t="shared" si="111"/>
        <v/>
      </c>
      <c r="BQ388" s="10" t="str">
        <f t="shared" si="112"/>
        <v/>
      </c>
    </row>
    <row r="389" spans="4:69" x14ac:dyDescent="0.25">
      <c r="D389" s="6">
        <v>42551</v>
      </c>
      <c r="E389">
        <v>161.11429999999999</v>
      </c>
      <c r="F389">
        <v>161.46</v>
      </c>
      <c r="I389" s="6">
        <v>42551</v>
      </c>
      <c r="J389">
        <v>161.46</v>
      </c>
      <c r="K389">
        <v>161.11429999999999</v>
      </c>
      <c r="P389" s="6">
        <v>42556</v>
      </c>
      <c r="Q389">
        <v>0.1691</v>
      </c>
      <c r="S389" s="6">
        <v>42558</v>
      </c>
      <c r="T389">
        <v>3258</v>
      </c>
      <c r="W389" s="6">
        <v>42579</v>
      </c>
      <c r="X389" t="s">
        <v>1622</v>
      </c>
      <c r="Y389">
        <v>1752.96</v>
      </c>
      <c r="AJ389" s="6">
        <v>42556</v>
      </c>
      <c r="AK389" s="4">
        <f t="shared" ref="AK389:AK452" si="124">IF(VLOOKUP(AJ389,P389:Q1281,2,FALSE)&gt;=$Q$3,$Q$2,VLOOKUP(AJ389,P389:Q1281,2,FALSE))</f>
        <v>0.1691</v>
      </c>
      <c r="AM389" s="6">
        <v>42558</v>
      </c>
      <c r="AN389">
        <f t="shared" ref="AN389:AN452" si="125">VLOOKUP(AM389,S389:T1281,2,FALSE)*VLOOKUP(AM389,I389:J1284,2,FALSE)/1000</f>
        <v>516.06719999999996</v>
      </c>
      <c r="AR389" s="6">
        <v>42551</v>
      </c>
      <c r="AS389">
        <f t="shared" ref="AS389:AS452" si="126">IF(VLOOKUP(AR389,I:K,3,FALSE)=$A$9,VLOOKUP(AR388,I:K,3,FALSE),VLOOKUP(AR389,I:K,3,FALSE))</f>
        <v>161.11429999999999</v>
      </c>
      <c r="AT389">
        <f t="shared" ref="AT389:AT452" si="127">IF(VLOOKUP(AR389,W:Y,3,TRUE)="","impo",VLOOKUP(AR389,W:Y,3,TRUE))</f>
        <v>1673.76</v>
      </c>
      <c r="AU389">
        <f t="shared" si="113"/>
        <v>-1.6594157592447756E-3</v>
      </c>
      <c r="AV389">
        <f t="shared" si="114"/>
        <v>-1.6284021974481977E-3</v>
      </c>
      <c r="AX389" s="6">
        <v>42551</v>
      </c>
      <c r="AY389">
        <f t="shared" ref="AY389:AY452" si="128">IF(VLOOKUP(AX389,D:F,2,FALSE)=$A$9,VLOOKUP(AX388,D:F,2,FALSE),VLOOKUP(AX389,D:F,2,FALSE))</f>
        <v>161.11429999999999</v>
      </c>
      <c r="AZ389">
        <f t="shared" ref="AZ389:AZ452" si="129">IF(VLOOKUP(AX389,D:F,3,FALSE)=$A$9,VLOOKUP(AX388,D:F,3,FALSE),VLOOKUP(AX389,D:F,3,FALSE))</f>
        <v>161.46</v>
      </c>
      <c r="BA389">
        <f t="shared" si="115"/>
        <v>0</v>
      </c>
      <c r="BB389">
        <f t="shared" si="116"/>
        <v>2.1456816682319246E-3</v>
      </c>
      <c r="BE389">
        <f t="shared" si="117"/>
        <v>89.04540304529236</v>
      </c>
      <c r="BF389" t="e">
        <f t="shared" si="118"/>
        <v>#N/A</v>
      </c>
      <c r="BG389">
        <f t="shared" si="122"/>
        <v>0.29460005496587205</v>
      </c>
      <c r="BH389">
        <f t="shared" si="123"/>
        <v>0.29461848371168592</v>
      </c>
      <c r="BI389">
        <f t="shared" si="121"/>
        <v>0.9999994314991405</v>
      </c>
      <c r="BL389" s="9"/>
      <c r="BM389" s="10" t="e">
        <f t="shared" si="119"/>
        <v>#N/A</v>
      </c>
      <c r="BN389" s="10" t="e">
        <f t="shared" si="120"/>
        <v>#N/A</v>
      </c>
      <c r="BO389" s="10" t="e">
        <f t="shared" ref="BO389:BO452" si="130">IF(VLOOKUP(BL389,AB:AF,3,FALSE)="",$BO$3,VLOOKUP(BL389,AB:AF,3,FALSE))</f>
        <v>#N/A</v>
      </c>
      <c r="BP389" t="str">
        <f t="shared" ref="BP389:BP452" si="131">+IFERROR(IF(VLOOKUP(BL389,I:K,3,FALSE)/VLOOKUP(BL389,I:K,2,FALSE)&lt;1,VLOOKUP(BL389,I:K,3,FALSE)/VLOOKUP(BL389,I:K,2,FALSE)-1,""),"")</f>
        <v/>
      </c>
      <c r="BQ389" s="10" t="str">
        <f t="shared" ref="BQ389:BQ452" si="132">+IFERROR(IF(VLOOKUP(BL389,I:L,3,FALSE)/VLOOKUP(BL389,I:L,2,FALSE)&gt;1,VLOOKUP(BL389,I:L,3,FALSE)/VLOOKUP(BL389,I:L,2,FALSE)-1,""),"")</f>
        <v/>
      </c>
    </row>
    <row r="390" spans="4:69" x14ac:dyDescent="0.25">
      <c r="D390" s="6">
        <v>42552</v>
      </c>
      <c r="E390">
        <v>162.2192</v>
      </c>
      <c r="F390">
        <v>161.61000000000001</v>
      </c>
      <c r="I390" s="6">
        <v>42552</v>
      </c>
      <c r="J390">
        <v>161.61000000000001</v>
      </c>
      <c r="K390">
        <v>162.2192</v>
      </c>
      <c r="P390" s="6">
        <v>42557</v>
      </c>
      <c r="Q390">
        <v>0.15260000000000001</v>
      </c>
      <c r="S390" s="6">
        <v>42559</v>
      </c>
      <c r="T390">
        <v>32395</v>
      </c>
      <c r="W390" s="6">
        <v>42580</v>
      </c>
      <c r="X390" t="s">
        <v>1622</v>
      </c>
      <c r="Y390">
        <v>1773.98</v>
      </c>
      <c r="AJ390" s="6">
        <v>42557</v>
      </c>
      <c r="AK390" s="4">
        <f t="shared" si="124"/>
        <v>0.15260000000000001</v>
      </c>
      <c r="AM390" s="6">
        <v>42559</v>
      </c>
      <c r="AN390">
        <f t="shared" si="125"/>
        <v>5153.0726499999992</v>
      </c>
      <c r="AR390" s="6">
        <v>42552</v>
      </c>
      <c r="AS390">
        <f t="shared" si="126"/>
        <v>162.2192</v>
      </c>
      <c r="AT390">
        <f t="shared" si="127"/>
        <v>1685.29</v>
      </c>
      <c r="AU390">
        <f t="shared" ref="AU390:AU453" si="133">AS390/AS389-1</f>
        <v>6.8578642615833019E-3</v>
      </c>
      <c r="AV390">
        <f t="shared" ref="AV390:AV453" si="134">AT390/AT389-1</f>
        <v>6.8886817703852632E-3</v>
      </c>
      <c r="AX390" s="6">
        <v>42552</v>
      </c>
      <c r="AY390">
        <f t="shared" si="128"/>
        <v>162.2192</v>
      </c>
      <c r="AZ390">
        <f t="shared" si="129"/>
        <v>161.61000000000001</v>
      </c>
      <c r="BA390">
        <f t="shared" ref="BA390:BA453" si="135">IFERROR(IF(AZ390/AY390&lt;1,AZ390/AY390-1,0),"")</f>
        <v>-3.7554124296013125E-3</v>
      </c>
      <c r="BB390">
        <f t="shared" ref="BB390:BB453" si="136">IFERROR(IF(AZ390/AY390&gt;1,AZ390/AY390-1,0),"")</f>
        <v>0</v>
      </c>
      <c r="BE390">
        <f t="shared" ref="BE390:BE453" si="137">BE389*(1+AU390)</f>
        <v>89.65606433249495</v>
      </c>
      <c r="BF390" t="e">
        <f t="shared" ref="BF390:BF453" si="138">BF389/(1+AV390)</f>
        <v>#N/A</v>
      </c>
      <c r="BG390">
        <f t="shared" si="122"/>
        <v>0.29410585013505103</v>
      </c>
      <c r="BH390">
        <f t="shared" si="123"/>
        <v>0.2941280437970375</v>
      </c>
      <c r="BI390">
        <f t="shared" si="121"/>
        <v>0.99999954772336386</v>
      </c>
      <c r="BL390" s="9"/>
      <c r="BM390" s="10" t="e">
        <f t="shared" ref="BM390:BM453" si="139">IF(VLOOKUP(BL390,AB:AF,2,FALSE)="",$BM389,VLOOKUP(BL390,AB:AF,2,FALSE))</f>
        <v>#N/A</v>
      </c>
      <c r="BN390" s="10" t="e">
        <f t="shared" ref="BN390:BN453" si="140">IF(VLOOKUP(BL390,AB:AF,5,FALSE)="",$BN389,VLOOKUP(BL390,AB:AF,5,FALSE))</f>
        <v>#N/A</v>
      </c>
      <c r="BO390" s="10" t="e">
        <f t="shared" si="130"/>
        <v>#N/A</v>
      </c>
      <c r="BP390" t="str">
        <f t="shared" si="131"/>
        <v/>
      </c>
      <c r="BQ390" s="10" t="str">
        <f t="shared" si="132"/>
        <v/>
      </c>
    </row>
    <row r="391" spans="4:69" x14ac:dyDescent="0.25">
      <c r="D391" s="6">
        <v>42555</v>
      </c>
      <c r="E391">
        <v>163.18219999999999</v>
      </c>
      <c r="F391">
        <v>162.54</v>
      </c>
      <c r="I391" s="6">
        <v>42555</v>
      </c>
      <c r="J391">
        <v>162.54</v>
      </c>
      <c r="K391">
        <v>163.18219999999999</v>
      </c>
      <c r="P391" s="6">
        <v>42558</v>
      </c>
      <c r="Q391">
        <v>0.16639999999999999</v>
      </c>
      <c r="S391" s="6">
        <v>42562</v>
      </c>
      <c r="T391">
        <v>14247</v>
      </c>
      <c r="W391" s="6">
        <v>42583</v>
      </c>
      <c r="X391" t="s">
        <v>1622</v>
      </c>
      <c r="Y391">
        <v>1772.78</v>
      </c>
      <c r="AJ391" s="6">
        <v>42558</v>
      </c>
      <c r="AK391" s="4">
        <f t="shared" si="124"/>
        <v>0.16639999999999999</v>
      </c>
      <c r="AM391" s="6">
        <v>42562</v>
      </c>
      <c r="AN391">
        <f t="shared" si="125"/>
        <v>2375.2598399999997</v>
      </c>
      <c r="AR391" s="6">
        <v>42555</v>
      </c>
      <c r="AS391">
        <f t="shared" si="126"/>
        <v>163.18219999999999</v>
      </c>
      <c r="AT391">
        <f t="shared" si="127"/>
        <v>1695.45</v>
      </c>
      <c r="AU391">
        <f t="shared" si="133"/>
        <v>5.9364119660310077E-3</v>
      </c>
      <c r="AV391">
        <f t="shared" si="134"/>
        <v>6.0286360211003753E-3</v>
      </c>
      <c r="AX391" s="6">
        <v>42555</v>
      </c>
      <c r="AY391">
        <f t="shared" si="128"/>
        <v>163.18219999999999</v>
      </c>
      <c r="AZ391">
        <f t="shared" si="129"/>
        <v>162.54</v>
      </c>
      <c r="BA391">
        <f t="shared" si="135"/>
        <v>-3.9354782568197244E-3</v>
      </c>
      <c r="BB391">
        <f t="shared" si="136"/>
        <v>0</v>
      </c>
      <c r="BE391">
        <f t="shared" si="137"/>
        <v>90.188299665625621</v>
      </c>
      <c r="BF391" t="e">
        <f t="shared" si="138"/>
        <v>#N/A</v>
      </c>
      <c r="BG391">
        <f t="shared" si="122"/>
        <v>0.29395650231159348</v>
      </c>
      <c r="BH391">
        <f t="shared" si="123"/>
        <v>0.29398002919651878</v>
      </c>
      <c r="BI391">
        <f t="shared" si="121"/>
        <v>0.99999944053374379</v>
      </c>
      <c r="BL391" s="9"/>
      <c r="BM391" s="10" t="e">
        <f t="shared" si="139"/>
        <v>#N/A</v>
      </c>
      <c r="BN391" s="10" t="e">
        <f t="shared" si="140"/>
        <v>#N/A</v>
      </c>
      <c r="BO391" s="10" t="e">
        <f t="shared" si="130"/>
        <v>#N/A</v>
      </c>
      <c r="BP391" t="str">
        <f t="shared" si="131"/>
        <v/>
      </c>
      <c r="BQ391" s="10" t="str">
        <f t="shared" si="132"/>
        <v/>
      </c>
    </row>
    <row r="392" spans="4:69" x14ac:dyDescent="0.25">
      <c r="D392" s="6">
        <v>42556</v>
      </c>
      <c r="E392">
        <v>162.47839999999999</v>
      </c>
      <c r="F392">
        <v>160.19</v>
      </c>
      <c r="I392" s="6">
        <v>42556</v>
      </c>
      <c r="J392">
        <v>160.19</v>
      </c>
      <c r="K392">
        <v>162.47839999999999</v>
      </c>
      <c r="P392" s="6">
        <v>42559</v>
      </c>
      <c r="Q392">
        <v>0.1857</v>
      </c>
      <c r="S392" s="6">
        <v>42563</v>
      </c>
      <c r="T392">
        <v>51289</v>
      </c>
      <c r="W392" s="6">
        <v>42584</v>
      </c>
      <c r="X392" t="s">
        <v>1622</v>
      </c>
      <c r="Y392">
        <v>1743.46</v>
      </c>
      <c r="AJ392" s="6">
        <v>42559</v>
      </c>
      <c r="AK392" s="4">
        <f t="shared" si="124"/>
        <v>0.1857</v>
      </c>
      <c r="AM392" s="6">
        <v>42563</v>
      </c>
      <c r="AN392">
        <f t="shared" si="125"/>
        <v>8757.0838600000006</v>
      </c>
      <c r="AR392" s="6">
        <v>42556</v>
      </c>
      <c r="AS392">
        <f t="shared" si="126"/>
        <v>162.47839999999999</v>
      </c>
      <c r="AT392">
        <f t="shared" si="127"/>
        <v>1688.19</v>
      </c>
      <c r="AU392">
        <f t="shared" si="133"/>
        <v>-4.3129704097628618E-3</v>
      </c>
      <c r="AV392">
        <f t="shared" si="134"/>
        <v>-4.2820490135362377E-3</v>
      </c>
      <c r="AX392" s="6">
        <v>42556</v>
      </c>
      <c r="AY392">
        <f t="shared" si="128"/>
        <v>162.47839999999999</v>
      </c>
      <c r="AZ392">
        <f t="shared" si="129"/>
        <v>160.19</v>
      </c>
      <c r="BA392">
        <f t="shared" si="135"/>
        <v>-1.4084333671429583E-2</v>
      </c>
      <c r="BB392">
        <f t="shared" si="136"/>
        <v>0</v>
      </c>
      <c r="BE392">
        <f t="shared" si="137"/>
        <v>89.799320197860951</v>
      </c>
      <c r="BF392" t="e">
        <f t="shared" si="138"/>
        <v>#N/A</v>
      </c>
      <c r="BG392">
        <f t="shared" si="122"/>
        <v>0.29204560688646058</v>
      </c>
      <c r="BH392">
        <f t="shared" si="123"/>
        <v>0.29206864442176766</v>
      </c>
      <c r="BI392">
        <f t="shared" si="121"/>
        <v>0.99999943700316962</v>
      </c>
      <c r="BL392" s="9"/>
      <c r="BM392" s="10" t="e">
        <f t="shared" si="139"/>
        <v>#N/A</v>
      </c>
      <c r="BN392" s="10" t="e">
        <f t="shared" si="140"/>
        <v>#N/A</v>
      </c>
      <c r="BO392" s="10" t="e">
        <f t="shared" si="130"/>
        <v>#N/A</v>
      </c>
      <c r="BP392" t="str">
        <f t="shared" si="131"/>
        <v/>
      </c>
      <c r="BQ392" s="10" t="str">
        <f t="shared" si="132"/>
        <v/>
      </c>
    </row>
    <row r="393" spans="4:69" x14ac:dyDescent="0.25">
      <c r="D393" s="6">
        <v>42557</v>
      </c>
      <c r="E393">
        <v>159.50630000000001</v>
      </c>
      <c r="F393">
        <v>157.93</v>
      </c>
      <c r="I393" s="6">
        <v>42557</v>
      </c>
      <c r="J393">
        <v>157.93</v>
      </c>
      <c r="K393">
        <v>159.50630000000001</v>
      </c>
      <c r="P393" s="6">
        <v>42562</v>
      </c>
      <c r="Q393">
        <v>0.1638</v>
      </c>
      <c r="S393" s="6">
        <v>42564</v>
      </c>
      <c r="T393">
        <v>13090</v>
      </c>
      <c r="W393" s="6">
        <v>42585</v>
      </c>
      <c r="X393" t="s">
        <v>1622</v>
      </c>
      <c r="Y393">
        <v>1705.17</v>
      </c>
      <c r="AJ393" s="6">
        <v>42562</v>
      </c>
      <c r="AK393" s="4">
        <f t="shared" si="124"/>
        <v>0.1638</v>
      </c>
      <c r="AM393" s="6">
        <v>42564</v>
      </c>
      <c r="AN393">
        <f t="shared" si="125"/>
        <v>2206.4503999999997</v>
      </c>
      <c r="AR393" s="6">
        <v>42557</v>
      </c>
      <c r="AS393">
        <f t="shared" si="126"/>
        <v>159.50630000000001</v>
      </c>
      <c r="AT393">
        <f t="shared" si="127"/>
        <v>1657.36</v>
      </c>
      <c r="AU393">
        <f t="shared" si="133"/>
        <v>-1.8292277619671227E-2</v>
      </c>
      <c r="AV393">
        <f t="shared" si="134"/>
        <v>-1.8262162434323215E-2</v>
      </c>
      <c r="AX393" s="6">
        <v>42557</v>
      </c>
      <c r="AY393">
        <f t="shared" si="128"/>
        <v>159.50630000000001</v>
      </c>
      <c r="AZ393">
        <f t="shared" si="129"/>
        <v>157.93</v>
      </c>
      <c r="BA393">
        <f t="shared" si="135"/>
        <v>-9.8823682826321146E-3</v>
      </c>
      <c r="BB393">
        <f t="shared" si="136"/>
        <v>0</v>
      </c>
      <c r="BE393">
        <f t="shared" si="137"/>
        <v>88.156686102743933</v>
      </c>
      <c r="BF393" t="e">
        <f t="shared" si="138"/>
        <v>#N/A</v>
      </c>
      <c r="BG393">
        <f t="shared" si="122"/>
        <v>0.29258169050756772</v>
      </c>
      <c r="BH393">
        <f t="shared" si="123"/>
        <v>0.29260531441366699</v>
      </c>
      <c r="BI393">
        <f t="shared" si="121"/>
        <v>0.99999944743776503</v>
      </c>
      <c r="BL393" s="9"/>
      <c r="BM393" s="10" t="e">
        <f t="shared" si="139"/>
        <v>#N/A</v>
      </c>
      <c r="BN393" s="10" t="e">
        <f t="shared" si="140"/>
        <v>#N/A</v>
      </c>
      <c r="BO393" s="10" t="e">
        <f t="shared" si="130"/>
        <v>#N/A</v>
      </c>
      <c r="BP393" t="str">
        <f t="shared" si="131"/>
        <v/>
      </c>
      <c r="BQ393" s="10" t="str">
        <f t="shared" si="132"/>
        <v/>
      </c>
    </row>
    <row r="394" spans="4:69" x14ac:dyDescent="0.25">
      <c r="D394" s="6">
        <v>42558</v>
      </c>
      <c r="E394">
        <v>158.42259999999999</v>
      </c>
      <c r="F394">
        <v>158.4</v>
      </c>
      <c r="I394" s="6">
        <v>42558</v>
      </c>
      <c r="J394">
        <v>158.4</v>
      </c>
      <c r="K394">
        <v>158.42259999999999</v>
      </c>
      <c r="P394" s="6">
        <v>42563</v>
      </c>
      <c r="Q394">
        <v>0.14330000000000001</v>
      </c>
      <c r="S394" s="6">
        <v>42565</v>
      </c>
      <c r="T394">
        <v>231947</v>
      </c>
      <c r="W394" s="6">
        <v>42586</v>
      </c>
      <c r="X394" t="s">
        <v>1622</v>
      </c>
      <c r="Y394">
        <v>1720.13</v>
      </c>
      <c r="AJ394" s="6">
        <v>42563</v>
      </c>
      <c r="AK394" s="4">
        <f t="shared" si="124"/>
        <v>0.14330000000000001</v>
      </c>
      <c r="AM394" s="6">
        <v>42565</v>
      </c>
      <c r="AN394">
        <f t="shared" si="125"/>
        <v>39785.868910000005</v>
      </c>
      <c r="AR394" s="6">
        <v>42558</v>
      </c>
      <c r="AS394">
        <f t="shared" si="126"/>
        <v>158.42259999999999</v>
      </c>
      <c r="AT394">
        <f t="shared" si="127"/>
        <v>1646.15</v>
      </c>
      <c r="AU394">
        <f t="shared" si="133"/>
        <v>-6.7940890109043917E-3</v>
      </c>
      <c r="AV394">
        <f t="shared" si="134"/>
        <v>-6.7637688854562672E-3</v>
      </c>
      <c r="AX394" s="6">
        <v>42558</v>
      </c>
      <c r="AY394">
        <f t="shared" si="128"/>
        <v>158.42259999999999</v>
      </c>
      <c r="AZ394">
        <f t="shared" si="129"/>
        <v>158.4</v>
      </c>
      <c r="BA394">
        <f t="shared" si="135"/>
        <v>-1.4265641392063877E-4</v>
      </c>
      <c r="BB394">
        <f t="shared" si="136"/>
        <v>0</v>
      </c>
      <c r="BE394">
        <f t="shared" si="137"/>
        <v>87.557741730455533</v>
      </c>
      <c r="BF394" t="e">
        <f t="shared" si="138"/>
        <v>#N/A</v>
      </c>
      <c r="BG394">
        <f t="shared" si="122"/>
        <v>0.29262751433265405</v>
      </c>
      <c r="BH394">
        <f t="shared" si="123"/>
        <v>0.29265143715834291</v>
      </c>
      <c r="BI394">
        <f t="shared" si="121"/>
        <v>0.99999944798709461</v>
      </c>
      <c r="BL394" s="9"/>
      <c r="BM394" s="10" t="e">
        <f t="shared" si="139"/>
        <v>#N/A</v>
      </c>
      <c r="BN394" s="10" t="e">
        <f t="shared" si="140"/>
        <v>#N/A</v>
      </c>
      <c r="BO394" s="10" t="e">
        <f t="shared" si="130"/>
        <v>#N/A</v>
      </c>
      <c r="BP394" t="str">
        <f t="shared" si="131"/>
        <v/>
      </c>
      <c r="BQ394" s="10" t="str">
        <f t="shared" si="132"/>
        <v/>
      </c>
    </row>
    <row r="395" spans="4:69" x14ac:dyDescent="0.25">
      <c r="D395" s="6">
        <v>42559</v>
      </c>
      <c r="E395">
        <v>156.25630000000001</v>
      </c>
      <c r="F395">
        <v>159.07</v>
      </c>
      <c r="I395" s="6">
        <v>42559</v>
      </c>
      <c r="J395">
        <v>159.07</v>
      </c>
      <c r="K395">
        <v>156.25630000000001</v>
      </c>
      <c r="P395" s="6">
        <v>42564</v>
      </c>
      <c r="Q395">
        <v>0.19470000000000001</v>
      </c>
      <c r="S395" s="6">
        <v>42566</v>
      </c>
      <c r="T395">
        <v>22314</v>
      </c>
      <c r="W395" s="6">
        <v>42587</v>
      </c>
      <c r="X395" t="s">
        <v>1622</v>
      </c>
      <c r="Y395">
        <v>1715.88</v>
      </c>
      <c r="AJ395" s="6">
        <v>42564</v>
      </c>
      <c r="AK395" s="4">
        <f t="shared" si="124"/>
        <v>0.19470000000000001</v>
      </c>
      <c r="AM395" s="6">
        <v>42566</v>
      </c>
      <c r="AN395">
        <f t="shared" si="125"/>
        <v>3822.3882000000003</v>
      </c>
      <c r="AR395" s="6">
        <v>42559</v>
      </c>
      <c r="AS395">
        <f t="shared" si="126"/>
        <v>156.25630000000001</v>
      </c>
      <c r="AT395">
        <f t="shared" si="127"/>
        <v>1623.69</v>
      </c>
      <c r="AU395">
        <f t="shared" si="133"/>
        <v>-1.3674185375066261E-2</v>
      </c>
      <c r="AV395">
        <f t="shared" si="134"/>
        <v>-1.3643957112049354E-2</v>
      </c>
      <c r="AX395" s="6">
        <v>42559</v>
      </c>
      <c r="AY395">
        <f t="shared" si="128"/>
        <v>156.25630000000001</v>
      </c>
      <c r="AZ395">
        <f t="shared" si="129"/>
        <v>159.07</v>
      </c>
      <c r="BA395">
        <f t="shared" si="135"/>
        <v>0</v>
      </c>
      <c r="BB395">
        <f t="shared" si="136"/>
        <v>1.8006953959616157E-2</v>
      </c>
      <c r="BE395">
        <f t="shared" si="137"/>
        <v>86.360460939011105</v>
      </c>
      <c r="BF395" t="e">
        <f t="shared" si="138"/>
        <v>#N/A</v>
      </c>
      <c r="BG395">
        <f t="shared" si="122"/>
        <v>0.29222945595979283</v>
      </c>
      <c r="BH395">
        <f t="shared" si="123"/>
        <v>0.29224921357865496</v>
      </c>
      <c r="BI395">
        <f t="shared" si="121"/>
        <v>0.99999955971458132</v>
      </c>
      <c r="BL395" s="9"/>
      <c r="BM395" s="10" t="e">
        <f t="shared" si="139"/>
        <v>#N/A</v>
      </c>
      <c r="BN395" s="10" t="e">
        <f t="shared" si="140"/>
        <v>#N/A</v>
      </c>
      <c r="BO395" s="10" t="e">
        <f t="shared" si="130"/>
        <v>#N/A</v>
      </c>
      <c r="BP395" t="str">
        <f t="shared" si="131"/>
        <v/>
      </c>
      <c r="BQ395" s="10" t="str">
        <f t="shared" si="132"/>
        <v/>
      </c>
    </row>
    <row r="396" spans="4:69" x14ac:dyDescent="0.25">
      <c r="D396" s="6">
        <v>42562</v>
      </c>
      <c r="E396">
        <v>162.2176</v>
      </c>
      <c r="F396">
        <v>166.72</v>
      </c>
      <c r="I396" s="6">
        <v>42562</v>
      </c>
      <c r="J396">
        <v>166.72</v>
      </c>
      <c r="K396">
        <v>162.2176</v>
      </c>
      <c r="P396" s="6">
        <v>42565</v>
      </c>
      <c r="Q396">
        <v>0.17080000000000001</v>
      </c>
      <c r="S396" s="6">
        <v>42569</v>
      </c>
      <c r="T396">
        <v>150124</v>
      </c>
      <c r="W396" s="6">
        <v>42590</v>
      </c>
      <c r="X396" t="s">
        <v>1622</v>
      </c>
      <c r="Y396">
        <v>1750.6</v>
      </c>
      <c r="AJ396" s="6">
        <v>42565</v>
      </c>
      <c r="AK396" s="4">
        <f t="shared" si="124"/>
        <v>0.17080000000000001</v>
      </c>
      <c r="AM396" s="6">
        <v>42569</v>
      </c>
      <c r="AN396">
        <f t="shared" si="125"/>
        <v>25725.248640000002</v>
      </c>
      <c r="AR396" s="6">
        <v>42562</v>
      </c>
      <c r="AS396">
        <f t="shared" si="126"/>
        <v>162.2176</v>
      </c>
      <c r="AT396">
        <f t="shared" si="127"/>
        <v>1685.79</v>
      </c>
      <c r="AU396">
        <f t="shared" si="133"/>
        <v>3.8150781760479369E-2</v>
      </c>
      <c r="AV396">
        <f t="shared" si="134"/>
        <v>3.8246216950279965E-2</v>
      </c>
      <c r="AX396" s="6">
        <v>42562</v>
      </c>
      <c r="AY396">
        <f t="shared" si="128"/>
        <v>162.2176</v>
      </c>
      <c r="AZ396">
        <f t="shared" si="129"/>
        <v>166.72</v>
      </c>
      <c r="BA396">
        <f t="shared" si="135"/>
        <v>0</v>
      </c>
      <c r="BB396">
        <f t="shared" si="136"/>
        <v>2.7755311384214831E-2</v>
      </c>
      <c r="BE396">
        <f t="shared" si="137"/>
        <v>89.655180037029723</v>
      </c>
      <c r="BF396" t="e">
        <f t="shared" si="138"/>
        <v>#N/A</v>
      </c>
      <c r="BG396">
        <f t="shared" si="122"/>
        <v>0.29441267030602181</v>
      </c>
      <c r="BH396">
        <f t="shared" si="123"/>
        <v>0.29443989628708195</v>
      </c>
      <c r="BI396">
        <f t="shared" si="121"/>
        <v>0.9999995704335195</v>
      </c>
      <c r="BL396" s="9"/>
      <c r="BM396" s="10" t="e">
        <f t="shared" si="139"/>
        <v>#N/A</v>
      </c>
      <c r="BN396" s="10" t="e">
        <f t="shared" si="140"/>
        <v>#N/A</v>
      </c>
      <c r="BO396" s="10" t="e">
        <f t="shared" si="130"/>
        <v>#N/A</v>
      </c>
      <c r="BP396" t="str">
        <f t="shared" si="131"/>
        <v/>
      </c>
      <c r="BQ396" s="10" t="str">
        <f t="shared" si="132"/>
        <v/>
      </c>
    </row>
    <row r="397" spans="4:69" x14ac:dyDescent="0.25">
      <c r="D397" s="6">
        <v>42563</v>
      </c>
      <c r="E397">
        <v>166.02209999999999</v>
      </c>
      <c r="F397">
        <v>170.74</v>
      </c>
      <c r="I397" s="6">
        <v>42563</v>
      </c>
      <c r="J397">
        <v>170.74</v>
      </c>
      <c r="K397">
        <v>166.02209999999999</v>
      </c>
      <c r="P397" s="6">
        <v>42566</v>
      </c>
      <c r="Q397">
        <v>0.27710000000000001</v>
      </c>
      <c r="S397" s="6">
        <v>42570</v>
      </c>
      <c r="T397">
        <v>3054</v>
      </c>
      <c r="W397" s="6">
        <v>42591</v>
      </c>
      <c r="X397" t="s">
        <v>1622</v>
      </c>
      <c r="Y397">
        <v>1766.83</v>
      </c>
      <c r="AJ397" s="6">
        <v>42566</v>
      </c>
      <c r="AK397" s="4">
        <f t="shared" si="124"/>
        <v>0.12103577981651402</v>
      </c>
      <c r="AM397" s="6">
        <v>42570</v>
      </c>
      <c r="AN397">
        <f t="shared" si="125"/>
        <v>523.24182000000008</v>
      </c>
      <c r="AR397" s="6">
        <v>42563</v>
      </c>
      <c r="AS397">
        <f t="shared" si="126"/>
        <v>166.02209999999999</v>
      </c>
      <c r="AT397">
        <f t="shared" si="127"/>
        <v>1725.38</v>
      </c>
      <c r="AU397">
        <f t="shared" si="133"/>
        <v>2.3453065512003546E-2</v>
      </c>
      <c r="AV397">
        <f t="shared" si="134"/>
        <v>2.3484538406325806E-2</v>
      </c>
      <c r="AX397" s="6">
        <v>42563</v>
      </c>
      <c r="AY397">
        <f t="shared" si="128"/>
        <v>166.02209999999999</v>
      </c>
      <c r="AZ397">
        <f t="shared" si="129"/>
        <v>170.74</v>
      </c>
      <c r="BA397">
        <f t="shared" si="135"/>
        <v>0</v>
      </c>
      <c r="BB397">
        <f t="shared" si="136"/>
        <v>2.8417301070158718E-2</v>
      </c>
      <c r="BE397">
        <f t="shared" si="137"/>
        <v>91.757868847928648</v>
      </c>
      <c r="BF397" t="e">
        <f t="shared" si="138"/>
        <v>#N/A</v>
      </c>
      <c r="BG397">
        <f t="shared" si="122"/>
        <v>0.29538376308962505</v>
      </c>
      <c r="BH397">
        <f t="shared" si="123"/>
        <v>0.29541022406149203</v>
      </c>
      <c r="BI397">
        <f t="shared" si="121"/>
        <v>0.99999957418826679</v>
      </c>
      <c r="BL397" s="9"/>
      <c r="BM397" s="10" t="e">
        <f t="shared" si="139"/>
        <v>#N/A</v>
      </c>
      <c r="BN397" s="10" t="e">
        <f t="shared" si="140"/>
        <v>#N/A</v>
      </c>
      <c r="BO397" s="10" t="e">
        <f t="shared" si="130"/>
        <v>#N/A</v>
      </c>
      <c r="BP397" t="str">
        <f t="shared" si="131"/>
        <v/>
      </c>
      <c r="BQ397" s="10" t="str">
        <f t="shared" si="132"/>
        <v/>
      </c>
    </row>
    <row r="398" spans="4:69" x14ac:dyDescent="0.25">
      <c r="D398" s="6">
        <v>42564</v>
      </c>
      <c r="E398">
        <v>167.8664</v>
      </c>
      <c r="F398">
        <v>168.56</v>
      </c>
      <c r="I398" s="6">
        <v>42564</v>
      </c>
      <c r="J398">
        <v>168.56</v>
      </c>
      <c r="K398">
        <v>167.8664</v>
      </c>
      <c r="P398" s="6">
        <v>42569</v>
      </c>
      <c r="Q398">
        <v>0.26860000000000001</v>
      </c>
      <c r="S398" s="6">
        <v>42571</v>
      </c>
      <c r="T398">
        <v>47621</v>
      </c>
      <c r="W398" s="6">
        <v>42592</v>
      </c>
      <c r="X398" t="s">
        <v>1622</v>
      </c>
      <c r="Y398">
        <v>1763.14</v>
      </c>
      <c r="AJ398" s="6">
        <v>42569</v>
      </c>
      <c r="AK398" s="4">
        <f t="shared" si="124"/>
        <v>0.26860000000000001</v>
      </c>
      <c r="AM398" s="6">
        <v>42571</v>
      </c>
      <c r="AN398">
        <f t="shared" si="125"/>
        <v>8254.6241399999999</v>
      </c>
      <c r="AR398" s="6">
        <v>42564</v>
      </c>
      <c r="AS398">
        <f t="shared" si="126"/>
        <v>167.8664</v>
      </c>
      <c r="AT398">
        <f t="shared" si="127"/>
        <v>1744.61</v>
      </c>
      <c r="AU398">
        <f t="shared" si="133"/>
        <v>1.1108762026260433E-2</v>
      </c>
      <c r="AV398">
        <f t="shared" si="134"/>
        <v>1.1145370874821703E-2</v>
      </c>
      <c r="AX398" s="6">
        <v>42564</v>
      </c>
      <c r="AY398">
        <f t="shared" si="128"/>
        <v>167.8664</v>
      </c>
      <c r="AZ398">
        <f t="shared" si="129"/>
        <v>168.56</v>
      </c>
      <c r="BA398">
        <f t="shared" si="135"/>
        <v>0</v>
      </c>
      <c r="BB398">
        <f t="shared" si="136"/>
        <v>4.1318572388517882E-3</v>
      </c>
      <c r="BE398">
        <f t="shared" si="137"/>
        <v>92.777185176997108</v>
      </c>
      <c r="BF398" t="e">
        <f t="shared" si="138"/>
        <v>#N/A</v>
      </c>
      <c r="BG398">
        <f t="shared" si="122"/>
        <v>0.29546966253554585</v>
      </c>
      <c r="BH398">
        <f t="shared" si="123"/>
        <v>0.29549629455753534</v>
      </c>
      <c r="BI398">
        <f t="shared" si="121"/>
        <v>0.99999953210848536</v>
      </c>
      <c r="BL398" s="9"/>
      <c r="BM398" s="10" t="e">
        <f t="shared" si="139"/>
        <v>#N/A</v>
      </c>
      <c r="BN398" s="10" t="e">
        <f t="shared" si="140"/>
        <v>#N/A</v>
      </c>
      <c r="BO398" s="10" t="e">
        <f t="shared" si="130"/>
        <v>#N/A</v>
      </c>
      <c r="BP398" t="str">
        <f t="shared" si="131"/>
        <v/>
      </c>
      <c r="BQ398" s="10" t="str">
        <f t="shared" si="132"/>
        <v/>
      </c>
    </row>
    <row r="399" spans="4:69" x14ac:dyDescent="0.25">
      <c r="D399" s="6">
        <v>42565</v>
      </c>
      <c r="E399">
        <v>169.22559999999999</v>
      </c>
      <c r="F399">
        <v>171.53</v>
      </c>
      <c r="I399" s="6">
        <v>42565</v>
      </c>
      <c r="J399">
        <v>171.53</v>
      </c>
      <c r="K399">
        <v>169.22559999999999</v>
      </c>
      <c r="P399" s="6">
        <v>42570</v>
      </c>
      <c r="Q399">
        <v>0.24010000000000001</v>
      </c>
      <c r="S399" s="6">
        <v>42572</v>
      </c>
      <c r="T399">
        <v>122159</v>
      </c>
      <c r="W399" s="6">
        <v>42594</v>
      </c>
      <c r="X399" t="s">
        <v>1622</v>
      </c>
      <c r="Y399">
        <v>1774.53</v>
      </c>
      <c r="AJ399" s="6">
        <v>42570</v>
      </c>
      <c r="AK399" s="4">
        <f t="shared" si="124"/>
        <v>0.24010000000000001</v>
      </c>
      <c r="AM399" s="6">
        <v>42572</v>
      </c>
      <c r="AN399">
        <f t="shared" si="125"/>
        <v>20867.200379999998</v>
      </c>
      <c r="AR399" s="6">
        <v>42565</v>
      </c>
      <c r="AS399">
        <f t="shared" si="126"/>
        <v>169.22559999999999</v>
      </c>
      <c r="AT399">
        <f t="shared" si="127"/>
        <v>1758.78</v>
      </c>
      <c r="AU399">
        <f t="shared" si="133"/>
        <v>8.0969151658698557E-3</v>
      </c>
      <c r="AV399">
        <f t="shared" si="134"/>
        <v>8.1221591071931609E-3</v>
      </c>
      <c r="AX399" s="6">
        <v>42565</v>
      </c>
      <c r="AY399">
        <f t="shared" si="128"/>
        <v>169.22559999999999</v>
      </c>
      <c r="AZ399">
        <f t="shared" si="129"/>
        <v>171.53</v>
      </c>
      <c r="BA399">
        <f t="shared" si="135"/>
        <v>0</v>
      </c>
      <c r="BB399">
        <f t="shared" si="136"/>
        <v>1.3617325038292272E-2</v>
      </c>
      <c r="BE399">
        <f t="shared" si="137"/>
        <v>93.52839417470345</v>
      </c>
      <c r="BF399" t="e">
        <f t="shared" si="138"/>
        <v>#N/A</v>
      </c>
      <c r="BG399">
        <f t="shared" si="122"/>
        <v>0.29559899993180283</v>
      </c>
      <c r="BH399">
        <f t="shared" si="123"/>
        <v>0.29562516612029727</v>
      </c>
      <c r="BI399">
        <f t="shared" si="121"/>
        <v>0.99999952313965534</v>
      </c>
      <c r="BL399" s="9"/>
      <c r="BM399" s="10" t="e">
        <f t="shared" si="139"/>
        <v>#N/A</v>
      </c>
      <c r="BN399" s="10" t="e">
        <f t="shared" si="140"/>
        <v>#N/A</v>
      </c>
      <c r="BO399" s="10" t="e">
        <f t="shared" si="130"/>
        <v>#N/A</v>
      </c>
      <c r="BP399" t="str">
        <f t="shared" si="131"/>
        <v/>
      </c>
      <c r="BQ399" s="10" t="str">
        <f t="shared" si="132"/>
        <v/>
      </c>
    </row>
    <row r="400" spans="4:69" x14ac:dyDescent="0.25">
      <c r="D400" s="6">
        <v>42566</v>
      </c>
      <c r="E400">
        <v>169.95740000000001</v>
      </c>
      <c r="F400">
        <v>171.3</v>
      </c>
      <c r="I400" s="6">
        <v>42566</v>
      </c>
      <c r="J400">
        <v>171.3</v>
      </c>
      <c r="K400">
        <v>169.95740000000001</v>
      </c>
      <c r="P400" s="6">
        <v>42571</v>
      </c>
      <c r="Q400">
        <v>0.18210000000000001</v>
      </c>
      <c r="S400" s="6">
        <v>42573</v>
      </c>
      <c r="T400">
        <v>12735</v>
      </c>
      <c r="W400" s="6">
        <v>42597</v>
      </c>
      <c r="X400" t="s">
        <v>1622</v>
      </c>
      <c r="Y400">
        <v>1765.58</v>
      </c>
      <c r="AJ400" s="6">
        <v>42571</v>
      </c>
      <c r="AK400" s="4">
        <f t="shared" si="124"/>
        <v>0.18210000000000001</v>
      </c>
      <c r="AM400" s="6">
        <v>42573</v>
      </c>
      <c r="AN400">
        <f t="shared" si="125"/>
        <v>2182.3969500000003</v>
      </c>
      <c r="AR400" s="6">
        <v>42566</v>
      </c>
      <c r="AS400">
        <f t="shared" si="126"/>
        <v>169.95740000000001</v>
      </c>
      <c r="AT400">
        <f t="shared" si="127"/>
        <v>1766.44</v>
      </c>
      <c r="AU400">
        <f t="shared" si="133"/>
        <v>4.3244048181836359E-3</v>
      </c>
      <c r="AV400">
        <f t="shared" si="134"/>
        <v>4.3552917363172128E-3</v>
      </c>
      <c r="AX400" s="6">
        <v>42566</v>
      </c>
      <c r="AY400">
        <f t="shared" si="128"/>
        <v>169.95740000000001</v>
      </c>
      <c r="AZ400">
        <f t="shared" si="129"/>
        <v>171.3</v>
      </c>
      <c r="BA400">
        <f t="shared" si="135"/>
        <v>0</v>
      </c>
      <c r="BB400">
        <f t="shared" si="136"/>
        <v>7.8996266123159131E-3</v>
      </c>
      <c r="BE400">
        <f t="shared" si="137"/>
        <v>93.932848813109516</v>
      </c>
      <c r="BF400" t="e">
        <f t="shared" si="138"/>
        <v>#N/A</v>
      </c>
      <c r="BG400">
        <f t="shared" si="122"/>
        <v>0.295642987627936</v>
      </c>
      <c r="BH400">
        <f t="shared" si="123"/>
        <v>0.29566882307690079</v>
      </c>
      <c r="BI400">
        <f t="shared" si="121"/>
        <v>0.99999958303160386</v>
      </c>
      <c r="BL400" s="9"/>
      <c r="BM400" s="10" t="e">
        <f t="shared" si="139"/>
        <v>#N/A</v>
      </c>
      <c r="BN400" s="10" t="e">
        <f t="shared" si="140"/>
        <v>#N/A</v>
      </c>
      <c r="BO400" s="10" t="e">
        <f t="shared" si="130"/>
        <v>#N/A</v>
      </c>
      <c r="BP400" t="str">
        <f t="shared" si="131"/>
        <v/>
      </c>
      <c r="BQ400" s="10" t="str">
        <f t="shared" si="132"/>
        <v/>
      </c>
    </row>
    <row r="401" spans="4:69" x14ac:dyDescent="0.25">
      <c r="D401" s="6">
        <v>42569</v>
      </c>
      <c r="E401">
        <v>169.9417</v>
      </c>
      <c r="F401">
        <v>171.36</v>
      </c>
      <c r="I401" s="6">
        <v>42569</v>
      </c>
      <c r="J401">
        <v>171.36</v>
      </c>
      <c r="K401">
        <v>169.9417</v>
      </c>
      <c r="P401" s="6">
        <v>42572</v>
      </c>
      <c r="Q401">
        <v>0.1711</v>
      </c>
      <c r="S401" s="6">
        <v>42576</v>
      </c>
      <c r="T401">
        <v>17845</v>
      </c>
      <c r="W401" s="6">
        <v>42598</v>
      </c>
      <c r="X401" t="s">
        <v>1622</v>
      </c>
      <c r="Y401">
        <v>1740.95</v>
      </c>
      <c r="AJ401" s="6">
        <v>42572</v>
      </c>
      <c r="AK401" s="4">
        <f t="shared" si="124"/>
        <v>0.1711</v>
      </c>
      <c r="AM401" s="6">
        <v>42576</v>
      </c>
      <c r="AN401">
        <f t="shared" si="125"/>
        <v>3039.7173000000003</v>
      </c>
      <c r="AR401" s="6">
        <v>42569</v>
      </c>
      <c r="AS401">
        <f t="shared" si="126"/>
        <v>169.9417</v>
      </c>
      <c r="AT401">
        <f t="shared" si="127"/>
        <v>1766.44</v>
      </c>
      <c r="AU401">
        <f t="shared" si="133"/>
        <v>-9.2376089537826722E-5</v>
      </c>
      <c r="AV401">
        <f t="shared" si="134"/>
        <v>0</v>
      </c>
      <c r="AX401" s="6">
        <v>42569</v>
      </c>
      <c r="AY401">
        <f t="shared" si="128"/>
        <v>169.9417</v>
      </c>
      <c r="AZ401">
        <f t="shared" si="129"/>
        <v>171.36</v>
      </c>
      <c r="BA401">
        <f t="shared" si="135"/>
        <v>0</v>
      </c>
      <c r="BB401">
        <f t="shared" si="136"/>
        <v>8.3458032960717077E-3</v>
      </c>
      <c r="BE401">
        <f t="shared" si="137"/>
        <v>93.92417166385701</v>
      </c>
      <c r="BF401" t="e">
        <f t="shared" si="138"/>
        <v>#N/A</v>
      </c>
      <c r="BG401">
        <f t="shared" si="122"/>
        <v>0.29555007914055714</v>
      </c>
      <c r="BH401">
        <f t="shared" si="123"/>
        <v>0.29557622957130736</v>
      </c>
      <c r="BI401">
        <f t="shared" si="121"/>
        <v>0.99999946271971762</v>
      </c>
      <c r="BL401" s="9"/>
      <c r="BM401" s="10" t="e">
        <f t="shared" si="139"/>
        <v>#N/A</v>
      </c>
      <c r="BN401" s="10" t="e">
        <f t="shared" si="140"/>
        <v>#N/A</v>
      </c>
      <c r="BO401" s="10" t="e">
        <f t="shared" si="130"/>
        <v>#N/A</v>
      </c>
      <c r="BP401" t="str">
        <f t="shared" si="131"/>
        <v/>
      </c>
      <c r="BQ401" s="10" t="str">
        <f t="shared" si="132"/>
        <v/>
      </c>
    </row>
    <row r="402" spans="4:69" x14ac:dyDescent="0.25">
      <c r="D402" s="6">
        <v>42570</v>
      </c>
      <c r="E402">
        <v>171.74610000000001</v>
      </c>
      <c r="F402">
        <v>171.33</v>
      </c>
      <c r="I402" s="6">
        <v>42570</v>
      </c>
      <c r="J402">
        <v>171.33</v>
      </c>
      <c r="K402">
        <v>171.74610000000001</v>
      </c>
      <c r="P402" s="6">
        <v>42573</v>
      </c>
      <c r="Q402">
        <v>0.14480000000000001</v>
      </c>
      <c r="S402" s="6">
        <v>42577</v>
      </c>
      <c r="T402">
        <v>1177</v>
      </c>
      <c r="W402" s="6">
        <v>42599</v>
      </c>
      <c r="X402" t="s">
        <v>1622</v>
      </c>
      <c r="Y402">
        <v>1758.17</v>
      </c>
      <c r="AJ402" s="6">
        <v>42573</v>
      </c>
      <c r="AK402" s="4">
        <f t="shared" si="124"/>
        <v>0.14480000000000001</v>
      </c>
      <c r="AM402" s="6">
        <v>42577</v>
      </c>
      <c r="AN402">
        <f t="shared" si="125"/>
        <v>198.31273000000002</v>
      </c>
      <c r="AR402" s="6">
        <v>42570</v>
      </c>
      <c r="AS402">
        <f t="shared" si="126"/>
        <v>171.74610000000001</v>
      </c>
      <c r="AT402">
        <f t="shared" si="127"/>
        <v>1785.25</v>
      </c>
      <c r="AU402">
        <f t="shared" si="133"/>
        <v>1.0617758913792352E-2</v>
      </c>
      <c r="AV402">
        <f t="shared" si="134"/>
        <v>1.0648536038585954E-2</v>
      </c>
      <c r="AX402" s="6">
        <v>42570</v>
      </c>
      <c r="AY402">
        <f t="shared" si="128"/>
        <v>171.74610000000001</v>
      </c>
      <c r="AZ402">
        <f t="shared" si="129"/>
        <v>171.33</v>
      </c>
      <c r="BA402">
        <f t="shared" si="135"/>
        <v>-2.4227624382736623E-3</v>
      </c>
      <c r="BB402">
        <f t="shared" si="136"/>
        <v>0</v>
      </c>
      <c r="BE402">
        <f t="shared" si="137"/>
        <v>94.921435874761485</v>
      </c>
      <c r="BF402" t="e">
        <f t="shared" si="138"/>
        <v>#N/A</v>
      </c>
      <c r="BG402">
        <f t="shared" si="122"/>
        <v>0.29558347809456031</v>
      </c>
      <c r="BH402">
        <f t="shared" si="123"/>
        <v>0.2956090010685688</v>
      </c>
      <c r="BI402">
        <f t="shared" si="121"/>
        <v>0.99999945453840267</v>
      </c>
      <c r="BL402" s="9"/>
      <c r="BM402" s="10" t="e">
        <f t="shared" si="139"/>
        <v>#N/A</v>
      </c>
      <c r="BN402" s="10" t="e">
        <f t="shared" si="140"/>
        <v>#N/A</v>
      </c>
      <c r="BO402" s="10" t="e">
        <f t="shared" si="130"/>
        <v>#N/A</v>
      </c>
      <c r="BP402" t="str">
        <f t="shared" si="131"/>
        <v/>
      </c>
      <c r="BQ402" s="10" t="str">
        <f t="shared" si="132"/>
        <v/>
      </c>
    </row>
    <row r="403" spans="4:69" x14ac:dyDescent="0.25">
      <c r="D403" s="6">
        <v>42571</v>
      </c>
      <c r="E403">
        <v>171.65710000000001</v>
      </c>
      <c r="F403">
        <v>173.34</v>
      </c>
      <c r="I403" s="6">
        <v>42571</v>
      </c>
      <c r="J403">
        <v>173.34</v>
      </c>
      <c r="K403">
        <v>171.65710000000001</v>
      </c>
      <c r="P403" s="6">
        <v>42576</v>
      </c>
      <c r="Q403">
        <v>0.1421</v>
      </c>
      <c r="S403" s="6">
        <v>42578</v>
      </c>
      <c r="T403">
        <v>6132</v>
      </c>
      <c r="W403" s="6">
        <v>42600</v>
      </c>
      <c r="X403" t="s">
        <v>1622</v>
      </c>
      <c r="Y403">
        <v>1730.58</v>
      </c>
      <c r="AJ403" s="6">
        <v>42576</v>
      </c>
      <c r="AK403" s="4">
        <f t="shared" si="124"/>
        <v>0.1421</v>
      </c>
      <c r="AM403" s="6">
        <v>42578</v>
      </c>
      <c r="AN403">
        <f t="shared" si="125"/>
        <v>1046.1191999999999</v>
      </c>
      <c r="AR403" s="6">
        <v>42571</v>
      </c>
      <c r="AS403">
        <f t="shared" si="126"/>
        <v>171.65710000000001</v>
      </c>
      <c r="AT403">
        <f t="shared" si="127"/>
        <v>1784.38</v>
      </c>
      <c r="AU403">
        <f t="shared" si="133"/>
        <v>-5.1820681808789626E-4</v>
      </c>
      <c r="AV403">
        <f t="shared" si="134"/>
        <v>-4.8732670494322505E-4</v>
      </c>
      <c r="AX403" s="6">
        <v>42571</v>
      </c>
      <c r="AY403">
        <f t="shared" si="128"/>
        <v>171.65710000000001</v>
      </c>
      <c r="AZ403">
        <f t="shared" si="129"/>
        <v>173.34</v>
      </c>
      <c r="BA403">
        <f t="shared" si="135"/>
        <v>0</v>
      </c>
      <c r="BB403">
        <f t="shared" si="136"/>
        <v>9.8038473212000987E-3</v>
      </c>
      <c r="BE403">
        <f t="shared" si="137"/>
        <v>94.872246939508486</v>
      </c>
      <c r="BF403" t="e">
        <f t="shared" si="138"/>
        <v>#N/A</v>
      </c>
      <c r="BG403">
        <f t="shared" si="122"/>
        <v>0.29551228652008182</v>
      </c>
      <c r="BH403">
        <f t="shared" si="123"/>
        <v>0.29553791518866018</v>
      </c>
      <c r="BI403">
        <f t="shared" si="121"/>
        <v>0.99999945573955218</v>
      </c>
      <c r="BL403" s="9"/>
      <c r="BM403" s="10" t="e">
        <f t="shared" si="139"/>
        <v>#N/A</v>
      </c>
      <c r="BN403" s="10" t="e">
        <f t="shared" si="140"/>
        <v>#N/A</v>
      </c>
      <c r="BO403" s="10" t="e">
        <f t="shared" si="130"/>
        <v>#N/A</v>
      </c>
      <c r="BP403" t="str">
        <f t="shared" si="131"/>
        <v/>
      </c>
      <c r="BQ403" s="10" t="str">
        <f t="shared" si="132"/>
        <v/>
      </c>
    </row>
    <row r="404" spans="4:69" x14ac:dyDescent="0.25">
      <c r="D404" s="6">
        <v>42572</v>
      </c>
      <c r="E404">
        <v>172.73990000000001</v>
      </c>
      <c r="F404">
        <v>170.82</v>
      </c>
      <c r="I404" s="6">
        <v>42572</v>
      </c>
      <c r="J404">
        <v>170.82</v>
      </c>
      <c r="K404">
        <v>172.73990000000001</v>
      </c>
      <c r="P404" s="6">
        <v>42577</v>
      </c>
      <c r="Q404">
        <v>0.11940000000000001</v>
      </c>
      <c r="S404" s="6">
        <v>42579</v>
      </c>
      <c r="T404">
        <v>76295</v>
      </c>
      <c r="W404" s="6">
        <v>42601</v>
      </c>
      <c r="X404" t="s">
        <v>1622</v>
      </c>
      <c r="Y404">
        <v>1737.21</v>
      </c>
      <c r="AJ404" s="6">
        <v>42577</v>
      </c>
      <c r="AK404" s="4">
        <f t="shared" si="124"/>
        <v>0.11940000000000001</v>
      </c>
      <c r="AM404" s="6">
        <v>42579</v>
      </c>
      <c r="AN404">
        <f t="shared" si="125"/>
        <v>12810.693449999999</v>
      </c>
      <c r="AR404" s="6">
        <v>42572</v>
      </c>
      <c r="AS404">
        <f t="shared" si="126"/>
        <v>172.73990000000001</v>
      </c>
      <c r="AT404">
        <f t="shared" si="127"/>
        <v>1795.69</v>
      </c>
      <c r="AU404">
        <f t="shared" si="133"/>
        <v>6.3079243445216537E-3</v>
      </c>
      <c r="AV404">
        <f t="shared" si="134"/>
        <v>6.3383360046627146E-3</v>
      </c>
      <c r="AX404" s="6">
        <v>42572</v>
      </c>
      <c r="AY404">
        <f t="shared" si="128"/>
        <v>172.73990000000001</v>
      </c>
      <c r="AZ404">
        <f t="shared" si="129"/>
        <v>170.82</v>
      </c>
      <c r="BA404">
        <f t="shared" si="135"/>
        <v>-1.1114398005324877E-2</v>
      </c>
      <c r="BB404">
        <f t="shared" si="136"/>
        <v>0</v>
      </c>
      <c r="BE404">
        <f t="shared" si="137"/>
        <v>95.470693895597677</v>
      </c>
      <c r="BF404" t="e">
        <f t="shared" si="138"/>
        <v>#N/A</v>
      </c>
      <c r="BG404">
        <f t="shared" si="122"/>
        <v>0.29555718556903604</v>
      </c>
      <c r="BH404">
        <f t="shared" si="123"/>
        <v>0.29558241761879639</v>
      </c>
      <c r="BI404">
        <f t="shared" si="121"/>
        <v>0.99999840668603712</v>
      </c>
      <c r="BL404" s="9"/>
      <c r="BM404" s="10" t="e">
        <f t="shared" si="139"/>
        <v>#N/A</v>
      </c>
      <c r="BN404" s="10" t="e">
        <f t="shared" si="140"/>
        <v>#N/A</v>
      </c>
      <c r="BO404" s="10" t="e">
        <f t="shared" si="130"/>
        <v>#N/A</v>
      </c>
      <c r="BP404" t="str">
        <f t="shared" si="131"/>
        <v/>
      </c>
      <c r="BQ404" s="10" t="str">
        <f t="shared" si="132"/>
        <v/>
      </c>
    </row>
    <row r="405" spans="4:69" x14ac:dyDescent="0.25">
      <c r="D405" s="6">
        <v>42573</v>
      </c>
      <c r="E405">
        <v>171.23679999999999</v>
      </c>
      <c r="F405">
        <v>171.37</v>
      </c>
      <c r="I405" s="6">
        <v>42573</v>
      </c>
      <c r="J405">
        <v>171.37</v>
      </c>
      <c r="K405">
        <v>171.23679999999999</v>
      </c>
      <c r="P405" s="6">
        <v>42578</v>
      </c>
      <c r="Q405">
        <v>0.15529999999999999</v>
      </c>
      <c r="S405" s="6">
        <v>42580</v>
      </c>
      <c r="T405">
        <v>105110</v>
      </c>
      <c r="W405" s="6">
        <v>42604</v>
      </c>
      <c r="X405" t="s">
        <v>1622</v>
      </c>
      <c r="Y405">
        <v>1748.07</v>
      </c>
      <c r="AJ405" s="6">
        <v>42578</v>
      </c>
      <c r="AK405" s="4">
        <f t="shared" si="124"/>
        <v>0.15529999999999999</v>
      </c>
      <c r="AM405" s="6">
        <v>42580</v>
      </c>
      <c r="AN405">
        <f t="shared" si="125"/>
        <v>17690.012999999999</v>
      </c>
      <c r="AR405" s="6">
        <v>42573</v>
      </c>
      <c r="AS405">
        <f t="shared" si="126"/>
        <v>171.23679999999999</v>
      </c>
      <c r="AT405">
        <f t="shared" si="127"/>
        <v>1780.12</v>
      </c>
      <c r="AU405">
        <f t="shared" si="133"/>
        <v>-8.7015217676982282E-3</v>
      </c>
      <c r="AV405">
        <f t="shared" si="134"/>
        <v>-8.6707616570790291E-3</v>
      </c>
      <c r="AX405" s="6">
        <v>42573</v>
      </c>
      <c r="AY405">
        <f t="shared" si="128"/>
        <v>171.23679999999999</v>
      </c>
      <c r="AZ405">
        <f t="shared" si="129"/>
        <v>171.37</v>
      </c>
      <c r="BA405">
        <f t="shared" si="135"/>
        <v>0</v>
      </c>
      <c r="BB405">
        <f t="shared" si="136"/>
        <v>7.7787017743857767E-4</v>
      </c>
      <c r="BE405">
        <f t="shared" si="137"/>
        <v>94.639953574487876</v>
      </c>
      <c r="BF405" t="e">
        <f t="shared" si="138"/>
        <v>#N/A</v>
      </c>
      <c r="BG405">
        <f t="shared" si="122"/>
        <v>0.29548683770944395</v>
      </c>
      <c r="BH405">
        <f t="shared" si="123"/>
        <v>0.29551402749704059</v>
      </c>
      <c r="BI405">
        <f t="shared" si="121"/>
        <v>0.99999864797207505</v>
      </c>
      <c r="BL405" s="9"/>
      <c r="BM405" s="10" t="e">
        <f t="shared" si="139"/>
        <v>#N/A</v>
      </c>
      <c r="BN405" s="10" t="e">
        <f t="shared" si="140"/>
        <v>#N/A</v>
      </c>
      <c r="BO405" s="10" t="e">
        <f t="shared" si="130"/>
        <v>#N/A</v>
      </c>
      <c r="BP405" t="str">
        <f t="shared" si="131"/>
        <v/>
      </c>
      <c r="BQ405" s="10" t="str">
        <f t="shared" si="132"/>
        <v/>
      </c>
    </row>
    <row r="406" spans="4:69" x14ac:dyDescent="0.25">
      <c r="D406" s="6">
        <v>42576</v>
      </c>
      <c r="E406">
        <v>170.9479</v>
      </c>
      <c r="F406">
        <v>170.34</v>
      </c>
      <c r="I406" s="6">
        <v>42576</v>
      </c>
      <c r="J406">
        <v>170.34</v>
      </c>
      <c r="K406">
        <v>170.9479</v>
      </c>
      <c r="P406" s="6">
        <v>42579</v>
      </c>
      <c r="Q406">
        <v>0.15240000000000001</v>
      </c>
      <c r="S406" s="6">
        <v>42583</v>
      </c>
      <c r="T406">
        <v>7909</v>
      </c>
      <c r="W406" s="6">
        <v>42605</v>
      </c>
      <c r="X406" t="s">
        <v>1622</v>
      </c>
      <c r="Y406">
        <v>1739.78</v>
      </c>
      <c r="AJ406" s="6">
        <v>42579</v>
      </c>
      <c r="AK406" s="4">
        <f t="shared" si="124"/>
        <v>0.15240000000000001</v>
      </c>
      <c r="AM406" s="6">
        <v>42583</v>
      </c>
      <c r="AN406">
        <f t="shared" si="125"/>
        <v>1333.7737599999998</v>
      </c>
      <c r="AR406" s="6">
        <v>42576</v>
      </c>
      <c r="AS406">
        <f t="shared" si="126"/>
        <v>170.9479</v>
      </c>
      <c r="AT406">
        <f t="shared" si="127"/>
        <v>1777.28</v>
      </c>
      <c r="AU406">
        <f t="shared" si="133"/>
        <v>-1.687137344309031E-3</v>
      </c>
      <c r="AV406">
        <f t="shared" si="134"/>
        <v>-1.5953980630518672E-3</v>
      </c>
      <c r="AX406" s="6">
        <v>42576</v>
      </c>
      <c r="AY406">
        <f t="shared" si="128"/>
        <v>170.9479</v>
      </c>
      <c r="AZ406">
        <f t="shared" si="129"/>
        <v>170.34</v>
      </c>
      <c r="BA406">
        <f t="shared" si="135"/>
        <v>-3.5560542130087525E-3</v>
      </c>
      <c r="BB406">
        <f t="shared" si="136"/>
        <v>0</v>
      </c>
      <c r="BE406">
        <f t="shared" si="137"/>
        <v>94.480282974548686</v>
      </c>
      <c r="BF406" t="e">
        <f t="shared" si="138"/>
        <v>#N/A</v>
      </c>
      <c r="BG406">
        <f t="shared" si="122"/>
        <v>0.29545328713415558</v>
      </c>
      <c r="BH406">
        <f t="shared" si="123"/>
        <v>0.29548007321478709</v>
      </c>
      <c r="BI406">
        <f t="shared" si="121"/>
        <v>0.99999823075223859</v>
      </c>
      <c r="BL406" s="9"/>
      <c r="BM406" s="10" t="e">
        <f t="shared" si="139"/>
        <v>#N/A</v>
      </c>
      <c r="BN406" s="10" t="e">
        <f t="shared" si="140"/>
        <v>#N/A</v>
      </c>
      <c r="BO406" s="10" t="e">
        <f t="shared" si="130"/>
        <v>#N/A</v>
      </c>
      <c r="BP406" t="str">
        <f t="shared" si="131"/>
        <v/>
      </c>
      <c r="BQ406" s="10" t="str">
        <f t="shared" si="132"/>
        <v/>
      </c>
    </row>
    <row r="407" spans="4:69" x14ac:dyDescent="0.25">
      <c r="D407" s="6">
        <v>42577</v>
      </c>
      <c r="E407">
        <v>168.5814</v>
      </c>
      <c r="F407">
        <v>168.49</v>
      </c>
      <c r="I407" s="6">
        <v>42577</v>
      </c>
      <c r="J407">
        <v>168.49</v>
      </c>
      <c r="K407">
        <v>168.5814</v>
      </c>
      <c r="P407" s="6">
        <v>42580</v>
      </c>
      <c r="Q407">
        <v>0.1784</v>
      </c>
      <c r="S407" s="6">
        <v>42584</v>
      </c>
      <c r="T407">
        <v>11729</v>
      </c>
      <c r="W407" s="6">
        <v>42606</v>
      </c>
      <c r="X407" t="s">
        <v>1622</v>
      </c>
      <c r="Y407">
        <v>1752.21</v>
      </c>
      <c r="AJ407" s="6">
        <v>42580</v>
      </c>
      <c r="AK407" s="4">
        <f t="shared" si="124"/>
        <v>0.1784</v>
      </c>
      <c r="AM407" s="6">
        <v>42584</v>
      </c>
      <c r="AN407">
        <f t="shared" si="125"/>
        <v>1923.32142</v>
      </c>
      <c r="AR407" s="6">
        <v>42577</v>
      </c>
      <c r="AS407">
        <f t="shared" si="126"/>
        <v>168.5814</v>
      </c>
      <c r="AT407">
        <f t="shared" si="127"/>
        <v>1752.73</v>
      </c>
      <c r="AU407">
        <f t="shared" si="133"/>
        <v>-1.3843399070711082E-2</v>
      </c>
      <c r="AV407">
        <f t="shared" si="134"/>
        <v>-1.3813242707958251E-2</v>
      </c>
      <c r="AX407" s="6">
        <v>42577</v>
      </c>
      <c r="AY407">
        <f t="shared" si="128"/>
        <v>168.5814</v>
      </c>
      <c r="AZ407">
        <f t="shared" si="129"/>
        <v>168.49</v>
      </c>
      <c r="BA407">
        <f t="shared" si="135"/>
        <v>-5.4217131901856952E-4</v>
      </c>
      <c r="BB407">
        <f t="shared" si="136"/>
        <v>0</v>
      </c>
      <c r="BE407">
        <f t="shared" si="137"/>
        <v>93.172354713018294</v>
      </c>
      <c r="BF407" t="e">
        <f t="shared" si="138"/>
        <v>#N/A</v>
      </c>
      <c r="BG407">
        <f t="shared" si="122"/>
        <v>0.29573289345384429</v>
      </c>
      <c r="BH407">
        <f t="shared" si="123"/>
        <v>0.29576027308652336</v>
      </c>
      <c r="BI407">
        <f t="shared" si="121"/>
        <v>0.9999983151606785</v>
      </c>
      <c r="BL407" s="9"/>
      <c r="BM407" s="10" t="e">
        <f t="shared" si="139"/>
        <v>#N/A</v>
      </c>
      <c r="BN407" s="10" t="e">
        <f t="shared" si="140"/>
        <v>#N/A</v>
      </c>
      <c r="BO407" s="10" t="e">
        <f t="shared" si="130"/>
        <v>#N/A</v>
      </c>
      <c r="BP407" t="str">
        <f t="shared" si="131"/>
        <v/>
      </c>
      <c r="BQ407" s="10" t="str">
        <f t="shared" si="132"/>
        <v/>
      </c>
    </row>
    <row r="408" spans="4:69" x14ac:dyDescent="0.25">
      <c r="D408" s="6">
        <v>42578</v>
      </c>
      <c r="E408">
        <v>170.45840000000001</v>
      </c>
      <c r="F408">
        <v>170.6</v>
      </c>
      <c r="I408" s="6">
        <v>42578</v>
      </c>
      <c r="J408">
        <v>170.6</v>
      </c>
      <c r="K408">
        <v>170.45840000000001</v>
      </c>
      <c r="P408" s="6">
        <v>42583</v>
      </c>
      <c r="Q408">
        <v>0.14130000000000001</v>
      </c>
      <c r="S408" s="6">
        <v>42585</v>
      </c>
      <c r="T408">
        <v>2740</v>
      </c>
      <c r="W408" s="6">
        <v>42607</v>
      </c>
      <c r="X408" t="s">
        <v>1622</v>
      </c>
      <c r="Y408">
        <v>1748.89</v>
      </c>
      <c r="AJ408" s="6">
        <v>42583</v>
      </c>
      <c r="AK408" s="4">
        <f t="shared" si="124"/>
        <v>0.14130000000000001</v>
      </c>
      <c r="AM408" s="6">
        <v>42585</v>
      </c>
      <c r="AN408">
        <f t="shared" si="125"/>
        <v>448.23660000000001</v>
      </c>
      <c r="AR408" s="6">
        <v>42578</v>
      </c>
      <c r="AS408">
        <f t="shared" si="126"/>
        <v>170.45840000000001</v>
      </c>
      <c r="AT408">
        <f t="shared" si="127"/>
        <v>1772.3</v>
      </c>
      <c r="AU408">
        <f t="shared" si="133"/>
        <v>1.1134087153149785E-2</v>
      </c>
      <c r="AV408">
        <f t="shared" si="134"/>
        <v>1.1165439057926774E-2</v>
      </c>
      <c r="AX408" s="6">
        <v>42578</v>
      </c>
      <c r="AY408">
        <f t="shared" si="128"/>
        <v>170.45840000000001</v>
      </c>
      <c r="AZ408">
        <f t="shared" si="129"/>
        <v>170.6</v>
      </c>
      <c r="BA408">
        <f t="shared" si="135"/>
        <v>0</v>
      </c>
      <c r="BB408">
        <f t="shared" si="136"/>
        <v>8.3070121507633488E-4</v>
      </c>
      <c r="BE408">
        <f t="shared" si="137"/>
        <v>94.209743830657231</v>
      </c>
      <c r="BF408" t="e">
        <f t="shared" si="138"/>
        <v>#N/A</v>
      </c>
      <c r="BG408">
        <f t="shared" si="122"/>
        <v>0.29584064833026802</v>
      </c>
      <c r="BH408">
        <f t="shared" si="123"/>
        <v>0.29586784496753615</v>
      </c>
      <c r="BI408">
        <f t="shared" ref="BI408:BI471" si="141">CORREL(AU390:AU408,AV390:AV408)</f>
        <v>0.9999983071374281</v>
      </c>
      <c r="BL408" s="9"/>
      <c r="BM408" s="10" t="e">
        <f t="shared" si="139"/>
        <v>#N/A</v>
      </c>
      <c r="BN408" s="10" t="e">
        <f t="shared" si="140"/>
        <v>#N/A</v>
      </c>
      <c r="BO408" s="10" t="e">
        <f t="shared" si="130"/>
        <v>#N/A</v>
      </c>
      <c r="BP408" t="str">
        <f t="shared" si="131"/>
        <v/>
      </c>
      <c r="BQ408" s="10" t="str">
        <f t="shared" si="132"/>
        <v/>
      </c>
    </row>
    <row r="409" spans="4:69" x14ac:dyDescent="0.25">
      <c r="D409" s="6">
        <v>42579</v>
      </c>
      <c r="E409">
        <v>168.59309999999999</v>
      </c>
      <c r="F409">
        <v>167.91</v>
      </c>
      <c r="I409" s="6">
        <v>42579</v>
      </c>
      <c r="J409">
        <v>167.91</v>
      </c>
      <c r="K409">
        <v>168.59309999999999</v>
      </c>
      <c r="P409" s="6">
        <v>42584</v>
      </c>
      <c r="Q409">
        <v>0.1721</v>
      </c>
      <c r="S409" s="6">
        <v>42586</v>
      </c>
      <c r="T409">
        <v>5761</v>
      </c>
      <c r="W409" s="6">
        <v>42608</v>
      </c>
      <c r="X409" t="s">
        <v>1622</v>
      </c>
      <c r="Y409">
        <v>1726.68</v>
      </c>
      <c r="AJ409" s="6">
        <v>42584</v>
      </c>
      <c r="AK409" s="4">
        <f t="shared" si="124"/>
        <v>0.1721</v>
      </c>
      <c r="AM409" s="6">
        <v>42586</v>
      </c>
      <c r="AN409">
        <f t="shared" si="125"/>
        <v>952.40852000000007</v>
      </c>
      <c r="AR409" s="6">
        <v>42579</v>
      </c>
      <c r="AS409">
        <f t="shared" si="126"/>
        <v>168.59309999999999</v>
      </c>
      <c r="AT409">
        <f t="shared" si="127"/>
        <v>1752.96</v>
      </c>
      <c r="AU409">
        <f t="shared" si="133"/>
        <v>-1.0942845879111984E-2</v>
      </c>
      <c r="AV409">
        <f t="shared" si="134"/>
        <v>-1.0912373751622129E-2</v>
      </c>
      <c r="AX409" s="6">
        <v>42579</v>
      </c>
      <c r="AY409">
        <f t="shared" si="128"/>
        <v>168.59309999999999</v>
      </c>
      <c r="AZ409">
        <f t="shared" si="129"/>
        <v>167.91</v>
      </c>
      <c r="BA409">
        <f t="shared" si="135"/>
        <v>-4.0517672431433782E-3</v>
      </c>
      <c r="BB409">
        <f t="shared" si="136"/>
        <v>0</v>
      </c>
      <c r="BE409">
        <f t="shared" si="137"/>
        <v>93.178821123607733</v>
      </c>
      <c r="BF409" t="e">
        <f t="shared" si="138"/>
        <v>#N/A</v>
      </c>
      <c r="BG409">
        <f t="shared" si="122"/>
        <v>0.29590597734873164</v>
      </c>
      <c r="BH409">
        <f t="shared" si="123"/>
        <v>0.29593386566878227</v>
      </c>
      <c r="BI409">
        <f t="shared" si="141"/>
        <v>0.99999842216398027</v>
      </c>
      <c r="BL409" s="9"/>
      <c r="BM409" s="10" t="e">
        <f t="shared" si="139"/>
        <v>#N/A</v>
      </c>
      <c r="BN409" s="10" t="e">
        <f t="shared" si="140"/>
        <v>#N/A</v>
      </c>
      <c r="BO409" s="10" t="e">
        <f t="shared" si="130"/>
        <v>#N/A</v>
      </c>
      <c r="BP409" t="str">
        <f t="shared" si="131"/>
        <v/>
      </c>
      <c r="BQ409" s="10" t="str">
        <f t="shared" si="132"/>
        <v/>
      </c>
    </row>
    <row r="410" spans="4:69" x14ac:dyDescent="0.25">
      <c r="D410" s="6">
        <v>42580</v>
      </c>
      <c r="E410">
        <v>170.6095</v>
      </c>
      <c r="F410">
        <v>168.3</v>
      </c>
      <c r="I410" s="6">
        <v>42580</v>
      </c>
      <c r="J410">
        <v>168.3</v>
      </c>
      <c r="K410">
        <v>170.6095</v>
      </c>
      <c r="P410" s="6">
        <v>42585</v>
      </c>
      <c r="Q410">
        <v>0.18210000000000001</v>
      </c>
      <c r="S410" s="6">
        <v>42587</v>
      </c>
      <c r="T410">
        <v>42174</v>
      </c>
      <c r="W410" s="6">
        <v>42611</v>
      </c>
      <c r="X410" t="s">
        <v>1622</v>
      </c>
      <c r="Y410">
        <v>1761.3</v>
      </c>
      <c r="AJ410" s="6">
        <v>42585</v>
      </c>
      <c r="AK410" s="4">
        <f t="shared" si="124"/>
        <v>0.18210000000000001</v>
      </c>
      <c r="AM410" s="6">
        <v>42587</v>
      </c>
      <c r="AN410">
        <f t="shared" si="125"/>
        <v>7043.9014800000004</v>
      </c>
      <c r="AR410" s="6">
        <v>42580</v>
      </c>
      <c r="AS410">
        <f t="shared" si="126"/>
        <v>170.6095</v>
      </c>
      <c r="AT410">
        <f t="shared" si="127"/>
        <v>1773.98</v>
      </c>
      <c r="AU410">
        <f t="shared" si="133"/>
        <v>1.1960157325537013E-2</v>
      </c>
      <c r="AV410">
        <f t="shared" si="134"/>
        <v>1.1991146403796948E-2</v>
      </c>
      <c r="AX410" s="6">
        <v>42580</v>
      </c>
      <c r="AY410">
        <f t="shared" si="128"/>
        <v>170.6095</v>
      </c>
      <c r="AZ410">
        <f t="shared" si="129"/>
        <v>168.3</v>
      </c>
      <c r="BA410">
        <f t="shared" si="135"/>
        <v>-1.3536760848604446E-2</v>
      </c>
      <c r="BB410">
        <f t="shared" si="136"/>
        <v>0</v>
      </c>
      <c r="BE410">
        <f t="shared" si="137"/>
        <v>94.293254483654152</v>
      </c>
      <c r="BF410" t="e">
        <f t="shared" si="138"/>
        <v>#N/A</v>
      </c>
      <c r="BG410">
        <f t="shared" si="122"/>
        <v>0.2961842742483462</v>
      </c>
      <c r="BH410">
        <f t="shared" si="123"/>
        <v>0.29621160071725838</v>
      </c>
      <c r="BI410">
        <f t="shared" si="141"/>
        <v>0.99999874200129057</v>
      </c>
      <c r="BL410" s="9"/>
      <c r="BM410" s="10" t="e">
        <f t="shared" si="139"/>
        <v>#N/A</v>
      </c>
      <c r="BN410" s="10" t="e">
        <f t="shared" si="140"/>
        <v>#N/A</v>
      </c>
      <c r="BO410" s="10" t="e">
        <f t="shared" si="130"/>
        <v>#N/A</v>
      </c>
      <c r="BP410" t="str">
        <f t="shared" si="131"/>
        <v/>
      </c>
      <c r="BQ410" s="10" t="str">
        <f t="shared" si="132"/>
        <v/>
      </c>
    </row>
    <row r="411" spans="4:69" x14ac:dyDescent="0.25">
      <c r="D411" s="6">
        <v>42583</v>
      </c>
      <c r="E411">
        <v>170.47839999999999</v>
      </c>
      <c r="F411">
        <v>168.64</v>
      </c>
      <c r="I411" s="6">
        <v>42583</v>
      </c>
      <c r="J411">
        <v>168.64</v>
      </c>
      <c r="K411">
        <v>170.47839999999999</v>
      </c>
      <c r="P411" s="6">
        <v>42586</v>
      </c>
      <c r="Q411">
        <v>0.15970000000000001</v>
      </c>
      <c r="S411" s="6">
        <v>42590</v>
      </c>
      <c r="T411">
        <v>36560</v>
      </c>
      <c r="W411" s="6">
        <v>42612</v>
      </c>
      <c r="X411" t="s">
        <v>1622</v>
      </c>
      <c r="Y411">
        <v>1760.69</v>
      </c>
      <c r="AJ411" s="6">
        <v>42586</v>
      </c>
      <c r="AK411" s="4">
        <f t="shared" si="124"/>
        <v>0.15970000000000001</v>
      </c>
      <c r="AM411" s="6">
        <v>42590</v>
      </c>
      <c r="AN411">
        <f t="shared" si="125"/>
        <v>6162.9192000000003</v>
      </c>
      <c r="AR411" s="6">
        <v>42583</v>
      </c>
      <c r="AS411">
        <f t="shared" si="126"/>
        <v>170.47839999999999</v>
      </c>
      <c r="AT411">
        <f t="shared" si="127"/>
        <v>1772.78</v>
      </c>
      <c r="AU411">
        <f t="shared" si="133"/>
        <v>-7.6842145367050918E-4</v>
      </c>
      <c r="AV411">
        <f t="shared" si="134"/>
        <v>-6.7644505575037428E-4</v>
      </c>
      <c r="AX411" s="6">
        <v>42583</v>
      </c>
      <c r="AY411">
        <f t="shared" si="128"/>
        <v>170.47839999999999</v>
      </c>
      <c r="AZ411">
        <f t="shared" si="129"/>
        <v>168.64</v>
      </c>
      <c r="BA411">
        <f t="shared" si="135"/>
        <v>-1.0783770847215823E-2</v>
      </c>
      <c r="BB411">
        <f t="shared" si="136"/>
        <v>0</v>
      </c>
      <c r="BE411">
        <f t="shared" si="137"/>
        <v>94.220797523972493</v>
      </c>
      <c r="BF411" t="e">
        <f t="shared" si="138"/>
        <v>#N/A</v>
      </c>
      <c r="BG411">
        <f t="shared" si="122"/>
        <v>0.29618307807102079</v>
      </c>
      <c r="BH411">
        <f t="shared" si="123"/>
        <v>0.2962104353252597</v>
      </c>
      <c r="BI411">
        <f t="shared" si="141"/>
        <v>0.9999983536082826</v>
      </c>
      <c r="BL411" s="9"/>
      <c r="BM411" s="10" t="e">
        <f t="shared" si="139"/>
        <v>#N/A</v>
      </c>
      <c r="BN411" s="10" t="e">
        <f t="shared" si="140"/>
        <v>#N/A</v>
      </c>
      <c r="BO411" s="10" t="e">
        <f t="shared" si="130"/>
        <v>#N/A</v>
      </c>
      <c r="BP411" t="str">
        <f t="shared" si="131"/>
        <v/>
      </c>
      <c r="BQ411" s="10" t="str">
        <f t="shared" si="132"/>
        <v/>
      </c>
    </row>
    <row r="412" spans="4:69" x14ac:dyDescent="0.25">
      <c r="D412" s="6">
        <v>42584</v>
      </c>
      <c r="E412">
        <v>167.65369999999999</v>
      </c>
      <c r="F412">
        <v>163.98</v>
      </c>
      <c r="I412" s="6">
        <v>42584</v>
      </c>
      <c r="J412">
        <v>163.98</v>
      </c>
      <c r="K412">
        <v>167.65369999999999</v>
      </c>
      <c r="P412" s="6">
        <v>42587</v>
      </c>
      <c r="Q412">
        <v>0.18060000000000001</v>
      </c>
      <c r="S412" s="6">
        <v>42591</v>
      </c>
      <c r="T412">
        <v>1300</v>
      </c>
      <c r="W412" s="6">
        <v>42613</v>
      </c>
      <c r="X412" t="s">
        <v>1622</v>
      </c>
      <c r="Y412">
        <v>1783.02</v>
      </c>
      <c r="AJ412" s="6">
        <v>42587</v>
      </c>
      <c r="AK412" s="4">
        <f t="shared" si="124"/>
        <v>0.18060000000000001</v>
      </c>
      <c r="AM412" s="6">
        <v>42591</v>
      </c>
      <c r="AN412">
        <f t="shared" si="125"/>
        <v>220.506</v>
      </c>
      <c r="AR412" s="6">
        <v>42584</v>
      </c>
      <c r="AS412">
        <f t="shared" si="126"/>
        <v>167.65369999999999</v>
      </c>
      <c r="AT412">
        <f t="shared" si="127"/>
        <v>1743.46</v>
      </c>
      <c r="AU412">
        <f t="shared" si="133"/>
        <v>-1.6569254521393906E-2</v>
      </c>
      <c r="AV412">
        <f t="shared" si="134"/>
        <v>-1.6538995250397592E-2</v>
      </c>
      <c r="AX412" s="6">
        <v>42584</v>
      </c>
      <c r="AY412">
        <f t="shared" si="128"/>
        <v>167.65369999999999</v>
      </c>
      <c r="AZ412">
        <f t="shared" si="129"/>
        <v>163.98</v>
      </c>
      <c r="BA412">
        <f t="shared" si="135"/>
        <v>-2.1912430205834998E-2</v>
      </c>
      <c r="BB412">
        <f t="shared" si="136"/>
        <v>0</v>
      </c>
      <c r="BE412">
        <f t="shared" si="137"/>
        <v>92.659629148589076</v>
      </c>
      <c r="BF412" t="e">
        <f t="shared" si="138"/>
        <v>#N/A</v>
      </c>
      <c r="BG412">
        <f t="shared" si="122"/>
        <v>0.29658095740386836</v>
      </c>
      <c r="BH412">
        <f t="shared" si="123"/>
        <v>0.29660895400299236</v>
      </c>
      <c r="BI412">
        <f t="shared" si="141"/>
        <v>0.99999831924777727</v>
      </c>
      <c r="BL412" s="9"/>
      <c r="BM412" s="10" t="e">
        <f t="shared" si="139"/>
        <v>#N/A</v>
      </c>
      <c r="BN412" s="10" t="e">
        <f t="shared" si="140"/>
        <v>#N/A</v>
      </c>
      <c r="BO412" s="10" t="e">
        <f t="shared" si="130"/>
        <v>#N/A</v>
      </c>
      <c r="BP412" t="str">
        <f t="shared" si="131"/>
        <v/>
      </c>
      <c r="BQ412" s="10" t="str">
        <f t="shared" si="132"/>
        <v/>
      </c>
    </row>
    <row r="413" spans="4:69" x14ac:dyDescent="0.25">
      <c r="D413" s="6">
        <v>42585</v>
      </c>
      <c r="E413">
        <v>163.9667</v>
      </c>
      <c r="F413">
        <v>163.59</v>
      </c>
      <c r="I413" s="6">
        <v>42585</v>
      </c>
      <c r="J413">
        <v>163.59</v>
      </c>
      <c r="K413">
        <v>163.9667</v>
      </c>
      <c r="P413" s="6">
        <v>42590</v>
      </c>
      <c r="Q413">
        <v>0.18129999999999999</v>
      </c>
      <c r="S413" s="6">
        <v>42592</v>
      </c>
      <c r="T413">
        <v>17569</v>
      </c>
      <c r="W413" s="6">
        <v>42614</v>
      </c>
      <c r="X413" t="s">
        <v>1622</v>
      </c>
      <c r="Y413">
        <v>1793.41</v>
      </c>
      <c r="AJ413" s="6">
        <v>42590</v>
      </c>
      <c r="AK413" s="4">
        <f t="shared" si="124"/>
        <v>0.18129999999999999</v>
      </c>
      <c r="AM413" s="6">
        <v>42592</v>
      </c>
      <c r="AN413">
        <f t="shared" si="125"/>
        <v>2967.0527199999997</v>
      </c>
      <c r="AR413" s="6">
        <v>42585</v>
      </c>
      <c r="AS413">
        <f t="shared" si="126"/>
        <v>163.9667</v>
      </c>
      <c r="AT413">
        <f t="shared" si="127"/>
        <v>1705.17</v>
      </c>
      <c r="AU413">
        <f t="shared" si="133"/>
        <v>-2.1991760396579241E-2</v>
      </c>
      <c r="AV413">
        <f t="shared" si="134"/>
        <v>-2.1962075413258675E-2</v>
      </c>
      <c r="AX413" s="6">
        <v>42585</v>
      </c>
      <c r="AY413">
        <f t="shared" si="128"/>
        <v>163.9667</v>
      </c>
      <c r="AZ413">
        <f t="shared" si="129"/>
        <v>163.59</v>
      </c>
      <c r="BA413">
        <f t="shared" si="135"/>
        <v>-2.2974177073759039E-3</v>
      </c>
      <c r="BB413">
        <f t="shared" si="136"/>
        <v>0</v>
      </c>
      <c r="BE413">
        <f t="shared" si="137"/>
        <v>90.621880785917412</v>
      </c>
      <c r="BF413" t="e">
        <f t="shared" si="138"/>
        <v>#N/A</v>
      </c>
      <c r="BG413">
        <f t="shared" si="122"/>
        <v>0.29729858283077792</v>
      </c>
      <c r="BH413">
        <f t="shared" si="123"/>
        <v>0.29732757475250132</v>
      </c>
      <c r="BI413">
        <f t="shared" si="141"/>
        <v>0.99999854780856889</v>
      </c>
      <c r="BL413" s="9"/>
      <c r="BM413" s="10" t="e">
        <f t="shared" si="139"/>
        <v>#N/A</v>
      </c>
      <c r="BN413" s="10" t="e">
        <f t="shared" si="140"/>
        <v>#N/A</v>
      </c>
      <c r="BO413" s="10" t="e">
        <f t="shared" si="130"/>
        <v>#N/A</v>
      </c>
      <c r="BP413" t="str">
        <f t="shared" si="131"/>
        <v/>
      </c>
      <c r="BQ413" s="10" t="str">
        <f t="shared" si="132"/>
        <v/>
      </c>
    </row>
    <row r="414" spans="4:69" x14ac:dyDescent="0.25">
      <c r="D414" s="6">
        <v>42586</v>
      </c>
      <c r="E414">
        <v>165.40010000000001</v>
      </c>
      <c r="F414">
        <v>165.32</v>
      </c>
      <c r="I414" s="6">
        <v>42586</v>
      </c>
      <c r="J414">
        <v>165.32</v>
      </c>
      <c r="K414">
        <v>165.40010000000001</v>
      </c>
      <c r="P414" s="6">
        <v>42591</v>
      </c>
      <c r="Q414">
        <v>0.16059999999999999</v>
      </c>
      <c r="S414" s="6">
        <v>42593</v>
      </c>
      <c r="T414">
        <v>55203</v>
      </c>
      <c r="W414" s="6">
        <v>42615</v>
      </c>
      <c r="X414" t="s">
        <v>1622</v>
      </c>
      <c r="Y414">
        <v>1797.83</v>
      </c>
      <c r="AJ414" s="6">
        <v>42591</v>
      </c>
      <c r="AK414" s="4">
        <f t="shared" si="124"/>
        <v>0.16059999999999999</v>
      </c>
      <c r="AM414" s="6">
        <v>42593</v>
      </c>
      <c r="AN414">
        <f t="shared" si="125"/>
        <v>9407.6952600000004</v>
      </c>
      <c r="AR414" s="6">
        <v>42586</v>
      </c>
      <c r="AS414">
        <f t="shared" si="126"/>
        <v>165.40010000000001</v>
      </c>
      <c r="AT414">
        <f t="shared" si="127"/>
        <v>1720.13</v>
      </c>
      <c r="AU414">
        <f t="shared" si="133"/>
        <v>8.7420189587277264E-3</v>
      </c>
      <c r="AV414">
        <f t="shared" si="134"/>
        <v>8.7733187893288545E-3</v>
      </c>
      <c r="AX414" s="6">
        <v>42586</v>
      </c>
      <c r="AY414">
        <f t="shared" si="128"/>
        <v>165.40010000000001</v>
      </c>
      <c r="AZ414">
        <f t="shared" si="129"/>
        <v>165.32</v>
      </c>
      <c r="BA414">
        <f t="shared" si="135"/>
        <v>-4.8428023925028985E-4</v>
      </c>
      <c r="BB414">
        <f t="shared" si="136"/>
        <v>0</v>
      </c>
      <c r="BE414">
        <f t="shared" si="137"/>
        <v>91.414098985823472</v>
      </c>
      <c r="BF414" t="e">
        <f t="shared" si="138"/>
        <v>#N/A</v>
      </c>
      <c r="BG414">
        <f t="shared" si="122"/>
        <v>0.2974280356694341</v>
      </c>
      <c r="BH414">
        <f t="shared" si="123"/>
        <v>0.29745683349497504</v>
      </c>
      <c r="BI414">
        <f t="shared" si="141"/>
        <v>0.99999843205975836</v>
      </c>
      <c r="BL414" s="9"/>
      <c r="BM414" s="10" t="e">
        <f t="shared" si="139"/>
        <v>#N/A</v>
      </c>
      <c r="BN414" s="10" t="e">
        <f t="shared" si="140"/>
        <v>#N/A</v>
      </c>
      <c r="BO414" s="10" t="e">
        <f t="shared" si="130"/>
        <v>#N/A</v>
      </c>
      <c r="BP414" t="str">
        <f t="shared" si="131"/>
        <v/>
      </c>
      <c r="BQ414" s="10" t="str">
        <f t="shared" si="132"/>
        <v/>
      </c>
    </row>
    <row r="415" spans="4:69" x14ac:dyDescent="0.25">
      <c r="D415" s="6">
        <v>42587</v>
      </c>
      <c r="E415">
        <v>164.98740000000001</v>
      </c>
      <c r="F415">
        <v>167.02</v>
      </c>
      <c r="I415" s="6">
        <v>42587</v>
      </c>
      <c r="J415">
        <v>167.02</v>
      </c>
      <c r="K415">
        <v>164.98740000000001</v>
      </c>
      <c r="P415" s="6">
        <v>42592</v>
      </c>
      <c r="Q415">
        <v>0.16139999999999999</v>
      </c>
      <c r="S415" s="6">
        <v>42594</v>
      </c>
      <c r="T415">
        <v>1604</v>
      </c>
      <c r="W415" s="6">
        <v>42618</v>
      </c>
      <c r="X415" t="s">
        <v>1622</v>
      </c>
      <c r="Y415">
        <v>1802.02</v>
      </c>
      <c r="AJ415" s="6">
        <v>42592</v>
      </c>
      <c r="AK415" s="4">
        <f t="shared" si="124"/>
        <v>0.16139999999999999</v>
      </c>
      <c r="AM415" s="6">
        <v>42594</v>
      </c>
      <c r="AN415">
        <f t="shared" si="125"/>
        <v>271.74968000000001</v>
      </c>
      <c r="AR415" s="6">
        <v>42587</v>
      </c>
      <c r="AS415">
        <f t="shared" si="126"/>
        <v>164.98740000000001</v>
      </c>
      <c r="AT415">
        <f t="shared" si="127"/>
        <v>1715.88</v>
      </c>
      <c r="AU415">
        <f t="shared" si="133"/>
        <v>-2.495161732066653E-3</v>
      </c>
      <c r="AV415">
        <f t="shared" si="134"/>
        <v>-2.4707434903176173E-3</v>
      </c>
      <c r="AX415" s="6">
        <v>42587</v>
      </c>
      <c r="AY415">
        <f t="shared" si="128"/>
        <v>164.98740000000001</v>
      </c>
      <c r="AZ415">
        <f t="shared" si="129"/>
        <v>167.02</v>
      </c>
      <c r="BA415">
        <f t="shared" si="135"/>
        <v>0</v>
      </c>
      <c r="BB415">
        <f t="shared" si="136"/>
        <v>1.2319728658067186E-2</v>
      </c>
      <c r="BE415">
        <f t="shared" si="137"/>
        <v>91.186006024262696</v>
      </c>
      <c r="BF415" t="e">
        <f t="shared" si="138"/>
        <v>#N/A</v>
      </c>
      <c r="BG415">
        <f t="shared" si="122"/>
        <v>0.29732196513280978</v>
      </c>
      <c r="BH415">
        <f t="shared" si="123"/>
        <v>0.29734950581642416</v>
      </c>
      <c r="BI415">
        <f t="shared" si="141"/>
        <v>0.99999797252161704</v>
      </c>
      <c r="BL415" s="9"/>
      <c r="BM415" s="10" t="e">
        <f t="shared" si="139"/>
        <v>#N/A</v>
      </c>
      <c r="BN415" s="10" t="e">
        <f t="shared" si="140"/>
        <v>#N/A</v>
      </c>
      <c r="BO415" s="10" t="e">
        <f t="shared" si="130"/>
        <v>#N/A</v>
      </c>
      <c r="BP415" t="str">
        <f t="shared" si="131"/>
        <v/>
      </c>
      <c r="BQ415" s="10" t="str">
        <f t="shared" si="132"/>
        <v/>
      </c>
    </row>
    <row r="416" spans="4:69" x14ac:dyDescent="0.25">
      <c r="D416" s="6">
        <v>42590</v>
      </c>
      <c r="E416">
        <v>168.30930000000001</v>
      </c>
      <c r="F416">
        <v>168.57</v>
      </c>
      <c r="I416" s="6">
        <v>42590</v>
      </c>
      <c r="J416">
        <v>168.57</v>
      </c>
      <c r="K416">
        <v>168.30930000000001</v>
      </c>
      <c r="P416" s="6">
        <v>42593</v>
      </c>
      <c r="Q416">
        <v>0.15970000000000001</v>
      </c>
      <c r="S416" s="6">
        <v>42597</v>
      </c>
      <c r="T416">
        <v>286</v>
      </c>
      <c r="W416" s="6">
        <v>42619</v>
      </c>
      <c r="X416" t="s">
        <v>1622</v>
      </c>
      <c r="Y416">
        <v>1813.83</v>
      </c>
      <c r="AJ416" s="6">
        <v>42593</v>
      </c>
      <c r="AK416" s="4">
        <f t="shared" si="124"/>
        <v>0.15970000000000001</v>
      </c>
      <c r="AM416" s="6">
        <v>42597</v>
      </c>
      <c r="AN416">
        <f t="shared" si="125"/>
        <v>48.651460000000007</v>
      </c>
      <c r="AR416" s="6">
        <v>42590</v>
      </c>
      <c r="AS416">
        <f t="shared" si="126"/>
        <v>168.30930000000001</v>
      </c>
      <c r="AT416">
        <f t="shared" si="127"/>
        <v>1750.6</v>
      </c>
      <c r="AU416">
        <f t="shared" si="133"/>
        <v>2.0134264798402857E-2</v>
      </c>
      <c r="AV416">
        <f t="shared" si="134"/>
        <v>2.0234515234165418E-2</v>
      </c>
      <c r="AX416" s="6">
        <v>42590</v>
      </c>
      <c r="AY416">
        <f t="shared" si="128"/>
        <v>168.30930000000001</v>
      </c>
      <c r="AZ416">
        <f t="shared" si="129"/>
        <v>168.57</v>
      </c>
      <c r="BA416">
        <f t="shared" si="135"/>
        <v>0</v>
      </c>
      <c r="BB416">
        <f t="shared" si="136"/>
        <v>1.5489340161238818E-3</v>
      </c>
      <c r="BE416">
        <f t="shared" si="137"/>
        <v>93.021969215463955</v>
      </c>
      <c r="BF416" t="e">
        <f t="shared" si="138"/>
        <v>#N/A</v>
      </c>
      <c r="BG416">
        <f t="shared" si="122"/>
        <v>0.29807856502395319</v>
      </c>
      <c r="BH416">
        <f t="shared" si="123"/>
        <v>0.29811029077808737</v>
      </c>
      <c r="BI416">
        <f t="shared" si="141"/>
        <v>0.99999724375654797</v>
      </c>
      <c r="BL416" s="9"/>
      <c r="BM416" s="10" t="e">
        <f t="shared" si="139"/>
        <v>#N/A</v>
      </c>
      <c r="BN416" s="10" t="e">
        <f t="shared" si="140"/>
        <v>#N/A</v>
      </c>
      <c r="BO416" s="10" t="e">
        <f t="shared" si="130"/>
        <v>#N/A</v>
      </c>
      <c r="BP416" t="str">
        <f t="shared" si="131"/>
        <v/>
      </c>
      <c r="BQ416" s="10" t="str">
        <f t="shared" si="132"/>
        <v/>
      </c>
    </row>
    <row r="417" spans="4:69" x14ac:dyDescent="0.25">
      <c r="D417" s="6">
        <v>42591</v>
      </c>
      <c r="E417">
        <v>169.86359999999999</v>
      </c>
      <c r="F417">
        <v>169.62</v>
      </c>
      <c r="I417" s="6">
        <v>42591</v>
      </c>
      <c r="J417">
        <v>169.62</v>
      </c>
      <c r="K417">
        <v>169.86359999999999</v>
      </c>
      <c r="P417" s="6">
        <v>42594</v>
      </c>
      <c r="Q417">
        <v>0.16930000000000001</v>
      </c>
      <c r="S417" s="6">
        <v>42598</v>
      </c>
      <c r="T417">
        <v>66238</v>
      </c>
      <c r="W417" s="6">
        <v>42620</v>
      </c>
      <c r="X417" t="s">
        <v>1622</v>
      </c>
      <c r="Y417">
        <v>1809.6</v>
      </c>
      <c r="AJ417" s="6">
        <v>42594</v>
      </c>
      <c r="AK417" s="4">
        <f t="shared" si="124"/>
        <v>0.16930000000000001</v>
      </c>
      <c r="AM417" s="6">
        <v>42598</v>
      </c>
      <c r="AN417">
        <f t="shared" si="125"/>
        <v>11067.045040000001</v>
      </c>
      <c r="AR417" s="6">
        <v>42591</v>
      </c>
      <c r="AS417">
        <f t="shared" si="126"/>
        <v>169.86359999999999</v>
      </c>
      <c r="AT417">
        <f t="shared" si="127"/>
        <v>1766.83</v>
      </c>
      <c r="AU417">
        <f t="shared" si="133"/>
        <v>9.2347838176498609E-3</v>
      </c>
      <c r="AV417">
        <f t="shared" si="134"/>
        <v>9.2711070490116843E-3</v>
      </c>
      <c r="AX417" s="6">
        <v>42591</v>
      </c>
      <c r="AY417">
        <f t="shared" si="128"/>
        <v>169.86359999999999</v>
      </c>
      <c r="AZ417">
        <f t="shared" si="129"/>
        <v>169.62</v>
      </c>
      <c r="BA417">
        <f t="shared" si="135"/>
        <v>-1.4340918242635725E-3</v>
      </c>
      <c r="BB417">
        <f t="shared" si="136"/>
        <v>0</v>
      </c>
      <c r="BE417">
        <f t="shared" si="137"/>
        <v>93.88100699146085</v>
      </c>
      <c r="BF417" t="e">
        <f t="shared" si="138"/>
        <v>#N/A</v>
      </c>
      <c r="BG417">
        <f t="shared" si="122"/>
        <v>0.29800337497809204</v>
      </c>
      <c r="BH417">
        <f t="shared" si="123"/>
        <v>0.29803456883691604</v>
      </c>
      <c r="BI417">
        <f t="shared" si="141"/>
        <v>0.99999720353694832</v>
      </c>
      <c r="BL417" s="9"/>
      <c r="BM417" s="10" t="e">
        <f t="shared" si="139"/>
        <v>#N/A</v>
      </c>
      <c r="BN417" s="10" t="e">
        <f t="shared" si="140"/>
        <v>#N/A</v>
      </c>
      <c r="BO417" s="10" t="e">
        <f t="shared" si="130"/>
        <v>#N/A</v>
      </c>
      <c r="BP417" t="str">
        <f t="shared" si="131"/>
        <v/>
      </c>
      <c r="BQ417" s="10" t="str">
        <f t="shared" si="132"/>
        <v/>
      </c>
    </row>
    <row r="418" spans="4:69" x14ac:dyDescent="0.25">
      <c r="D418" s="6">
        <v>42592</v>
      </c>
      <c r="E418">
        <v>169.50460000000001</v>
      </c>
      <c r="F418">
        <v>168.88</v>
      </c>
      <c r="I418" s="6">
        <v>42592</v>
      </c>
      <c r="J418">
        <v>168.88</v>
      </c>
      <c r="K418">
        <v>169.50460000000001</v>
      </c>
      <c r="P418" s="6">
        <v>42597</v>
      </c>
      <c r="Q418">
        <v>0.14330000000000001</v>
      </c>
      <c r="S418" s="6">
        <v>42599</v>
      </c>
      <c r="T418">
        <v>1531</v>
      </c>
      <c r="W418" s="6">
        <v>42621</v>
      </c>
      <c r="X418" t="s">
        <v>1622</v>
      </c>
      <c r="Y418">
        <v>1804.72</v>
      </c>
      <c r="AJ418" s="6">
        <v>42597</v>
      </c>
      <c r="AK418" s="4">
        <f t="shared" si="124"/>
        <v>0.14330000000000001</v>
      </c>
      <c r="AM418" s="6">
        <v>42599</v>
      </c>
      <c r="AN418">
        <f t="shared" si="125"/>
        <v>255.87602999999999</v>
      </c>
      <c r="AR418" s="6">
        <v>42592</v>
      </c>
      <c r="AS418">
        <f t="shared" si="126"/>
        <v>169.50460000000001</v>
      </c>
      <c r="AT418">
        <f t="shared" si="127"/>
        <v>1763.14</v>
      </c>
      <c r="AU418">
        <f t="shared" si="133"/>
        <v>-2.1134604470880447E-3</v>
      </c>
      <c r="AV418">
        <f t="shared" si="134"/>
        <v>-2.0884861588267301E-3</v>
      </c>
      <c r="AX418" s="6">
        <v>42592</v>
      </c>
      <c r="AY418">
        <f t="shared" si="128"/>
        <v>169.50460000000001</v>
      </c>
      <c r="AZ418">
        <f t="shared" si="129"/>
        <v>168.88</v>
      </c>
      <c r="BA418">
        <f t="shared" si="135"/>
        <v>-3.6848557502274781E-3</v>
      </c>
      <c r="BB418">
        <f t="shared" si="136"/>
        <v>0</v>
      </c>
      <c r="BE418">
        <f t="shared" si="137"/>
        <v>93.682593196451606</v>
      </c>
      <c r="BF418" t="e">
        <f t="shared" si="138"/>
        <v>#N/A</v>
      </c>
      <c r="BG418">
        <f t="shared" si="122"/>
        <v>0.29799941201397623</v>
      </c>
      <c r="BH418">
        <f t="shared" si="123"/>
        <v>0.29803077595639871</v>
      </c>
      <c r="BI418">
        <f t="shared" si="141"/>
        <v>0.99999718745720034</v>
      </c>
      <c r="BL418" s="9"/>
      <c r="BM418" s="10" t="e">
        <f t="shared" si="139"/>
        <v>#N/A</v>
      </c>
      <c r="BN418" s="10" t="e">
        <f t="shared" si="140"/>
        <v>#N/A</v>
      </c>
      <c r="BO418" s="10" t="e">
        <f t="shared" si="130"/>
        <v>#N/A</v>
      </c>
      <c r="BP418" t="str">
        <f t="shared" si="131"/>
        <v/>
      </c>
      <c r="BQ418" s="10" t="str">
        <f t="shared" si="132"/>
        <v/>
      </c>
    </row>
    <row r="419" spans="4:69" x14ac:dyDescent="0.25">
      <c r="D419" s="6">
        <v>42593</v>
      </c>
      <c r="E419">
        <v>169.49940000000001</v>
      </c>
      <c r="F419">
        <v>170.42</v>
      </c>
      <c r="I419" s="6">
        <v>42593</v>
      </c>
      <c r="J419">
        <v>170.42</v>
      </c>
      <c r="K419">
        <v>169.49940000000001</v>
      </c>
      <c r="P419" s="6">
        <v>42598</v>
      </c>
      <c r="Q419">
        <v>0.14649999999999999</v>
      </c>
      <c r="S419" s="6">
        <v>42600</v>
      </c>
      <c r="T419">
        <v>5033</v>
      </c>
      <c r="W419" s="6">
        <v>42622</v>
      </c>
      <c r="X419" t="s">
        <v>1622</v>
      </c>
      <c r="Y419">
        <v>1801.96</v>
      </c>
      <c r="AJ419" s="6">
        <v>42598</v>
      </c>
      <c r="AK419" s="4">
        <f t="shared" si="124"/>
        <v>0.14649999999999999</v>
      </c>
      <c r="AM419" s="6">
        <v>42600</v>
      </c>
      <c r="AN419">
        <f t="shared" si="125"/>
        <v>839.0514300000001</v>
      </c>
      <c r="AR419" s="6">
        <v>42593</v>
      </c>
      <c r="AS419">
        <f t="shared" si="126"/>
        <v>169.49940000000001</v>
      </c>
      <c r="AT419">
        <f t="shared" si="127"/>
        <v>1763.14</v>
      </c>
      <c r="AU419">
        <f t="shared" si="133"/>
        <v>-3.067763352737618E-5</v>
      </c>
      <c r="AV419">
        <f t="shared" si="134"/>
        <v>0</v>
      </c>
      <c r="AX419" s="6">
        <v>42593</v>
      </c>
      <c r="AY419">
        <f t="shared" si="128"/>
        <v>169.49940000000001</v>
      </c>
      <c r="AZ419">
        <f t="shared" si="129"/>
        <v>170.42</v>
      </c>
      <c r="BA419">
        <f t="shared" si="135"/>
        <v>0</v>
      </c>
      <c r="BB419">
        <f t="shared" si="136"/>
        <v>5.4312876623749951E-3</v>
      </c>
      <c r="BE419">
        <f t="shared" si="137"/>
        <v>93.679719236189626</v>
      </c>
      <c r="BF419" t="e">
        <f t="shared" si="138"/>
        <v>#N/A</v>
      </c>
      <c r="BG419">
        <f t="shared" si="122"/>
        <v>0.29799719875047653</v>
      </c>
      <c r="BH419">
        <f t="shared" si="123"/>
        <v>0.29802850406517578</v>
      </c>
      <c r="BI419">
        <f t="shared" si="141"/>
        <v>0.99999718044273334</v>
      </c>
      <c r="BL419" s="9"/>
      <c r="BM419" s="10" t="e">
        <f t="shared" si="139"/>
        <v>#N/A</v>
      </c>
      <c r="BN419" s="10" t="e">
        <f t="shared" si="140"/>
        <v>#N/A</v>
      </c>
      <c r="BO419" s="10" t="e">
        <f t="shared" si="130"/>
        <v>#N/A</v>
      </c>
      <c r="BP419" t="str">
        <f t="shared" si="131"/>
        <v/>
      </c>
      <c r="BQ419" s="10" t="str">
        <f t="shared" si="132"/>
        <v/>
      </c>
    </row>
    <row r="420" spans="4:69" x14ac:dyDescent="0.25">
      <c r="D420" s="6">
        <v>42594</v>
      </c>
      <c r="E420">
        <v>170.58949999999999</v>
      </c>
      <c r="F420">
        <v>169.42</v>
      </c>
      <c r="I420" s="6">
        <v>42594</v>
      </c>
      <c r="J420">
        <v>169.42</v>
      </c>
      <c r="K420">
        <v>170.58949999999999</v>
      </c>
      <c r="P420" s="6">
        <v>42599</v>
      </c>
      <c r="Q420">
        <v>0.12620000000000001</v>
      </c>
      <c r="S420" s="6">
        <v>42601</v>
      </c>
      <c r="T420">
        <v>111860</v>
      </c>
      <c r="W420" s="6">
        <v>42625</v>
      </c>
      <c r="X420" t="s">
        <v>1622</v>
      </c>
      <c r="Y420">
        <v>1773.92</v>
      </c>
      <c r="AJ420" s="6">
        <v>42599</v>
      </c>
      <c r="AK420" s="4">
        <f t="shared" si="124"/>
        <v>0.12620000000000001</v>
      </c>
      <c r="AM420" s="6">
        <v>42601</v>
      </c>
      <c r="AN420">
        <f t="shared" si="125"/>
        <v>18612.385399999999</v>
      </c>
      <c r="AR420" s="6">
        <v>42594</v>
      </c>
      <c r="AS420">
        <f t="shared" si="126"/>
        <v>170.58949999999999</v>
      </c>
      <c r="AT420">
        <f t="shared" si="127"/>
        <v>1774.53</v>
      </c>
      <c r="AU420">
        <f t="shared" si="133"/>
        <v>6.4312912022106428E-3</v>
      </c>
      <c r="AV420">
        <f t="shared" si="134"/>
        <v>6.4600655648445748E-3</v>
      </c>
      <c r="AX420" s="6">
        <v>42594</v>
      </c>
      <c r="AY420">
        <f t="shared" si="128"/>
        <v>170.58949999999999</v>
      </c>
      <c r="AZ420">
        <f t="shared" si="129"/>
        <v>169.42</v>
      </c>
      <c r="BA420">
        <f t="shared" si="135"/>
        <v>-6.8556388288845138E-3</v>
      </c>
      <c r="BB420">
        <f t="shared" si="136"/>
        <v>0</v>
      </c>
      <c r="BE420">
        <f t="shared" si="137"/>
        <v>94.282200790338891</v>
      </c>
      <c r="BF420" t="e">
        <f t="shared" si="138"/>
        <v>#N/A</v>
      </c>
      <c r="BG420">
        <f t="shared" si="122"/>
        <v>0.29803058292520807</v>
      </c>
      <c r="BH420">
        <f t="shared" si="123"/>
        <v>0.29806080911716509</v>
      </c>
      <c r="BI420">
        <f t="shared" si="141"/>
        <v>0.99999774663620766</v>
      </c>
      <c r="BL420" s="9"/>
      <c r="BM420" s="10" t="e">
        <f t="shared" si="139"/>
        <v>#N/A</v>
      </c>
      <c r="BN420" s="10" t="e">
        <f t="shared" si="140"/>
        <v>#N/A</v>
      </c>
      <c r="BO420" s="10" t="e">
        <f t="shared" si="130"/>
        <v>#N/A</v>
      </c>
      <c r="BP420" t="str">
        <f t="shared" si="131"/>
        <v/>
      </c>
      <c r="BQ420" s="10" t="str">
        <f t="shared" si="132"/>
        <v/>
      </c>
    </row>
    <row r="421" spans="4:69" x14ac:dyDescent="0.25">
      <c r="D421" s="6">
        <v>42597</v>
      </c>
      <c r="E421">
        <v>169.7131</v>
      </c>
      <c r="F421">
        <v>170.11</v>
      </c>
      <c r="I421" s="6">
        <v>42597</v>
      </c>
      <c r="J421">
        <v>170.11</v>
      </c>
      <c r="K421">
        <v>169.7131</v>
      </c>
      <c r="P421" s="6">
        <v>42600</v>
      </c>
      <c r="Q421">
        <v>0.16869999999999999</v>
      </c>
      <c r="S421" s="6">
        <v>42604</v>
      </c>
      <c r="T421">
        <v>51291</v>
      </c>
      <c r="W421" s="6">
        <v>42626</v>
      </c>
      <c r="X421" t="s">
        <v>1622</v>
      </c>
      <c r="Y421">
        <v>1773.86</v>
      </c>
      <c r="AJ421" s="6">
        <v>42600</v>
      </c>
      <c r="AK421" s="4">
        <f t="shared" si="124"/>
        <v>0.16869999999999999</v>
      </c>
      <c r="AM421" s="6">
        <v>42604</v>
      </c>
      <c r="AN421">
        <f t="shared" si="125"/>
        <v>8565.5969999999998</v>
      </c>
      <c r="AR421" s="6">
        <v>42597</v>
      </c>
      <c r="AS421">
        <f t="shared" si="126"/>
        <v>169.7131</v>
      </c>
      <c r="AT421">
        <f t="shared" si="127"/>
        <v>1765.58</v>
      </c>
      <c r="AU421">
        <f t="shared" si="133"/>
        <v>-5.1374791531717534E-3</v>
      </c>
      <c r="AV421">
        <f t="shared" si="134"/>
        <v>-5.0435890066665712E-3</v>
      </c>
      <c r="AX421" s="6">
        <v>42597</v>
      </c>
      <c r="AY421">
        <f t="shared" si="128"/>
        <v>169.7131</v>
      </c>
      <c r="AZ421">
        <f t="shared" si="129"/>
        <v>170.11</v>
      </c>
      <c r="BA421">
        <f t="shared" si="135"/>
        <v>0</v>
      </c>
      <c r="BB421">
        <f t="shared" si="136"/>
        <v>2.3386527027082771E-3</v>
      </c>
      <c r="BE421">
        <f t="shared" si="137"/>
        <v>93.797827949263365</v>
      </c>
      <c r="BF421" t="e">
        <f t="shared" si="138"/>
        <v>#N/A</v>
      </c>
      <c r="BG421">
        <f t="shared" si="122"/>
        <v>0.29806324966590159</v>
      </c>
      <c r="BH421">
        <f t="shared" si="123"/>
        <v>0.29809268368358921</v>
      </c>
      <c r="BI421">
        <f t="shared" si="141"/>
        <v>0.99999700500293798</v>
      </c>
      <c r="BL421" s="9"/>
      <c r="BM421" s="10" t="e">
        <f t="shared" si="139"/>
        <v>#N/A</v>
      </c>
      <c r="BN421" s="10" t="e">
        <f t="shared" si="140"/>
        <v>#N/A</v>
      </c>
      <c r="BO421" s="10" t="e">
        <f t="shared" si="130"/>
        <v>#N/A</v>
      </c>
      <c r="BP421" t="str">
        <f t="shared" si="131"/>
        <v/>
      </c>
      <c r="BQ421" s="10" t="str">
        <f t="shared" si="132"/>
        <v/>
      </c>
    </row>
    <row r="422" spans="4:69" x14ac:dyDescent="0.25">
      <c r="D422" s="6">
        <v>42598</v>
      </c>
      <c r="E422">
        <v>167.34049999999999</v>
      </c>
      <c r="F422">
        <v>167.08</v>
      </c>
      <c r="I422" s="6">
        <v>42598</v>
      </c>
      <c r="J422">
        <v>167.08</v>
      </c>
      <c r="K422">
        <v>167.34049999999999</v>
      </c>
      <c r="P422" s="6">
        <v>42601</v>
      </c>
      <c r="Q422">
        <v>0.1144</v>
      </c>
      <c r="S422" s="6">
        <v>42605</v>
      </c>
      <c r="T422">
        <v>1178</v>
      </c>
      <c r="W422" s="6">
        <v>42627</v>
      </c>
      <c r="X422" t="s">
        <v>1622</v>
      </c>
      <c r="Y422">
        <v>1762.76</v>
      </c>
      <c r="AJ422" s="6">
        <v>42601</v>
      </c>
      <c r="AK422" s="4">
        <f t="shared" si="124"/>
        <v>0.1144</v>
      </c>
      <c r="AM422" s="6">
        <v>42605</v>
      </c>
      <c r="AN422">
        <f t="shared" si="125"/>
        <v>197.55059999999997</v>
      </c>
      <c r="AR422" s="6">
        <v>42598</v>
      </c>
      <c r="AS422">
        <f t="shared" si="126"/>
        <v>167.34049999999999</v>
      </c>
      <c r="AT422">
        <f t="shared" si="127"/>
        <v>1740.95</v>
      </c>
      <c r="AU422">
        <f t="shared" si="133"/>
        <v>-1.3980064002130699E-2</v>
      </c>
      <c r="AV422">
        <f t="shared" si="134"/>
        <v>-1.3950090055392494E-2</v>
      </c>
      <c r="AX422" s="6">
        <v>42598</v>
      </c>
      <c r="AY422">
        <f t="shared" si="128"/>
        <v>167.34049999999999</v>
      </c>
      <c r="AZ422">
        <f t="shared" si="129"/>
        <v>167.08</v>
      </c>
      <c r="BA422">
        <f t="shared" si="135"/>
        <v>-1.5567062366849127E-3</v>
      </c>
      <c r="BB422">
        <f t="shared" si="136"/>
        <v>0</v>
      </c>
      <c r="BE422">
        <f t="shared" si="137"/>
        <v>92.486528311271826</v>
      </c>
      <c r="BF422" t="e">
        <f t="shared" si="138"/>
        <v>#N/A</v>
      </c>
      <c r="BG422">
        <f t="shared" si="122"/>
        <v>0.29805455916324747</v>
      </c>
      <c r="BH422">
        <f t="shared" si="123"/>
        <v>0.29808395209846161</v>
      </c>
      <c r="BI422">
        <f t="shared" si="141"/>
        <v>0.99999725951680773</v>
      </c>
      <c r="BL422" s="9"/>
      <c r="BM422" s="10" t="e">
        <f t="shared" si="139"/>
        <v>#N/A</v>
      </c>
      <c r="BN422" s="10" t="e">
        <f t="shared" si="140"/>
        <v>#N/A</v>
      </c>
      <c r="BO422" s="10" t="e">
        <f t="shared" si="130"/>
        <v>#N/A</v>
      </c>
      <c r="BP422" t="str">
        <f t="shared" si="131"/>
        <v/>
      </c>
      <c r="BQ422" s="10" t="str">
        <f t="shared" si="132"/>
        <v/>
      </c>
    </row>
    <row r="423" spans="4:69" x14ac:dyDescent="0.25">
      <c r="D423" s="6">
        <v>42599</v>
      </c>
      <c r="E423">
        <v>168.9905</v>
      </c>
      <c r="F423">
        <v>167.13</v>
      </c>
      <c r="I423" s="6">
        <v>42599</v>
      </c>
      <c r="J423">
        <v>167.13</v>
      </c>
      <c r="K423">
        <v>168.9905</v>
      </c>
      <c r="P423" s="6">
        <v>42604</v>
      </c>
      <c r="Q423">
        <v>0.10290000000000001</v>
      </c>
      <c r="S423" s="6">
        <v>42606</v>
      </c>
      <c r="T423">
        <v>6720</v>
      </c>
      <c r="W423" s="6">
        <v>42628</v>
      </c>
      <c r="X423" t="s">
        <v>1622</v>
      </c>
      <c r="Y423">
        <v>1744.51</v>
      </c>
      <c r="AJ423" s="6">
        <v>42604</v>
      </c>
      <c r="AK423" s="4">
        <f t="shared" si="124"/>
        <v>0.10290000000000001</v>
      </c>
      <c r="AM423" s="6">
        <v>42606</v>
      </c>
      <c r="AN423">
        <f t="shared" si="125"/>
        <v>1129.296</v>
      </c>
      <c r="AR423" s="6">
        <v>42599</v>
      </c>
      <c r="AS423">
        <f t="shared" si="126"/>
        <v>168.9905</v>
      </c>
      <c r="AT423">
        <f t="shared" si="127"/>
        <v>1758.17</v>
      </c>
      <c r="AU423">
        <f t="shared" si="133"/>
        <v>9.8601354722855916E-3</v>
      </c>
      <c r="AV423">
        <f t="shared" si="134"/>
        <v>9.8911513828656705E-3</v>
      </c>
      <c r="AX423" s="6">
        <v>42599</v>
      </c>
      <c r="AY423">
        <f t="shared" si="128"/>
        <v>168.9905</v>
      </c>
      <c r="AZ423">
        <f t="shared" si="129"/>
        <v>167.13</v>
      </c>
      <c r="BA423">
        <f t="shared" si="135"/>
        <v>-1.1009494616561311E-2</v>
      </c>
      <c r="BB423">
        <f t="shared" si="136"/>
        <v>0</v>
      </c>
      <c r="BE423">
        <f t="shared" si="137"/>
        <v>93.398458009782345</v>
      </c>
      <c r="BF423" t="e">
        <f t="shared" si="138"/>
        <v>#N/A</v>
      </c>
      <c r="BG423">
        <f t="shared" si="122"/>
        <v>0.29790800974459303</v>
      </c>
      <c r="BH423">
        <f t="shared" si="123"/>
        <v>0.29793666039573702</v>
      </c>
      <c r="BI423">
        <f t="shared" si="141"/>
        <v>0.99999732510099415</v>
      </c>
      <c r="BL423" s="9"/>
      <c r="BM423" s="10" t="e">
        <f t="shared" si="139"/>
        <v>#N/A</v>
      </c>
      <c r="BN423" s="10" t="e">
        <f t="shared" si="140"/>
        <v>#N/A</v>
      </c>
      <c r="BO423" s="10" t="e">
        <f t="shared" si="130"/>
        <v>#N/A</v>
      </c>
      <c r="BP423" t="str">
        <f t="shared" si="131"/>
        <v/>
      </c>
      <c r="BQ423" s="10" t="str">
        <f t="shared" si="132"/>
        <v/>
      </c>
    </row>
    <row r="424" spans="4:69" x14ac:dyDescent="0.25">
      <c r="D424" s="6">
        <v>42600</v>
      </c>
      <c r="E424">
        <v>166.33349999999999</v>
      </c>
      <c r="F424">
        <v>166.71</v>
      </c>
      <c r="I424" s="6">
        <v>42600</v>
      </c>
      <c r="J424">
        <v>166.71</v>
      </c>
      <c r="K424">
        <v>166.33349999999999</v>
      </c>
      <c r="P424" s="6">
        <v>42605</v>
      </c>
      <c r="Q424">
        <v>0.128</v>
      </c>
      <c r="S424" s="6">
        <v>42607</v>
      </c>
      <c r="T424">
        <v>1245</v>
      </c>
      <c r="W424" s="6">
        <v>42629</v>
      </c>
      <c r="X424" t="s">
        <v>1622</v>
      </c>
      <c r="Y424">
        <v>1758.56</v>
      </c>
      <c r="AJ424" s="6">
        <v>42605</v>
      </c>
      <c r="AK424" s="4">
        <f t="shared" si="124"/>
        <v>0.128</v>
      </c>
      <c r="AM424" s="6">
        <v>42607</v>
      </c>
      <c r="AN424">
        <f t="shared" si="125"/>
        <v>208.87365000000003</v>
      </c>
      <c r="AR424" s="6">
        <v>42600</v>
      </c>
      <c r="AS424">
        <f t="shared" si="126"/>
        <v>166.33349999999999</v>
      </c>
      <c r="AT424">
        <f t="shared" si="127"/>
        <v>1730.58</v>
      </c>
      <c r="AU424">
        <f t="shared" si="133"/>
        <v>-1.5722777315884673E-2</v>
      </c>
      <c r="AV424">
        <f t="shared" si="134"/>
        <v>-1.5692452948236069E-2</v>
      </c>
      <c r="AX424" s="6">
        <v>42600</v>
      </c>
      <c r="AY424">
        <f t="shared" si="128"/>
        <v>166.33349999999999</v>
      </c>
      <c r="AZ424">
        <f t="shared" si="129"/>
        <v>166.71</v>
      </c>
      <c r="BA424">
        <f t="shared" si="135"/>
        <v>0</v>
      </c>
      <c r="BB424">
        <f t="shared" si="136"/>
        <v>2.2635247860474106E-3</v>
      </c>
      <c r="BE424">
        <f t="shared" si="137"/>
        <v>91.929974852847536</v>
      </c>
      <c r="BF424" t="e">
        <f t="shared" si="138"/>
        <v>#N/A</v>
      </c>
      <c r="BG424">
        <f t="shared" si="122"/>
        <v>0.29671596526459082</v>
      </c>
      <c r="BH424">
        <f t="shared" si="123"/>
        <v>0.29674369174206527</v>
      </c>
      <c r="BI424">
        <f t="shared" si="141"/>
        <v>0.99999750023491529</v>
      </c>
      <c r="BL424" s="9"/>
      <c r="BM424" s="10" t="e">
        <f t="shared" si="139"/>
        <v>#N/A</v>
      </c>
      <c r="BN424" s="10" t="e">
        <f t="shared" si="140"/>
        <v>#N/A</v>
      </c>
      <c r="BO424" s="10" t="e">
        <f t="shared" si="130"/>
        <v>#N/A</v>
      </c>
      <c r="BP424" t="str">
        <f t="shared" si="131"/>
        <v/>
      </c>
      <c r="BQ424" s="10" t="str">
        <f t="shared" si="132"/>
        <v/>
      </c>
    </row>
    <row r="425" spans="4:69" x14ac:dyDescent="0.25">
      <c r="D425" s="6">
        <v>42601</v>
      </c>
      <c r="E425">
        <v>166.96559999999999</v>
      </c>
      <c r="F425">
        <v>166.39</v>
      </c>
      <c r="I425" s="6">
        <v>42601</v>
      </c>
      <c r="J425">
        <v>166.39</v>
      </c>
      <c r="K425">
        <v>166.96559999999999</v>
      </c>
      <c r="P425" s="6">
        <v>42606</v>
      </c>
      <c r="Q425">
        <v>0.1348</v>
      </c>
      <c r="S425" s="6">
        <v>42608</v>
      </c>
      <c r="T425">
        <v>978</v>
      </c>
      <c r="W425" s="6">
        <v>42633</v>
      </c>
      <c r="X425" t="s">
        <v>1622</v>
      </c>
      <c r="Y425">
        <v>1766.09</v>
      </c>
      <c r="AJ425" s="6">
        <v>42606</v>
      </c>
      <c r="AK425" s="4">
        <f t="shared" si="124"/>
        <v>0.1348</v>
      </c>
      <c r="AM425" s="6">
        <v>42608</v>
      </c>
      <c r="AN425">
        <f t="shared" si="125"/>
        <v>164.01059999999998</v>
      </c>
      <c r="AR425" s="6">
        <v>42601</v>
      </c>
      <c r="AS425">
        <f t="shared" si="126"/>
        <v>166.96559999999999</v>
      </c>
      <c r="AT425">
        <f t="shared" si="127"/>
        <v>1737.21</v>
      </c>
      <c r="AU425">
        <f t="shared" si="133"/>
        <v>3.8001965929894688E-3</v>
      </c>
      <c r="AV425">
        <f t="shared" si="134"/>
        <v>3.8310855320182746E-3</v>
      </c>
      <c r="AX425" s="6">
        <v>42601</v>
      </c>
      <c r="AY425">
        <f t="shared" si="128"/>
        <v>166.96559999999999</v>
      </c>
      <c r="AZ425">
        <f t="shared" si="129"/>
        <v>166.39</v>
      </c>
      <c r="BA425">
        <f t="shared" si="135"/>
        <v>-3.4474167133828892E-3</v>
      </c>
      <c r="BB425">
        <f t="shared" si="136"/>
        <v>0</v>
      </c>
      <c r="BE425">
        <f t="shared" si="137"/>
        <v>92.27932683007694</v>
      </c>
      <c r="BF425" t="e">
        <f t="shared" si="138"/>
        <v>#N/A</v>
      </c>
      <c r="BG425">
        <f t="shared" si="122"/>
        <v>0.2909074080673224</v>
      </c>
      <c r="BH425">
        <f t="shared" si="123"/>
        <v>0.29094487192586155</v>
      </c>
      <c r="BI425">
        <f t="shared" si="141"/>
        <v>0.99999798318507715</v>
      </c>
      <c r="BL425" s="9"/>
      <c r="BM425" s="10" t="e">
        <f t="shared" si="139"/>
        <v>#N/A</v>
      </c>
      <c r="BN425" s="10" t="e">
        <f t="shared" si="140"/>
        <v>#N/A</v>
      </c>
      <c r="BO425" s="10" t="e">
        <f t="shared" si="130"/>
        <v>#N/A</v>
      </c>
      <c r="BP425" t="str">
        <f t="shared" si="131"/>
        <v/>
      </c>
      <c r="BQ425" s="10" t="str">
        <f t="shared" si="132"/>
        <v/>
      </c>
    </row>
    <row r="426" spans="4:69" x14ac:dyDescent="0.25">
      <c r="D426" s="6">
        <v>42604</v>
      </c>
      <c r="E426">
        <v>167.9939</v>
      </c>
      <c r="F426">
        <v>167</v>
      </c>
      <c r="I426" s="6">
        <v>42604</v>
      </c>
      <c r="J426">
        <v>167</v>
      </c>
      <c r="K426">
        <v>167.9939</v>
      </c>
      <c r="P426" s="6">
        <v>42607</v>
      </c>
      <c r="Q426">
        <v>0.1439</v>
      </c>
      <c r="S426" s="6">
        <v>42611</v>
      </c>
      <c r="T426">
        <v>17459</v>
      </c>
      <c r="W426" s="6">
        <v>42634</v>
      </c>
      <c r="X426" t="s">
        <v>1622</v>
      </c>
      <c r="Y426">
        <v>1815.31</v>
      </c>
      <c r="AJ426" s="6">
        <v>42607</v>
      </c>
      <c r="AK426" s="4">
        <f t="shared" si="124"/>
        <v>0.1439</v>
      </c>
      <c r="AM426" s="6">
        <v>42611</v>
      </c>
      <c r="AN426">
        <f t="shared" si="125"/>
        <v>2953.3644399999998</v>
      </c>
      <c r="AR426" s="6">
        <v>42604</v>
      </c>
      <c r="AS426">
        <f t="shared" si="126"/>
        <v>167.9939</v>
      </c>
      <c r="AT426">
        <f t="shared" si="127"/>
        <v>1748.07</v>
      </c>
      <c r="AU426">
        <f t="shared" si="133"/>
        <v>6.1587536594365222E-3</v>
      </c>
      <c r="AV426">
        <f t="shared" si="134"/>
        <v>6.2514031118863223E-3</v>
      </c>
      <c r="AX426" s="6">
        <v>42604</v>
      </c>
      <c r="AY426">
        <f t="shared" si="128"/>
        <v>167.9939</v>
      </c>
      <c r="AZ426">
        <f t="shared" si="129"/>
        <v>167</v>
      </c>
      <c r="BA426">
        <f t="shared" si="135"/>
        <v>-5.9162862461077381E-3</v>
      </c>
      <c r="BB426">
        <f t="shared" si="136"/>
        <v>0</v>
      </c>
      <c r="BE426">
        <f t="shared" si="137"/>
        <v>92.847652471882014</v>
      </c>
      <c r="BF426" t="e">
        <f t="shared" si="138"/>
        <v>#N/A</v>
      </c>
      <c r="BG426">
        <f t="shared" si="122"/>
        <v>0.28914257157119727</v>
      </c>
      <c r="BH426">
        <f t="shared" si="123"/>
        <v>0.28917999924118765</v>
      </c>
      <c r="BI426">
        <f t="shared" si="141"/>
        <v>0.99999742608313458</v>
      </c>
      <c r="BL426" s="9"/>
      <c r="BM426" s="10" t="e">
        <f t="shared" si="139"/>
        <v>#N/A</v>
      </c>
      <c r="BN426" s="10" t="e">
        <f t="shared" si="140"/>
        <v>#N/A</v>
      </c>
      <c r="BO426" s="10" t="e">
        <f t="shared" si="130"/>
        <v>#N/A</v>
      </c>
      <c r="BP426" t="str">
        <f t="shared" si="131"/>
        <v/>
      </c>
      <c r="BQ426" s="10" t="str">
        <f t="shared" si="132"/>
        <v/>
      </c>
    </row>
    <row r="427" spans="4:69" x14ac:dyDescent="0.25">
      <c r="D427" s="6">
        <v>42605</v>
      </c>
      <c r="E427">
        <v>167.19210000000001</v>
      </c>
      <c r="F427">
        <v>167.7</v>
      </c>
      <c r="I427" s="6">
        <v>42605</v>
      </c>
      <c r="J427">
        <v>167.7</v>
      </c>
      <c r="K427">
        <v>167.19210000000001</v>
      </c>
      <c r="P427" s="6">
        <v>42608</v>
      </c>
      <c r="Q427">
        <v>0.17130000000000001</v>
      </c>
      <c r="S427" s="6">
        <v>42612</v>
      </c>
      <c r="T427">
        <v>12808</v>
      </c>
      <c r="W427" s="6">
        <v>42636</v>
      </c>
      <c r="X427" t="s">
        <v>1622</v>
      </c>
      <c r="Y427">
        <v>1811.1</v>
      </c>
      <c r="AJ427" s="6">
        <v>42608</v>
      </c>
      <c r="AK427" s="4">
        <f t="shared" si="124"/>
        <v>0.17130000000000001</v>
      </c>
      <c r="AM427" s="6">
        <v>42612</v>
      </c>
      <c r="AN427">
        <f t="shared" si="125"/>
        <v>2179.9215999999997</v>
      </c>
      <c r="AR427" s="6">
        <v>42605</v>
      </c>
      <c r="AS427">
        <f t="shared" si="126"/>
        <v>167.19210000000001</v>
      </c>
      <c r="AT427">
        <f t="shared" si="127"/>
        <v>1739.78</v>
      </c>
      <c r="AU427">
        <f t="shared" si="133"/>
        <v>-4.7727923454362609E-3</v>
      </c>
      <c r="AV427">
        <f t="shared" si="134"/>
        <v>-4.7423730170987888E-3</v>
      </c>
      <c r="AX427" s="6">
        <v>42605</v>
      </c>
      <c r="AY427">
        <f t="shared" si="128"/>
        <v>167.19210000000001</v>
      </c>
      <c r="AZ427">
        <f t="shared" si="129"/>
        <v>167.7</v>
      </c>
      <c r="BA427">
        <f t="shared" si="135"/>
        <v>0</v>
      </c>
      <c r="BB427">
        <f t="shared" si="136"/>
        <v>3.0378229593381878E-3</v>
      </c>
      <c r="BE427">
        <f t="shared" si="137"/>
        <v>92.404509906872491</v>
      </c>
      <c r="BF427" t="e">
        <f t="shared" si="138"/>
        <v>#N/A</v>
      </c>
      <c r="BG427">
        <f t="shared" si="122"/>
        <v>0.28726947632849625</v>
      </c>
      <c r="BH427">
        <f t="shared" si="123"/>
        <v>0.28730851638609423</v>
      </c>
      <c r="BI427">
        <f t="shared" si="141"/>
        <v>0.99999736416440621</v>
      </c>
      <c r="BL427" s="9"/>
      <c r="BM427" s="10" t="e">
        <f t="shared" si="139"/>
        <v>#N/A</v>
      </c>
      <c r="BN427" s="10" t="e">
        <f t="shared" si="140"/>
        <v>#N/A</v>
      </c>
      <c r="BO427" s="10" t="e">
        <f t="shared" si="130"/>
        <v>#N/A</v>
      </c>
      <c r="BP427" t="str">
        <f t="shared" si="131"/>
        <v/>
      </c>
      <c r="BQ427" s="10" t="str">
        <f t="shared" si="132"/>
        <v/>
      </c>
    </row>
    <row r="428" spans="4:69" x14ac:dyDescent="0.25">
      <c r="D428" s="6">
        <v>42606</v>
      </c>
      <c r="E428">
        <v>168.38149999999999</v>
      </c>
      <c r="F428">
        <v>168.05</v>
      </c>
      <c r="I428" s="6">
        <v>42606</v>
      </c>
      <c r="J428">
        <v>168.05</v>
      </c>
      <c r="K428">
        <v>168.38149999999999</v>
      </c>
      <c r="P428" s="6">
        <v>42611</v>
      </c>
      <c r="Q428">
        <v>0.16489999999999999</v>
      </c>
      <c r="S428" s="6">
        <v>42613</v>
      </c>
      <c r="T428">
        <v>13619</v>
      </c>
      <c r="W428" s="6">
        <v>42639</v>
      </c>
      <c r="X428" t="s">
        <v>1622</v>
      </c>
      <c r="Y428">
        <v>1792.4</v>
      </c>
      <c r="AJ428" s="6">
        <v>42611</v>
      </c>
      <c r="AK428" s="4">
        <f t="shared" si="124"/>
        <v>0.16489999999999999</v>
      </c>
      <c r="AM428" s="6">
        <v>42613</v>
      </c>
      <c r="AN428">
        <f t="shared" si="125"/>
        <v>2326.1252000000004</v>
      </c>
      <c r="AR428" s="6">
        <v>42606</v>
      </c>
      <c r="AS428">
        <f t="shared" si="126"/>
        <v>168.38149999999999</v>
      </c>
      <c r="AT428">
        <f t="shared" si="127"/>
        <v>1752.21</v>
      </c>
      <c r="AU428">
        <f t="shared" si="133"/>
        <v>7.1139724903268586E-3</v>
      </c>
      <c r="AV428">
        <f t="shared" si="134"/>
        <v>7.1445814988102541E-3</v>
      </c>
      <c r="AX428" s="6">
        <v>42606</v>
      </c>
      <c r="AY428">
        <f t="shared" si="128"/>
        <v>168.38149999999999</v>
      </c>
      <c r="AZ428">
        <f t="shared" si="129"/>
        <v>168.05</v>
      </c>
      <c r="BA428">
        <f t="shared" si="135"/>
        <v>-1.9687435971289524E-3</v>
      </c>
      <c r="BB428">
        <f t="shared" si="136"/>
        <v>0</v>
      </c>
      <c r="BE428">
        <f t="shared" si="137"/>
        <v>93.061873048332117</v>
      </c>
      <c r="BF428" t="e">
        <f t="shared" si="138"/>
        <v>#N/A</v>
      </c>
      <c r="BG428">
        <f t="shared" si="122"/>
        <v>0.28695579006574684</v>
      </c>
      <c r="BH428">
        <f t="shared" si="123"/>
        <v>0.28699534615720246</v>
      </c>
      <c r="BI428">
        <f t="shared" si="141"/>
        <v>0.99999723022596632</v>
      </c>
      <c r="BL428" s="9"/>
      <c r="BM428" s="10" t="e">
        <f t="shared" si="139"/>
        <v>#N/A</v>
      </c>
      <c r="BN428" s="10" t="e">
        <f t="shared" si="140"/>
        <v>#N/A</v>
      </c>
      <c r="BO428" s="10" t="e">
        <f t="shared" si="130"/>
        <v>#N/A</v>
      </c>
      <c r="BP428" t="str">
        <f t="shared" si="131"/>
        <v/>
      </c>
      <c r="BQ428" s="10" t="str">
        <f t="shared" si="132"/>
        <v/>
      </c>
    </row>
    <row r="429" spans="4:69" x14ac:dyDescent="0.25">
      <c r="D429" s="6">
        <v>42607</v>
      </c>
      <c r="E429">
        <v>168.0573</v>
      </c>
      <c r="F429">
        <v>167.77</v>
      </c>
      <c r="I429" s="6">
        <v>42607</v>
      </c>
      <c r="J429">
        <v>167.77</v>
      </c>
      <c r="K429">
        <v>168.0573</v>
      </c>
      <c r="P429" s="6">
        <v>42612</v>
      </c>
      <c r="Q429">
        <v>0.1236</v>
      </c>
      <c r="S429" s="6">
        <v>42614</v>
      </c>
      <c r="T429">
        <v>29214</v>
      </c>
      <c r="W429" s="6">
        <v>42640</v>
      </c>
      <c r="X429" t="s">
        <v>1622</v>
      </c>
      <c r="Y429">
        <v>1810.81</v>
      </c>
      <c r="AJ429" s="6">
        <v>42612</v>
      </c>
      <c r="AK429" s="4">
        <f t="shared" si="124"/>
        <v>0.1236</v>
      </c>
      <c r="AM429" s="6">
        <v>42614</v>
      </c>
      <c r="AN429">
        <f t="shared" si="125"/>
        <v>5029.1901000000007</v>
      </c>
      <c r="AR429" s="6">
        <v>42607</v>
      </c>
      <c r="AS429">
        <f t="shared" si="126"/>
        <v>168.0573</v>
      </c>
      <c r="AT429">
        <f t="shared" si="127"/>
        <v>1748.89</v>
      </c>
      <c r="AU429">
        <f t="shared" si="133"/>
        <v>-1.9253896657293046E-3</v>
      </c>
      <c r="AV429">
        <f t="shared" si="134"/>
        <v>-1.8947500584974852E-3</v>
      </c>
      <c r="AX429" s="6">
        <v>42607</v>
      </c>
      <c r="AY429">
        <f t="shared" si="128"/>
        <v>168.0573</v>
      </c>
      <c r="AZ429">
        <f t="shared" si="129"/>
        <v>167.77</v>
      </c>
      <c r="BA429">
        <f t="shared" si="135"/>
        <v>-1.7095359737422378E-3</v>
      </c>
      <c r="BB429">
        <f t="shared" si="136"/>
        <v>0</v>
      </c>
      <c r="BE429">
        <f t="shared" si="137"/>
        <v>92.882692679691445</v>
      </c>
      <c r="BF429" t="e">
        <f t="shared" si="138"/>
        <v>#N/A</v>
      </c>
      <c r="BG429">
        <f t="shared" si="122"/>
        <v>0.2849471607684409</v>
      </c>
      <c r="BH429">
        <f t="shared" si="123"/>
        <v>0.28498801439616733</v>
      </c>
      <c r="BI429">
        <f t="shared" si="141"/>
        <v>0.99999711389834467</v>
      </c>
      <c r="BL429" s="9"/>
      <c r="BM429" s="10" t="e">
        <f t="shared" si="139"/>
        <v>#N/A</v>
      </c>
      <c r="BN429" s="10" t="e">
        <f t="shared" si="140"/>
        <v>#N/A</v>
      </c>
      <c r="BO429" s="10" t="e">
        <f t="shared" si="130"/>
        <v>#N/A</v>
      </c>
      <c r="BP429" t="str">
        <f t="shared" si="131"/>
        <v/>
      </c>
      <c r="BQ429" s="10" t="str">
        <f t="shared" si="132"/>
        <v/>
      </c>
    </row>
    <row r="430" spans="4:69" x14ac:dyDescent="0.25">
      <c r="D430" s="6">
        <v>42608</v>
      </c>
      <c r="E430">
        <v>165.9179</v>
      </c>
      <c r="F430">
        <v>167.7</v>
      </c>
      <c r="I430" s="6">
        <v>42608</v>
      </c>
      <c r="J430">
        <v>167.7</v>
      </c>
      <c r="K430">
        <v>165.9179</v>
      </c>
      <c r="P430" s="6">
        <v>42613</v>
      </c>
      <c r="Q430">
        <v>0.16769999999999999</v>
      </c>
      <c r="S430" s="6">
        <v>42615</v>
      </c>
      <c r="T430">
        <v>5307</v>
      </c>
      <c r="W430" s="6">
        <v>42641</v>
      </c>
      <c r="X430" t="s">
        <v>1622</v>
      </c>
      <c r="Y430">
        <v>1801.11</v>
      </c>
      <c r="AJ430" s="6">
        <v>42613</v>
      </c>
      <c r="AK430" s="4">
        <f t="shared" si="124"/>
        <v>0.16769999999999999</v>
      </c>
      <c r="AM430" s="6">
        <v>42615</v>
      </c>
      <c r="AN430">
        <f t="shared" si="125"/>
        <v>929.04342000000008</v>
      </c>
      <c r="AR430" s="6">
        <v>42608</v>
      </c>
      <c r="AS430">
        <f t="shared" si="126"/>
        <v>165.9179</v>
      </c>
      <c r="AT430">
        <f t="shared" si="127"/>
        <v>1726.68</v>
      </c>
      <c r="AU430">
        <f t="shared" si="133"/>
        <v>-1.2730181908194416E-2</v>
      </c>
      <c r="AV430">
        <f t="shared" si="134"/>
        <v>-1.2699483672500844E-2</v>
      </c>
      <c r="AX430" s="6">
        <v>42608</v>
      </c>
      <c r="AY430">
        <f t="shared" si="128"/>
        <v>165.9179</v>
      </c>
      <c r="AZ430">
        <f t="shared" si="129"/>
        <v>167.7</v>
      </c>
      <c r="BA430">
        <f t="shared" si="135"/>
        <v>0</v>
      </c>
      <c r="BB430">
        <f t="shared" si="136"/>
        <v>1.0740854362307983E-2</v>
      </c>
      <c r="BE430">
        <f t="shared" si="137"/>
        <v>91.700279105756053</v>
      </c>
      <c r="BF430" t="e">
        <f t="shared" si="138"/>
        <v>#N/A</v>
      </c>
      <c r="BG430">
        <f t="shared" si="122"/>
        <v>0.28510409043983465</v>
      </c>
      <c r="BH430">
        <f t="shared" si="123"/>
        <v>0.28514667268799709</v>
      </c>
      <c r="BI430">
        <f t="shared" si="141"/>
        <v>0.99999785308560263</v>
      </c>
      <c r="BL430" s="9"/>
      <c r="BM430" s="10" t="e">
        <f t="shared" si="139"/>
        <v>#N/A</v>
      </c>
      <c r="BN430" s="10" t="e">
        <f t="shared" si="140"/>
        <v>#N/A</v>
      </c>
      <c r="BO430" s="10" t="e">
        <f t="shared" si="130"/>
        <v>#N/A</v>
      </c>
      <c r="BP430" t="str">
        <f t="shared" si="131"/>
        <v/>
      </c>
      <c r="BQ430" s="10" t="str">
        <f t="shared" si="132"/>
        <v/>
      </c>
    </row>
    <row r="431" spans="4:69" x14ac:dyDescent="0.25">
      <c r="D431" s="6">
        <v>42611</v>
      </c>
      <c r="E431">
        <v>169.22900000000001</v>
      </c>
      <c r="F431">
        <v>169.16</v>
      </c>
      <c r="I431" s="6">
        <v>42611</v>
      </c>
      <c r="J431">
        <v>169.16</v>
      </c>
      <c r="K431">
        <v>169.22900000000001</v>
      </c>
      <c r="P431" s="6">
        <v>42614</v>
      </c>
      <c r="Q431">
        <v>0.16789999999999999</v>
      </c>
      <c r="S431" s="6">
        <v>42618</v>
      </c>
      <c r="T431">
        <v>1864</v>
      </c>
      <c r="W431" s="6">
        <v>42642</v>
      </c>
      <c r="X431" t="s">
        <v>1622</v>
      </c>
      <c r="Y431">
        <v>1818.15</v>
      </c>
      <c r="AJ431" s="6">
        <v>42614</v>
      </c>
      <c r="AK431" s="4">
        <f t="shared" si="124"/>
        <v>0.16789999999999999</v>
      </c>
      <c r="AM431" s="6">
        <v>42618</v>
      </c>
      <c r="AN431">
        <f t="shared" si="125"/>
        <v>322.93799999999999</v>
      </c>
      <c r="AR431" s="6">
        <v>42611</v>
      </c>
      <c r="AS431">
        <f t="shared" si="126"/>
        <v>169.22900000000001</v>
      </c>
      <c r="AT431">
        <f t="shared" si="127"/>
        <v>1761.3</v>
      </c>
      <c r="AU431">
        <f t="shared" si="133"/>
        <v>1.9956255473339679E-2</v>
      </c>
      <c r="AV431">
        <f t="shared" si="134"/>
        <v>2.0050038223643041E-2</v>
      </c>
      <c r="AX431" s="6">
        <v>42611</v>
      </c>
      <c r="AY431">
        <f t="shared" si="128"/>
        <v>169.22900000000001</v>
      </c>
      <c r="AZ431">
        <f t="shared" si="129"/>
        <v>169.16</v>
      </c>
      <c r="BA431">
        <f t="shared" si="135"/>
        <v>-4.077315353752109E-4</v>
      </c>
      <c r="BB431">
        <f t="shared" si="136"/>
        <v>0</v>
      </c>
      <c r="BE431">
        <f t="shared" si="137"/>
        <v>93.530273302567068</v>
      </c>
      <c r="BF431" t="e">
        <f t="shared" si="138"/>
        <v>#N/A</v>
      </c>
      <c r="BG431">
        <f t="shared" si="122"/>
        <v>0.283228925457089</v>
      </c>
      <c r="BH431">
        <f t="shared" si="123"/>
        <v>0.28327409710365925</v>
      </c>
      <c r="BI431">
        <f t="shared" si="141"/>
        <v>0.99999778761880398</v>
      </c>
      <c r="BL431" s="9"/>
      <c r="BM431" s="10" t="e">
        <f t="shared" si="139"/>
        <v>#N/A</v>
      </c>
      <c r="BN431" s="10" t="e">
        <f t="shared" si="140"/>
        <v>#N/A</v>
      </c>
      <c r="BO431" s="10" t="e">
        <f t="shared" si="130"/>
        <v>#N/A</v>
      </c>
      <c r="BP431" t="str">
        <f t="shared" si="131"/>
        <v/>
      </c>
      <c r="BQ431" s="10" t="str">
        <f t="shared" si="132"/>
        <v/>
      </c>
    </row>
    <row r="432" spans="4:69" x14ac:dyDescent="0.25">
      <c r="D432" s="6">
        <v>42612</v>
      </c>
      <c r="E432">
        <v>169.1652</v>
      </c>
      <c r="F432">
        <v>170.2</v>
      </c>
      <c r="I432" s="6">
        <v>42612</v>
      </c>
      <c r="J432">
        <v>170.2</v>
      </c>
      <c r="K432">
        <v>169.1652</v>
      </c>
      <c r="P432" s="6">
        <v>42615</v>
      </c>
      <c r="Q432">
        <v>0.21190000000000001</v>
      </c>
      <c r="S432" s="6">
        <v>42619</v>
      </c>
      <c r="T432">
        <v>62457</v>
      </c>
      <c r="W432" s="6">
        <v>42643</v>
      </c>
      <c r="X432" t="s">
        <v>1622</v>
      </c>
      <c r="Y432">
        <v>1790.13</v>
      </c>
      <c r="AJ432" s="6">
        <v>42615</v>
      </c>
      <c r="AK432" s="4">
        <f t="shared" si="124"/>
        <v>0.21190000000000001</v>
      </c>
      <c r="AM432" s="6">
        <v>42619</v>
      </c>
      <c r="AN432">
        <f t="shared" si="125"/>
        <v>10810.057560000001</v>
      </c>
      <c r="AR432" s="6">
        <v>42612</v>
      </c>
      <c r="AS432">
        <f t="shared" si="126"/>
        <v>169.1652</v>
      </c>
      <c r="AT432">
        <f t="shared" si="127"/>
        <v>1760.69</v>
      </c>
      <c r="AU432">
        <f t="shared" si="133"/>
        <v>-3.7700394140494087E-4</v>
      </c>
      <c r="AV432">
        <f t="shared" si="134"/>
        <v>-3.4633509339687674E-4</v>
      </c>
      <c r="AX432" s="6">
        <v>42612</v>
      </c>
      <c r="AY432">
        <f t="shared" si="128"/>
        <v>169.1652</v>
      </c>
      <c r="AZ432">
        <f t="shared" si="129"/>
        <v>170.2</v>
      </c>
      <c r="BA432">
        <f t="shared" si="135"/>
        <v>0</v>
      </c>
      <c r="BB432">
        <f t="shared" si="136"/>
        <v>6.1170973699080644E-3</v>
      </c>
      <c r="BE432">
        <f t="shared" si="137"/>
        <v>93.495012020891323</v>
      </c>
      <c r="BF432" t="e">
        <f t="shared" si="138"/>
        <v>#N/A</v>
      </c>
      <c r="BG432">
        <f t="shared" si="122"/>
        <v>0.28311364878458356</v>
      </c>
      <c r="BH432">
        <f t="shared" si="123"/>
        <v>0.28315847452845205</v>
      </c>
      <c r="BI432">
        <f t="shared" si="141"/>
        <v>0.99999716236653857</v>
      </c>
      <c r="BL432" s="9"/>
      <c r="BM432" s="10" t="e">
        <f t="shared" si="139"/>
        <v>#N/A</v>
      </c>
      <c r="BN432" s="10" t="e">
        <f t="shared" si="140"/>
        <v>#N/A</v>
      </c>
      <c r="BO432" s="10" t="e">
        <f t="shared" si="130"/>
        <v>#N/A</v>
      </c>
      <c r="BP432" t="str">
        <f t="shared" si="131"/>
        <v/>
      </c>
      <c r="BQ432" s="10" t="str">
        <f t="shared" si="132"/>
        <v/>
      </c>
    </row>
    <row r="433" spans="4:69" x14ac:dyDescent="0.25">
      <c r="D433" s="6">
        <v>42613</v>
      </c>
      <c r="E433">
        <v>171.30539999999999</v>
      </c>
      <c r="F433">
        <v>170.8</v>
      </c>
      <c r="I433" s="6">
        <v>42613</v>
      </c>
      <c r="J433">
        <v>170.8</v>
      </c>
      <c r="K433">
        <v>171.30539999999999</v>
      </c>
      <c r="P433" s="6">
        <v>42618</v>
      </c>
      <c r="Q433">
        <v>0.15859999999999999</v>
      </c>
      <c r="S433" s="6">
        <v>42620</v>
      </c>
      <c r="T433">
        <v>7484</v>
      </c>
      <c r="W433" s="6">
        <v>42646</v>
      </c>
      <c r="X433" t="s">
        <v>1622</v>
      </c>
      <c r="Y433">
        <v>1800.93</v>
      </c>
      <c r="AJ433" s="6">
        <v>42618</v>
      </c>
      <c r="AK433" s="4">
        <f t="shared" si="124"/>
        <v>0.15859999999999999</v>
      </c>
      <c r="AM433" s="6">
        <v>42620</v>
      </c>
      <c r="AN433">
        <f t="shared" si="125"/>
        <v>1296.1539599999999</v>
      </c>
      <c r="AR433" s="6">
        <v>42613</v>
      </c>
      <c r="AS433">
        <f t="shared" si="126"/>
        <v>171.30539999999999</v>
      </c>
      <c r="AT433">
        <f t="shared" si="127"/>
        <v>1783.02</v>
      </c>
      <c r="AU433">
        <f t="shared" si="133"/>
        <v>1.2651538259641937E-2</v>
      </c>
      <c r="AV433">
        <f t="shared" si="134"/>
        <v>1.2682527872595273E-2</v>
      </c>
      <c r="AX433" s="6">
        <v>42613</v>
      </c>
      <c r="AY433">
        <f t="shared" si="128"/>
        <v>171.30539999999999</v>
      </c>
      <c r="AZ433">
        <f t="shared" si="129"/>
        <v>170.8</v>
      </c>
      <c r="BA433">
        <f t="shared" si="135"/>
        <v>-2.950286447479078E-3</v>
      </c>
      <c r="BB433">
        <f t="shared" si="136"/>
        <v>0</v>
      </c>
      <c r="BE433">
        <f t="shared" si="137"/>
        <v>94.677867742559314</v>
      </c>
      <c r="BF433" t="e">
        <f t="shared" si="138"/>
        <v>#N/A</v>
      </c>
      <c r="BG433">
        <f t="shared" si="122"/>
        <v>0.28333949050104107</v>
      </c>
      <c r="BH433">
        <f t="shared" si="123"/>
        <v>0.283384102165051</v>
      </c>
      <c r="BI433">
        <f t="shared" si="141"/>
        <v>0.99999719950573207</v>
      </c>
      <c r="BL433" s="9"/>
      <c r="BM433" s="10" t="e">
        <f t="shared" si="139"/>
        <v>#N/A</v>
      </c>
      <c r="BN433" s="10" t="e">
        <f t="shared" si="140"/>
        <v>#N/A</v>
      </c>
      <c r="BO433" s="10" t="e">
        <f t="shared" si="130"/>
        <v>#N/A</v>
      </c>
      <c r="BP433" t="str">
        <f t="shared" si="131"/>
        <v/>
      </c>
      <c r="BQ433" s="10" t="str">
        <f t="shared" si="132"/>
        <v/>
      </c>
    </row>
    <row r="434" spans="4:69" x14ac:dyDescent="0.25">
      <c r="D434" s="6">
        <v>42614</v>
      </c>
      <c r="E434">
        <v>172.29830000000001</v>
      </c>
      <c r="F434">
        <v>172.15</v>
      </c>
      <c r="I434" s="6">
        <v>42614</v>
      </c>
      <c r="J434">
        <v>172.15</v>
      </c>
      <c r="K434">
        <v>172.29830000000001</v>
      </c>
      <c r="P434" s="6">
        <v>42619</v>
      </c>
      <c r="Q434">
        <v>0.1484</v>
      </c>
      <c r="S434" s="6">
        <v>42621</v>
      </c>
      <c r="T434">
        <v>66499</v>
      </c>
      <c r="W434" s="6">
        <v>42647</v>
      </c>
      <c r="X434" t="s">
        <v>1622</v>
      </c>
      <c r="Y434">
        <v>1813.62</v>
      </c>
      <c r="AJ434" s="6">
        <v>42619</v>
      </c>
      <c r="AK434" s="4">
        <f t="shared" si="124"/>
        <v>0.1484</v>
      </c>
      <c r="AM434" s="6">
        <v>42621</v>
      </c>
      <c r="AN434">
        <f t="shared" si="125"/>
        <v>11526.27167</v>
      </c>
      <c r="AR434" s="6">
        <v>42614</v>
      </c>
      <c r="AS434">
        <f t="shared" si="126"/>
        <v>172.29830000000001</v>
      </c>
      <c r="AT434">
        <f t="shared" si="127"/>
        <v>1793.41</v>
      </c>
      <c r="AU434">
        <f t="shared" si="133"/>
        <v>5.796081150973853E-3</v>
      </c>
      <c r="AV434">
        <f t="shared" si="134"/>
        <v>5.8271920673913513E-3</v>
      </c>
      <c r="AX434" s="6">
        <v>42614</v>
      </c>
      <c r="AY434">
        <f t="shared" si="128"/>
        <v>172.29830000000001</v>
      </c>
      <c r="AZ434">
        <f t="shared" si="129"/>
        <v>172.15</v>
      </c>
      <c r="BA434">
        <f t="shared" si="135"/>
        <v>-8.60716559594632E-4</v>
      </c>
      <c r="BB434">
        <f t="shared" si="136"/>
        <v>0</v>
      </c>
      <c r="BE434">
        <f t="shared" si="137"/>
        <v>95.226628347196353</v>
      </c>
      <c r="BF434" t="e">
        <f t="shared" si="138"/>
        <v>#N/A</v>
      </c>
      <c r="BG434">
        <f t="shared" si="122"/>
        <v>0.28260522634200963</v>
      </c>
      <c r="BH434">
        <f t="shared" si="123"/>
        <v>0.28264884709194804</v>
      </c>
      <c r="BI434">
        <f t="shared" si="141"/>
        <v>0.99999716053977927</v>
      </c>
      <c r="BL434" s="9"/>
      <c r="BM434" s="10" t="e">
        <f t="shared" si="139"/>
        <v>#N/A</v>
      </c>
      <c r="BN434" s="10" t="e">
        <f t="shared" si="140"/>
        <v>#N/A</v>
      </c>
      <c r="BO434" s="10" t="e">
        <f t="shared" si="130"/>
        <v>#N/A</v>
      </c>
      <c r="BP434" t="str">
        <f t="shared" si="131"/>
        <v/>
      </c>
      <c r="BQ434" s="10" t="str">
        <f t="shared" si="132"/>
        <v/>
      </c>
    </row>
    <row r="435" spans="4:69" x14ac:dyDescent="0.25">
      <c r="D435" s="6">
        <v>42615</v>
      </c>
      <c r="E435">
        <v>172.71770000000001</v>
      </c>
      <c r="F435">
        <v>175.06</v>
      </c>
      <c r="I435" s="6">
        <v>42615</v>
      </c>
      <c r="J435">
        <v>175.06</v>
      </c>
      <c r="K435">
        <v>172.71770000000001</v>
      </c>
      <c r="P435" s="6">
        <v>42620</v>
      </c>
      <c r="Q435">
        <v>0.16839999999999999</v>
      </c>
      <c r="S435" s="6">
        <v>42622</v>
      </c>
      <c r="T435">
        <v>2929</v>
      </c>
      <c r="W435" s="6">
        <v>42648</v>
      </c>
      <c r="X435" t="s">
        <v>1622</v>
      </c>
      <c r="Y435">
        <v>1823.68</v>
      </c>
      <c r="AJ435" s="6">
        <v>42620</v>
      </c>
      <c r="AK435" s="4">
        <f t="shared" si="124"/>
        <v>0.16839999999999999</v>
      </c>
      <c r="AM435" s="6">
        <v>42622</v>
      </c>
      <c r="AN435">
        <f t="shared" si="125"/>
        <v>504.66669999999999</v>
      </c>
      <c r="AR435" s="6">
        <v>42615</v>
      </c>
      <c r="AS435">
        <f t="shared" si="126"/>
        <v>172.71770000000001</v>
      </c>
      <c r="AT435">
        <f t="shared" si="127"/>
        <v>1797.83</v>
      </c>
      <c r="AU435">
        <f t="shared" si="133"/>
        <v>2.4341505400806707E-3</v>
      </c>
      <c r="AV435">
        <f t="shared" si="134"/>
        <v>2.4645786518420199E-3</v>
      </c>
      <c r="AX435" s="6">
        <v>42615</v>
      </c>
      <c r="AY435">
        <f t="shared" si="128"/>
        <v>172.71770000000001</v>
      </c>
      <c r="AZ435">
        <f t="shared" si="129"/>
        <v>175.06</v>
      </c>
      <c r="BA435">
        <f t="shared" si="135"/>
        <v>0</v>
      </c>
      <c r="BB435">
        <f t="shared" si="136"/>
        <v>1.3561435799573474E-2</v>
      </c>
      <c r="BE435">
        <f t="shared" si="137"/>
        <v>95.458424296017739</v>
      </c>
      <c r="BF435" t="e">
        <f t="shared" si="138"/>
        <v>#N/A</v>
      </c>
      <c r="BG435">
        <f t="shared" si="122"/>
        <v>0.28261585706781378</v>
      </c>
      <c r="BH435">
        <f t="shared" si="123"/>
        <v>0.28265922294156215</v>
      </c>
      <c r="BI435">
        <f t="shared" si="141"/>
        <v>0.99999702317417394</v>
      </c>
      <c r="BL435" s="9"/>
      <c r="BM435" s="10" t="e">
        <f t="shared" si="139"/>
        <v>#N/A</v>
      </c>
      <c r="BN435" s="10" t="e">
        <f t="shared" si="140"/>
        <v>#N/A</v>
      </c>
      <c r="BO435" s="10" t="e">
        <f t="shared" si="130"/>
        <v>#N/A</v>
      </c>
      <c r="BP435" t="str">
        <f t="shared" si="131"/>
        <v/>
      </c>
      <c r="BQ435" s="10" t="str">
        <f t="shared" si="132"/>
        <v/>
      </c>
    </row>
    <row r="436" spans="4:69" x14ac:dyDescent="0.25">
      <c r="D436" s="6">
        <v>42618</v>
      </c>
      <c r="E436">
        <v>173.10429999999999</v>
      </c>
      <c r="F436">
        <v>173.25</v>
      </c>
      <c r="I436" s="6">
        <v>42618</v>
      </c>
      <c r="J436">
        <v>173.25</v>
      </c>
      <c r="K436">
        <v>173.10429999999999</v>
      </c>
      <c r="P436" s="6">
        <v>42621</v>
      </c>
      <c r="Q436">
        <v>0.30299999999999999</v>
      </c>
      <c r="S436" s="6">
        <v>42625</v>
      </c>
      <c r="T436">
        <v>36670</v>
      </c>
      <c r="W436" s="6">
        <v>42649</v>
      </c>
      <c r="X436" t="s">
        <v>1622</v>
      </c>
      <c r="Y436">
        <v>1831.69</v>
      </c>
      <c r="AJ436" s="6">
        <v>42621</v>
      </c>
      <c r="AK436" s="4">
        <f t="shared" si="124"/>
        <v>0.12103577981651402</v>
      </c>
      <c r="AM436" s="6">
        <v>42625</v>
      </c>
      <c r="AN436">
        <f t="shared" si="125"/>
        <v>6244.1675999999998</v>
      </c>
      <c r="AR436" s="6">
        <v>42618</v>
      </c>
      <c r="AS436">
        <f t="shared" si="126"/>
        <v>173.10429999999999</v>
      </c>
      <c r="AT436">
        <f t="shared" si="127"/>
        <v>1802.02</v>
      </c>
      <c r="AU436">
        <f t="shared" si="133"/>
        <v>2.2383345771741503E-3</v>
      </c>
      <c r="AV436">
        <f t="shared" si="134"/>
        <v>2.3305874304022645E-3</v>
      </c>
      <c r="AX436" s="6">
        <v>42618</v>
      </c>
      <c r="AY436">
        <f t="shared" si="128"/>
        <v>173.10429999999999</v>
      </c>
      <c r="AZ436">
        <f t="shared" si="129"/>
        <v>173.25</v>
      </c>
      <c r="BA436">
        <f t="shared" si="135"/>
        <v>0</v>
      </c>
      <c r="BB436">
        <f t="shared" si="136"/>
        <v>8.4168908571302659E-4</v>
      </c>
      <c r="BE436">
        <f t="shared" si="137"/>
        <v>95.672092187802079</v>
      </c>
      <c r="BF436" t="e">
        <f t="shared" si="138"/>
        <v>#N/A</v>
      </c>
      <c r="BG436">
        <f t="shared" si="122"/>
        <v>0.28188347149069792</v>
      </c>
      <c r="BH436">
        <f t="shared" si="123"/>
        <v>0.28192655630003433</v>
      </c>
      <c r="BI436">
        <f t="shared" si="141"/>
        <v>0.99999612073388711</v>
      </c>
      <c r="BL436" s="9"/>
      <c r="BM436" s="10" t="e">
        <f t="shared" si="139"/>
        <v>#N/A</v>
      </c>
      <c r="BN436" s="10" t="e">
        <f t="shared" si="140"/>
        <v>#N/A</v>
      </c>
      <c r="BO436" s="10" t="e">
        <f t="shared" si="130"/>
        <v>#N/A</v>
      </c>
      <c r="BP436" t="str">
        <f t="shared" si="131"/>
        <v/>
      </c>
      <c r="BQ436" s="10" t="str">
        <f t="shared" si="132"/>
        <v/>
      </c>
    </row>
    <row r="437" spans="4:69" x14ac:dyDescent="0.25">
      <c r="D437" s="6">
        <v>42619</v>
      </c>
      <c r="E437">
        <v>174.23339999999999</v>
      </c>
      <c r="F437">
        <v>173.08</v>
      </c>
      <c r="I437" s="6">
        <v>42619</v>
      </c>
      <c r="J437">
        <v>173.08</v>
      </c>
      <c r="K437">
        <v>174.23339999999999</v>
      </c>
      <c r="P437" s="6">
        <v>42622</v>
      </c>
      <c r="Q437">
        <v>0.14710000000000001</v>
      </c>
      <c r="S437" s="6">
        <v>42626</v>
      </c>
      <c r="T437">
        <v>2706</v>
      </c>
      <c r="W437" s="6">
        <v>42650</v>
      </c>
      <c r="X437" t="s">
        <v>1622</v>
      </c>
      <c r="Y437">
        <v>1827.15</v>
      </c>
      <c r="AJ437" s="6">
        <v>42622</v>
      </c>
      <c r="AK437" s="4">
        <f t="shared" si="124"/>
        <v>0.14710000000000001</v>
      </c>
      <c r="AM437" s="6">
        <v>42626</v>
      </c>
      <c r="AN437">
        <f t="shared" si="125"/>
        <v>456.77280000000007</v>
      </c>
      <c r="AR437" s="6">
        <v>42619</v>
      </c>
      <c r="AS437">
        <f t="shared" si="126"/>
        <v>174.23339999999999</v>
      </c>
      <c r="AT437">
        <f t="shared" si="127"/>
        <v>1813.83</v>
      </c>
      <c r="AU437">
        <f t="shared" si="133"/>
        <v>6.5226571494756413E-3</v>
      </c>
      <c r="AV437">
        <f t="shared" si="134"/>
        <v>6.5537563401072418E-3</v>
      </c>
      <c r="AX437" s="6">
        <v>42619</v>
      </c>
      <c r="AY437">
        <f t="shared" si="128"/>
        <v>174.23339999999999</v>
      </c>
      <c r="AZ437">
        <f t="shared" si="129"/>
        <v>173.08</v>
      </c>
      <c r="BA437">
        <f t="shared" si="135"/>
        <v>-6.6198558944494668E-3</v>
      </c>
      <c r="BB437">
        <f t="shared" si="136"/>
        <v>0</v>
      </c>
      <c r="BE437">
        <f t="shared" si="137"/>
        <v>96.296128443916132</v>
      </c>
      <c r="BF437" t="e">
        <f t="shared" si="138"/>
        <v>#N/A</v>
      </c>
      <c r="BG437">
        <f t="shared" si="122"/>
        <v>0.27429591598122133</v>
      </c>
      <c r="BH437">
        <f t="shared" si="123"/>
        <v>0.27434189579852625</v>
      </c>
      <c r="BI437">
        <f t="shared" si="141"/>
        <v>0.99999615545437059</v>
      </c>
      <c r="BL437" s="9"/>
      <c r="BM437" s="10" t="e">
        <f t="shared" si="139"/>
        <v>#N/A</v>
      </c>
      <c r="BN437" s="10" t="e">
        <f t="shared" si="140"/>
        <v>#N/A</v>
      </c>
      <c r="BO437" s="10" t="e">
        <f t="shared" si="130"/>
        <v>#N/A</v>
      </c>
      <c r="BP437" t="str">
        <f t="shared" si="131"/>
        <v/>
      </c>
      <c r="BQ437" s="10" t="str">
        <f t="shared" si="132"/>
        <v/>
      </c>
    </row>
    <row r="438" spans="4:69" x14ac:dyDescent="0.25">
      <c r="D438" s="6">
        <v>42620</v>
      </c>
      <c r="E438">
        <v>173.82169999999999</v>
      </c>
      <c r="F438">
        <v>173.19</v>
      </c>
      <c r="I438" s="6">
        <v>42620</v>
      </c>
      <c r="J438">
        <v>173.19</v>
      </c>
      <c r="K438">
        <v>173.82169999999999</v>
      </c>
      <c r="P438" s="6">
        <v>42625</v>
      </c>
      <c r="Q438">
        <v>0.1376</v>
      </c>
      <c r="S438" s="6">
        <v>42627</v>
      </c>
      <c r="T438">
        <v>2026</v>
      </c>
      <c r="W438" s="6">
        <v>42654</v>
      </c>
      <c r="X438" t="s">
        <v>1622</v>
      </c>
      <c r="Y438">
        <v>1834.84</v>
      </c>
      <c r="AJ438" s="6">
        <v>42625</v>
      </c>
      <c r="AK438" s="4">
        <f t="shared" si="124"/>
        <v>0.1376</v>
      </c>
      <c r="AM438" s="6">
        <v>42627</v>
      </c>
      <c r="AN438">
        <f t="shared" si="125"/>
        <v>340.63137999999998</v>
      </c>
      <c r="AR438" s="6">
        <v>42620</v>
      </c>
      <c r="AS438">
        <f t="shared" si="126"/>
        <v>173.82169999999999</v>
      </c>
      <c r="AT438">
        <f t="shared" si="127"/>
        <v>1809.6</v>
      </c>
      <c r="AU438">
        <f t="shared" si="133"/>
        <v>-2.3629223788320664E-3</v>
      </c>
      <c r="AV438">
        <f t="shared" si="134"/>
        <v>-2.3320818378789188E-3</v>
      </c>
      <c r="AX438" s="6">
        <v>42620</v>
      </c>
      <c r="AY438">
        <f t="shared" si="128"/>
        <v>173.82169999999999</v>
      </c>
      <c r="AZ438">
        <f t="shared" si="129"/>
        <v>173.19</v>
      </c>
      <c r="BA438">
        <f t="shared" si="135"/>
        <v>-3.6341837641674646E-3</v>
      </c>
      <c r="BB438">
        <f t="shared" si="136"/>
        <v>0</v>
      </c>
      <c r="BE438">
        <f t="shared" si="137"/>
        <v>96.068588167021119</v>
      </c>
      <c r="BF438" t="e">
        <f t="shared" si="138"/>
        <v>#N/A</v>
      </c>
      <c r="BG438">
        <f t="shared" si="122"/>
        <v>0.27367944180287335</v>
      </c>
      <c r="BH438">
        <f t="shared" si="123"/>
        <v>0.27372493147124849</v>
      </c>
      <c r="BI438">
        <f t="shared" si="141"/>
        <v>0.99999620036122672</v>
      </c>
      <c r="BL438" s="9"/>
      <c r="BM438" s="10" t="e">
        <f t="shared" si="139"/>
        <v>#N/A</v>
      </c>
      <c r="BN438" s="10" t="e">
        <f t="shared" si="140"/>
        <v>#N/A</v>
      </c>
      <c r="BO438" s="10" t="e">
        <f t="shared" si="130"/>
        <v>#N/A</v>
      </c>
      <c r="BP438" t="str">
        <f t="shared" si="131"/>
        <v/>
      </c>
      <c r="BQ438" s="10" t="str">
        <f t="shared" si="132"/>
        <v/>
      </c>
    </row>
    <row r="439" spans="4:69" x14ac:dyDescent="0.25">
      <c r="D439" s="6">
        <v>42621</v>
      </c>
      <c r="E439">
        <v>173.3477</v>
      </c>
      <c r="F439">
        <v>173.33</v>
      </c>
      <c r="I439" s="6">
        <v>42621</v>
      </c>
      <c r="J439">
        <v>173.33</v>
      </c>
      <c r="K439">
        <v>173.3477</v>
      </c>
      <c r="P439" s="6">
        <v>42626</v>
      </c>
      <c r="Q439">
        <v>0.1696</v>
      </c>
      <c r="S439" s="6">
        <v>42628</v>
      </c>
      <c r="T439">
        <v>1661</v>
      </c>
      <c r="W439" s="6">
        <v>42655</v>
      </c>
      <c r="X439" t="s">
        <v>1622</v>
      </c>
      <c r="Y439">
        <v>1816.16</v>
      </c>
      <c r="AJ439" s="6">
        <v>42626</v>
      </c>
      <c r="AK439" s="4">
        <f t="shared" si="124"/>
        <v>0.1696</v>
      </c>
      <c r="AM439" s="6">
        <v>42628</v>
      </c>
      <c r="AN439">
        <f t="shared" si="125"/>
        <v>280.12765000000002</v>
      </c>
      <c r="AR439" s="6">
        <v>42621</v>
      </c>
      <c r="AS439">
        <f t="shared" si="126"/>
        <v>173.3477</v>
      </c>
      <c r="AT439">
        <f t="shared" si="127"/>
        <v>1804.72</v>
      </c>
      <c r="AU439">
        <f t="shared" si="133"/>
        <v>-2.7269322529924755E-3</v>
      </c>
      <c r="AV439">
        <f t="shared" si="134"/>
        <v>-2.6967285587974343E-3</v>
      </c>
      <c r="AX439" s="6">
        <v>42621</v>
      </c>
      <c r="AY439">
        <f t="shared" si="128"/>
        <v>173.3477</v>
      </c>
      <c r="AZ439">
        <f t="shared" si="129"/>
        <v>173.33</v>
      </c>
      <c r="BA439">
        <f t="shared" si="135"/>
        <v>-1.0210692152246015E-4</v>
      </c>
      <c r="BB439">
        <f t="shared" si="136"/>
        <v>0</v>
      </c>
      <c r="BE439">
        <f t="shared" si="137"/>
        <v>95.80661563544902</v>
      </c>
      <c r="BF439" t="e">
        <f t="shared" si="138"/>
        <v>#N/A</v>
      </c>
      <c r="BG439">
        <f t="shared" si="122"/>
        <v>0.27369021474572069</v>
      </c>
      <c r="BH439">
        <f t="shared" si="123"/>
        <v>0.2737358357901718</v>
      </c>
      <c r="BI439">
        <f t="shared" si="141"/>
        <v>0.99999625336522457</v>
      </c>
      <c r="BL439" s="9"/>
      <c r="BM439" s="10" t="e">
        <f t="shared" si="139"/>
        <v>#N/A</v>
      </c>
      <c r="BN439" s="10" t="e">
        <f t="shared" si="140"/>
        <v>#N/A</v>
      </c>
      <c r="BO439" s="10" t="e">
        <f t="shared" si="130"/>
        <v>#N/A</v>
      </c>
      <c r="BP439" t="str">
        <f t="shared" si="131"/>
        <v/>
      </c>
      <c r="BQ439" s="10" t="str">
        <f t="shared" si="132"/>
        <v/>
      </c>
    </row>
    <row r="440" spans="4:69" x14ac:dyDescent="0.25">
      <c r="D440" s="6">
        <v>42622</v>
      </c>
      <c r="E440">
        <v>173.07730000000001</v>
      </c>
      <c r="F440">
        <v>172.3</v>
      </c>
      <c r="I440" s="6">
        <v>42622</v>
      </c>
      <c r="J440">
        <v>172.3</v>
      </c>
      <c r="K440">
        <v>173.07730000000001</v>
      </c>
      <c r="P440" s="6">
        <v>42627</v>
      </c>
      <c r="Q440">
        <v>0.17580000000000001</v>
      </c>
      <c r="S440" s="6">
        <v>42629</v>
      </c>
      <c r="T440">
        <v>27540</v>
      </c>
      <c r="W440" s="6">
        <v>42656</v>
      </c>
      <c r="X440" t="s">
        <v>1622</v>
      </c>
      <c r="Y440">
        <v>1816.09</v>
      </c>
      <c r="AJ440" s="6">
        <v>42627</v>
      </c>
      <c r="AK440" s="4">
        <f t="shared" si="124"/>
        <v>0.17580000000000001</v>
      </c>
      <c r="AM440" s="6">
        <v>42629</v>
      </c>
      <c r="AN440">
        <f t="shared" si="125"/>
        <v>4617.3563999999997</v>
      </c>
      <c r="AR440" s="6">
        <v>42622</v>
      </c>
      <c r="AS440">
        <f t="shared" si="126"/>
        <v>173.07730000000001</v>
      </c>
      <c r="AT440">
        <f t="shared" si="127"/>
        <v>1801.96</v>
      </c>
      <c r="AU440">
        <f t="shared" si="133"/>
        <v>-1.5598707107160603E-3</v>
      </c>
      <c r="AV440">
        <f t="shared" si="134"/>
        <v>-1.5293231082937897E-3</v>
      </c>
      <c r="AX440" s="6">
        <v>42622</v>
      </c>
      <c r="AY440">
        <f t="shared" si="128"/>
        <v>173.07730000000001</v>
      </c>
      <c r="AZ440">
        <f t="shared" si="129"/>
        <v>172.3</v>
      </c>
      <c r="BA440">
        <f t="shared" si="135"/>
        <v>-4.491056886142708E-3</v>
      </c>
      <c r="BB440">
        <f t="shared" si="136"/>
        <v>0</v>
      </c>
      <c r="BE440">
        <f t="shared" si="137"/>
        <v>95.657169701826447</v>
      </c>
      <c r="BF440" t="e">
        <f t="shared" si="138"/>
        <v>#N/A</v>
      </c>
      <c r="BG440">
        <f t="shared" si="122"/>
        <v>0.27342663128502526</v>
      </c>
      <c r="BH440">
        <f t="shared" si="123"/>
        <v>0.27347448999084961</v>
      </c>
      <c r="BI440">
        <f t="shared" si="141"/>
        <v>0.99999727582440501</v>
      </c>
      <c r="BL440" s="9"/>
      <c r="BM440" s="10" t="e">
        <f t="shared" si="139"/>
        <v>#N/A</v>
      </c>
      <c r="BN440" s="10" t="e">
        <f t="shared" si="140"/>
        <v>#N/A</v>
      </c>
      <c r="BO440" s="10" t="e">
        <f t="shared" si="130"/>
        <v>#N/A</v>
      </c>
      <c r="BP440" t="str">
        <f t="shared" si="131"/>
        <v/>
      </c>
      <c r="BQ440" s="10" t="str">
        <f t="shared" si="132"/>
        <v/>
      </c>
    </row>
    <row r="441" spans="4:69" x14ac:dyDescent="0.25">
      <c r="D441" s="6">
        <v>42625</v>
      </c>
      <c r="E441">
        <v>170.36840000000001</v>
      </c>
      <c r="F441">
        <v>170.28</v>
      </c>
      <c r="I441" s="6">
        <v>42625</v>
      </c>
      <c r="J441">
        <v>170.28</v>
      </c>
      <c r="K441">
        <v>170.36840000000001</v>
      </c>
      <c r="P441" s="6">
        <v>42628</v>
      </c>
      <c r="Q441">
        <v>0.1993</v>
      </c>
      <c r="S441" s="6">
        <v>42632</v>
      </c>
      <c r="T441">
        <v>634</v>
      </c>
      <c r="W441" s="6">
        <v>42657</v>
      </c>
      <c r="X441" t="s">
        <v>1622</v>
      </c>
      <c r="Y441">
        <v>1822.62</v>
      </c>
      <c r="AJ441" s="6">
        <v>42628</v>
      </c>
      <c r="AK441" s="4">
        <f t="shared" si="124"/>
        <v>0.1993</v>
      </c>
      <c r="AM441" s="6">
        <v>42632</v>
      </c>
      <c r="AN441">
        <f t="shared" si="125"/>
        <v>106.77828</v>
      </c>
      <c r="AR441" s="6">
        <v>42625</v>
      </c>
      <c r="AS441">
        <f t="shared" si="126"/>
        <v>170.36840000000001</v>
      </c>
      <c r="AT441">
        <f t="shared" si="127"/>
        <v>1773.92</v>
      </c>
      <c r="AU441">
        <f t="shared" si="133"/>
        <v>-1.5651388136976974E-2</v>
      </c>
      <c r="AV441">
        <f t="shared" si="134"/>
        <v>-1.5560833758795911E-2</v>
      </c>
      <c r="AX441" s="6">
        <v>42625</v>
      </c>
      <c r="AY441">
        <f t="shared" si="128"/>
        <v>170.36840000000001</v>
      </c>
      <c r="AZ441">
        <f t="shared" si="129"/>
        <v>170.28</v>
      </c>
      <c r="BA441">
        <f t="shared" si="135"/>
        <v>-5.1887556612617569E-4</v>
      </c>
      <c r="BB441">
        <f t="shared" si="136"/>
        <v>0</v>
      </c>
      <c r="BE441">
        <f t="shared" si="137"/>
        <v>94.160002210738483</v>
      </c>
      <c r="BF441" t="e">
        <f t="shared" si="138"/>
        <v>#N/A</v>
      </c>
      <c r="BG441">
        <f t="shared" si="122"/>
        <v>0.27387158927173416</v>
      </c>
      <c r="BH441">
        <f t="shared" si="123"/>
        <v>0.27391650668806644</v>
      </c>
      <c r="BI441">
        <f t="shared" si="141"/>
        <v>0.99999614938297987</v>
      </c>
      <c r="BL441" s="9"/>
      <c r="BM441" s="10" t="e">
        <f t="shared" si="139"/>
        <v>#N/A</v>
      </c>
      <c r="BN441" s="10" t="e">
        <f t="shared" si="140"/>
        <v>#N/A</v>
      </c>
      <c r="BO441" s="10" t="e">
        <f t="shared" si="130"/>
        <v>#N/A</v>
      </c>
      <c r="BP441" t="str">
        <f t="shared" si="131"/>
        <v/>
      </c>
      <c r="BQ441" s="10" t="str">
        <f t="shared" si="132"/>
        <v/>
      </c>
    </row>
    <row r="442" spans="4:69" x14ac:dyDescent="0.25">
      <c r="D442" s="6">
        <v>42626</v>
      </c>
      <c r="E442">
        <v>170.35740000000001</v>
      </c>
      <c r="F442">
        <v>168.8</v>
      </c>
      <c r="I442" s="6">
        <v>42626</v>
      </c>
      <c r="J442">
        <v>168.8</v>
      </c>
      <c r="K442">
        <v>170.35740000000001</v>
      </c>
      <c r="P442" s="6">
        <v>42629</v>
      </c>
      <c r="Q442">
        <v>0.19439999999999999</v>
      </c>
      <c r="S442" s="6">
        <v>42633</v>
      </c>
      <c r="T442">
        <v>11253</v>
      </c>
      <c r="W442" s="6">
        <v>42660</v>
      </c>
      <c r="X442" t="s">
        <v>1622</v>
      </c>
      <c r="Y442">
        <v>1829.86</v>
      </c>
      <c r="AJ442" s="6">
        <v>42629</v>
      </c>
      <c r="AK442" s="4">
        <f t="shared" si="124"/>
        <v>0.19439999999999999</v>
      </c>
      <c r="AM442" s="6">
        <v>42633</v>
      </c>
      <c r="AN442">
        <f t="shared" si="125"/>
        <v>1909.5215700000001</v>
      </c>
      <c r="AR442" s="6">
        <v>42626</v>
      </c>
      <c r="AS442">
        <f t="shared" si="126"/>
        <v>170.35740000000001</v>
      </c>
      <c r="AT442">
        <f t="shared" si="127"/>
        <v>1773.86</v>
      </c>
      <c r="AU442">
        <f t="shared" si="133"/>
        <v>-6.4565964110641083E-5</v>
      </c>
      <c r="AV442">
        <f t="shared" si="134"/>
        <v>-3.3823396771048841E-5</v>
      </c>
      <c r="AX442" s="6">
        <v>42626</v>
      </c>
      <c r="AY442">
        <f t="shared" si="128"/>
        <v>170.35740000000001</v>
      </c>
      <c r="AZ442">
        <f t="shared" si="129"/>
        <v>168.8</v>
      </c>
      <c r="BA442">
        <f t="shared" si="135"/>
        <v>-9.1419568507150606E-3</v>
      </c>
      <c r="BB442">
        <f t="shared" si="136"/>
        <v>0</v>
      </c>
      <c r="BE442">
        <f t="shared" si="137"/>
        <v>94.153922679415089</v>
      </c>
      <c r="BF442" t="e">
        <f t="shared" si="138"/>
        <v>#N/A</v>
      </c>
      <c r="BG442">
        <f t="shared" si="122"/>
        <v>0.27377243562120168</v>
      </c>
      <c r="BH442">
        <f t="shared" si="123"/>
        <v>0.27381767690219694</v>
      </c>
      <c r="BI442">
        <f t="shared" si="141"/>
        <v>0.99999597263211093</v>
      </c>
      <c r="BL442" s="9"/>
      <c r="BM442" s="10" t="e">
        <f t="shared" si="139"/>
        <v>#N/A</v>
      </c>
      <c r="BN442" s="10" t="e">
        <f t="shared" si="140"/>
        <v>#N/A</v>
      </c>
      <c r="BO442" s="10" t="e">
        <f t="shared" si="130"/>
        <v>#N/A</v>
      </c>
      <c r="BP442" t="str">
        <f t="shared" si="131"/>
        <v/>
      </c>
      <c r="BQ442" s="10" t="str">
        <f t="shared" si="132"/>
        <v/>
      </c>
    </row>
    <row r="443" spans="4:69" x14ac:dyDescent="0.25">
      <c r="D443" s="6">
        <v>42627</v>
      </c>
      <c r="E443">
        <v>169.2861</v>
      </c>
      <c r="F443">
        <v>168.13</v>
      </c>
      <c r="I443" s="6">
        <v>42627</v>
      </c>
      <c r="J443">
        <v>168.13</v>
      </c>
      <c r="K443">
        <v>169.2861</v>
      </c>
      <c r="P443" s="6">
        <v>42632</v>
      </c>
      <c r="Q443">
        <v>0.21429999999999999</v>
      </c>
      <c r="S443" s="6">
        <v>42634</v>
      </c>
      <c r="T443">
        <v>16881</v>
      </c>
      <c r="W443" s="6">
        <v>42661</v>
      </c>
      <c r="X443" t="s">
        <v>1622</v>
      </c>
      <c r="Y443">
        <v>1835.23</v>
      </c>
      <c r="AJ443" s="6">
        <v>42632</v>
      </c>
      <c r="AK443" s="4">
        <f t="shared" si="124"/>
        <v>0.21429999999999999</v>
      </c>
      <c r="AM443" s="6">
        <v>42634</v>
      </c>
      <c r="AN443">
        <f t="shared" si="125"/>
        <v>2909.1027300000001</v>
      </c>
      <c r="AR443" s="6">
        <v>42627</v>
      </c>
      <c r="AS443">
        <f t="shared" si="126"/>
        <v>169.2861</v>
      </c>
      <c r="AT443">
        <f t="shared" si="127"/>
        <v>1762.76</v>
      </c>
      <c r="AU443">
        <f t="shared" si="133"/>
        <v>-6.2885439669777554E-3</v>
      </c>
      <c r="AV443">
        <f t="shared" si="134"/>
        <v>-6.2575400538936732E-3</v>
      </c>
      <c r="AX443" s="6">
        <v>42627</v>
      </c>
      <c r="AY443">
        <f t="shared" si="128"/>
        <v>169.2861</v>
      </c>
      <c r="AZ443">
        <f t="shared" si="129"/>
        <v>168.13</v>
      </c>
      <c r="BA443">
        <f t="shared" si="135"/>
        <v>-6.8292671400664862E-3</v>
      </c>
      <c r="BB443">
        <f t="shared" si="136"/>
        <v>0</v>
      </c>
      <c r="BE443">
        <f t="shared" si="137"/>
        <v>93.561831596982159</v>
      </c>
      <c r="BF443" t="e">
        <f t="shared" si="138"/>
        <v>#N/A</v>
      </c>
      <c r="BG443">
        <f t="shared" si="122"/>
        <v>0.27351035874022411</v>
      </c>
      <c r="BH443">
        <f t="shared" si="123"/>
        <v>0.27355634602915385</v>
      </c>
      <c r="BI443">
        <f t="shared" si="141"/>
        <v>0.99999521868770458</v>
      </c>
      <c r="BL443" s="9"/>
      <c r="BM443" s="10" t="e">
        <f t="shared" si="139"/>
        <v>#N/A</v>
      </c>
      <c r="BN443" s="10" t="e">
        <f t="shared" si="140"/>
        <v>#N/A</v>
      </c>
      <c r="BO443" s="10" t="e">
        <f t="shared" si="130"/>
        <v>#N/A</v>
      </c>
      <c r="BP443" t="str">
        <f t="shared" si="131"/>
        <v/>
      </c>
      <c r="BQ443" s="10" t="str">
        <f t="shared" si="132"/>
        <v/>
      </c>
    </row>
    <row r="444" spans="4:69" x14ac:dyDescent="0.25">
      <c r="D444" s="6">
        <v>42628</v>
      </c>
      <c r="E444">
        <v>167.5284</v>
      </c>
      <c r="F444">
        <v>168.65</v>
      </c>
      <c r="I444" s="6">
        <v>42628</v>
      </c>
      <c r="J444">
        <v>168.65</v>
      </c>
      <c r="K444">
        <v>167.5284</v>
      </c>
      <c r="P444" s="6">
        <v>42633</v>
      </c>
      <c r="Q444">
        <v>0.1951</v>
      </c>
      <c r="S444" s="6">
        <v>42635</v>
      </c>
      <c r="T444">
        <v>17488</v>
      </c>
      <c r="W444" s="6">
        <v>42662</v>
      </c>
      <c r="X444" t="s">
        <v>1622</v>
      </c>
      <c r="Y444">
        <v>1836.07</v>
      </c>
      <c r="AJ444" s="6">
        <v>42633</v>
      </c>
      <c r="AK444" s="4">
        <f t="shared" si="124"/>
        <v>0.1951</v>
      </c>
      <c r="AM444" s="6">
        <v>42635</v>
      </c>
      <c r="AN444">
        <f t="shared" si="125"/>
        <v>3068.2695999999996</v>
      </c>
      <c r="AR444" s="6">
        <v>42628</v>
      </c>
      <c r="AS444">
        <f t="shared" si="126"/>
        <v>167.5284</v>
      </c>
      <c r="AT444">
        <f t="shared" si="127"/>
        <v>1744.51</v>
      </c>
      <c r="AU444">
        <f t="shared" si="133"/>
        <v>-1.0383014317182582E-2</v>
      </c>
      <c r="AV444">
        <f t="shared" si="134"/>
        <v>-1.0353082665819469E-2</v>
      </c>
      <c r="AX444" s="6">
        <v>42628</v>
      </c>
      <c r="AY444">
        <f t="shared" si="128"/>
        <v>167.5284</v>
      </c>
      <c r="AZ444">
        <f t="shared" si="129"/>
        <v>168.65</v>
      </c>
      <c r="BA444">
        <f t="shared" si="135"/>
        <v>0</v>
      </c>
      <c r="BB444">
        <f t="shared" si="136"/>
        <v>6.6949842534160808E-3</v>
      </c>
      <c r="BE444">
        <f t="shared" si="137"/>
        <v>92.590377759968874</v>
      </c>
      <c r="BF444" t="e">
        <f t="shared" si="138"/>
        <v>#N/A</v>
      </c>
      <c r="BG444">
        <f t="shared" si="122"/>
        <v>0.27298046283763722</v>
      </c>
      <c r="BH444">
        <f t="shared" si="123"/>
        <v>0.27302582047353774</v>
      </c>
      <c r="BI444">
        <f t="shared" si="141"/>
        <v>0.99999567279193913</v>
      </c>
      <c r="BL444" s="9"/>
      <c r="BM444" s="10" t="e">
        <f t="shared" si="139"/>
        <v>#N/A</v>
      </c>
      <c r="BN444" s="10" t="e">
        <f t="shared" si="140"/>
        <v>#N/A</v>
      </c>
      <c r="BO444" s="10" t="e">
        <f t="shared" si="130"/>
        <v>#N/A</v>
      </c>
      <c r="BP444" t="str">
        <f t="shared" si="131"/>
        <v/>
      </c>
      <c r="BQ444" s="10" t="str">
        <f t="shared" si="132"/>
        <v/>
      </c>
    </row>
    <row r="445" spans="4:69" x14ac:dyDescent="0.25">
      <c r="D445" s="6">
        <v>42629</v>
      </c>
      <c r="E445">
        <v>168.8724</v>
      </c>
      <c r="F445">
        <v>167.66</v>
      </c>
      <c r="I445" s="6">
        <v>42629</v>
      </c>
      <c r="J445">
        <v>167.66</v>
      </c>
      <c r="K445">
        <v>168.8724</v>
      </c>
      <c r="P445" s="6">
        <v>42634</v>
      </c>
      <c r="Q445">
        <v>0.1598</v>
      </c>
      <c r="S445" s="6">
        <v>42636</v>
      </c>
      <c r="T445">
        <v>2916</v>
      </c>
      <c r="W445" s="6">
        <v>42663</v>
      </c>
      <c r="X445" t="s">
        <v>1622</v>
      </c>
      <c r="Y445">
        <v>1854.49</v>
      </c>
      <c r="AJ445" s="6">
        <v>42634</v>
      </c>
      <c r="AK445" s="4">
        <f t="shared" si="124"/>
        <v>0.1598</v>
      </c>
      <c r="AM445" s="6">
        <v>42636</v>
      </c>
      <c r="AN445">
        <f t="shared" si="125"/>
        <v>506.77163999999993</v>
      </c>
      <c r="AR445" s="6">
        <v>42629</v>
      </c>
      <c r="AS445">
        <f t="shared" si="126"/>
        <v>168.8724</v>
      </c>
      <c r="AT445">
        <f t="shared" si="127"/>
        <v>1758.56</v>
      </c>
      <c r="AU445">
        <f t="shared" si="133"/>
        <v>8.0225203607269258E-3</v>
      </c>
      <c r="AV445">
        <f t="shared" si="134"/>
        <v>8.0538374672542989E-3</v>
      </c>
      <c r="AX445" s="6">
        <v>42629</v>
      </c>
      <c r="AY445">
        <f t="shared" si="128"/>
        <v>168.8724</v>
      </c>
      <c r="AZ445">
        <f t="shared" si="129"/>
        <v>167.66</v>
      </c>
      <c r="BA445">
        <f t="shared" si="135"/>
        <v>-7.1793851452339741E-3</v>
      </c>
      <c r="BB445">
        <f t="shared" si="136"/>
        <v>0</v>
      </c>
      <c r="BE445">
        <f t="shared" si="137"/>
        <v>93.33318595075562</v>
      </c>
      <c r="BF445" t="e">
        <f t="shared" si="138"/>
        <v>#N/A</v>
      </c>
      <c r="BG445">
        <f t="shared" si="122"/>
        <v>0.27311042919060141</v>
      </c>
      <c r="BH445">
        <f t="shared" si="123"/>
        <v>0.27315542630474721</v>
      </c>
      <c r="BI445">
        <f t="shared" si="141"/>
        <v>0.99999652328449118</v>
      </c>
      <c r="BL445" s="9"/>
      <c r="BM445" s="10" t="e">
        <f t="shared" si="139"/>
        <v>#N/A</v>
      </c>
      <c r="BN445" s="10" t="e">
        <f t="shared" si="140"/>
        <v>#N/A</v>
      </c>
      <c r="BO445" s="10" t="e">
        <f t="shared" si="130"/>
        <v>#N/A</v>
      </c>
      <c r="BP445" t="str">
        <f t="shared" si="131"/>
        <v/>
      </c>
      <c r="BQ445" s="10" t="str">
        <f t="shared" si="132"/>
        <v/>
      </c>
    </row>
    <row r="446" spans="4:69" x14ac:dyDescent="0.25">
      <c r="D446" s="6">
        <v>42632</v>
      </c>
      <c r="E446">
        <v>168.8569</v>
      </c>
      <c r="F446">
        <v>168.42</v>
      </c>
      <c r="I446" s="6">
        <v>42632</v>
      </c>
      <c r="J446">
        <v>168.42</v>
      </c>
      <c r="K446">
        <v>168.8569</v>
      </c>
      <c r="P446" s="6">
        <v>42635</v>
      </c>
      <c r="Q446">
        <v>0.22459999999999999</v>
      </c>
      <c r="S446" s="6">
        <v>42639</v>
      </c>
      <c r="T446">
        <v>9858</v>
      </c>
      <c r="W446" s="6">
        <v>42664</v>
      </c>
      <c r="X446" t="s">
        <v>1622</v>
      </c>
      <c r="Y446">
        <v>1846.96</v>
      </c>
      <c r="AJ446" s="6">
        <v>42635</v>
      </c>
      <c r="AK446" s="4">
        <f t="shared" si="124"/>
        <v>0.22459999999999999</v>
      </c>
      <c r="AM446" s="6">
        <v>42639</v>
      </c>
      <c r="AN446">
        <f t="shared" si="125"/>
        <v>1682.95776</v>
      </c>
      <c r="AR446" s="6">
        <v>42632</v>
      </c>
      <c r="AS446">
        <f t="shared" si="126"/>
        <v>168.8569</v>
      </c>
      <c r="AT446">
        <f t="shared" si="127"/>
        <v>1758.56</v>
      </c>
      <c r="AU446">
        <f t="shared" si="133"/>
        <v>-9.1785276930989035E-5</v>
      </c>
      <c r="AV446">
        <f t="shared" si="134"/>
        <v>0</v>
      </c>
      <c r="AX446" s="6">
        <v>42632</v>
      </c>
      <c r="AY446">
        <f t="shared" si="128"/>
        <v>168.8569</v>
      </c>
      <c r="AZ446">
        <f t="shared" si="129"/>
        <v>168.42</v>
      </c>
      <c r="BA446">
        <f t="shared" si="135"/>
        <v>-2.5873979683389559E-3</v>
      </c>
      <c r="BB446">
        <f t="shared" si="136"/>
        <v>0</v>
      </c>
      <c r="BE446">
        <f t="shared" si="137"/>
        <v>93.324619338436278</v>
      </c>
      <c r="BF446" t="e">
        <f t="shared" si="138"/>
        <v>#N/A</v>
      </c>
      <c r="BG446">
        <f t="shared" si="122"/>
        <v>0.27311037237950014</v>
      </c>
      <c r="BH446">
        <f t="shared" si="123"/>
        <v>0.27315542630474721</v>
      </c>
      <c r="BI446">
        <f t="shared" si="141"/>
        <v>0.99999555412199115</v>
      </c>
      <c r="BL446" s="9"/>
      <c r="BM446" s="10" t="e">
        <f t="shared" si="139"/>
        <v>#N/A</v>
      </c>
      <c r="BN446" s="10" t="e">
        <f t="shared" si="140"/>
        <v>#N/A</v>
      </c>
      <c r="BO446" s="10" t="e">
        <f t="shared" si="130"/>
        <v>#N/A</v>
      </c>
      <c r="BP446" t="str">
        <f t="shared" si="131"/>
        <v/>
      </c>
      <c r="BQ446" s="10" t="str">
        <f t="shared" si="132"/>
        <v/>
      </c>
    </row>
    <row r="447" spans="4:69" x14ac:dyDescent="0.25">
      <c r="D447" s="6">
        <v>42633</v>
      </c>
      <c r="E447">
        <v>169.57400000000001</v>
      </c>
      <c r="F447">
        <v>169.69</v>
      </c>
      <c r="I447" s="6">
        <v>42633</v>
      </c>
      <c r="J447">
        <v>169.69</v>
      </c>
      <c r="K447">
        <v>169.57400000000001</v>
      </c>
      <c r="P447" s="6">
        <v>42636</v>
      </c>
      <c r="Q447">
        <v>0.152</v>
      </c>
      <c r="S447" s="6">
        <v>42640</v>
      </c>
      <c r="T447">
        <v>6760</v>
      </c>
      <c r="W447" s="6">
        <v>42667</v>
      </c>
      <c r="X447" t="s">
        <v>1622</v>
      </c>
      <c r="Y447">
        <v>1850.08</v>
      </c>
      <c r="AJ447" s="6">
        <v>42636</v>
      </c>
      <c r="AK447" s="4">
        <f t="shared" si="124"/>
        <v>0.152</v>
      </c>
      <c r="AM447" s="6">
        <v>42640</v>
      </c>
      <c r="AN447">
        <f t="shared" si="125"/>
        <v>1169.1420000000001</v>
      </c>
      <c r="AR447" s="6">
        <v>42633</v>
      </c>
      <c r="AS447">
        <f t="shared" si="126"/>
        <v>169.57400000000001</v>
      </c>
      <c r="AT447">
        <f t="shared" si="127"/>
        <v>1766.09</v>
      </c>
      <c r="AU447">
        <f t="shared" si="133"/>
        <v>4.2467912178894007E-3</v>
      </c>
      <c r="AV447">
        <f t="shared" si="134"/>
        <v>4.2819124738422421E-3</v>
      </c>
      <c r="AX447" s="6">
        <v>42633</v>
      </c>
      <c r="AY447">
        <f t="shared" si="128"/>
        <v>169.57400000000001</v>
      </c>
      <c r="AZ447">
        <f t="shared" si="129"/>
        <v>169.69</v>
      </c>
      <c r="BA447">
        <f t="shared" si="135"/>
        <v>0</v>
      </c>
      <c r="BB447">
        <f t="shared" si="136"/>
        <v>6.8406713293311938E-4</v>
      </c>
      <c r="BE447">
        <f t="shared" si="137"/>
        <v>93.720949512255615</v>
      </c>
      <c r="BF447" t="e">
        <f t="shared" si="138"/>
        <v>#N/A</v>
      </c>
      <c r="BG447">
        <f t="shared" si="122"/>
        <v>0.27314871005767677</v>
      </c>
      <c r="BH447">
        <f t="shared" si="123"/>
        <v>0.27319366333925094</v>
      </c>
      <c r="BI447">
        <f t="shared" si="141"/>
        <v>0.99999550288794958</v>
      </c>
      <c r="BL447" s="9"/>
      <c r="BM447" s="10" t="e">
        <f t="shared" si="139"/>
        <v>#N/A</v>
      </c>
      <c r="BN447" s="10" t="e">
        <f t="shared" si="140"/>
        <v>#N/A</v>
      </c>
      <c r="BO447" s="10" t="e">
        <f t="shared" si="130"/>
        <v>#N/A</v>
      </c>
      <c r="BP447" t="str">
        <f t="shared" si="131"/>
        <v/>
      </c>
      <c r="BQ447" s="10" t="str">
        <f t="shared" si="132"/>
        <v/>
      </c>
    </row>
    <row r="448" spans="4:69" x14ac:dyDescent="0.25">
      <c r="D448" s="6">
        <v>42634</v>
      </c>
      <c r="E448">
        <v>174.2953</v>
      </c>
      <c r="F448">
        <v>172.33</v>
      </c>
      <c r="I448" s="6">
        <v>42634</v>
      </c>
      <c r="J448">
        <v>172.33</v>
      </c>
      <c r="K448">
        <v>174.2953</v>
      </c>
      <c r="P448" s="6">
        <v>42639</v>
      </c>
      <c r="Q448">
        <v>0.14000000000000001</v>
      </c>
      <c r="S448" s="6">
        <v>42641</v>
      </c>
      <c r="T448">
        <v>1193</v>
      </c>
      <c r="W448" s="6">
        <v>42668</v>
      </c>
      <c r="X448" t="s">
        <v>1622</v>
      </c>
      <c r="Y448">
        <v>1863.22</v>
      </c>
      <c r="AJ448" s="6">
        <v>42639</v>
      </c>
      <c r="AK448" s="4">
        <f t="shared" si="124"/>
        <v>0.14000000000000001</v>
      </c>
      <c r="AM448" s="6">
        <v>42641</v>
      </c>
      <c r="AN448">
        <f t="shared" si="125"/>
        <v>206.22198</v>
      </c>
      <c r="AR448" s="6">
        <v>42634</v>
      </c>
      <c r="AS448">
        <f t="shared" si="126"/>
        <v>174.2953</v>
      </c>
      <c r="AT448">
        <f t="shared" si="127"/>
        <v>1815.31</v>
      </c>
      <c r="AU448">
        <f t="shared" si="133"/>
        <v>2.7842122023423288E-2</v>
      </c>
      <c r="AV448">
        <f t="shared" si="134"/>
        <v>2.7869474375598058E-2</v>
      </c>
      <c r="AX448" s="6">
        <v>42634</v>
      </c>
      <c r="AY448">
        <f t="shared" si="128"/>
        <v>174.2953</v>
      </c>
      <c r="AZ448">
        <f t="shared" si="129"/>
        <v>172.33</v>
      </c>
      <c r="BA448">
        <f t="shared" si="135"/>
        <v>-1.1275691312387592E-2</v>
      </c>
      <c r="BB448">
        <f t="shared" si="136"/>
        <v>0</v>
      </c>
      <c r="BE448">
        <f t="shared" si="137"/>
        <v>96.330339624726932</v>
      </c>
      <c r="BF448" t="e">
        <f t="shared" si="138"/>
        <v>#N/A</v>
      </c>
      <c r="BG448">
        <f t="shared" si="122"/>
        <v>0.27353981576039554</v>
      </c>
      <c r="BH448">
        <f t="shared" si="123"/>
        <v>0.27358236651002749</v>
      </c>
      <c r="BI448">
        <f t="shared" si="141"/>
        <v>0.99999702419446379</v>
      </c>
      <c r="BL448" s="9"/>
      <c r="BM448" s="10" t="e">
        <f t="shared" si="139"/>
        <v>#N/A</v>
      </c>
      <c r="BN448" s="10" t="e">
        <f t="shared" si="140"/>
        <v>#N/A</v>
      </c>
      <c r="BO448" s="10" t="e">
        <f t="shared" si="130"/>
        <v>#N/A</v>
      </c>
      <c r="BP448" t="str">
        <f t="shared" si="131"/>
        <v/>
      </c>
      <c r="BQ448" s="10" t="str">
        <f t="shared" si="132"/>
        <v/>
      </c>
    </row>
    <row r="449" spans="4:69" x14ac:dyDescent="0.25">
      <c r="D449" s="6">
        <v>42635</v>
      </c>
      <c r="E449">
        <v>174.29</v>
      </c>
      <c r="F449">
        <v>175.45</v>
      </c>
      <c r="I449" s="6">
        <v>42635</v>
      </c>
      <c r="J449">
        <v>175.45</v>
      </c>
      <c r="K449">
        <v>174.29</v>
      </c>
      <c r="P449" s="6">
        <v>42640</v>
      </c>
      <c r="Q449">
        <v>0.12909999999999999</v>
      </c>
      <c r="S449" s="6">
        <v>42642</v>
      </c>
      <c r="T449">
        <v>2475</v>
      </c>
      <c r="W449" s="6">
        <v>42669</v>
      </c>
      <c r="X449" t="s">
        <v>1622</v>
      </c>
      <c r="Y449">
        <v>1870.46</v>
      </c>
      <c r="AJ449" s="6">
        <v>42640</v>
      </c>
      <c r="AK449" s="4">
        <f t="shared" si="124"/>
        <v>0.12909999999999999</v>
      </c>
      <c r="AM449" s="6">
        <v>42642</v>
      </c>
      <c r="AN449">
        <f t="shared" si="125"/>
        <v>431.73899999999998</v>
      </c>
      <c r="AR449" s="6">
        <v>42635</v>
      </c>
      <c r="AS449">
        <f t="shared" si="126"/>
        <v>174.29</v>
      </c>
      <c r="AT449">
        <f t="shared" si="127"/>
        <v>1815.31</v>
      </c>
      <c r="AU449">
        <f t="shared" si="133"/>
        <v>-3.0408163616657546E-5</v>
      </c>
      <c r="AV449">
        <f t="shared" si="134"/>
        <v>0</v>
      </c>
      <c r="AX449" s="6">
        <v>42635</v>
      </c>
      <c r="AY449">
        <f t="shared" si="128"/>
        <v>174.29</v>
      </c>
      <c r="AZ449">
        <f t="shared" si="129"/>
        <v>175.45</v>
      </c>
      <c r="BA449">
        <f t="shared" si="135"/>
        <v>0</v>
      </c>
      <c r="BB449">
        <f t="shared" si="136"/>
        <v>6.6555740432612254E-3</v>
      </c>
      <c r="BE449">
        <f t="shared" si="137"/>
        <v>96.327410395998371</v>
      </c>
      <c r="BF449" t="e">
        <f t="shared" si="138"/>
        <v>#N/A</v>
      </c>
      <c r="BG449">
        <f t="shared" si="122"/>
        <v>0.27285960724991726</v>
      </c>
      <c r="BH449">
        <f t="shared" si="123"/>
        <v>0.27290336131563186</v>
      </c>
      <c r="BI449">
        <f t="shared" si="141"/>
        <v>0.99999666114437868</v>
      </c>
      <c r="BL449" s="9"/>
      <c r="BM449" s="10" t="e">
        <f t="shared" si="139"/>
        <v>#N/A</v>
      </c>
      <c r="BN449" s="10" t="e">
        <f t="shared" si="140"/>
        <v>#N/A</v>
      </c>
      <c r="BO449" s="10" t="e">
        <f t="shared" si="130"/>
        <v>#N/A</v>
      </c>
      <c r="BP449" t="str">
        <f t="shared" si="131"/>
        <v/>
      </c>
      <c r="BQ449" s="10" t="str">
        <f t="shared" si="132"/>
        <v/>
      </c>
    </row>
    <row r="450" spans="4:69" x14ac:dyDescent="0.25">
      <c r="D450" s="6">
        <v>42636</v>
      </c>
      <c r="E450">
        <v>173.88059999999999</v>
      </c>
      <c r="F450">
        <v>173.79</v>
      </c>
      <c r="I450" s="6">
        <v>42636</v>
      </c>
      <c r="J450">
        <v>173.79</v>
      </c>
      <c r="K450">
        <v>173.88059999999999</v>
      </c>
      <c r="P450" s="6">
        <v>42641</v>
      </c>
      <c r="Q450">
        <v>0.24360000000000001</v>
      </c>
      <c r="S450" s="6">
        <v>42643</v>
      </c>
      <c r="T450">
        <v>24383</v>
      </c>
      <c r="W450" s="6">
        <v>42670</v>
      </c>
      <c r="X450" t="s">
        <v>1622</v>
      </c>
      <c r="Y450">
        <v>1869.57</v>
      </c>
      <c r="AJ450" s="6">
        <v>42641</v>
      </c>
      <c r="AK450" s="4">
        <f t="shared" si="124"/>
        <v>0.24360000000000001</v>
      </c>
      <c r="AM450" s="6">
        <v>42643</v>
      </c>
      <c r="AN450">
        <f t="shared" si="125"/>
        <v>4222.8917699999993</v>
      </c>
      <c r="AR450" s="6">
        <v>42636</v>
      </c>
      <c r="AS450">
        <f t="shared" si="126"/>
        <v>173.88059999999999</v>
      </c>
      <c r="AT450">
        <f t="shared" si="127"/>
        <v>1811.1</v>
      </c>
      <c r="AU450">
        <f t="shared" si="133"/>
        <v>-2.3489586321647771E-3</v>
      </c>
      <c r="AV450">
        <f t="shared" si="134"/>
        <v>-2.3191631181451733E-3</v>
      </c>
      <c r="AX450" s="6">
        <v>42636</v>
      </c>
      <c r="AY450">
        <f t="shared" si="128"/>
        <v>173.88059999999999</v>
      </c>
      <c r="AZ450">
        <f t="shared" si="129"/>
        <v>173.79</v>
      </c>
      <c r="BA450">
        <f t="shared" si="135"/>
        <v>-5.2104720135537352E-4</v>
      </c>
      <c r="BB450">
        <f t="shared" si="136"/>
        <v>0</v>
      </c>
      <c r="BE450">
        <f t="shared" si="137"/>
        <v>96.101141293834615</v>
      </c>
      <c r="BF450" t="e">
        <f t="shared" si="138"/>
        <v>#N/A</v>
      </c>
      <c r="BG450">
        <f t="shared" si="122"/>
        <v>0.27285054358624689</v>
      </c>
      <c r="BH450">
        <f t="shared" si="123"/>
        <v>0.27289492411282507</v>
      </c>
      <c r="BI450">
        <f t="shared" si="141"/>
        <v>0.99999711196676078</v>
      </c>
      <c r="BL450" s="9"/>
      <c r="BM450" s="10" t="e">
        <f t="shared" si="139"/>
        <v>#N/A</v>
      </c>
      <c r="BN450" s="10" t="e">
        <f t="shared" si="140"/>
        <v>#N/A</v>
      </c>
      <c r="BO450" s="10" t="e">
        <f t="shared" si="130"/>
        <v>#N/A</v>
      </c>
      <c r="BP450" t="str">
        <f t="shared" si="131"/>
        <v/>
      </c>
      <c r="BQ450" s="10" t="str">
        <f t="shared" si="132"/>
        <v/>
      </c>
    </row>
    <row r="451" spans="4:69" x14ac:dyDescent="0.25">
      <c r="D451" s="6">
        <v>42639</v>
      </c>
      <c r="E451">
        <v>172.0692</v>
      </c>
      <c r="F451">
        <v>170.72</v>
      </c>
      <c r="I451" s="6">
        <v>42639</v>
      </c>
      <c r="J451">
        <v>170.72</v>
      </c>
      <c r="K451">
        <v>172.0692</v>
      </c>
      <c r="P451" s="6">
        <v>42642</v>
      </c>
      <c r="Q451">
        <v>0.1701</v>
      </c>
      <c r="S451" s="6">
        <v>42646</v>
      </c>
      <c r="T451">
        <v>10574</v>
      </c>
      <c r="W451" s="6">
        <v>42671</v>
      </c>
      <c r="X451" t="s">
        <v>1622</v>
      </c>
      <c r="Y451">
        <v>1883.46</v>
      </c>
      <c r="AJ451" s="6">
        <v>42642</v>
      </c>
      <c r="AK451" s="4">
        <f t="shared" si="124"/>
        <v>0.1701</v>
      </c>
      <c r="AM451" s="6">
        <v>42646</v>
      </c>
      <c r="AN451">
        <f t="shared" si="125"/>
        <v>1828.1388599999998</v>
      </c>
      <c r="AR451" s="6">
        <v>42639</v>
      </c>
      <c r="AS451">
        <f t="shared" si="126"/>
        <v>172.0692</v>
      </c>
      <c r="AT451">
        <f t="shared" si="127"/>
        <v>1792.4</v>
      </c>
      <c r="AU451">
        <f t="shared" si="133"/>
        <v>-1.0417493383390597E-2</v>
      </c>
      <c r="AV451">
        <f t="shared" si="134"/>
        <v>-1.03252167191209E-2</v>
      </c>
      <c r="AX451" s="6">
        <v>42639</v>
      </c>
      <c r="AY451">
        <f t="shared" si="128"/>
        <v>172.0692</v>
      </c>
      <c r="AZ451">
        <f t="shared" si="129"/>
        <v>170.72</v>
      </c>
      <c r="BA451">
        <f t="shared" si="135"/>
        <v>-7.8410313989952796E-3</v>
      </c>
      <c r="BB451">
        <f t="shared" si="136"/>
        <v>0</v>
      </c>
      <c r="BE451">
        <f t="shared" si="137"/>
        <v>95.100008290269813</v>
      </c>
      <c r="BF451" t="e">
        <f t="shared" si="138"/>
        <v>#N/A</v>
      </c>
      <c r="BG451">
        <f t="shared" si="122"/>
        <v>0.26935171634627464</v>
      </c>
      <c r="BH451">
        <f t="shared" si="123"/>
        <v>0.26939278669003713</v>
      </c>
      <c r="BI451">
        <f t="shared" si="141"/>
        <v>0.99999690957955478</v>
      </c>
      <c r="BL451" s="9"/>
      <c r="BM451" s="10" t="e">
        <f t="shared" si="139"/>
        <v>#N/A</v>
      </c>
      <c r="BN451" s="10" t="e">
        <f t="shared" si="140"/>
        <v>#N/A</v>
      </c>
      <c r="BO451" s="10" t="e">
        <f t="shared" si="130"/>
        <v>#N/A</v>
      </c>
      <c r="BP451" t="str">
        <f t="shared" si="131"/>
        <v/>
      </c>
      <c r="BQ451" s="10" t="str">
        <f t="shared" si="132"/>
        <v/>
      </c>
    </row>
    <row r="452" spans="4:69" x14ac:dyDescent="0.25">
      <c r="D452" s="6">
        <v>42640</v>
      </c>
      <c r="E452">
        <v>173.8313</v>
      </c>
      <c r="F452">
        <v>172.95</v>
      </c>
      <c r="I452" s="6">
        <v>42640</v>
      </c>
      <c r="J452">
        <v>172.95</v>
      </c>
      <c r="K452">
        <v>173.8313</v>
      </c>
      <c r="P452" s="6">
        <v>42643</v>
      </c>
      <c r="Q452">
        <v>0.1492</v>
      </c>
      <c r="S452" s="6">
        <v>42647</v>
      </c>
      <c r="T452">
        <v>2641</v>
      </c>
      <c r="W452" s="6">
        <v>42674</v>
      </c>
      <c r="X452" t="s">
        <v>1622</v>
      </c>
      <c r="Y452">
        <v>1884.23</v>
      </c>
      <c r="AJ452" s="6">
        <v>42643</v>
      </c>
      <c r="AK452" s="4">
        <f t="shared" si="124"/>
        <v>0.1492</v>
      </c>
      <c r="AM452" s="6">
        <v>42647</v>
      </c>
      <c r="AN452">
        <f t="shared" si="125"/>
        <v>462.41269</v>
      </c>
      <c r="AR452" s="6">
        <v>42640</v>
      </c>
      <c r="AS452">
        <f t="shared" si="126"/>
        <v>173.8313</v>
      </c>
      <c r="AT452">
        <f t="shared" si="127"/>
        <v>1810.81</v>
      </c>
      <c r="AU452">
        <f t="shared" si="133"/>
        <v>1.0240647367454558E-2</v>
      </c>
      <c r="AV452">
        <f t="shared" si="134"/>
        <v>1.0271144833742474E-2</v>
      </c>
      <c r="AX452" s="6">
        <v>42640</v>
      </c>
      <c r="AY452">
        <f t="shared" si="128"/>
        <v>173.8313</v>
      </c>
      <c r="AZ452">
        <f t="shared" si="129"/>
        <v>172.95</v>
      </c>
      <c r="BA452">
        <f t="shared" si="135"/>
        <v>-5.0698579599877114E-3</v>
      </c>
      <c r="BB452">
        <f t="shared" si="136"/>
        <v>0</v>
      </c>
      <c r="BE452">
        <f t="shared" si="137"/>
        <v>96.073893939812464</v>
      </c>
      <c r="BF452" t="e">
        <f t="shared" si="138"/>
        <v>#N/A</v>
      </c>
      <c r="BG452">
        <f t="shared" ref="BG452:BG515" si="142">STDEV(AU198:AU452)*SQRT(260)</f>
        <v>0.26823031066625325</v>
      </c>
      <c r="BH452">
        <f t="shared" ref="BH452:BH515" si="143">STDEV(AV198:AV452)*SQRT(260)</f>
        <v>0.268272068587255</v>
      </c>
      <c r="BI452">
        <f t="shared" si="141"/>
        <v>0.99999680568051275</v>
      </c>
      <c r="BL452" s="9"/>
      <c r="BM452" s="10" t="e">
        <f t="shared" si="139"/>
        <v>#N/A</v>
      </c>
      <c r="BN452" s="10" t="e">
        <f t="shared" si="140"/>
        <v>#N/A</v>
      </c>
      <c r="BO452" s="10" t="e">
        <f t="shared" si="130"/>
        <v>#N/A</v>
      </c>
      <c r="BP452" t="str">
        <f t="shared" si="131"/>
        <v/>
      </c>
      <c r="BQ452" s="10" t="str">
        <f t="shared" si="132"/>
        <v/>
      </c>
    </row>
    <row r="453" spans="4:69" x14ac:dyDescent="0.25">
      <c r="D453" s="6">
        <v>42641</v>
      </c>
      <c r="E453">
        <v>172.8948</v>
      </c>
      <c r="F453">
        <v>172.86</v>
      </c>
      <c r="I453" s="6">
        <v>42641</v>
      </c>
      <c r="J453">
        <v>172.86</v>
      </c>
      <c r="K453">
        <v>172.8948</v>
      </c>
      <c r="P453" s="6">
        <v>42646</v>
      </c>
      <c r="Q453">
        <v>0.158</v>
      </c>
      <c r="S453" s="6">
        <v>42648</v>
      </c>
      <c r="T453">
        <v>5598</v>
      </c>
      <c r="W453" s="6">
        <v>42675</v>
      </c>
      <c r="X453" t="s">
        <v>1622</v>
      </c>
      <c r="Y453">
        <v>1884.47</v>
      </c>
      <c r="AJ453" s="6">
        <v>42646</v>
      </c>
      <c r="AK453" s="4">
        <f t="shared" ref="AK453:AK516" si="144">IF(VLOOKUP(AJ453,P453:Q1345,2,FALSE)&gt;=$Q$3,$Q$2,VLOOKUP(AJ453,P453:Q1345,2,FALSE))</f>
        <v>0.158</v>
      </c>
      <c r="AM453" s="6">
        <v>42648</v>
      </c>
      <c r="AN453">
        <f t="shared" ref="AN453:AN516" si="145">VLOOKUP(AM453,S453:T1345,2,FALSE)*VLOOKUP(AM453,I453:J1348,2,FALSE)/1000</f>
        <v>987.43121999999994</v>
      </c>
      <c r="AR453" s="6">
        <v>42641</v>
      </c>
      <c r="AS453">
        <f t="shared" ref="AS453:AS516" si="146">IF(VLOOKUP(AR453,I:K,3,FALSE)=$A$9,VLOOKUP(AR452,I:K,3,FALSE),VLOOKUP(AR453,I:K,3,FALSE))</f>
        <v>172.8948</v>
      </c>
      <c r="AT453">
        <f t="shared" ref="AT453:AT516" si="147">IF(VLOOKUP(AR453,W:Y,3,TRUE)="","impo",VLOOKUP(AR453,W:Y,3,TRUE))</f>
        <v>1801.11</v>
      </c>
      <c r="AU453">
        <f t="shared" si="133"/>
        <v>-5.3874072160766673E-3</v>
      </c>
      <c r="AV453">
        <f t="shared" si="134"/>
        <v>-5.356718816441286E-3</v>
      </c>
      <c r="AX453" s="6">
        <v>42641</v>
      </c>
      <c r="AY453">
        <f t="shared" ref="AY453:AY516" si="148">IF(VLOOKUP(AX453,D:F,2,FALSE)=$A$9,VLOOKUP(AX452,D:F,2,FALSE),VLOOKUP(AX453,D:F,2,FALSE))</f>
        <v>172.8948</v>
      </c>
      <c r="AZ453">
        <f t="shared" ref="AZ453:AZ516" si="149">IF(VLOOKUP(AX453,D:F,3,FALSE)=$A$9,VLOOKUP(AX452,D:F,3,FALSE),VLOOKUP(AX453,D:F,3,FALSE))</f>
        <v>172.86</v>
      </c>
      <c r="BA453">
        <f t="shared" si="135"/>
        <v>-2.0127846528639193E-4</v>
      </c>
      <c r="BB453">
        <f t="shared" si="136"/>
        <v>0</v>
      </c>
      <c r="BE453">
        <f t="shared" si="137"/>
        <v>95.556304750324529</v>
      </c>
      <c r="BF453" t="e">
        <f t="shared" si="138"/>
        <v>#N/A</v>
      </c>
      <c r="BG453">
        <f t="shared" si="142"/>
        <v>0.26732494986185734</v>
      </c>
      <c r="BH453">
        <f t="shared" si="143"/>
        <v>0.26736837607920355</v>
      </c>
      <c r="BI453">
        <f t="shared" si="141"/>
        <v>0.99999672024688158</v>
      </c>
      <c r="BL453" s="9"/>
      <c r="BM453" s="10" t="e">
        <f t="shared" si="139"/>
        <v>#N/A</v>
      </c>
      <c r="BN453" s="10" t="e">
        <f t="shared" si="140"/>
        <v>#N/A</v>
      </c>
      <c r="BO453" s="10" t="e">
        <f t="shared" ref="BO453:BO516" si="150">IF(VLOOKUP(BL453,AB:AF,3,FALSE)="",$BO$3,VLOOKUP(BL453,AB:AF,3,FALSE))</f>
        <v>#N/A</v>
      </c>
      <c r="BP453" t="str">
        <f t="shared" ref="BP453:BP516" si="151">+IFERROR(IF(VLOOKUP(BL453,I:K,3,FALSE)/VLOOKUP(BL453,I:K,2,FALSE)&lt;1,VLOOKUP(BL453,I:K,3,FALSE)/VLOOKUP(BL453,I:K,2,FALSE)-1,""),"")</f>
        <v/>
      </c>
      <c r="BQ453" s="10" t="str">
        <f t="shared" ref="BQ453:BQ516" si="152">+IFERROR(IF(VLOOKUP(BL453,I:L,3,FALSE)/VLOOKUP(BL453,I:L,2,FALSE)&gt;1,VLOOKUP(BL453,I:L,3,FALSE)/VLOOKUP(BL453,I:L,2,FALSE)-1,""),"")</f>
        <v/>
      </c>
    </row>
    <row r="454" spans="4:69" x14ac:dyDescent="0.25">
      <c r="D454" s="6">
        <v>42642</v>
      </c>
      <c r="E454">
        <v>174.52520000000001</v>
      </c>
      <c r="F454">
        <v>174.44</v>
      </c>
      <c r="I454" s="6">
        <v>42642</v>
      </c>
      <c r="J454">
        <v>174.44</v>
      </c>
      <c r="K454">
        <v>174.52520000000001</v>
      </c>
      <c r="P454" s="6">
        <v>42647</v>
      </c>
      <c r="Q454">
        <v>0.14860000000000001</v>
      </c>
      <c r="S454" s="6">
        <v>42649</v>
      </c>
      <c r="T454">
        <v>116039</v>
      </c>
      <c r="W454" s="6">
        <v>42676</v>
      </c>
      <c r="X454" t="s">
        <v>1622</v>
      </c>
      <c r="Y454">
        <v>1850.81</v>
      </c>
      <c r="AJ454" s="6">
        <v>42647</v>
      </c>
      <c r="AK454" s="4">
        <f t="shared" si="144"/>
        <v>0.14860000000000001</v>
      </c>
      <c r="AM454" s="6">
        <v>42649</v>
      </c>
      <c r="AN454">
        <f t="shared" si="145"/>
        <v>20421.70361</v>
      </c>
      <c r="AR454" s="6">
        <v>42642</v>
      </c>
      <c r="AS454">
        <f t="shared" si="146"/>
        <v>174.52520000000001</v>
      </c>
      <c r="AT454">
        <f t="shared" si="147"/>
        <v>1818.15</v>
      </c>
      <c r="AU454">
        <f t="shared" ref="AU454:AU517" si="153">AS454/AS453-1</f>
        <v>9.4300117759469337E-3</v>
      </c>
      <c r="AV454">
        <f t="shared" ref="AV454:AV517" si="154">AT454/AT453-1</f>
        <v>9.4608324866334303E-3</v>
      </c>
      <c r="AX454" s="6">
        <v>42642</v>
      </c>
      <c r="AY454">
        <f t="shared" si="148"/>
        <v>174.52520000000001</v>
      </c>
      <c r="AZ454">
        <f t="shared" si="149"/>
        <v>174.44</v>
      </c>
      <c r="BA454">
        <f t="shared" ref="BA454:BA517" si="155">IFERROR(IF(AZ454/AY454&lt;1,AZ454/AY454-1,0),"")</f>
        <v>-4.8818164941233366E-4</v>
      </c>
      <c r="BB454">
        <f t="shared" ref="BB454:BB517" si="156">IFERROR(IF(AZ454/AY454&gt;1,AZ454/AY454-1,0),"")</f>
        <v>0</v>
      </c>
      <c r="BE454">
        <f t="shared" ref="BE454:BE517" si="157">BE453*(1+AU454)</f>
        <v>96.457401829386058</v>
      </c>
      <c r="BF454" t="e">
        <f t="shared" ref="BF454:BF517" si="158">BF453/(1+AV454)</f>
        <v>#N/A</v>
      </c>
      <c r="BG454">
        <f t="shared" si="142"/>
        <v>0.26749626708751201</v>
      </c>
      <c r="BH454">
        <f t="shared" si="143"/>
        <v>0.26753936379400617</v>
      </c>
      <c r="BI454">
        <f t="shared" si="141"/>
        <v>0.99999690775529659</v>
      </c>
      <c r="BL454" s="9"/>
      <c r="BM454" s="10" t="e">
        <f t="shared" ref="BM454:BM517" si="159">IF(VLOOKUP(BL454,AB:AF,2,FALSE)="",$BM453,VLOOKUP(BL454,AB:AF,2,FALSE))</f>
        <v>#N/A</v>
      </c>
      <c r="BN454" s="10" t="e">
        <f t="shared" ref="BN454:BN517" si="160">IF(VLOOKUP(BL454,AB:AF,5,FALSE)="",$BN453,VLOOKUP(BL454,AB:AF,5,FALSE))</f>
        <v>#N/A</v>
      </c>
      <c r="BO454" s="10" t="e">
        <f t="shared" si="150"/>
        <v>#N/A</v>
      </c>
      <c r="BP454" t="str">
        <f t="shared" si="151"/>
        <v/>
      </c>
      <c r="BQ454" s="10" t="str">
        <f t="shared" si="152"/>
        <v/>
      </c>
    </row>
    <row r="455" spans="4:69" x14ac:dyDescent="0.25">
      <c r="D455" s="6">
        <v>42643</v>
      </c>
      <c r="E455">
        <v>171.8312</v>
      </c>
      <c r="F455">
        <v>173.19</v>
      </c>
      <c r="I455" s="6">
        <v>42643</v>
      </c>
      <c r="J455">
        <v>173.19</v>
      </c>
      <c r="K455">
        <v>171.8312</v>
      </c>
      <c r="P455" s="6">
        <v>42648</v>
      </c>
      <c r="Q455">
        <v>0.18920000000000001</v>
      </c>
      <c r="S455" s="6">
        <v>42650</v>
      </c>
      <c r="T455">
        <v>295480</v>
      </c>
      <c r="W455" s="6">
        <v>42678</v>
      </c>
      <c r="X455" t="s">
        <v>1622</v>
      </c>
      <c r="Y455">
        <v>1821.59</v>
      </c>
      <c r="AJ455" s="6">
        <v>42648</v>
      </c>
      <c r="AK455" s="4">
        <f t="shared" si="144"/>
        <v>0.18920000000000001</v>
      </c>
      <c r="AM455" s="6">
        <v>42650</v>
      </c>
      <c r="AN455">
        <f t="shared" si="145"/>
        <v>51646.949199999995</v>
      </c>
      <c r="AR455" s="6">
        <v>42643</v>
      </c>
      <c r="AS455">
        <f t="shared" si="146"/>
        <v>171.8312</v>
      </c>
      <c r="AT455">
        <f t="shared" si="147"/>
        <v>1790.13</v>
      </c>
      <c r="AU455">
        <f t="shared" si="153"/>
        <v>-1.5436166238457338E-2</v>
      </c>
      <c r="AV455">
        <f t="shared" si="154"/>
        <v>-1.5411269697219732E-2</v>
      </c>
      <c r="AX455" s="6">
        <v>42643</v>
      </c>
      <c r="AY455">
        <f t="shared" si="148"/>
        <v>171.8312</v>
      </c>
      <c r="AZ455">
        <f t="shared" si="149"/>
        <v>173.19</v>
      </c>
      <c r="BA455">
        <f t="shared" si="155"/>
        <v>0</v>
      </c>
      <c r="BB455">
        <f t="shared" si="156"/>
        <v>7.9077606395112632E-3</v>
      </c>
      <c r="BE455">
        <f t="shared" si="157"/>
        <v>94.968469339817972</v>
      </c>
      <c r="BF455" t="e">
        <f t="shared" si="158"/>
        <v>#N/A</v>
      </c>
      <c r="BG455">
        <f t="shared" si="142"/>
        <v>0.26760964981052948</v>
      </c>
      <c r="BH455">
        <f t="shared" si="143"/>
        <v>0.26765107820438205</v>
      </c>
      <c r="BI455">
        <f t="shared" si="141"/>
        <v>0.99999777761076958</v>
      </c>
      <c r="BL455" s="9"/>
      <c r="BM455" s="10" t="e">
        <f t="shared" si="159"/>
        <v>#N/A</v>
      </c>
      <c r="BN455" s="10" t="e">
        <f t="shared" si="160"/>
        <v>#N/A</v>
      </c>
      <c r="BO455" s="10" t="e">
        <f t="shared" si="150"/>
        <v>#N/A</v>
      </c>
      <c r="BP455" t="str">
        <f t="shared" si="151"/>
        <v/>
      </c>
      <c r="BQ455" s="10" t="str">
        <f t="shared" si="152"/>
        <v/>
      </c>
    </row>
    <row r="456" spans="4:69" x14ac:dyDescent="0.25">
      <c r="D456" s="6">
        <v>42646</v>
      </c>
      <c r="E456">
        <v>172.851</v>
      </c>
      <c r="F456">
        <v>172.89</v>
      </c>
      <c r="I456" s="6">
        <v>42646</v>
      </c>
      <c r="J456">
        <v>172.89</v>
      </c>
      <c r="K456">
        <v>172.851</v>
      </c>
      <c r="P456" s="6">
        <v>42649</v>
      </c>
      <c r="Q456">
        <v>0.17899999999999999</v>
      </c>
      <c r="S456" s="6">
        <v>42653</v>
      </c>
      <c r="T456">
        <v>20521</v>
      </c>
      <c r="W456" s="6">
        <v>42681</v>
      </c>
      <c r="X456" t="s">
        <v>1622</v>
      </c>
      <c r="Y456">
        <v>1842.88</v>
      </c>
      <c r="AJ456" s="6">
        <v>42649</v>
      </c>
      <c r="AK456" s="4">
        <f t="shared" si="144"/>
        <v>0.17899999999999999</v>
      </c>
      <c r="AM456" s="6">
        <v>42653</v>
      </c>
      <c r="AN456">
        <f t="shared" si="145"/>
        <v>3619.4939800000002</v>
      </c>
      <c r="AR456" s="6">
        <v>42646</v>
      </c>
      <c r="AS456">
        <f t="shared" si="146"/>
        <v>172.851</v>
      </c>
      <c r="AT456">
        <f t="shared" si="147"/>
        <v>1800.93</v>
      </c>
      <c r="AU456">
        <f t="shared" si="153"/>
        <v>5.9348942450498932E-3</v>
      </c>
      <c r="AV456">
        <f t="shared" si="154"/>
        <v>6.0330813963231922E-3</v>
      </c>
      <c r="AX456" s="6">
        <v>42646</v>
      </c>
      <c r="AY456">
        <f t="shared" si="148"/>
        <v>172.851</v>
      </c>
      <c r="AZ456">
        <f t="shared" si="149"/>
        <v>172.89</v>
      </c>
      <c r="BA456">
        <f t="shared" si="155"/>
        <v>0</v>
      </c>
      <c r="BB456">
        <f t="shared" si="156"/>
        <v>2.2562785289048648E-4</v>
      </c>
      <c r="BE456">
        <f t="shared" si="157"/>
        <v>95.53209716196406</v>
      </c>
      <c r="BF456" t="e">
        <f t="shared" si="158"/>
        <v>#N/A</v>
      </c>
      <c r="BG456">
        <f t="shared" si="142"/>
        <v>0.26755206668647036</v>
      </c>
      <c r="BH456">
        <f t="shared" si="143"/>
        <v>0.26759524624075937</v>
      </c>
      <c r="BI456">
        <f t="shared" si="141"/>
        <v>0.99999679397971941</v>
      </c>
      <c r="BL456" s="9"/>
      <c r="BM456" s="10" t="e">
        <f t="shared" si="159"/>
        <v>#N/A</v>
      </c>
      <c r="BN456" s="10" t="e">
        <f t="shared" si="160"/>
        <v>#N/A</v>
      </c>
      <c r="BO456" s="10" t="e">
        <f t="shared" si="150"/>
        <v>#N/A</v>
      </c>
      <c r="BP456" t="str">
        <f t="shared" si="151"/>
        <v/>
      </c>
      <c r="BQ456" s="10" t="str">
        <f t="shared" si="152"/>
        <v/>
      </c>
    </row>
    <row r="457" spans="4:69" x14ac:dyDescent="0.25">
      <c r="D457" s="6">
        <v>42647</v>
      </c>
      <c r="E457">
        <v>174.06360000000001</v>
      </c>
      <c r="F457">
        <v>175.09</v>
      </c>
      <c r="I457" s="6">
        <v>42647</v>
      </c>
      <c r="J457">
        <v>175.09</v>
      </c>
      <c r="K457">
        <v>174.06360000000001</v>
      </c>
      <c r="P457" s="6">
        <v>42650</v>
      </c>
      <c r="Q457">
        <v>0.1951</v>
      </c>
      <c r="S457" s="6">
        <v>42654</v>
      </c>
      <c r="T457">
        <v>7209</v>
      </c>
      <c r="W457" s="6">
        <v>42682</v>
      </c>
      <c r="X457" t="s">
        <v>1622</v>
      </c>
      <c r="Y457">
        <v>1843.73</v>
      </c>
      <c r="AJ457" s="6">
        <v>42650</v>
      </c>
      <c r="AK457" s="4">
        <f t="shared" si="144"/>
        <v>0.1951</v>
      </c>
      <c r="AM457" s="6">
        <v>42654</v>
      </c>
      <c r="AN457">
        <f t="shared" si="145"/>
        <v>1256.9612400000001</v>
      </c>
      <c r="AR457" s="6">
        <v>42647</v>
      </c>
      <c r="AS457">
        <f t="shared" si="146"/>
        <v>174.06360000000001</v>
      </c>
      <c r="AT457">
        <f t="shared" si="147"/>
        <v>1813.62</v>
      </c>
      <c r="AU457">
        <f t="shared" si="153"/>
        <v>7.0152906260305681E-3</v>
      </c>
      <c r="AV457">
        <f t="shared" si="154"/>
        <v>7.0463593809864111E-3</v>
      </c>
      <c r="AX457" s="6">
        <v>42647</v>
      </c>
      <c r="AY457">
        <f t="shared" si="148"/>
        <v>174.06360000000001</v>
      </c>
      <c r="AZ457">
        <f t="shared" si="149"/>
        <v>175.09</v>
      </c>
      <c r="BA457">
        <f t="shared" si="155"/>
        <v>0</v>
      </c>
      <c r="BB457">
        <f t="shared" si="156"/>
        <v>5.8966952309384979E-3</v>
      </c>
      <c r="BE457">
        <f t="shared" si="157"/>
        <v>96.20228258766943</v>
      </c>
      <c r="BF457" t="e">
        <f t="shared" si="158"/>
        <v>#N/A</v>
      </c>
      <c r="BG457">
        <f t="shared" si="142"/>
        <v>0.26738020449179528</v>
      </c>
      <c r="BH457">
        <f t="shared" si="143"/>
        <v>0.26742352661816982</v>
      </c>
      <c r="BI457">
        <f t="shared" si="141"/>
        <v>0.99999690399871222</v>
      </c>
      <c r="BL457" s="9"/>
      <c r="BM457" s="10" t="e">
        <f t="shared" si="159"/>
        <v>#N/A</v>
      </c>
      <c r="BN457" s="10" t="e">
        <f t="shared" si="160"/>
        <v>#N/A</v>
      </c>
      <c r="BO457" s="10" t="e">
        <f t="shared" si="150"/>
        <v>#N/A</v>
      </c>
      <c r="BP457" t="str">
        <f t="shared" si="151"/>
        <v/>
      </c>
      <c r="BQ457" s="10" t="str">
        <f t="shared" si="152"/>
        <v/>
      </c>
    </row>
    <row r="458" spans="4:69" x14ac:dyDescent="0.25">
      <c r="D458" s="6">
        <v>42648</v>
      </c>
      <c r="E458">
        <v>175.02379999999999</v>
      </c>
      <c r="F458">
        <v>176.39</v>
      </c>
      <c r="I458" s="6">
        <v>42648</v>
      </c>
      <c r="J458">
        <v>176.39</v>
      </c>
      <c r="K458">
        <v>175.02379999999999</v>
      </c>
      <c r="P458" s="6">
        <v>42653</v>
      </c>
      <c r="Q458">
        <v>0.22</v>
      </c>
      <c r="S458" s="6">
        <v>42655</v>
      </c>
      <c r="T458">
        <v>1822</v>
      </c>
      <c r="W458" s="6">
        <v>42683</v>
      </c>
      <c r="X458" t="s">
        <v>1622</v>
      </c>
      <c r="Y458">
        <v>1758.89</v>
      </c>
      <c r="AJ458" s="6">
        <v>42653</v>
      </c>
      <c r="AK458" s="4">
        <f t="shared" si="144"/>
        <v>0.22</v>
      </c>
      <c r="AM458" s="6">
        <v>42655</v>
      </c>
      <c r="AN458">
        <f t="shared" si="145"/>
        <v>319.79743999999999</v>
      </c>
      <c r="AR458" s="6">
        <v>42648</v>
      </c>
      <c r="AS458">
        <f t="shared" si="146"/>
        <v>175.02379999999999</v>
      </c>
      <c r="AT458">
        <f t="shared" si="147"/>
        <v>1823.68</v>
      </c>
      <c r="AU458">
        <f t="shared" si="153"/>
        <v>5.5163744746171695E-3</v>
      </c>
      <c r="AV458">
        <f t="shared" si="154"/>
        <v>5.5469172152933233E-3</v>
      </c>
      <c r="AX458" s="6">
        <v>42648</v>
      </c>
      <c r="AY458">
        <f t="shared" si="148"/>
        <v>175.02379999999999</v>
      </c>
      <c r="AZ458">
        <f t="shared" si="149"/>
        <v>176.39</v>
      </c>
      <c r="BA458">
        <f t="shared" si="155"/>
        <v>0</v>
      </c>
      <c r="BB458">
        <f t="shared" si="156"/>
        <v>7.8057955546617652E-3</v>
      </c>
      <c r="BE458">
        <f t="shared" si="157"/>
        <v>96.732970403735962</v>
      </c>
      <c r="BF458" t="e">
        <f t="shared" si="158"/>
        <v>#N/A</v>
      </c>
      <c r="BG458">
        <f t="shared" si="142"/>
        <v>0.26733414551688822</v>
      </c>
      <c r="BH458">
        <f t="shared" si="143"/>
        <v>0.2673768255313726</v>
      </c>
      <c r="BI458">
        <f t="shared" si="141"/>
        <v>0.99999696782040137</v>
      </c>
      <c r="BL458" s="9"/>
      <c r="BM458" s="10" t="e">
        <f t="shared" si="159"/>
        <v>#N/A</v>
      </c>
      <c r="BN458" s="10" t="e">
        <f t="shared" si="160"/>
        <v>#N/A</v>
      </c>
      <c r="BO458" s="10" t="e">
        <f t="shared" si="150"/>
        <v>#N/A</v>
      </c>
      <c r="BP458" t="str">
        <f t="shared" si="151"/>
        <v/>
      </c>
      <c r="BQ458" s="10" t="str">
        <f t="shared" si="152"/>
        <v/>
      </c>
    </row>
    <row r="459" spans="4:69" x14ac:dyDescent="0.25">
      <c r="D459" s="6">
        <v>42649</v>
      </c>
      <c r="E459">
        <v>175.78710000000001</v>
      </c>
      <c r="F459">
        <v>175.99</v>
      </c>
      <c r="I459" s="6">
        <v>42649</v>
      </c>
      <c r="J459">
        <v>175.99</v>
      </c>
      <c r="K459">
        <v>175.78710000000001</v>
      </c>
      <c r="P459" s="6">
        <v>42654</v>
      </c>
      <c r="Q459">
        <v>0.1777</v>
      </c>
      <c r="S459" s="6">
        <v>42656</v>
      </c>
      <c r="T459">
        <v>539</v>
      </c>
      <c r="W459" s="6">
        <v>42684</v>
      </c>
      <c r="X459" t="s">
        <v>1622</v>
      </c>
      <c r="Y459">
        <v>1859.99</v>
      </c>
      <c r="AJ459" s="6">
        <v>42654</v>
      </c>
      <c r="AK459" s="4">
        <f t="shared" si="144"/>
        <v>0.1777</v>
      </c>
      <c r="AM459" s="6">
        <v>42656</v>
      </c>
      <c r="AN459">
        <f t="shared" si="145"/>
        <v>93.511110000000002</v>
      </c>
      <c r="AR459" s="6">
        <v>42649</v>
      </c>
      <c r="AS459">
        <f t="shared" si="146"/>
        <v>175.78710000000001</v>
      </c>
      <c r="AT459">
        <f t="shared" si="147"/>
        <v>1831.69</v>
      </c>
      <c r="AU459">
        <f t="shared" si="153"/>
        <v>4.3611211732348387E-3</v>
      </c>
      <c r="AV459">
        <f t="shared" si="154"/>
        <v>4.3922179329707323E-3</v>
      </c>
      <c r="AX459" s="6">
        <v>42649</v>
      </c>
      <c r="AY459">
        <f t="shared" si="148"/>
        <v>175.78710000000001</v>
      </c>
      <c r="AZ459">
        <f t="shared" si="149"/>
        <v>175.99</v>
      </c>
      <c r="BA459">
        <f t="shared" si="155"/>
        <v>0</v>
      </c>
      <c r="BB459">
        <f t="shared" si="156"/>
        <v>1.1542371425434794E-3</v>
      </c>
      <c r="BE459">
        <f t="shared" si="157"/>
        <v>97.154834609113593</v>
      </c>
      <c r="BF459" t="e">
        <f t="shared" si="158"/>
        <v>#N/A</v>
      </c>
      <c r="BG459">
        <f t="shared" si="142"/>
        <v>0.26640402814219388</v>
      </c>
      <c r="BH459">
        <f t="shared" si="143"/>
        <v>0.26644770838578269</v>
      </c>
      <c r="BI459">
        <f t="shared" si="141"/>
        <v>0.99999700937956404</v>
      </c>
      <c r="BL459" s="9"/>
      <c r="BM459" s="10" t="e">
        <f t="shared" si="159"/>
        <v>#N/A</v>
      </c>
      <c r="BN459" s="10" t="e">
        <f t="shared" si="160"/>
        <v>#N/A</v>
      </c>
      <c r="BO459" s="10" t="e">
        <f t="shared" si="150"/>
        <v>#N/A</v>
      </c>
      <c r="BP459" t="str">
        <f t="shared" si="151"/>
        <v/>
      </c>
      <c r="BQ459" s="10" t="str">
        <f t="shared" si="152"/>
        <v/>
      </c>
    </row>
    <row r="460" spans="4:69" x14ac:dyDescent="0.25">
      <c r="D460" s="6">
        <v>42650</v>
      </c>
      <c r="E460">
        <v>175.346</v>
      </c>
      <c r="F460">
        <v>174.79</v>
      </c>
      <c r="I460" s="6">
        <v>42650</v>
      </c>
      <c r="J460">
        <v>174.79</v>
      </c>
      <c r="K460">
        <v>175.346</v>
      </c>
      <c r="P460" s="6">
        <v>42655</v>
      </c>
      <c r="Q460">
        <v>0.13339999999999999</v>
      </c>
      <c r="S460" s="6">
        <v>42657</v>
      </c>
      <c r="T460">
        <v>385</v>
      </c>
      <c r="W460" s="6">
        <v>42685</v>
      </c>
      <c r="X460" t="s">
        <v>1622</v>
      </c>
      <c r="Y460">
        <v>1862.55</v>
      </c>
      <c r="AJ460" s="6">
        <v>42655</v>
      </c>
      <c r="AK460" s="4">
        <f t="shared" si="144"/>
        <v>0.13339999999999999</v>
      </c>
      <c r="AM460" s="6">
        <v>42657</v>
      </c>
      <c r="AN460">
        <f t="shared" si="145"/>
        <v>67.502049999999997</v>
      </c>
      <c r="AR460" s="6">
        <v>42650</v>
      </c>
      <c r="AS460">
        <f t="shared" si="146"/>
        <v>175.346</v>
      </c>
      <c r="AT460">
        <f t="shared" si="147"/>
        <v>1827.15</v>
      </c>
      <c r="AU460">
        <f t="shared" si="153"/>
        <v>-2.5092853798714954E-3</v>
      </c>
      <c r="AV460">
        <f t="shared" si="154"/>
        <v>-2.4785853501411159E-3</v>
      </c>
      <c r="AX460" s="6">
        <v>42650</v>
      </c>
      <c r="AY460">
        <f t="shared" si="148"/>
        <v>175.346</v>
      </c>
      <c r="AZ460">
        <f t="shared" si="149"/>
        <v>174.79</v>
      </c>
      <c r="BA460">
        <f t="shared" si="155"/>
        <v>-3.1708735870793481E-3</v>
      </c>
      <c r="BB460">
        <f t="shared" si="156"/>
        <v>0</v>
      </c>
      <c r="BE460">
        <f t="shared" si="157"/>
        <v>96.911045403045108</v>
      </c>
      <c r="BF460" t="e">
        <f t="shared" si="158"/>
        <v>#N/A</v>
      </c>
      <c r="BG460">
        <f t="shared" si="142"/>
        <v>0.26641324020392904</v>
      </c>
      <c r="BH460">
        <f t="shared" si="143"/>
        <v>0.26645695761050647</v>
      </c>
      <c r="BI460">
        <f t="shared" si="141"/>
        <v>0.99999695381831621</v>
      </c>
      <c r="BL460" s="9"/>
      <c r="BM460" s="10" t="e">
        <f t="shared" si="159"/>
        <v>#N/A</v>
      </c>
      <c r="BN460" s="10" t="e">
        <f t="shared" si="160"/>
        <v>#N/A</v>
      </c>
      <c r="BO460" s="10" t="e">
        <f t="shared" si="150"/>
        <v>#N/A</v>
      </c>
      <c r="BP460" t="str">
        <f t="shared" si="151"/>
        <v/>
      </c>
      <c r="BQ460" s="10" t="str">
        <f t="shared" si="152"/>
        <v/>
      </c>
    </row>
    <row r="461" spans="4:69" x14ac:dyDescent="0.25">
      <c r="D461" s="6">
        <v>42653</v>
      </c>
      <c r="E461">
        <v>175.32990000000001</v>
      </c>
      <c r="F461">
        <v>176.38</v>
      </c>
      <c r="I461" s="6">
        <v>42653</v>
      </c>
      <c r="J461">
        <v>176.38</v>
      </c>
      <c r="K461">
        <v>175.32990000000001</v>
      </c>
      <c r="P461" s="6">
        <v>42656</v>
      </c>
      <c r="Q461">
        <v>0.1585</v>
      </c>
      <c r="S461" s="6">
        <v>42660</v>
      </c>
      <c r="T461">
        <v>404</v>
      </c>
      <c r="W461" s="6">
        <v>42688</v>
      </c>
      <c r="X461" t="s">
        <v>1622</v>
      </c>
      <c r="Y461">
        <v>1891.73</v>
      </c>
      <c r="AJ461" s="6">
        <v>42656</v>
      </c>
      <c r="AK461" s="4">
        <f t="shared" si="144"/>
        <v>0.1585</v>
      </c>
      <c r="AM461" s="6">
        <v>42660</v>
      </c>
      <c r="AN461">
        <f t="shared" si="145"/>
        <v>70.655559999999994</v>
      </c>
      <c r="AR461" s="6">
        <v>42653</v>
      </c>
      <c r="AS461">
        <f t="shared" si="146"/>
        <v>175.32990000000001</v>
      </c>
      <c r="AT461">
        <f t="shared" si="147"/>
        <v>1827.15</v>
      </c>
      <c r="AU461">
        <f t="shared" si="153"/>
        <v>-9.181846178407671E-5</v>
      </c>
      <c r="AV461">
        <f t="shared" si="154"/>
        <v>0</v>
      </c>
      <c r="AX461" s="6">
        <v>42653</v>
      </c>
      <c r="AY461">
        <f t="shared" si="148"/>
        <v>175.32990000000001</v>
      </c>
      <c r="AZ461">
        <f t="shared" si="149"/>
        <v>176.38</v>
      </c>
      <c r="BA461">
        <f t="shared" si="155"/>
        <v>0</v>
      </c>
      <c r="BB461">
        <f t="shared" si="156"/>
        <v>5.9892807786918745E-3</v>
      </c>
      <c r="BE461">
        <f t="shared" si="157"/>
        <v>96.902147179926317</v>
      </c>
      <c r="BF461" t="e">
        <f t="shared" si="158"/>
        <v>#N/A</v>
      </c>
      <c r="BG461">
        <f t="shared" si="142"/>
        <v>0.2663060644296889</v>
      </c>
      <c r="BH461">
        <f t="shared" si="143"/>
        <v>0.26634934745700428</v>
      </c>
      <c r="BI461">
        <f t="shared" si="141"/>
        <v>0.9999962710922049</v>
      </c>
      <c r="BL461" s="9"/>
      <c r="BM461" s="10" t="e">
        <f t="shared" si="159"/>
        <v>#N/A</v>
      </c>
      <c r="BN461" s="10" t="e">
        <f t="shared" si="160"/>
        <v>#N/A</v>
      </c>
      <c r="BO461" s="10" t="e">
        <f t="shared" si="150"/>
        <v>#N/A</v>
      </c>
      <c r="BP461" t="str">
        <f t="shared" si="151"/>
        <v/>
      </c>
      <c r="BQ461" s="10" t="str">
        <f t="shared" si="152"/>
        <v/>
      </c>
    </row>
    <row r="462" spans="4:69" x14ac:dyDescent="0.25">
      <c r="D462" s="6">
        <v>42654</v>
      </c>
      <c r="E462">
        <v>176.0624</v>
      </c>
      <c r="F462">
        <v>174.36</v>
      </c>
      <c r="I462" s="6">
        <v>42654</v>
      </c>
      <c r="J462">
        <v>174.36</v>
      </c>
      <c r="K462">
        <v>176.0624</v>
      </c>
      <c r="P462" s="6">
        <v>42657</v>
      </c>
      <c r="Q462">
        <v>0.15809999999999999</v>
      </c>
      <c r="S462" s="6">
        <v>42661</v>
      </c>
      <c r="T462">
        <v>3356</v>
      </c>
      <c r="W462" s="6">
        <v>42689</v>
      </c>
      <c r="X462" t="s">
        <v>1622</v>
      </c>
      <c r="Y462">
        <v>1895.72</v>
      </c>
      <c r="AJ462" s="6">
        <v>42657</v>
      </c>
      <c r="AK462" s="4">
        <f t="shared" si="144"/>
        <v>0.15809999999999999</v>
      </c>
      <c r="AM462" s="6">
        <v>42661</v>
      </c>
      <c r="AN462">
        <f t="shared" si="145"/>
        <v>591.09228000000007</v>
      </c>
      <c r="AR462" s="6">
        <v>42654</v>
      </c>
      <c r="AS462">
        <f t="shared" si="146"/>
        <v>176.0624</v>
      </c>
      <c r="AT462">
        <f t="shared" si="147"/>
        <v>1834.84</v>
      </c>
      <c r="AU462">
        <f t="shared" si="153"/>
        <v>4.1778384633766041E-3</v>
      </c>
      <c r="AV462">
        <f t="shared" si="154"/>
        <v>4.2087403880359808E-3</v>
      </c>
      <c r="AX462" s="6">
        <v>42654</v>
      </c>
      <c r="AY462">
        <f t="shared" si="148"/>
        <v>176.0624</v>
      </c>
      <c r="AZ462">
        <f t="shared" si="149"/>
        <v>174.36</v>
      </c>
      <c r="BA462">
        <f t="shared" si="155"/>
        <v>-9.6692990666944478E-3</v>
      </c>
      <c r="BB462">
        <f t="shared" si="156"/>
        <v>0</v>
      </c>
      <c r="BE462">
        <f t="shared" si="157"/>
        <v>97.306988697598399</v>
      </c>
      <c r="BF462" t="e">
        <f t="shared" si="158"/>
        <v>#N/A</v>
      </c>
      <c r="BG462">
        <f t="shared" si="142"/>
        <v>0.26550354089445338</v>
      </c>
      <c r="BH462">
        <f t="shared" si="143"/>
        <v>0.26554627797623681</v>
      </c>
      <c r="BI462">
        <f t="shared" si="141"/>
        <v>0.99999616648573875</v>
      </c>
      <c r="BL462" s="9"/>
      <c r="BM462" s="10" t="e">
        <f t="shared" si="159"/>
        <v>#N/A</v>
      </c>
      <c r="BN462" s="10" t="e">
        <f t="shared" si="160"/>
        <v>#N/A</v>
      </c>
      <c r="BO462" s="10" t="e">
        <f t="shared" si="150"/>
        <v>#N/A</v>
      </c>
      <c r="BP462" t="str">
        <f t="shared" si="151"/>
        <v/>
      </c>
      <c r="BQ462" s="10" t="str">
        <f t="shared" si="152"/>
        <v/>
      </c>
    </row>
    <row r="463" spans="4:69" x14ac:dyDescent="0.25">
      <c r="D463" s="6">
        <v>42655</v>
      </c>
      <c r="E463">
        <v>174.2646</v>
      </c>
      <c r="F463">
        <v>175.52</v>
      </c>
      <c r="I463" s="6">
        <v>42655</v>
      </c>
      <c r="J463">
        <v>175.52</v>
      </c>
      <c r="K463">
        <v>174.2646</v>
      </c>
      <c r="P463" s="6">
        <v>42660</v>
      </c>
      <c r="Q463">
        <v>0.1547</v>
      </c>
      <c r="S463" s="6">
        <v>42662</v>
      </c>
      <c r="T463">
        <v>1960</v>
      </c>
      <c r="W463" s="6">
        <v>42690</v>
      </c>
      <c r="X463" t="s">
        <v>1622</v>
      </c>
      <c r="Y463">
        <v>1920.61</v>
      </c>
      <c r="AJ463" s="6">
        <v>42660</v>
      </c>
      <c r="AK463" s="4">
        <f t="shared" si="144"/>
        <v>0.1547</v>
      </c>
      <c r="AM463" s="6">
        <v>42662</v>
      </c>
      <c r="AN463">
        <f t="shared" si="145"/>
        <v>345.03839999999997</v>
      </c>
      <c r="AR463" s="6">
        <v>42655</v>
      </c>
      <c r="AS463">
        <f t="shared" si="146"/>
        <v>174.2646</v>
      </c>
      <c r="AT463">
        <f t="shared" si="147"/>
        <v>1816.16</v>
      </c>
      <c r="AU463">
        <f t="shared" si="153"/>
        <v>-1.0211152409600244E-2</v>
      </c>
      <c r="AV463">
        <f t="shared" si="154"/>
        <v>-1.0180724204835179E-2</v>
      </c>
      <c r="AX463" s="6">
        <v>42655</v>
      </c>
      <c r="AY463">
        <f t="shared" si="148"/>
        <v>174.2646</v>
      </c>
      <c r="AZ463">
        <f t="shared" si="149"/>
        <v>175.52</v>
      </c>
      <c r="BA463">
        <f t="shared" si="155"/>
        <v>0</v>
      </c>
      <c r="BB463">
        <f t="shared" si="156"/>
        <v>7.2039874994691555E-3</v>
      </c>
      <c r="BE463">
        <f t="shared" si="157"/>
        <v>96.31337220548798</v>
      </c>
      <c r="BF463" t="e">
        <f t="shared" si="158"/>
        <v>#N/A</v>
      </c>
      <c r="BG463">
        <f t="shared" si="142"/>
        <v>0.26534000015408626</v>
      </c>
      <c r="BH463">
        <f t="shared" si="143"/>
        <v>0.26538368999541234</v>
      </c>
      <c r="BI463">
        <f t="shared" si="141"/>
        <v>0.99999616314337048</v>
      </c>
      <c r="BL463" s="9"/>
      <c r="BM463" s="10" t="e">
        <f t="shared" si="159"/>
        <v>#N/A</v>
      </c>
      <c r="BN463" s="10" t="e">
        <f t="shared" si="160"/>
        <v>#N/A</v>
      </c>
      <c r="BO463" s="10" t="e">
        <f t="shared" si="150"/>
        <v>#N/A</v>
      </c>
      <c r="BP463" t="str">
        <f t="shared" si="151"/>
        <v/>
      </c>
      <c r="BQ463" s="10" t="str">
        <f t="shared" si="152"/>
        <v/>
      </c>
    </row>
    <row r="464" spans="4:69" x14ac:dyDescent="0.25">
      <c r="D464" s="6">
        <v>42656</v>
      </c>
      <c r="E464">
        <v>174.2525</v>
      </c>
      <c r="F464">
        <v>173.49</v>
      </c>
      <c r="I464" s="6">
        <v>42656</v>
      </c>
      <c r="J464">
        <v>173.49</v>
      </c>
      <c r="K464">
        <v>174.2525</v>
      </c>
      <c r="P464" s="6">
        <v>42661</v>
      </c>
      <c r="Q464">
        <v>0.15559999999999999</v>
      </c>
      <c r="S464" s="6">
        <v>42663</v>
      </c>
      <c r="T464">
        <v>2815</v>
      </c>
      <c r="W464" s="6">
        <v>42691</v>
      </c>
      <c r="X464" t="s">
        <v>1622</v>
      </c>
      <c r="Y464">
        <v>1922.51</v>
      </c>
      <c r="AJ464" s="6">
        <v>42661</v>
      </c>
      <c r="AK464" s="4">
        <f t="shared" si="144"/>
        <v>0.15559999999999999</v>
      </c>
      <c r="AM464" s="6">
        <v>42663</v>
      </c>
      <c r="AN464">
        <f t="shared" si="145"/>
        <v>500.50700000000006</v>
      </c>
      <c r="AR464" s="6">
        <v>42656</v>
      </c>
      <c r="AS464">
        <f t="shared" si="146"/>
        <v>174.2525</v>
      </c>
      <c r="AT464">
        <f t="shared" si="147"/>
        <v>1816.09</v>
      </c>
      <c r="AU464">
        <f t="shared" si="153"/>
        <v>-6.9434641344234826E-5</v>
      </c>
      <c r="AV464">
        <f t="shared" si="154"/>
        <v>-3.8542859659984607E-5</v>
      </c>
      <c r="AX464" s="6">
        <v>42656</v>
      </c>
      <c r="AY464">
        <f t="shared" si="148"/>
        <v>174.2525</v>
      </c>
      <c r="AZ464">
        <f t="shared" si="149"/>
        <v>173.49</v>
      </c>
      <c r="BA464">
        <f t="shared" si="155"/>
        <v>-4.3758339191689588E-3</v>
      </c>
      <c r="BB464">
        <f t="shared" si="156"/>
        <v>0</v>
      </c>
      <c r="BE464">
        <f t="shared" si="157"/>
        <v>96.306684721032241</v>
      </c>
      <c r="BF464" t="e">
        <f t="shared" si="158"/>
        <v>#N/A</v>
      </c>
      <c r="BG464">
        <f t="shared" si="142"/>
        <v>0.26513668397402562</v>
      </c>
      <c r="BH464">
        <f t="shared" si="143"/>
        <v>0.26518113380330816</v>
      </c>
      <c r="BI464">
        <f t="shared" si="141"/>
        <v>0.99999605269898417</v>
      </c>
      <c r="BL464" s="9"/>
      <c r="BM464" s="10" t="e">
        <f t="shared" si="159"/>
        <v>#N/A</v>
      </c>
      <c r="BN464" s="10" t="e">
        <f t="shared" si="160"/>
        <v>#N/A</v>
      </c>
      <c r="BO464" s="10" t="e">
        <f t="shared" si="150"/>
        <v>#N/A</v>
      </c>
      <c r="BP464" t="str">
        <f t="shared" si="151"/>
        <v/>
      </c>
      <c r="BQ464" s="10" t="str">
        <f t="shared" si="152"/>
        <v/>
      </c>
    </row>
    <row r="465" spans="4:69" x14ac:dyDescent="0.25">
      <c r="D465" s="6">
        <v>42657</v>
      </c>
      <c r="E465">
        <v>174.87370000000001</v>
      </c>
      <c r="F465">
        <v>175.33</v>
      </c>
      <c r="I465" s="6">
        <v>42657</v>
      </c>
      <c r="J465">
        <v>175.33</v>
      </c>
      <c r="K465">
        <v>174.87370000000001</v>
      </c>
      <c r="P465" s="6">
        <v>42662</v>
      </c>
      <c r="Q465">
        <v>0.1615</v>
      </c>
      <c r="S465" s="6">
        <v>42664</v>
      </c>
      <c r="T465">
        <v>4312</v>
      </c>
      <c r="W465" s="6">
        <v>42692</v>
      </c>
      <c r="X465" t="s">
        <v>1622</v>
      </c>
      <c r="Y465">
        <v>1929.62</v>
      </c>
      <c r="AJ465" s="6">
        <v>42662</v>
      </c>
      <c r="AK465" s="4">
        <f t="shared" si="144"/>
        <v>0.1615</v>
      </c>
      <c r="AM465" s="6">
        <v>42664</v>
      </c>
      <c r="AN465">
        <f t="shared" si="145"/>
        <v>765.03503999999987</v>
      </c>
      <c r="AR465" s="6">
        <v>42657</v>
      </c>
      <c r="AS465">
        <f t="shared" si="146"/>
        <v>174.87370000000001</v>
      </c>
      <c r="AT465">
        <f t="shared" si="147"/>
        <v>1822.62</v>
      </c>
      <c r="AU465">
        <f t="shared" si="153"/>
        <v>3.5649416794594213E-3</v>
      </c>
      <c r="AV465">
        <f t="shared" si="154"/>
        <v>3.5956367801155409E-3</v>
      </c>
      <c r="AX465" s="6">
        <v>42657</v>
      </c>
      <c r="AY465">
        <f t="shared" si="148"/>
        <v>174.87370000000001</v>
      </c>
      <c r="AZ465">
        <f t="shared" si="149"/>
        <v>175.33</v>
      </c>
      <c r="BA465">
        <f t="shared" si="155"/>
        <v>0</v>
      </c>
      <c r="BB465">
        <f t="shared" si="156"/>
        <v>2.6093117489935924E-3</v>
      </c>
      <c r="BE465">
        <f t="shared" si="157"/>
        <v>96.650012435404804</v>
      </c>
      <c r="BF465" t="e">
        <f t="shared" si="158"/>
        <v>#N/A</v>
      </c>
      <c r="BG465">
        <f t="shared" si="142"/>
        <v>0.26506875714608158</v>
      </c>
      <c r="BH465">
        <f t="shared" si="143"/>
        <v>0.26511400886504155</v>
      </c>
      <c r="BI465">
        <f t="shared" si="141"/>
        <v>0.99999677921247232</v>
      </c>
      <c r="BL465" s="9"/>
      <c r="BM465" s="10" t="e">
        <f t="shared" si="159"/>
        <v>#N/A</v>
      </c>
      <c r="BN465" s="10" t="e">
        <f t="shared" si="160"/>
        <v>#N/A</v>
      </c>
      <c r="BO465" s="10" t="e">
        <f t="shared" si="150"/>
        <v>#N/A</v>
      </c>
      <c r="BP465" t="str">
        <f t="shared" si="151"/>
        <v/>
      </c>
      <c r="BQ465" s="10" t="str">
        <f t="shared" si="152"/>
        <v/>
      </c>
    </row>
    <row r="466" spans="4:69" x14ac:dyDescent="0.25">
      <c r="D466" s="6">
        <v>42660</v>
      </c>
      <c r="E466">
        <v>175.5522</v>
      </c>
      <c r="F466">
        <v>174.89</v>
      </c>
      <c r="I466" s="6">
        <v>42660</v>
      </c>
      <c r="J466">
        <v>174.89</v>
      </c>
      <c r="K466">
        <v>175.5522</v>
      </c>
      <c r="P466" s="6">
        <v>42663</v>
      </c>
      <c r="Q466">
        <v>0.14879999999999999</v>
      </c>
      <c r="S466" s="6">
        <v>42667</v>
      </c>
      <c r="T466">
        <v>13091</v>
      </c>
      <c r="W466" s="6">
        <v>42695</v>
      </c>
      <c r="X466" t="s">
        <v>1622</v>
      </c>
      <c r="Y466">
        <v>1948.63</v>
      </c>
      <c r="AJ466" s="6">
        <v>42663</v>
      </c>
      <c r="AK466" s="4">
        <f t="shared" si="144"/>
        <v>0.14879999999999999</v>
      </c>
      <c r="AM466" s="6">
        <v>42667</v>
      </c>
      <c r="AN466">
        <f t="shared" si="145"/>
        <v>2337.2671399999995</v>
      </c>
      <c r="AR466" s="6">
        <v>42660</v>
      </c>
      <c r="AS466">
        <f t="shared" si="146"/>
        <v>175.5522</v>
      </c>
      <c r="AT466">
        <f t="shared" si="147"/>
        <v>1829.86</v>
      </c>
      <c r="AU466">
        <f t="shared" si="153"/>
        <v>3.8799430674822943E-3</v>
      </c>
      <c r="AV466">
        <f t="shared" si="154"/>
        <v>3.9723036068954887E-3</v>
      </c>
      <c r="AX466" s="6">
        <v>42660</v>
      </c>
      <c r="AY466">
        <f t="shared" si="148"/>
        <v>175.5522</v>
      </c>
      <c r="AZ466">
        <f t="shared" si="149"/>
        <v>174.89</v>
      </c>
      <c r="BA466">
        <f t="shared" si="155"/>
        <v>-3.7720974160393439E-3</v>
      </c>
      <c r="BB466">
        <f t="shared" si="156"/>
        <v>0</v>
      </c>
      <c r="BE466">
        <f t="shared" si="157"/>
        <v>97.025008981125637</v>
      </c>
      <c r="BF466" t="e">
        <f t="shared" si="158"/>
        <v>#N/A</v>
      </c>
      <c r="BG466">
        <f t="shared" si="142"/>
        <v>0.26508195925374972</v>
      </c>
      <c r="BH466">
        <f t="shared" si="143"/>
        <v>0.2651282377190774</v>
      </c>
      <c r="BI466">
        <f t="shared" si="141"/>
        <v>0.99999595873755431</v>
      </c>
      <c r="BL466" s="9"/>
      <c r="BM466" s="10" t="e">
        <f t="shared" si="159"/>
        <v>#N/A</v>
      </c>
      <c r="BN466" s="10" t="e">
        <f t="shared" si="160"/>
        <v>#N/A</v>
      </c>
      <c r="BO466" s="10" t="e">
        <f t="shared" si="150"/>
        <v>#N/A</v>
      </c>
      <c r="BP466" t="str">
        <f t="shared" si="151"/>
        <v/>
      </c>
      <c r="BQ466" s="10" t="str">
        <f t="shared" si="152"/>
        <v/>
      </c>
    </row>
    <row r="467" spans="4:69" x14ac:dyDescent="0.25">
      <c r="D467" s="6">
        <v>42661</v>
      </c>
      <c r="E467">
        <v>176.06200000000001</v>
      </c>
      <c r="F467">
        <v>176.13</v>
      </c>
      <c r="I467" s="6">
        <v>42661</v>
      </c>
      <c r="J467">
        <v>176.13</v>
      </c>
      <c r="K467">
        <v>176.06200000000001</v>
      </c>
      <c r="P467" s="6">
        <v>42664</v>
      </c>
      <c r="Q467">
        <v>0.19650000000000001</v>
      </c>
      <c r="S467" s="6">
        <v>42668</v>
      </c>
      <c r="T467">
        <v>5399</v>
      </c>
      <c r="W467" s="6">
        <v>42696</v>
      </c>
      <c r="X467" t="s">
        <v>1622</v>
      </c>
      <c r="Y467">
        <v>1954.71</v>
      </c>
      <c r="AJ467" s="6">
        <v>42664</v>
      </c>
      <c r="AK467" s="4">
        <f t="shared" si="144"/>
        <v>0.19650000000000001</v>
      </c>
      <c r="AM467" s="6">
        <v>42668</v>
      </c>
      <c r="AN467">
        <f t="shared" si="145"/>
        <v>964.80129999999997</v>
      </c>
      <c r="AR467" s="6">
        <v>42661</v>
      </c>
      <c r="AS467">
        <f t="shared" si="146"/>
        <v>176.06200000000001</v>
      </c>
      <c r="AT467">
        <f t="shared" si="147"/>
        <v>1835.23</v>
      </c>
      <c r="AU467">
        <f t="shared" si="153"/>
        <v>2.9039795570777738E-3</v>
      </c>
      <c r="AV467">
        <f t="shared" si="154"/>
        <v>2.9346507383078979E-3</v>
      </c>
      <c r="AX467" s="6">
        <v>42661</v>
      </c>
      <c r="AY467">
        <f t="shared" si="148"/>
        <v>176.06200000000001</v>
      </c>
      <c r="AZ467">
        <f t="shared" si="149"/>
        <v>176.13</v>
      </c>
      <c r="BA467">
        <f t="shared" si="155"/>
        <v>0</v>
      </c>
      <c r="BB467">
        <f t="shared" si="156"/>
        <v>3.8622757892103898E-4</v>
      </c>
      <c r="BE467">
        <f t="shared" si="157"/>
        <v>97.306767623732114</v>
      </c>
      <c r="BF467" t="e">
        <f t="shared" si="158"/>
        <v>#N/A</v>
      </c>
      <c r="BG467">
        <f t="shared" si="142"/>
        <v>0.26445494217601445</v>
      </c>
      <c r="BH467">
        <f t="shared" si="143"/>
        <v>0.26450208823600735</v>
      </c>
      <c r="BI467">
        <f t="shared" si="141"/>
        <v>0.99999265245335478</v>
      </c>
      <c r="BL467" s="9"/>
      <c r="BM467" s="10" t="e">
        <f t="shared" si="159"/>
        <v>#N/A</v>
      </c>
      <c r="BN467" s="10" t="e">
        <f t="shared" si="160"/>
        <v>#N/A</v>
      </c>
      <c r="BO467" s="10" t="e">
        <f t="shared" si="150"/>
        <v>#N/A</v>
      </c>
      <c r="BP467" t="str">
        <f t="shared" si="151"/>
        <v/>
      </c>
      <c r="BQ467" s="10" t="str">
        <f t="shared" si="152"/>
        <v/>
      </c>
    </row>
    <row r="468" spans="4:69" x14ac:dyDescent="0.25">
      <c r="D468" s="6">
        <v>42662</v>
      </c>
      <c r="E468">
        <v>176.13720000000001</v>
      </c>
      <c r="F468">
        <v>176.04</v>
      </c>
      <c r="I468" s="6">
        <v>42662</v>
      </c>
      <c r="J468">
        <v>176.04</v>
      </c>
      <c r="K468">
        <v>176.13720000000001</v>
      </c>
      <c r="P468" s="6">
        <v>42667</v>
      </c>
      <c r="Q468">
        <v>0.27879999999999999</v>
      </c>
      <c r="S468" s="6">
        <v>42669</v>
      </c>
      <c r="T468">
        <v>4942</v>
      </c>
      <c r="W468" s="6">
        <v>42698</v>
      </c>
      <c r="X468" t="s">
        <v>1622</v>
      </c>
      <c r="Y468">
        <v>1970.94</v>
      </c>
      <c r="AJ468" s="6">
        <v>42667</v>
      </c>
      <c r="AK468" s="4">
        <f t="shared" si="144"/>
        <v>0.12103577981651402</v>
      </c>
      <c r="AM468" s="6">
        <v>42669</v>
      </c>
      <c r="AN468">
        <f t="shared" si="145"/>
        <v>886.05117999999993</v>
      </c>
      <c r="AR468" s="6">
        <v>42662</v>
      </c>
      <c r="AS468">
        <f t="shared" si="146"/>
        <v>176.13720000000001</v>
      </c>
      <c r="AT468">
        <f t="shared" si="147"/>
        <v>1836.07</v>
      </c>
      <c r="AU468">
        <f t="shared" si="153"/>
        <v>4.2712226374796991E-4</v>
      </c>
      <c r="AV468">
        <f t="shared" si="154"/>
        <v>4.5770829814251179E-4</v>
      </c>
      <c r="AX468" s="6">
        <v>42662</v>
      </c>
      <c r="AY468">
        <f t="shared" si="148"/>
        <v>176.13720000000001</v>
      </c>
      <c r="AZ468">
        <f t="shared" si="149"/>
        <v>176.04</v>
      </c>
      <c r="BA468">
        <f t="shared" si="155"/>
        <v>-5.5184254092843776E-4</v>
      </c>
      <c r="BB468">
        <f t="shared" si="156"/>
        <v>0</v>
      </c>
      <c r="BE468">
        <f t="shared" si="157"/>
        <v>97.348329510597566</v>
      </c>
      <c r="BF468" t="e">
        <f t="shared" si="158"/>
        <v>#N/A</v>
      </c>
      <c r="BG468">
        <f t="shared" si="142"/>
        <v>0.26440152125165495</v>
      </c>
      <c r="BH468">
        <f t="shared" si="143"/>
        <v>0.26444831524102985</v>
      </c>
      <c r="BI468">
        <f t="shared" si="141"/>
        <v>0.99999265258534054</v>
      </c>
      <c r="BL468" s="9"/>
      <c r="BM468" s="10" t="e">
        <f t="shared" si="159"/>
        <v>#N/A</v>
      </c>
      <c r="BN468" s="10" t="e">
        <f t="shared" si="160"/>
        <v>#N/A</v>
      </c>
      <c r="BO468" s="10" t="e">
        <f t="shared" si="150"/>
        <v>#N/A</v>
      </c>
      <c r="BP468" t="str">
        <f t="shared" si="151"/>
        <v/>
      </c>
      <c r="BQ468" s="10" t="str">
        <f t="shared" si="152"/>
        <v/>
      </c>
    </row>
    <row r="469" spans="4:69" x14ac:dyDescent="0.25">
      <c r="D469" s="6">
        <v>42663</v>
      </c>
      <c r="E469">
        <v>177.89879999999999</v>
      </c>
      <c r="F469">
        <v>177.8</v>
      </c>
      <c r="I469" s="6">
        <v>42663</v>
      </c>
      <c r="J469">
        <v>177.8</v>
      </c>
      <c r="K469">
        <v>177.89879999999999</v>
      </c>
      <c r="P469" s="6">
        <v>42668</v>
      </c>
      <c r="Q469">
        <v>0.16</v>
      </c>
      <c r="S469" s="6">
        <v>42670</v>
      </c>
      <c r="T469">
        <v>3446</v>
      </c>
      <c r="W469" s="6">
        <v>42699</v>
      </c>
      <c r="X469" t="s">
        <v>1622</v>
      </c>
      <c r="Y469">
        <v>1976.86</v>
      </c>
      <c r="AJ469" s="6">
        <v>42668</v>
      </c>
      <c r="AK469" s="4">
        <f t="shared" si="144"/>
        <v>0.16</v>
      </c>
      <c r="AM469" s="6">
        <v>42670</v>
      </c>
      <c r="AN469">
        <f t="shared" si="145"/>
        <v>622.93342000000007</v>
      </c>
      <c r="AR469" s="6">
        <v>42663</v>
      </c>
      <c r="AS469">
        <f t="shared" si="146"/>
        <v>177.89879999999999</v>
      </c>
      <c r="AT469">
        <f t="shared" si="147"/>
        <v>1854.49</v>
      </c>
      <c r="AU469">
        <f t="shared" si="153"/>
        <v>1.000129444546638E-2</v>
      </c>
      <c r="AV469">
        <f t="shared" si="154"/>
        <v>1.0032297243569133E-2</v>
      </c>
      <c r="AX469" s="6">
        <v>42663</v>
      </c>
      <c r="AY469">
        <f t="shared" si="148"/>
        <v>177.89879999999999</v>
      </c>
      <c r="AZ469">
        <f t="shared" si="149"/>
        <v>177.8</v>
      </c>
      <c r="BA469">
        <f t="shared" si="155"/>
        <v>-5.5537193055821277E-4</v>
      </c>
      <c r="BB469">
        <f t="shared" si="156"/>
        <v>0</v>
      </c>
      <c r="BE469">
        <f t="shared" si="157"/>
        <v>98.321938817807336</v>
      </c>
      <c r="BF469" t="e">
        <f t="shared" si="158"/>
        <v>#N/A</v>
      </c>
      <c r="BG469">
        <f t="shared" si="142"/>
        <v>0.26384688232284731</v>
      </c>
      <c r="BH469">
        <f t="shared" si="143"/>
        <v>0.2638943180482699</v>
      </c>
      <c r="BI469">
        <f t="shared" si="141"/>
        <v>0.99999325598393163</v>
      </c>
      <c r="BL469" s="9"/>
      <c r="BM469" s="10" t="e">
        <f t="shared" si="159"/>
        <v>#N/A</v>
      </c>
      <c r="BN469" s="10" t="e">
        <f t="shared" si="160"/>
        <v>#N/A</v>
      </c>
      <c r="BO469" s="10" t="e">
        <f t="shared" si="150"/>
        <v>#N/A</v>
      </c>
      <c r="BP469" t="str">
        <f t="shared" si="151"/>
        <v/>
      </c>
      <c r="BQ469" s="10" t="str">
        <f t="shared" si="152"/>
        <v/>
      </c>
    </row>
    <row r="470" spans="4:69" x14ac:dyDescent="0.25">
      <c r="D470" s="6">
        <v>42664</v>
      </c>
      <c r="E470">
        <v>177.17099999999999</v>
      </c>
      <c r="F470">
        <v>177.42</v>
      </c>
      <c r="I470" s="6">
        <v>42664</v>
      </c>
      <c r="J470">
        <v>177.42</v>
      </c>
      <c r="K470">
        <v>177.17099999999999</v>
      </c>
      <c r="P470" s="6">
        <v>42669</v>
      </c>
      <c r="Q470">
        <v>0.19650000000000001</v>
      </c>
      <c r="S470" s="6">
        <v>42671</v>
      </c>
      <c r="T470">
        <v>23817</v>
      </c>
      <c r="W470" s="6">
        <v>42702</v>
      </c>
      <c r="X470" t="s">
        <v>1622</v>
      </c>
      <c r="Y470">
        <v>1983.53</v>
      </c>
      <c r="AJ470" s="6">
        <v>42669</v>
      </c>
      <c r="AK470" s="4">
        <f t="shared" si="144"/>
        <v>0.19650000000000001</v>
      </c>
      <c r="AM470" s="6">
        <v>42671</v>
      </c>
      <c r="AN470">
        <f t="shared" si="145"/>
        <v>4308.4952999999996</v>
      </c>
      <c r="AR470" s="6">
        <v>42664</v>
      </c>
      <c r="AS470">
        <f t="shared" si="146"/>
        <v>177.17099999999999</v>
      </c>
      <c r="AT470">
        <f t="shared" si="147"/>
        <v>1846.96</v>
      </c>
      <c r="AU470">
        <f t="shared" si="153"/>
        <v>-4.0910899904890163E-3</v>
      </c>
      <c r="AV470">
        <f t="shared" si="154"/>
        <v>-4.0604155320330682E-3</v>
      </c>
      <c r="AX470" s="6">
        <v>42664</v>
      </c>
      <c r="AY470">
        <f t="shared" si="148"/>
        <v>177.17099999999999</v>
      </c>
      <c r="AZ470">
        <f t="shared" si="149"/>
        <v>177.42</v>
      </c>
      <c r="BA470">
        <f t="shared" si="155"/>
        <v>0</v>
      </c>
      <c r="BB470">
        <f t="shared" si="156"/>
        <v>1.4054218805561458E-3</v>
      </c>
      <c r="BE470">
        <f t="shared" si="157"/>
        <v>97.919694918064337</v>
      </c>
      <c r="BF470" t="e">
        <f t="shared" si="158"/>
        <v>#N/A</v>
      </c>
      <c r="BG470">
        <f t="shared" si="142"/>
        <v>0.26376517248275283</v>
      </c>
      <c r="BH470">
        <f t="shared" si="143"/>
        <v>0.26381159911139046</v>
      </c>
      <c r="BI470">
        <f t="shared" si="141"/>
        <v>0.99999393132063474</v>
      </c>
      <c r="BL470" s="9"/>
      <c r="BM470" s="10" t="e">
        <f t="shared" si="159"/>
        <v>#N/A</v>
      </c>
      <c r="BN470" s="10" t="e">
        <f t="shared" si="160"/>
        <v>#N/A</v>
      </c>
      <c r="BO470" s="10" t="e">
        <f t="shared" si="150"/>
        <v>#N/A</v>
      </c>
      <c r="BP470" t="str">
        <f t="shared" si="151"/>
        <v/>
      </c>
      <c r="BQ470" s="10" t="str">
        <f t="shared" si="152"/>
        <v/>
      </c>
    </row>
    <row r="471" spans="4:69" x14ac:dyDescent="0.25">
      <c r="D471" s="6">
        <v>42667</v>
      </c>
      <c r="E471">
        <v>177.45400000000001</v>
      </c>
      <c r="F471">
        <v>178.54</v>
      </c>
      <c r="I471" s="6">
        <v>42667</v>
      </c>
      <c r="J471">
        <v>178.54</v>
      </c>
      <c r="K471">
        <v>177.45400000000001</v>
      </c>
      <c r="P471" s="6">
        <v>42670</v>
      </c>
      <c r="Q471">
        <v>0.19209999999999999</v>
      </c>
      <c r="S471" s="6">
        <v>42674</v>
      </c>
      <c r="T471">
        <v>13893</v>
      </c>
      <c r="W471" s="6">
        <v>42703</v>
      </c>
      <c r="X471" t="s">
        <v>1622</v>
      </c>
      <c r="Y471">
        <v>1982.2</v>
      </c>
      <c r="AJ471" s="6">
        <v>42670</v>
      </c>
      <c r="AK471" s="4">
        <f t="shared" si="144"/>
        <v>0.19209999999999999</v>
      </c>
      <c r="AM471" s="6">
        <v>42674</v>
      </c>
      <c r="AN471">
        <f t="shared" si="145"/>
        <v>2516.0222999999996</v>
      </c>
      <c r="AR471" s="6">
        <v>42667</v>
      </c>
      <c r="AS471">
        <f t="shared" si="146"/>
        <v>177.45400000000001</v>
      </c>
      <c r="AT471">
        <f t="shared" si="147"/>
        <v>1850.08</v>
      </c>
      <c r="AU471">
        <f t="shared" si="153"/>
        <v>1.597326876294769E-3</v>
      </c>
      <c r="AV471">
        <f t="shared" si="154"/>
        <v>1.6892623554380926E-3</v>
      </c>
      <c r="AX471" s="6">
        <v>42667</v>
      </c>
      <c r="AY471">
        <f t="shared" si="148"/>
        <v>177.45400000000001</v>
      </c>
      <c r="AZ471">
        <f t="shared" si="149"/>
        <v>178.54</v>
      </c>
      <c r="BA471">
        <f t="shared" si="155"/>
        <v>0</v>
      </c>
      <c r="BB471">
        <f t="shared" si="156"/>
        <v>6.1198958603354559E-3</v>
      </c>
      <c r="BE471">
        <f t="shared" si="157"/>
        <v>98.076104678475545</v>
      </c>
      <c r="BF471" t="e">
        <f t="shared" si="158"/>
        <v>#N/A</v>
      </c>
      <c r="BG471">
        <f t="shared" si="142"/>
        <v>0.26358200123127945</v>
      </c>
      <c r="BH471">
        <f t="shared" si="143"/>
        <v>0.26362815216447572</v>
      </c>
      <c r="BI471">
        <f t="shared" si="141"/>
        <v>0.99999184812011954</v>
      </c>
      <c r="BL471" s="9"/>
      <c r="BM471" s="10" t="e">
        <f t="shared" si="159"/>
        <v>#N/A</v>
      </c>
      <c r="BN471" s="10" t="e">
        <f t="shared" si="160"/>
        <v>#N/A</v>
      </c>
      <c r="BO471" s="10" t="e">
        <f t="shared" si="150"/>
        <v>#N/A</v>
      </c>
      <c r="BP471" t="str">
        <f t="shared" si="151"/>
        <v/>
      </c>
      <c r="BQ471" s="10" t="str">
        <f t="shared" si="152"/>
        <v/>
      </c>
    </row>
    <row r="472" spans="4:69" x14ac:dyDescent="0.25">
      <c r="D472" s="6">
        <v>42668</v>
      </c>
      <c r="E472">
        <v>178.7088</v>
      </c>
      <c r="F472">
        <v>178.7</v>
      </c>
      <c r="I472" s="6">
        <v>42668</v>
      </c>
      <c r="J472">
        <v>178.7</v>
      </c>
      <c r="K472">
        <v>178.7088</v>
      </c>
      <c r="P472" s="6">
        <v>42671</v>
      </c>
      <c r="Q472">
        <v>0.1865</v>
      </c>
      <c r="S472" s="6">
        <v>42675</v>
      </c>
      <c r="T472">
        <v>50658</v>
      </c>
      <c r="W472" s="6">
        <v>42704</v>
      </c>
      <c r="X472" t="s">
        <v>1622</v>
      </c>
      <c r="Y472">
        <v>1983.33</v>
      </c>
      <c r="AJ472" s="6">
        <v>42671</v>
      </c>
      <c r="AK472" s="4">
        <f t="shared" si="144"/>
        <v>0.1865</v>
      </c>
      <c r="AM472" s="6">
        <v>42675</v>
      </c>
      <c r="AN472">
        <f t="shared" si="145"/>
        <v>9061.7030399999985</v>
      </c>
      <c r="AR472" s="6">
        <v>42668</v>
      </c>
      <c r="AS472">
        <f t="shared" si="146"/>
        <v>178.7088</v>
      </c>
      <c r="AT472">
        <f t="shared" si="147"/>
        <v>1863.22</v>
      </c>
      <c r="AU472">
        <f t="shared" si="153"/>
        <v>7.0711282924025287E-3</v>
      </c>
      <c r="AV472">
        <f t="shared" si="154"/>
        <v>7.1023955720834753E-3</v>
      </c>
      <c r="AX472" s="6">
        <v>42668</v>
      </c>
      <c r="AY472">
        <f t="shared" si="148"/>
        <v>178.7088</v>
      </c>
      <c r="AZ472">
        <f t="shared" si="149"/>
        <v>178.7</v>
      </c>
      <c r="BA472">
        <f t="shared" si="155"/>
        <v>-4.9242119022685493E-5</v>
      </c>
      <c r="BB472">
        <f t="shared" si="156"/>
        <v>0</v>
      </c>
      <c r="BE472">
        <f t="shared" si="157"/>
        <v>98.769613397076142</v>
      </c>
      <c r="BF472" t="e">
        <f t="shared" si="158"/>
        <v>#N/A</v>
      </c>
      <c r="BG472">
        <f t="shared" si="142"/>
        <v>0.26367115128755259</v>
      </c>
      <c r="BH472">
        <f t="shared" si="143"/>
        <v>0.26371718531066052</v>
      </c>
      <c r="BI472">
        <f t="shared" ref="BI472:BI535" si="161">CORREL(AU454:AU472,AV454:AV472)</f>
        <v>0.99999155625595215</v>
      </c>
      <c r="BL472" s="9"/>
      <c r="BM472" s="10" t="e">
        <f t="shared" si="159"/>
        <v>#N/A</v>
      </c>
      <c r="BN472" s="10" t="e">
        <f t="shared" si="160"/>
        <v>#N/A</v>
      </c>
      <c r="BO472" s="10" t="e">
        <f t="shared" si="150"/>
        <v>#N/A</v>
      </c>
      <c r="BP472" t="str">
        <f t="shared" si="151"/>
        <v/>
      </c>
      <c r="BQ472" s="10" t="str">
        <f t="shared" si="152"/>
        <v/>
      </c>
    </row>
    <row r="473" spans="4:69" x14ac:dyDescent="0.25">
      <c r="D473" s="6">
        <v>42669</v>
      </c>
      <c r="E473">
        <v>179.39769999999999</v>
      </c>
      <c r="F473">
        <v>179.29</v>
      </c>
      <c r="I473" s="6">
        <v>42669</v>
      </c>
      <c r="J473">
        <v>179.29</v>
      </c>
      <c r="K473">
        <v>179.39769999999999</v>
      </c>
      <c r="P473" s="6">
        <v>42674</v>
      </c>
      <c r="Q473">
        <v>0.16669999999999999</v>
      </c>
      <c r="S473" s="6">
        <v>42676</v>
      </c>
      <c r="T473">
        <v>238734</v>
      </c>
      <c r="W473" s="6">
        <v>42705</v>
      </c>
      <c r="X473" t="s">
        <v>1622</v>
      </c>
      <c r="Y473">
        <v>2002.1</v>
      </c>
      <c r="AJ473" s="6">
        <v>42674</v>
      </c>
      <c r="AK473" s="4">
        <f t="shared" si="144"/>
        <v>0.16669999999999999</v>
      </c>
      <c r="AM473" s="6">
        <v>42676</v>
      </c>
      <c r="AN473">
        <f t="shared" si="145"/>
        <v>42048.219420000001</v>
      </c>
      <c r="AR473" s="6">
        <v>42669</v>
      </c>
      <c r="AS473">
        <f t="shared" si="146"/>
        <v>179.39769999999999</v>
      </c>
      <c r="AT473">
        <f t="shared" si="147"/>
        <v>1870.46</v>
      </c>
      <c r="AU473">
        <f t="shared" si="153"/>
        <v>3.854874522127627E-3</v>
      </c>
      <c r="AV473">
        <f t="shared" si="154"/>
        <v>3.8857461813419647E-3</v>
      </c>
      <c r="AX473" s="6">
        <v>42669</v>
      </c>
      <c r="AY473">
        <f t="shared" si="148"/>
        <v>179.39769999999999</v>
      </c>
      <c r="AZ473">
        <f t="shared" si="149"/>
        <v>179.29</v>
      </c>
      <c r="BA473">
        <f t="shared" si="155"/>
        <v>-6.0034214485471527E-4</v>
      </c>
      <c r="BB473">
        <f t="shared" si="156"/>
        <v>0</v>
      </c>
      <c r="BE473">
        <f t="shared" si="157"/>
        <v>99.15035786332092</v>
      </c>
      <c r="BF473" t="e">
        <f t="shared" si="158"/>
        <v>#N/A</v>
      </c>
      <c r="BG473">
        <f t="shared" si="142"/>
        <v>0.26370478931262253</v>
      </c>
      <c r="BH473">
        <f t="shared" si="143"/>
        <v>0.26375066249650381</v>
      </c>
      <c r="BI473">
        <f t="shared" si="161"/>
        <v>0.99999094494609198</v>
      </c>
      <c r="BL473" s="9"/>
      <c r="BM473" s="10" t="e">
        <f t="shared" si="159"/>
        <v>#N/A</v>
      </c>
      <c r="BN473" s="10" t="e">
        <f t="shared" si="160"/>
        <v>#N/A</v>
      </c>
      <c r="BO473" s="10" t="e">
        <f t="shared" si="150"/>
        <v>#N/A</v>
      </c>
      <c r="BP473" t="str">
        <f t="shared" si="151"/>
        <v/>
      </c>
      <c r="BQ473" s="10" t="str">
        <f t="shared" si="152"/>
        <v/>
      </c>
    </row>
    <row r="474" spans="4:69" x14ac:dyDescent="0.25">
      <c r="D474" s="6">
        <v>42670</v>
      </c>
      <c r="E474">
        <v>179.30590000000001</v>
      </c>
      <c r="F474">
        <v>180.77</v>
      </c>
      <c r="I474" s="6">
        <v>42670</v>
      </c>
      <c r="J474">
        <v>180.77</v>
      </c>
      <c r="K474">
        <v>179.30590000000001</v>
      </c>
      <c r="P474" s="6">
        <v>42675</v>
      </c>
      <c r="Q474">
        <v>0.19109999999999999</v>
      </c>
      <c r="S474" s="6">
        <v>42677</v>
      </c>
      <c r="T474">
        <v>2906</v>
      </c>
      <c r="W474" s="6">
        <v>42706</v>
      </c>
      <c r="X474" t="s">
        <v>1622</v>
      </c>
      <c r="Y474">
        <v>1995</v>
      </c>
      <c r="AJ474" s="6">
        <v>42675</v>
      </c>
      <c r="AK474" s="4">
        <f t="shared" si="144"/>
        <v>0.19109999999999999</v>
      </c>
      <c r="AM474" s="6">
        <v>42677</v>
      </c>
      <c r="AN474">
        <f t="shared" si="145"/>
        <v>511.42694</v>
      </c>
      <c r="AR474" s="6">
        <v>42670</v>
      </c>
      <c r="AS474">
        <f t="shared" si="146"/>
        <v>179.30590000000001</v>
      </c>
      <c r="AT474">
        <f t="shared" si="147"/>
        <v>1869.57</v>
      </c>
      <c r="AU474">
        <f t="shared" si="153"/>
        <v>-5.1171224603197007E-4</v>
      </c>
      <c r="AV474">
        <f t="shared" si="154"/>
        <v>-4.758187825455451E-4</v>
      </c>
      <c r="AX474" s="6">
        <v>42670</v>
      </c>
      <c r="AY474">
        <f t="shared" si="148"/>
        <v>179.30590000000001</v>
      </c>
      <c r="AZ474">
        <f t="shared" si="149"/>
        <v>180.77</v>
      </c>
      <c r="BA474">
        <f t="shared" si="155"/>
        <v>0</v>
      </c>
      <c r="BB474">
        <f t="shared" si="156"/>
        <v>8.1653754840191883E-3</v>
      </c>
      <c r="BE474">
        <f t="shared" si="157"/>
        <v>99.09962141100381</v>
      </c>
      <c r="BF474" t="e">
        <f t="shared" si="158"/>
        <v>#N/A</v>
      </c>
      <c r="BG474">
        <f t="shared" si="142"/>
        <v>0.26359592343619476</v>
      </c>
      <c r="BH474">
        <f t="shared" si="143"/>
        <v>0.26364226942106411</v>
      </c>
      <c r="BI474">
        <f t="shared" si="161"/>
        <v>0.99998410263637039</v>
      </c>
      <c r="BL474" s="9"/>
      <c r="BM474" s="10" t="e">
        <f t="shared" si="159"/>
        <v>#N/A</v>
      </c>
      <c r="BN474" s="10" t="e">
        <f t="shared" si="160"/>
        <v>#N/A</v>
      </c>
      <c r="BO474" s="10" t="e">
        <f t="shared" si="150"/>
        <v>#N/A</v>
      </c>
      <c r="BP474" t="str">
        <f t="shared" si="151"/>
        <v/>
      </c>
      <c r="BQ474" s="10" t="str">
        <f t="shared" si="152"/>
        <v/>
      </c>
    </row>
    <row r="475" spans="4:69" x14ac:dyDescent="0.25">
      <c r="D475" s="6">
        <v>42671</v>
      </c>
      <c r="E475">
        <v>180.6335</v>
      </c>
      <c r="F475">
        <v>180.9</v>
      </c>
      <c r="I475" s="6">
        <v>42671</v>
      </c>
      <c r="J475">
        <v>180.9</v>
      </c>
      <c r="K475">
        <v>180.6335</v>
      </c>
      <c r="P475" s="6">
        <v>42676</v>
      </c>
      <c r="Q475">
        <v>0.1784</v>
      </c>
      <c r="S475" s="6">
        <v>42678</v>
      </c>
      <c r="T475">
        <v>3234</v>
      </c>
      <c r="W475" s="6">
        <v>42709</v>
      </c>
      <c r="X475" t="s">
        <v>1622</v>
      </c>
      <c r="Y475">
        <v>1980.36</v>
      </c>
      <c r="AJ475" s="6">
        <v>42676</v>
      </c>
      <c r="AK475" s="4">
        <f t="shared" si="144"/>
        <v>0.1784</v>
      </c>
      <c r="AM475" s="6">
        <v>42678</v>
      </c>
      <c r="AN475">
        <f t="shared" si="145"/>
        <v>565.82064000000003</v>
      </c>
      <c r="AR475" s="6">
        <v>42671</v>
      </c>
      <c r="AS475">
        <f t="shared" si="146"/>
        <v>180.6335</v>
      </c>
      <c r="AT475">
        <f t="shared" si="147"/>
        <v>1883.46</v>
      </c>
      <c r="AU475">
        <f t="shared" si="153"/>
        <v>7.4041066133350153E-3</v>
      </c>
      <c r="AV475">
        <f t="shared" si="154"/>
        <v>7.4295158779826842E-3</v>
      </c>
      <c r="AX475" s="6">
        <v>42671</v>
      </c>
      <c r="AY475">
        <f t="shared" si="148"/>
        <v>180.6335</v>
      </c>
      <c r="AZ475">
        <f t="shared" si="149"/>
        <v>180.9</v>
      </c>
      <c r="BA475">
        <f t="shared" si="155"/>
        <v>0</v>
      </c>
      <c r="BB475">
        <f t="shared" si="156"/>
        <v>1.4753630971000575E-3</v>
      </c>
      <c r="BE475">
        <f t="shared" si="157"/>
        <v>99.833365573272019</v>
      </c>
      <c r="BF475" t="e">
        <f t="shared" si="158"/>
        <v>#N/A</v>
      </c>
      <c r="BG475">
        <f t="shared" si="142"/>
        <v>0.26294210242232652</v>
      </c>
      <c r="BH475">
        <f t="shared" si="143"/>
        <v>0.26299138763335234</v>
      </c>
      <c r="BI475">
        <f t="shared" si="161"/>
        <v>0.99998810208739541</v>
      </c>
      <c r="BL475" s="9"/>
      <c r="BM475" s="10" t="e">
        <f t="shared" si="159"/>
        <v>#N/A</v>
      </c>
      <c r="BN475" s="10" t="e">
        <f t="shared" si="160"/>
        <v>#N/A</v>
      </c>
      <c r="BO475" s="10" t="e">
        <f t="shared" si="150"/>
        <v>#N/A</v>
      </c>
      <c r="BP475" t="str">
        <f t="shared" si="151"/>
        <v/>
      </c>
      <c r="BQ475" s="10" t="str">
        <f t="shared" si="152"/>
        <v/>
      </c>
    </row>
    <row r="476" spans="4:69" x14ac:dyDescent="0.25">
      <c r="D476" s="6">
        <v>42674</v>
      </c>
      <c r="E476">
        <v>180.69069999999999</v>
      </c>
      <c r="F476">
        <v>181.1</v>
      </c>
      <c r="I476" s="6">
        <v>42674</v>
      </c>
      <c r="J476">
        <v>181.1</v>
      </c>
      <c r="K476">
        <v>180.69069999999999</v>
      </c>
      <c r="P476" s="6">
        <v>42677</v>
      </c>
      <c r="Q476">
        <v>0.1963</v>
      </c>
      <c r="S476" s="6">
        <v>42681</v>
      </c>
      <c r="T476">
        <v>5398</v>
      </c>
      <c r="W476" s="6">
        <v>42710</v>
      </c>
      <c r="X476" t="s">
        <v>1622</v>
      </c>
      <c r="Y476">
        <v>1994.01</v>
      </c>
      <c r="AJ476" s="6">
        <v>42677</v>
      </c>
      <c r="AK476" s="4">
        <f t="shared" si="144"/>
        <v>0.1963</v>
      </c>
      <c r="AM476" s="6">
        <v>42681</v>
      </c>
      <c r="AN476">
        <f t="shared" si="145"/>
        <v>957.33529999999996</v>
      </c>
      <c r="AR476" s="6">
        <v>42674</v>
      </c>
      <c r="AS476">
        <f t="shared" si="146"/>
        <v>180.69069999999999</v>
      </c>
      <c r="AT476">
        <f t="shared" si="147"/>
        <v>1884.23</v>
      </c>
      <c r="AU476">
        <f t="shared" si="153"/>
        <v>3.1666329888979661E-4</v>
      </c>
      <c r="AV476">
        <f t="shared" si="154"/>
        <v>4.0882206152503819E-4</v>
      </c>
      <c r="AX476" s="6">
        <v>42674</v>
      </c>
      <c r="AY476">
        <f t="shared" si="148"/>
        <v>180.69069999999999</v>
      </c>
      <c r="AZ476">
        <f t="shared" si="149"/>
        <v>181.1</v>
      </c>
      <c r="BA476">
        <f t="shared" si="155"/>
        <v>0</v>
      </c>
      <c r="BB476">
        <f t="shared" si="156"/>
        <v>2.2651968252931365E-3</v>
      </c>
      <c r="BE476">
        <f t="shared" si="157"/>
        <v>99.864979136153721</v>
      </c>
      <c r="BF476" t="e">
        <f t="shared" si="158"/>
        <v>#N/A</v>
      </c>
      <c r="BG476">
        <f t="shared" si="142"/>
        <v>0.26294259991340496</v>
      </c>
      <c r="BH476">
        <f t="shared" si="143"/>
        <v>0.2629920102510776</v>
      </c>
      <c r="BI476">
        <f t="shared" si="161"/>
        <v>0.99998435194796298</v>
      </c>
      <c r="BL476" s="9"/>
      <c r="BM476" s="10" t="e">
        <f t="shared" si="159"/>
        <v>#N/A</v>
      </c>
      <c r="BN476" s="10" t="e">
        <f t="shared" si="160"/>
        <v>#N/A</v>
      </c>
      <c r="BO476" s="10" t="e">
        <f t="shared" si="150"/>
        <v>#N/A</v>
      </c>
      <c r="BP476" t="str">
        <f t="shared" si="151"/>
        <v/>
      </c>
      <c r="BQ476" s="10" t="str">
        <f t="shared" si="152"/>
        <v/>
      </c>
    </row>
    <row r="477" spans="4:69" x14ac:dyDescent="0.25">
      <c r="D477" s="6">
        <v>42675</v>
      </c>
      <c r="E477">
        <v>180.70820000000001</v>
      </c>
      <c r="F477">
        <v>178.88</v>
      </c>
      <c r="I477" s="6">
        <v>42675</v>
      </c>
      <c r="J477">
        <v>178.88</v>
      </c>
      <c r="K477">
        <v>180.70820000000001</v>
      </c>
      <c r="P477" s="6">
        <v>42678</v>
      </c>
      <c r="Q477">
        <v>0.16500000000000001</v>
      </c>
      <c r="S477" s="6">
        <v>42682</v>
      </c>
      <c r="T477">
        <v>2826</v>
      </c>
      <c r="W477" s="6">
        <v>42711</v>
      </c>
      <c r="X477" t="s">
        <v>1622</v>
      </c>
      <c r="Y477">
        <v>2011.83</v>
      </c>
      <c r="AJ477" s="6">
        <v>42678</v>
      </c>
      <c r="AK477" s="4">
        <f t="shared" si="144"/>
        <v>0.16500000000000001</v>
      </c>
      <c r="AM477" s="6">
        <v>42682</v>
      </c>
      <c r="AN477">
        <f t="shared" si="145"/>
        <v>502.57584000000003</v>
      </c>
      <c r="AR477" s="6">
        <v>42675</v>
      </c>
      <c r="AS477">
        <f t="shared" si="146"/>
        <v>180.70820000000001</v>
      </c>
      <c r="AT477">
        <f t="shared" si="147"/>
        <v>1884.47</v>
      </c>
      <c r="AU477">
        <f t="shared" si="153"/>
        <v>9.6850585005192613E-5</v>
      </c>
      <c r="AV477">
        <f t="shared" si="154"/>
        <v>1.2737298525133944E-4</v>
      </c>
      <c r="AX477" s="6">
        <v>42675</v>
      </c>
      <c r="AY477">
        <f t="shared" si="148"/>
        <v>180.70820000000001</v>
      </c>
      <c r="AZ477">
        <f t="shared" si="149"/>
        <v>178.88</v>
      </c>
      <c r="BA477">
        <f t="shared" si="155"/>
        <v>-1.0116862433470097E-2</v>
      </c>
      <c r="BB477">
        <f t="shared" si="156"/>
        <v>0</v>
      </c>
      <c r="BE477">
        <f t="shared" si="157"/>
        <v>99.874651117804589</v>
      </c>
      <c r="BF477" t="e">
        <f t="shared" si="158"/>
        <v>#N/A</v>
      </c>
      <c r="BG477">
        <f t="shared" si="142"/>
        <v>0.26277979786603006</v>
      </c>
      <c r="BH477">
        <f t="shared" si="143"/>
        <v>0.26282986384316076</v>
      </c>
      <c r="BI477">
        <f t="shared" si="161"/>
        <v>0.99998384402795915</v>
      </c>
      <c r="BL477" s="9"/>
      <c r="BM477" s="10" t="e">
        <f t="shared" si="159"/>
        <v>#N/A</v>
      </c>
      <c r="BN477" s="10" t="e">
        <f t="shared" si="160"/>
        <v>#N/A</v>
      </c>
      <c r="BO477" s="10" t="e">
        <f t="shared" si="150"/>
        <v>#N/A</v>
      </c>
      <c r="BP477" t="str">
        <f t="shared" si="151"/>
        <v/>
      </c>
      <c r="BQ477" s="10" t="str">
        <f t="shared" si="152"/>
        <v/>
      </c>
    </row>
    <row r="478" spans="4:69" x14ac:dyDescent="0.25">
      <c r="D478" s="6">
        <v>42676</v>
      </c>
      <c r="E478">
        <v>177.47499999999999</v>
      </c>
      <c r="F478">
        <v>176.13</v>
      </c>
      <c r="I478" s="6">
        <v>42676</v>
      </c>
      <c r="J478">
        <v>176.13</v>
      </c>
      <c r="K478">
        <v>177.47499999999999</v>
      </c>
      <c r="P478" s="6">
        <v>42681</v>
      </c>
      <c r="Q478">
        <v>0.1749</v>
      </c>
      <c r="S478" s="6">
        <v>42683</v>
      </c>
      <c r="T478">
        <v>1767</v>
      </c>
      <c r="W478" s="6">
        <v>42712</v>
      </c>
      <c r="X478" t="s">
        <v>1622</v>
      </c>
      <c r="Y478">
        <v>2041.64</v>
      </c>
      <c r="AJ478" s="6">
        <v>42681</v>
      </c>
      <c r="AK478" s="4">
        <f t="shared" si="144"/>
        <v>0.1749</v>
      </c>
      <c r="AM478" s="6">
        <v>42683</v>
      </c>
      <c r="AN478">
        <f t="shared" si="145"/>
        <v>313.21841999999998</v>
      </c>
      <c r="AR478" s="6">
        <v>42676</v>
      </c>
      <c r="AS478">
        <f t="shared" si="146"/>
        <v>177.47499999999999</v>
      </c>
      <c r="AT478">
        <f t="shared" si="147"/>
        <v>1850.81</v>
      </c>
      <c r="AU478">
        <f t="shared" si="153"/>
        <v>-1.7891827819656259E-2</v>
      </c>
      <c r="AV478">
        <f t="shared" si="154"/>
        <v>-1.7861786072476682E-2</v>
      </c>
      <c r="AX478" s="6">
        <v>42676</v>
      </c>
      <c r="AY478">
        <f t="shared" si="148"/>
        <v>177.47499999999999</v>
      </c>
      <c r="AZ478">
        <f t="shared" si="149"/>
        <v>176.13</v>
      </c>
      <c r="BA478">
        <f t="shared" si="155"/>
        <v>-7.5785321876320477E-3</v>
      </c>
      <c r="BB478">
        <f t="shared" si="156"/>
        <v>0</v>
      </c>
      <c r="BE478">
        <f t="shared" si="157"/>
        <v>98.087711056456584</v>
      </c>
      <c r="BF478" t="e">
        <f t="shared" si="158"/>
        <v>#N/A</v>
      </c>
      <c r="BG478">
        <f t="shared" si="142"/>
        <v>0.26319031140506821</v>
      </c>
      <c r="BH478">
        <f t="shared" si="143"/>
        <v>0.26324174583441728</v>
      </c>
      <c r="BI478">
        <f t="shared" si="161"/>
        <v>0.99999173328539426</v>
      </c>
      <c r="BL478" s="9"/>
      <c r="BM478" s="10" t="e">
        <f t="shared" si="159"/>
        <v>#N/A</v>
      </c>
      <c r="BN478" s="10" t="e">
        <f t="shared" si="160"/>
        <v>#N/A</v>
      </c>
      <c r="BO478" s="10" t="e">
        <f t="shared" si="150"/>
        <v>#N/A</v>
      </c>
      <c r="BP478" t="str">
        <f t="shared" si="151"/>
        <v/>
      </c>
      <c r="BQ478" s="10" t="str">
        <f t="shared" si="152"/>
        <v/>
      </c>
    </row>
    <row r="479" spans="4:69" x14ac:dyDescent="0.25">
      <c r="D479" s="6">
        <v>42677</v>
      </c>
      <c r="E479">
        <v>177.46950000000001</v>
      </c>
      <c r="F479">
        <v>175.99</v>
      </c>
      <c r="I479" s="6">
        <v>42677</v>
      </c>
      <c r="J479">
        <v>175.99</v>
      </c>
      <c r="K479">
        <v>177.46950000000001</v>
      </c>
      <c r="P479" s="6">
        <v>42682</v>
      </c>
      <c r="Q479">
        <v>0.16039999999999999</v>
      </c>
      <c r="S479" s="6">
        <v>42684</v>
      </c>
      <c r="T479">
        <v>4787</v>
      </c>
      <c r="W479" s="6">
        <v>42713</v>
      </c>
      <c r="X479" t="s">
        <v>1622</v>
      </c>
      <c r="Y479">
        <v>2058.7199999999998</v>
      </c>
      <c r="AJ479" s="6">
        <v>42682</v>
      </c>
      <c r="AK479" s="4">
        <f t="shared" si="144"/>
        <v>0.16039999999999999</v>
      </c>
      <c r="AM479" s="6">
        <v>42684</v>
      </c>
      <c r="AN479">
        <f t="shared" si="145"/>
        <v>858.35696999999993</v>
      </c>
      <c r="AR479" s="6">
        <v>42677</v>
      </c>
      <c r="AS479">
        <f t="shared" si="146"/>
        <v>177.46950000000001</v>
      </c>
      <c r="AT479">
        <f t="shared" si="147"/>
        <v>1850.81</v>
      </c>
      <c r="AU479">
        <f t="shared" si="153"/>
        <v>-3.0990280321052666E-5</v>
      </c>
      <c r="AV479">
        <f t="shared" si="154"/>
        <v>0</v>
      </c>
      <c r="AX479" s="6">
        <v>42677</v>
      </c>
      <c r="AY479">
        <f t="shared" si="148"/>
        <v>177.46950000000001</v>
      </c>
      <c r="AZ479">
        <f t="shared" si="149"/>
        <v>175.99</v>
      </c>
      <c r="BA479">
        <f t="shared" si="155"/>
        <v>-8.3366437613223709E-3</v>
      </c>
      <c r="BB479">
        <f t="shared" si="156"/>
        <v>0</v>
      </c>
      <c r="BE479">
        <f t="shared" si="157"/>
        <v>98.084671290794887</v>
      </c>
      <c r="BF479" t="e">
        <f t="shared" si="158"/>
        <v>#N/A</v>
      </c>
      <c r="BG479">
        <f t="shared" si="142"/>
        <v>0.26312427183426923</v>
      </c>
      <c r="BH479">
        <f t="shared" si="143"/>
        <v>0.26317600570358429</v>
      </c>
      <c r="BI479">
        <f t="shared" si="161"/>
        <v>0.9999916190601027</v>
      </c>
      <c r="BL479" s="9"/>
      <c r="BM479" s="10" t="e">
        <f t="shared" si="159"/>
        <v>#N/A</v>
      </c>
      <c r="BN479" s="10" t="e">
        <f t="shared" si="160"/>
        <v>#N/A</v>
      </c>
      <c r="BO479" s="10" t="e">
        <f t="shared" si="150"/>
        <v>#N/A</v>
      </c>
      <c r="BP479" t="str">
        <f t="shared" si="151"/>
        <v/>
      </c>
      <c r="BQ479" s="10" t="str">
        <f t="shared" si="152"/>
        <v/>
      </c>
    </row>
    <row r="480" spans="4:69" x14ac:dyDescent="0.25">
      <c r="D480" s="6">
        <v>42678</v>
      </c>
      <c r="E480">
        <v>174.66220000000001</v>
      </c>
      <c r="F480">
        <v>174.96</v>
      </c>
      <c r="I480" s="6">
        <v>42678</v>
      </c>
      <c r="J480">
        <v>174.96</v>
      </c>
      <c r="K480">
        <v>174.66220000000001</v>
      </c>
      <c r="P480" s="6">
        <v>42683</v>
      </c>
      <c r="Q480">
        <v>0.26669999999999999</v>
      </c>
      <c r="S480" s="6">
        <v>42685</v>
      </c>
      <c r="T480">
        <v>217</v>
      </c>
      <c r="W480" s="6">
        <v>42716</v>
      </c>
      <c r="X480" t="s">
        <v>1622</v>
      </c>
      <c r="Y480">
        <v>2066.7800000000002</v>
      </c>
      <c r="AJ480" s="6">
        <v>42683</v>
      </c>
      <c r="AK480" s="4">
        <f t="shared" si="144"/>
        <v>0.26669999999999999</v>
      </c>
      <c r="AM480" s="6">
        <v>42685</v>
      </c>
      <c r="AN480">
        <f t="shared" si="145"/>
        <v>38.847340000000003</v>
      </c>
      <c r="AR480" s="6">
        <v>42678</v>
      </c>
      <c r="AS480">
        <f t="shared" si="146"/>
        <v>174.66220000000001</v>
      </c>
      <c r="AT480">
        <f t="shared" si="147"/>
        <v>1821.59</v>
      </c>
      <c r="AU480">
        <f t="shared" si="153"/>
        <v>-1.5818492755093061E-2</v>
      </c>
      <c r="AV480">
        <f t="shared" si="154"/>
        <v>-1.5787682149977611E-2</v>
      </c>
      <c r="AX480" s="6">
        <v>42678</v>
      </c>
      <c r="AY480">
        <f t="shared" si="148"/>
        <v>174.66220000000001</v>
      </c>
      <c r="AZ480">
        <f t="shared" si="149"/>
        <v>174.96</v>
      </c>
      <c r="BA480">
        <f t="shared" si="155"/>
        <v>0</v>
      </c>
      <c r="BB480">
        <f t="shared" si="156"/>
        <v>1.7050054333449527E-3</v>
      </c>
      <c r="BE480">
        <f t="shared" si="157"/>
        <v>96.53311962859577</v>
      </c>
      <c r="BF480" t="e">
        <f t="shared" si="158"/>
        <v>#N/A</v>
      </c>
      <c r="BG480">
        <f t="shared" si="142"/>
        <v>0.26295362550635104</v>
      </c>
      <c r="BH480">
        <f t="shared" si="143"/>
        <v>0.26300343641526042</v>
      </c>
      <c r="BI480">
        <f t="shared" si="161"/>
        <v>0.99999512013721237</v>
      </c>
      <c r="BL480" s="9"/>
      <c r="BM480" s="10" t="e">
        <f t="shared" si="159"/>
        <v>#N/A</v>
      </c>
      <c r="BN480" s="10" t="e">
        <f t="shared" si="160"/>
        <v>#N/A</v>
      </c>
      <c r="BO480" s="10" t="e">
        <f t="shared" si="150"/>
        <v>#N/A</v>
      </c>
      <c r="BP480" t="str">
        <f t="shared" si="151"/>
        <v/>
      </c>
      <c r="BQ480" s="10" t="str">
        <f t="shared" si="152"/>
        <v/>
      </c>
    </row>
    <row r="481" spans="4:69" x14ac:dyDescent="0.25">
      <c r="D481" s="6">
        <v>42681</v>
      </c>
      <c r="E481">
        <v>176.6874</v>
      </c>
      <c r="F481">
        <v>177.35</v>
      </c>
      <c r="I481" s="6">
        <v>42681</v>
      </c>
      <c r="J481">
        <v>177.35</v>
      </c>
      <c r="K481">
        <v>176.6874</v>
      </c>
      <c r="P481" s="6">
        <v>42684</v>
      </c>
      <c r="Q481">
        <v>0.15129999999999999</v>
      </c>
      <c r="S481" s="6">
        <v>42688</v>
      </c>
      <c r="T481">
        <v>10132</v>
      </c>
      <c r="W481" s="6">
        <v>42717</v>
      </c>
      <c r="X481" t="s">
        <v>1622</v>
      </c>
      <c r="Y481">
        <v>2078.56</v>
      </c>
      <c r="AJ481" s="6">
        <v>42684</v>
      </c>
      <c r="AK481" s="4">
        <f t="shared" si="144"/>
        <v>0.15129999999999999</v>
      </c>
      <c r="AM481" s="6">
        <v>42688</v>
      </c>
      <c r="AN481">
        <f t="shared" si="145"/>
        <v>1840.7817600000001</v>
      </c>
      <c r="AR481" s="6">
        <v>42681</v>
      </c>
      <c r="AS481">
        <f t="shared" si="146"/>
        <v>176.6874</v>
      </c>
      <c r="AT481">
        <f t="shared" si="147"/>
        <v>1842.88</v>
      </c>
      <c r="AU481">
        <f t="shared" si="153"/>
        <v>1.1594953000706454E-2</v>
      </c>
      <c r="AV481">
        <f t="shared" si="154"/>
        <v>1.1687591609528036E-2</v>
      </c>
      <c r="AX481" s="6">
        <v>42681</v>
      </c>
      <c r="AY481">
        <f t="shared" si="148"/>
        <v>176.6874</v>
      </c>
      <c r="AZ481">
        <f t="shared" si="149"/>
        <v>177.35</v>
      </c>
      <c r="BA481">
        <f t="shared" si="155"/>
        <v>0</v>
      </c>
      <c r="BB481">
        <f t="shared" si="156"/>
        <v>3.7501259286174538E-3</v>
      </c>
      <c r="BE481">
        <f t="shared" si="157"/>
        <v>97.652416613700908</v>
      </c>
      <c r="BF481" t="e">
        <f t="shared" si="158"/>
        <v>#N/A</v>
      </c>
      <c r="BG481">
        <f t="shared" si="142"/>
        <v>0.26323766705576074</v>
      </c>
      <c r="BH481">
        <f t="shared" si="143"/>
        <v>0.26328980276399755</v>
      </c>
      <c r="BI481">
        <f t="shared" si="161"/>
        <v>0.99999488957135851</v>
      </c>
      <c r="BL481" s="9"/>
      <c r="BM481" s="10" t="e">
        <f t="shared" si="159"/>
        <v>#N/A</v>
      </c>
      <c r="BN481" s="10" t="e">
        <f t="shared" si="160"/>
        <v>#N/A</v>
      </c>
      <c r="BO481" s="10" t="e">
        <f t="shared" si="150"/>
        <v>#N/A</v>
      </c>
      <c r="BP481" t="str">
        <f t="shared" si="151"/>
        <v/>
      </c>
      <c r="BQ481" s="10" t="str">
        <f t="shared" si="152"/>
        <v/>
      </c>
    </row>
    <row r="482" spans="4:69" x14ac:dyDescent="0.25">
      <c r="D482" s="6">
        <v>42682</v>
      </c>
      <c r="E482">
        <v>176.76349999999999</v>
      </c>
      <c r="F482">
        <v>177.84</v>
      </c>
      <c r="I482" s="6">
        <v>42682</v>
      </c>
      <c r="J482">
        <v>177.84</v>
      </c>
      <c r="K482">
        <v>176.76349999999999</v>
      </c>
      <c r="P482" s="6">
        <v>42685</v>
      </c>
      <c r="Q482">
        <v>0.16539999999999999</v>
      </c>
      <c r="S482" s="6">
        <v>42689</v>
      </c>
      <c r="T482">
        <v>70533</v>
      </c>
      <c r="W482" s="6">
        <v>42718</v>
      </c>
      <c r="X482" t="s">
        <v>1622</v>
      </c>
      <c r="Y482">
        <v>2076.5500000000002</v>
      </c>
      <c r="AJ482" s="6">
        <v>42685</v>
      </c>
      <c r="AK482" s="4">
        <f t="shared" si="144"/>
        <v>0.16539999999999999</v>
      </c>
      <c r="AM482" s="6">
        <v>42689</v>
      </c>
      <c r="AN482">
        <f t="shared" si="145"/>
        <v>12925.87758</v>
      </c>
      <c r="AR482" s="6">
        <v>42682</v>
      </c>
      <c r="AS482">
        <f t="shared" si="146"/>
        <v>176.76349999999999</v>
      </c>
      <c r="AT482">
        <f t="shared" si="147"/>
        <v>1843.73</v>
      </c>
      <c r="AU482">
        <f t="shared" si="153"/>
        <v>4.3070417018986618E-4</v>
      </c>
      <c r="AV482">
        <f t="shared" si="154"/>
        <v>4.6123458933844397E-4</v>
      </c>
      <c r="AX482" s="6">
        <v>42682</v>
      </c>
      <c r="AY482">
        <f t="shared" si="148"/>
        <v>176.76349999999999</v>
      </c>
      <c r="AZ482">
        <f t="shared" si="149"/>
        <v>177.84</v>
      </c>
      <c r="BA482">
        <f t="shared" si="155"/>
        <v>0</v>
      </c>
      <c r="BB482">
        <f t="shared" si="156"/>
        <v>6.09005818508912E-3</v>
      </c>
      <c r="BE482">
        <f t="shared" si="157"/>
        <v>97.694475916765541</v>
      </c>
      <c r="BF482" t="e">
        <f t="shared" si="158"/>
        <v>#N/A</v>
      </c>
      <c r="BG482">
        <f t="shared" si="142"/>
        <v>0.26320523678825064</v>
      </c>
      <c r="BH482">
        <f t="shared" si="143"/>
        <v>0.26325766956109287</v>
      </c>
      <c r="BI482">
        <f t="shared" si="161"/>
        <v>0.9999942031353497</v>
      </c>
      <c r="BL482" s="9"/>
      <c r="BM482" s="10" t="e">
        <f t="shared" si="159"/>
        <v>#N/A</v>
      </c>
      <c r="BN482" s="10" t="e">
        <f t="shared" si="160"/>
        <v>#N/A</v>
      </c>
      <c r="BO482" s="10" t="e">
        <f t="shared" si="150"/>
        <v>#N/A</v>
      </c>
      <c r="BP482" t="str">
        <f t="shared" si="151"/>
        <v/>
      </c>
      <c r="BQ482" s="10" t="str">
        <f t="shared" si="152"/>
        <v/>
      </c>
    </row>
    <row r="483" spans="4:69" x14ac:dyDescent="0.25">
      <c r="D483" s="6">
        <v>42683</v>
      </c>
      <c r="E483">
        <v>168.62440000000001</v>
      </c>
      <c r="F483">
        <v>177.26</v>
      </c>
      <c r="I483" s="6">
        <v>42683</v>
      </c>
      <c r="J483">
        <v>177.26</v>
      </c>
      <c r="K483">
        <v>168.62440000000001</v>
      </c>
      <c r="P483" s="6">
        <v>42688</v>
      </c>
      <c r="Q483">
        <v>0.19409999999999999</v>
      </c>
      <c r="S483" s="6">
        <v>42690</v>
      </c>
      <c r="T483">
        <v>76738</v>
      </c>
      <c r="W483" s="6">
        <v>42719</v>
      </c>
      <c r="X483" t="s">
        <v>1622</v>
      </c>
      <c r="Y483">
        <v>2081.98</v>
      </c>
      <c r="AJ483" s="6">
        <v>42688</v>
      </c>
      <c r="AK483" s="4">
        <f t="shared" si="144"/>
        <v>0.19409999999999999</v>
      </c>
      <c r="AM483" s="6">
        <v>42690</v>
      </c>
      <c r="AN483">
        <f t="shared" si="145"/>
        <v>14120.559379999999</v>
      </c>
      <c r="AR483" s="6">
        <v>42683</v>
      </c>
      <c r="AS483">
        <f t="shared" si="146"/>
        <v>168.62440000000001</v>
      </c>
      <c r="AT483">
        <f t="shared" si="147"/>
        <v>1758.89</v>
      </c>
      <c r="AU483">
        <f t="shared" si="153"/>
        <v>-4.6045139409436775E-2</v>
      </c>
      <c r="AV483">
        <f t="shared" si="154"/>
        <v>-4.6015414404495192E-2</v>
      </c>
      <c r="AX483" s="6">
        <v>42683</v>
      </c>
      <c r="AY483">
        <f t="shared" si="148"/>
        <v>168.62440000000001</v>
      </c>
      <c r="AZ483">
        <f t="shared" si="149"/>
        <v>177.26</v>
      </c>
      <c r="BA483">
        <f t="shared" si="155"/>
        <v>0</v>
      </c>
      <c r="BB483">
        <f t="shared" si="156"/>
        <v>5.1212042859752005E-2</v>
      </c>
      <c r="BE483">
        <f t="shared" si="157"/>
        <v>93.196120153646206</v>
      </c>
      <c r="BF483" t="e">
        <f t="shared" si="158"/>
        <v>#N/A</v>
      </c>
      <c r="BG483">
        <f t="shared" si="142"/>
        <v>0.26719497065837577</v>
      </c>
      <c r="BH483">
        <f t="shared" si="143"/>
        <v>0.26724862305133901</v>
      </c>
      <c r="BI483">
        <f t="shared" si="161"/>
        <v>0.99999814680793397</v>
      </c>
      <c r="BL483" s="9"/>
      <c r="BM483" s="10" t="e">
        <f t="shared" si="159"/>
        <v>#N/A</v>
      </c>
      <c r="BN483" s="10" t="e">
        <f t="shared" si="160"/>
        <v>#N/A</v>
      </c>
      <c r="BO483" s="10" t="e">
        <f t="shared" si="150"/>
        <v>#N/A</v>
      </c>
      <c r="BP483" t="str">
        <f t="shared" si="151"/>
        <v/>
      </c>
      <c r="BQ483" s="10" t="str">
        <f t="shared" si="152"/>
        <v/>
      </c>
    </row>
    <row r="484" spans="4:69" x14ac:dyDescent="0.25">
      <c r="D484" s="6">
        <v>42684</v>
      </c>
      <c r="E484">
        <v>178.31139999999999</v>
      </c>
      <c r="F484">
        <v>179.31</v>
      </c>
      <c r="I484" s="6">
        <v>42684</v>
      </c>
      <c r="J484">
        <v>179.31</v>
      </c>
      <c r="K484">
        <v>178.31139999999999</v>
      </c>
      <c r="P484" s="6">
        <v>42689</v>
      </c>
      <c r="Q484">
        <v>0.1767</v>
      </c>
      <c r="S484" s="6">
        <v>42691</v>
      </c>
      <c r="T484">
        <v>91495</v>
      </c>
      <c r="W484" s="6">
        <v>42720</v>
      </c>
      <c r="X484" t="s">
        <v>1622</v>
      </c>
      <c r="Y484">
        <v>2092.61</v>
      </c>
      <c r="AJ484" s="6">
        <v>42689</v>
      </c>
      <c r="AK484" s="4">
        <f t="shared" si="144"/>
        <v>0.1767</v>
      </c>
      <c r="AM484" s="6">
        <v>42691</v>
      </c>
      <c r="AN484">
        <f t="shared" si="145"/>
        <v>16954.938449999998</v>
      </c>
      <c r="AR484" s="6">
        <v>42684</v>
      </c>
      <c r="AS484">
        <f t="shared" si="146"/>
        <v>178.31139999999999</v>
      </c>
      <c r="AT484">
        <f t="shared" si="147"/>
        <v>1859.99</v>
      </c>
      <c r="AU484">
        <f t="shared" si="153"/>
        <v>5.7447202184262691E-2</v>
      </c>
      <c r="AV484">
        <f t="shared" si="154"/>
        <v>5.7479433051526696E-2</v>
      </c>
      <c r="AX484" s="6">
        <v>42684</v>
      </c>
      <c r="AY484">
        <f t="shared" si="148"/>
        <v>178.31139999999999</v>
      </c>
      <c r="AZ484">
        <f t="shared" si="149"/>
        <v>179.31</v>
      </c>
      <c r="BA484">
        <f t="shared" si="155"/>
        <v>0</v>
      </c>
      <c r="BB484">
        <f t="shared" si="156"/>
        <v>5.6003149546244302E-3</v>
      </c>
      <c r="BE484">
        <f t="shared" si="157"/>
        <v>98.549976510901558</v>
      </c>
      <c r="BF484" t="e">
        <f t="shared" si="158"/>
        <v>#N/A</v>
      </c>
      <c r="BG484">
        <f t="shared" si="142"/>
        <v>0.27352343725373851</v>
      </c>
      <c r="BH484">
        <f t="shared" si="143"/>
        <v>0.27357366818092527</v>
      </c>
      <c r="BI484">
        <f t="shared" si="161"/>
        <v>0.99999906580210818</v>
      </c>
      <c r="BL484" s="9"/>
      <c r="BM484" s="10" t="e">
        <f t="shared" si="159"/>
        <v>#N/A</v>
      </c>
      <c r="BN484" s="10" t="e">
        <f t="shared" si="160"/>
        <v>#N/A</v>
      </c>
      <c r="BO484" s="10" t="e">
        <f t="shared" si="150"/>
        <v>#N/A</v>
      </c>
      <c r="BP484" t="str">
        <f t="shared" si="151"/>
        <v/>
      </c>
      <c r="BQ484" s="10" t="str">
        <f t="shared" si="152"/>
        <v/>
      </c>
    </row>
    <row r="485" spans="4:69" x14ac:dyDescent="0.25">
      <c r="D485" s="6">
        <v>42685</v>
      </c>
      <c r="E485">
        <v>178.5513</v>
      </c>
      <c r="F485">
        <v>179.02</v>
      </c>
      <c r="I485" s="6">
        <v>42685</v>
      </c>
      <c r="J485">
        <v>179.02</v>
      </c>
      <c r="K485">
        <v>178.5513</v>
      </c>
      <c r="P485" s="6">
        <v>42690</v>
      </c>
      <c r="Q485">
        <v>0.17829999999999999</v>
      </c>
      <c r="S485" s="6">
        <v>42692</v>
      </c>
      <c r="T485">
        <v>46556</v>
      </c>
      <c r="W485" s="6">
        <v>42723</v>
      </c>
      <c r="X485" t="s">
        <v>1622</v>
      </c>
      <c r="Y485">
        <v>2090.4499999999998</v>
      </c>
      <c r="AJ485" s="6">
        <v>42690</v>
      </c>
      <c r="AK485" s="4">
        <f t="shared" si="144"/>
        <v>0.17829999999999999</v>
      </c>
      <c r="AM485" s="6">
        <v>42692</v>
      </c>
      <c r="AN485">
        <f t="shared" si="145"/>
        <v>8637.5346799999988</v>
      </c>
      <c r="AR485" s="6">
        <v>42685</v>
      </c>
      <c r="AS485">
        <f t="shared" si="146"/>
        <v>178.5513</v>
      </c>
      <c r="AT485">
        <f t="shared" si="147"/>
        <v>1862.55</v>
      </c>
      <c r="AU485">
        <f t="shared" si="153"/>
        <v>1.3453991163774326E-3</v>
      </c>
      <c r="AV485">
        <f t="shared" si="154"/>
        <v>1.3763514857605408E-3</v>
      </c>
      <c r="AX485" s="6">
        <v>42685</v>
      </c>
      <c r="AY485">
        <f t="shared" si="148"/>
        <v>178.5513</v>
      </c>
      <c r="AZ485">
        <f t="shared" si="149"/>
        <v>179.02</v>
      </c>
      <c r="BA485">
        <f t="shared" si="155"/>
        <v>0</v>
      </c>
      <c r="BB485">
        <f t="shared" si="156"/>
        <v>2.6250158917913158E-3</v>
      </c>
      <c r="BE485">
        <f t="shared" si="157"/>
        <v>98.682565562218343</v>
      </c>
      <c r="BF485" t="e">
        <f t="shared" si="158"/>
        <v>#N/A</v>
      </c>
      <c r="BG485">
        <f t="shared" si="142"/>
        <v>0.27338446269020694</v>
      </c>
      <c r="BH485">
        <f t="shared" si="143"/>
        <v>0.27343556407042463</v>
      </c>
      <c r="BI485">
        <f t="shared" si="161"/>
        <v>0.99999925091320752</v>
      </c>
      <c r="BL485" s="9"/>
      <c r="BM485" s="10" t="e">
        <f t="shared" si="159"/>
        <v>#N/A</v>
      </c>
      <c r="BN485" s="10" t="e">
        <f t="shared" si="160"/>
        <v>#N/A</v>
      </c>
      <c r="BO485" s="10" t="e">
        <f t="shared" si="150"/>
        <v>#N/A</v>
      </c>
      <c r="BP485" t="str">
        <f t="shared" si="151"/>
        <v/>
      </c>
      <c r="BQ485" s="10" t="str">
        <f t="shared" si="152"/>
        <v/>
      </c>
    </row>
    <row r="486" spans="4:69" x14ac:dyDescent="0.25">
      <c r="D486" s="6">
        <v>42688</v>
      </c>
      <c r="E486">
        <v>181.33189999999999</v>
      </c>
      <c r="F486">
        <v>181.68</v>
      </c>
      <c r="I486" s="6">
        <v>42688</v>
      </c>
      <c r="J486">
        <v>181.68</v>
      </c>
      <c r="K486">
        <v>181.33189999999999</v>
      </c>
      <c r="P486" s="6">
        <v>42691</v>
      </c>
      <c r="Q486">
        <v>0.16259999999999999</v>
      </c>
      <c r="S486" s="6">
        <v>42695</v>
      </c>
      <c r="T486">
        <v>1042</v>
      </c>
      <c r="W486" s="6">
        <v>42724</v>
      </c>
      <c r="X486" t="s">
        <v>1622</v>
      </c>
      <c r="Y486">
        <v>2094.8200000000002</v>
      </c>
      <c r="AJ486" s="6">
        <v>42691</v>
      </c>
      <c r="AK486" s="4">
        <f t="shared" si="144"/>
        <v>0.16259999999999999</v>
      </c>
      <c r="AM486" s="6">
        <v>42695</v>
      </c>
      <c r="AN486">
        <f t="shared" si="145"/>
        <v>194.66643999999999</v>
      </c>
      <c r="AR486" s="6">
        <v>42688</v>
      </c>
      <c r="AS486">
        <f t="shared" si="146"/>
        <v>181.33189999999999</v>
      </c>
      <c r="AT486">
        <f t="shared" si="147"/>
        <v>1891.73</v>
      </c>
      <c r="AU486">
        <f t="shared" si="153"/>
        <v>1.5573115401567916E-2</v>
      </c>
      <c r="AV486">
        <f t="shared" si="154"/>
        <v>1.5666693511583674E-2</v>
      </c>
      <c r="AX486" s="6">
        <v>42688</v>
      </c>
      <c r="AY486">
        <f t="shared" si="148"/>
        <v>181.33189999999999</v>
      </c>
      <c r="AZ486">
        <f t="shared" si="149"/>
        <v>181.68</v>
      </c>
      <c r="BA486">
        <f t="shared" si="155"/>
        <v>0</v>
      </c>
      <c r="BB486">
        <f t="shared" si="156"/>
        <v>1.919684291622259E-3</v>
      </c>
      <c r="BE486">
        <f t="shared" si="157"/>
        <v>100.21936054384156</v>
      </c>
      <c r="BF486" t="e">
        <f t="shared" si="158"/>
        <v>#N/A</v>
      </c>
      <c r="BG486">
        <f t="shared" si="142"/>
        <v>0.27368237727204014</v>
      </c>
      <c r="BH486">
        <f t="shared" si="143"/>
        <v>0.2737370877006286</v>
      </c>
      <c r="BI486">
        <f t="shared" si="161"/>
        <v>0.99999910118611701</v>
      </c>
      <c r="BL486" s="9"/>
      <c r="BM486" s="10" t="e">
        <f t="shared" si="159"/>
        <v>#N/A</v>
      </c>
      <c r="BN486" s="10" t="e">
        <f t="shared" si="160"/>
        <v>#N/A</v>
      </c>
      <c r="BO486" s="10" t="e">
        <f t="shared" si="150"/>
        <v>#N/A</v>
      </c>
      <c r="BP486" t="str">
        <f t="shared" si="151"/>
        <v/>
      </c>
      <c r="BQ486" s="10" t="str">
        <f t="shared" si="152"/>
        <v/>
      </c>
    </row>
    <row r="487" spans="4:69" x14ac:dyDescent="0.25">
      <c r="D487" s="6">
        <v>42689</v>
      </c>
      <c r="E487">
        <v>181.7088</v>
      </c>
      <c r="F487">
        <v>183.26</v>
      </c>
      <c r="I487" s="6">
        <v>42689</v>
      </c>
      <c r="J487">
        <v>183.26</v>
      </c>
      <c r="K487">
        <v>181.7088</v>
      </c>
      <c r="P487" s="6">
        <v>42692</v>
      </c>
      <c r="Q487">
        <v>0.16769999999999999</v>
      </c>
      <c r="S487" s="6">
        <v>42696</v>
      </c>
      <c r="T487">
        <v>11076</v>
      </c>
      <c r="W487" s="6">
        <v>42725</v>
      </c>
      <c r="X487" t="s">
        <v>1622</v>
      </c>
      <c r="Y487">
        <v>2084.9899999999998</v>
      </c>
      <c r="AJ487" s="6">
        <v>42692</v>
      </c>
      <c r="AK487" s="4">
        <f t="shared" si="144"/>
        <v>0.16769999999999999</v>
      </c>
      <c r="AM487" s="6">
        <v>42696</v>
      </c>
      <c r="AN487">
        <f t="shared" si="145"/>
        <v>2080.1835599999999</v>
      </c>
      <c r="AR487" s="6">
        <v>42689</v>
      </c>
      <c r="AS487">
        <f t="shared" si="146"/>
        <v>181.7088</v>
      </c>
      <c r="AT487">
        <f t="shared" si="147"/>
        <v>1895.72</v>
      </c>
      <c r="AU487">
        <f t="shared" si="153"/>
        <v>2.0785090764503522E-3</v>
      </c>
      <c r="AV487">
        <f t="shared" si="154"/>
        <v>2.1091804855872809E-3</v>
      </c>
      <c r="AX487" s="6">
        <v>42689</v>
      </c>
      <c r="AY487">
        <f t="shared" si="148"/>
        <v>181.7088</v>
      </c>
      <c r="AZ487">
        <f t="shared" si="149"/>
        <v>183.26</v>
      </c>
      <c r="BA487">
        <f t="shared" si="155"/>
        <v>0</v>
      </c>
      <c r="BB487">
        <f t="shared" si="156"/>
        <v>8.5367357001973065E-3</v>
      </c>
      <c r="BE487">
        <f t="shared" si="157"/>
        <v>100.42766739436799</v>
      </c>
      <c r="BF487" t="e">
        <f t="shared" si="158"/>
        <v>#N/A</v>
      </c>
      <c r="BG487">
        <f t="shared" si="142"/>
        <v>0.27369268939930996</v>
      </c>
      <c r="BH487">
        <f t="shared" si="143"/>
        <v>0.27374734645121346</v>
      </c>
      <c r="BI487">
        <f t="shared" si="161"/>
        <v>0.99999910037238882</v>
      </c>
      <c r="BL487" s="9"/>
      <c r="BM487" s="10" t="e">
        <f t="shared" si="159"/>
        <v>#N/A</v>
      </c>
      <c r="BN487" s="10" t="e">
        <f t="shared" si="160"/>
        <v>#N/A</v>
      </c>
      <c r="BO487" s="10" t="e">
        <f t="shared" si="150"/>
        <v>#N/A</v>
      </c>
      <c r="BP487" t="str">
        <f t="shared" si="151"/>
        <v/>
      </c>
      <c r="BQ487" s="10" t="str">
        <f t="shared" si="152"/>
        <v/>
      </c>
    </row>
    <row r="488" spans="4:69" x14ac:dyDescent="0.25">
      <c r="D488" s="6">
        <v>42690</v>
      </c>
      <c r="E488">
        <v>184.0889</v>
      </c>
      <c r="F488">
        <v>184.01</v>
      </c>
      <c r="I488" s="6">
        <v>42690</v>
      </c>
      <c r="J488">
        <v>184.01</v>
      </c>
      <c r="K488">
        <v>184.0889</v>
      </c>
      <c r="P488" s="6">
        <v>42695</v>
      </c>
      <c r="Q488">
        <v>0.14080000000000001</v>
      </c>
      <c r="S488" s="6">
        <v>42697</v>
      </c>
      <c r="T488">
        <v>12254</v>
      </c>
      <c r="W488" s="6">
        <v>42726</v>
      </c>
      <c r="X488" t="s">
        <v>1622</v>
      </c>
      <c r="Y488">
        <v>2083.44</v>
      </c>
      <c r="AJ488" s="6">
        <v>42695</v>
      </c>
      <c r="AK488" s="4">
        <f t="shared" si="144"/>
        <v>0.14080000000000001</v>
      </c>
      <c r="AM488" s="6">
        <v>42697</v>
      </c>
      <c r="AN488">
        <f t="shared" si="145"/>
        <v>2319.5596599999999</v>
      </c>
      <c r="AR488" s="6">
        <v>42690</v>
      </c>
      <c r="AS488">
        <f t="shared" si="146"/>
        <v>184.0889</v>
      </c>
      <c r="AT488">
        <f t="shared" si="147"/>
        <v>1920.61</v>
      </c>
      <c r="AU488">
        <f t="shared" si="153"/>
        <v>1.3098430015497264E-2</v>
      </c>
      <c r="AV488">
        <f t="shared" si="154"/>
        <v>1.3129576097735907E-2</v>
      </c>
      <c r="AX488" s="6">
        <v>42690</v>
      </c>
      <c r="AY488">
        <f t="shared" si="148"/>
        <v>184.0889</v>
      </c>
      <c r="AZ488">
        <f t="shared" si="149"/>
        <v>184.01</v>
      </c>
      <c r="BA488">
        <f t="shared" si="155"/>
        <v>-4.2859727012334314E-4</v>
      </c>
      <c r="BB488">
        <f t="shared" si="156"/>
        <v>0</v>
      </c>
      <c r="BE488">
        <f t="shared" si="157"/>
        <v>101.74311216735275</v>
      </c>
      <c r="BF488" t="e">
        <f t="shared" si="158"/>
        <v>#N/A</v>
      </c>
      <c r="BG488">
        <f t="shared" si="142"/>
        <v>0.27387437047563773</v>
      </c>
      <c r="BH488">
        <f t="shared" si="143"/>
        <v>0.27392897192210652</v>
      </c>
      <c r="BI488">
        <f t="shared" si="161"/>
        <v>0.99999910728360175</v>
      </c>
      <c r="BL488" s="9"/>
      <c r="BM488" s="10" t="e">
        <f t="shared" si="159"/>
        <v>#N/A</v>
      </c>
      <c r="BN488" s="10" t="e">
        <f t="shared" si="160"/>
        <v>#N/A</v>
      </c>
      <c r="BO488" s="10" t="e">
        <f t="shared" si="150"/>
        <v>#N/A</v>
      </c>
      <c r="BP488" t="str">
        <f t="shared" si="151"/>
        <v/>
      </c>
      <c r="BQ488" s="10" t="str">
        <f t="shared" si="152"/>
        <v/>
      </c>
    </row>
    <row r="489" spans="4:69" x14ac:dyDescent="0.25">
      <c r="D489" s="6">
        <v>42691</v>
      </c>
      <c r="E489">
        <v>184.2654</v>
      </c>
      <c r="F489">
        <v>185.31</v>
      </c>
      <c r="I489" s="6">
        <v>42691</v>
      </c>
      <c r="J489">
        <v>185.31</v>
      </c>
      <c r="K489">
        <v>184.2654</v>
      </c>
      <c r="P489" s="6">
        <v>42696</v>
      </c>
      <c r="Q489">
        <v>0.1258</v>
      </c>
      <c r="S489" s="6">
        <v>42698</v>
      </c>
      <c r="T489">
        <v>7419</v>
      </c>
      <c r="W489" s="6">
        <v>42730</v>
      </c>
      <c r="X489" t="s">
        <v>1622</v>
      </c>
      <c r="Y489">
        <v>2075.83</v>
      </c>
      <c r="AJ489" s="6">
        <v>42696</v>
      </c>
      <c r="AK489" s="4">
        <f t="shared" si="144"/>
        <v>0.1258</v>
      </c>
      <c r="AM489" s="6">
        <v>42698</v>
      </c>
      <c r="AN489">
        <f t="shared" si="145"/>
        <v>1405.5295499999997</v>
      </c>
      <c r="AR489" s="6">
        <v>42691</v>
      </c>
      <c r="AS489">
        <f t="shared" si="146"/>
        <v>184.2654</v>
      </c>
      <c r="AT489">
        <f t="shared" si="147"/>
        <v>1922.51</v>
      </c>
      <c r="AU489">
        <f t="shared" si="153"/>
        <v>9.5877589577653133E-4</v>
      </c>
      <c r="AV489">
        <f t="shared" si="154"/>
        <v>9.8926903431717506E-4</v>
      </c>
      <c r="AX489" s="6">
        <v>42691</v>
      </c>
      <c r="AY489">
        <f t="shared" si="148"/>
        <v>184.2654</v>
      </c>
      <c r="AZ489">
        <f t="shared" si="149"/>
        <v>185.31</v>
      </c>
      <c r="BA489">
        <f t="shared" si="155"/>
        <v>0</v>
      </c>
      <c r="BB489">
        <f t="shared" si="156"/>
        <v>5.6689970010648238E-3</v>
      </c>
      <c r="BE489">
        <f t="shared" si="157"/>
        <v>101.84066101086009</v>
      </c>
      <c r="BF489" t="e">
        <f t="shared" si="158"/>
        <v>#N/A</v>
      </c>
      <c r="BG489">
        <f t="shared" si="142"/>
        <v>0.27386951563636608</v>
      </c>
      <c r="BH489">
        <f t="shared" si="143"/>
        <v>0.27392422746964085</v>
      </c>
      <c r="BI489">
        <f t="shared" si="161"/>
        <v>0.99999909985752855</v>
      </c>
      <c r="BL489" s="9"/>
      <c r="BM489" s="10" t="e">
        <f t="shared" si="159"/>
        <v>#N/A</v>
      </c>
      <c r="BN489" s="10" t="e">
        <f t="shared" si="160"/>
        <v>#N/A</v>
      </c>
      <c r="BO489" s="10" t="e">
        <f t="shared" si="150"/>
        <v>#N/A</v>
      </c>
      <c r="BP489" t="str">
        <f t="shared" si="151"/>
        <v/>
      </c>
      <c r="BQ489" s="10" t="str">
        <f t="shared" si="152"/>
        <v/>
      </c>
    </row>
    <row r="490" spans="4:69" x14ac:dyDescent="0.25">
      <c r="D490" s="6">
        <v>42692</v>
      </c>
      <c r="E490">
        <v>184.94120000000001</v>
      </c>
      <c r="F490">
        <v>185.53</v>
      </c>
      <c r="I490" s="6">
        <v>42692</v>
      </c>
      <c r="J490">
        <v>185.53</v>
      </c>
      <c r="K490">
        <v>184.94120000000001</v>
      </c>
      <c r="P490" s="6">
        <v>42697</v>
      </c>
      <c r="Q490">
        <v>0.1411</v>
      </c>
      <c r="S490" s="6">
        <v>42699</v>
      </c>
      <c r="T490">
        <v>28017</v>
      </c>
      <c r="W490" s="6">
        <v>42731</v>
      </c>
      <c r="X490" t="s">
        <v>1622</v>
      </c>
      <c r="Y490">
        <v>2073.2399999999998</v>
      </c>
      <c r="AJ490" s="6">
        <v>42697</v>
      </c>
      <c r="AK490" s="4">
        <f t="shared" si="144"/>
        <v>0.1411</v>
      </c>
      <c r="AM490" s="6">
        <v>42699</v>
      </c>
      <c r="AN490">
        <f t="shared" si="145"/>
        <v>5297.7345300000006</v>
      </c>
      <c r="AR490" s="6">
        <v>42692</v>
      </c>
      <c r="AS490">
        <f t="shared" si="146"/>
        <v>184.94120000000001</v>
      </c>
      <c r="AT490">
        <f t="shared" si="147"/>
        <v>1929.62</v>
      </c>
      <c r="AU490">
        <f t="shared" si="153"/>
        <v>3.6675360648283917E-3</v>
      </c>
      <c r="AV490">
        <f t="shared" si="154"/>
        <v>3.6982902559674624E-3</v>
      </c>
      <c r="AX490" s="6">
        <v>42692</v>
      </c>
      <c r="AY490">
        <f t="shared" si="148"/>
        <v>184.94120000000001</v>
      </c>
      <c r="AZ490">
        <f t="shared" si="149"/>
        <v>185.53</v>
      </c>
      <c r="BA490">
        <f t="shared" si="155"/>
        <v>0</v>
      </c>
      <c r="BB490">
        <f t="shared" si="156"/>
        <v>3.183714607669863E-3</v>
      </c>
      <c r="BE490">
        <f t="shared" si="157"/>
        <v>102.21416530798338</v>
      </c>
      <c r="BF490" t="e">
        <f t="shared" si="158"/>
        <v>#N/A</v>
      </c>
      <c r="BG490">
        <f t="shared" si="142"/>
        <v>0.27389915609235216</v>
      </c>
      <c r="BH490">
        <f t="shared" si="143"/>
        <v>0.27395366884045141</v>
      </c>
      <c r="BI490">
        <f t="shared" si="161"/>
        <v>0.9999992789806651</v>
      </c>
      <c r="BL490" s="9"/>
      <c r="BM490" s="10" t="e">
        <f t="shared" si="159"/>
        <v>#N/A</v>
      </c>
      <c r="BN490" s="10" t="e">
        <f t="shared" si="160"/>
        <v>#N/A</v>
      </c>
      <c r="BO490" s="10" t="e">
        <f t="shared" si="150"/>
        <v>#N/A</v>
      </c>
      <c r="BP490" t="str">
        <f t="shared" si="151"/>
        <v/>
      </c>
      <c r="BQ490" s="10" t="str">
        <f t="shared" si="152"/>
        <v/>
      </c>
    </row>
    <row r="491" spans="4:69" x14ac:dyDescent="0.25">
      <c r="D491" s="6">
        <v>42695</v>
      </c>
      <c r="E491">
        <v>186.74600000000001</v>
      </c>
      <c r="F491">
        <v>186.82</v>
      </c>
      <c r="I491" s="6">
        <v>42695</v>
      </c>
      <c r="J491">
        <v>186.82</v>
      </c>
      <c r="K491">
        <v>186.74600000000001</v>
      </c>
      <c r="P491" s="6">
        <v>42698</v>
      </c>
      <c r="Q491">
        <v>0.13239999999999999</v>
      </c>
      <c r="S491" s="6">
        <v>42702</v>
      </c>
      <c r="T491">
        <v>120461</v>
      </c>
      <c r="W491" s="6">
        <v>42732</v>
      </c>
      <c r="X491" t="s">
        <v>1622</v>
      </c>
      <c r="Y491">
        <v>2076.6</v>
      </c>
      <c r="AJ491" s="6">
        <v>42698</v>
      </c>
      <c r="AK491" s="4">
        <f t="shared" si="144"/>
        <v>0.13239999999999999</v>
      </c>
      <c r="AM491" s="6">
        <v>42702</v>
      </c>
      <c r="AN491">
        <f t="shared" si="145"/>
        <v>22809.290349999999</v>
      </c>
      <c r="AR491" s="6">
        <v>42695</v>
      </c>
      <c r="AS491">
        <f t="shared" si="146"/>
        <v>186.74600000000001</v>
      </c>
      <c r="AT491">
        <f t="shared" si="147"/>
        <v>1948.63</v>
      </c>
      <c r="AU491">
        <f t="shared" si="153"/>
        <v>9.758777384379469E-3</v>
      </c>
      <c r="AV491">
        <f t="shared" si="154"/>
        <v>9.8516806417845437E-3</v>
      </c>
      <c r="AX491" s="6">
        <v>42695</v>
      </c>
      <c r="AY491">
        <f t="shared" si="148"/>
        <v>186.74600000000001</v>
      </c>
      <c r="AZ491">
        <f t="shared" si="149"/>
        <v>186.82</v>
      </c>
      <c r="BA491">
        <f t="shared" si="155"/>
        <v>0</v>
      </c>
      <c r="BB491">
        <f t="shared" si="156"/>
        <v>3.9626016086002913E-4</v>
      </c>
      <c r="BE491">
        <f t="shared" si="157"/>
        <v>103.21165059275415</v>
      </c>
      <c r="BF491" t="e">
        <f t="shared" si="158"/>
        <v>#N/A</v>
      </c>
      <c r="BG491">
        <f t="shared" si="142"/>
        <v>0.27408044822478494</v>
      </c>
      <c r="BH491">
        <f t="shared" si="143"/>
        <v>0.27413697832329287</v>
      </c>
      <c r="BI491">
        <f t="shared" si="161"/>
        <v>0.99999911242847961</v>
      </c>
      <c r="BL491" s="9"/>
      <c r="BM491" s="10" t="e">
        <f t="shared" si="159"/>
        <v>#N/A</v>
      </c>
      <c r="BN491" s="10" t="e">
        <f t="shared" si="160"/>
        <v>#N/A</v>
      </c>
      <c r="BO491" s="10" t="e">
        <f t="shared" si="150"/>
        <v>#N/A</v>
      </c>
      <c r="BP491" t="str">
        <f t="shared" si="151"/>
        <v/>
      </c>
      <c r="BQ491" s="10" t="str">
        <f t="shared" si="152"/>
        <v/>
      </c>
    </row>
    <row r="492" spans="4:69" x14ac:dyDescent="0.25">
      <c r="D492" s="6">
        <v>42696</v>
      </c>
      <c r="E492">
        <v>187.3229</v>
      </c>
      <c r="F492">
        <v>187.81</v>
      </c>
      <c r="I492" s="6">
        <v>42696</v>
      </c>
      <c r="J492">
        <v>187.81</v>
      </c>
      <c r="K492">
        <v>187.3229</v>
      </c>
      <c r="P492" s="6">
        <v>42699</v>
      </c>
      <c r="Q492">
        <v>0.14779999999999999</v>
      </c>
      <c r="S492" s="6">
        <v>42703</v>
      </c>
      <c r="T492">
        <v>7744</v>
      </c>
      <c r="W492" s="6">
        <v>42733</v>
      </c>
      <c r="X492" t="s">
        <v>1622</v>
      </c>
      <c r="Y492">
        <v>2051.92</v>
      </c>
      <c r="AJ492" s="6">
        <v>42699</v>
      </c>
      <c r="AK492" s="4">
        <f t="shared" si="144"/>
        <v>0.14779999999999999</v>
      </c>
      <c r="AM492" s="6">
        <v>42703</v>
      </c>
      <c r="AN492">
        <f t="shared" si="145"/>
        <v>1481.4272000000001</v>
      </c>
      <c r="AR492" s="6">
        <v>42696</v>
      </c>
      <c r="AS492">
        <f t="shared" si="146"/>
        <v>187.3229</v>
      </c>
      <c r="AT492">
        <f t="shared" si="147"/>
        <v>1954.71</v>
      </c>
      <c r="AU492">
        <f t="shared" si="153"/>
        <v>3.0892227945980011E-3</v>
      </c>
      <c r="AV492">
        <f t="shared" si="154"/>
        <v>3.1201408168815004E-3</v>
      </c>
      <c r="AX492" s="6">
        <v>42696</v>
      </c>
      <c r="AY492">
        <f t="shared" si="148"/>
        <v>187.3229</v>
      </c>
      <c r="AZ492">
        <f t="shared" si="149"/>
        <v>187.81</v>
      </c>
      <c r="BA492">
        <f t="shared" si="155"/>
        <v>0</v>
      </c>
      <c r="BB492">
        <f t="shared" si="156"/>
        <v>2.6003227581892219E-3</v>
      </c>
      <c r="BE492">
        <f t="shared" si="157"/>
        <v>103.53049437643338</v>
      </c>
      <c r="BF492" t="e">
        <f t="shared" si="158"/>
        <v>#N/A</v>
      </c>
      <c r="BG492">
        <f t="shared" si="142"/>
        <v>0.27401132322221983</v>
      </c>
      <c r="BH492">
        <f t="shared" si="143"/>
        <v>0.27406720352148956</v>
      </c>
      <c r="BI492">
        <f t="shared" si="161"/>
        <v>0.99999911273776576</v>
      </c>
      <c r="BL492" s="9"/>
      <c r="BM492" s="10" t="e">
        <f t="shared" si="159"/>
        <v>#N/A</v>
      </c>
      <c r="BN492" s="10" t="e">
        <f t="shared" si="160"/>
        <v>#N/A</v>
      </c>
      <c r="BO492" s="10" t="e">
        <f t="shared" si="150"/>
        <v>#N/A</v>
      </c>
      <c r="BP492" t="str">
        <f t="shared" si="151"/>
        <v/>
      </c>
      <c r="BQ492" s="10" t="str">
        <f t="shared" si="152"/>
        <v/>
      </c>
    </row>
    <row r="493" spans="4:69" x14ac:dyDescent="0.25">
      <c r="D493" s="6">
        <v>42697</v>
      </c>
      <c r="E493">
        <v>187.31710000000001</v>
      </c>
      <c r="F493">
        <v>189.29</v>
      </c>
      <c r="I493" s="6">
        <v>42697</v>
      </c>
      <c r="J493">
        <v>189.29</v>
      </c>
      <c r="K493">
        <v>187.31710000000001</v>
      </c>
      <c r="P493" s="6">
        <v>42702</v>
      </c>
      <c r="Q493">
        <v>0.1331</v>
      </c>
      <c r="S493" s="6">
        <v>42704</v>
      </c>
      <c r="T493">
        <v>33117</v>
      </c>
      <c r="W493" s="6">
        <v>42734</v>
      </c>
      <c r="X493" t="s">
        <v>1622</v>
      </c>
      <c r="Y493">
        <v>2052.21</v>
      </c>
      <c r="AJ493" s="6">
        <v>42702</v>
      </c>
      <c r="AK493" s="4">
        <f t="shared" si="144"/>
        <v>0.1331</v>
      </c>
      <c r="AM493" s="6">
        <v>42704</v>
      </c>
      <c r="AN493">
        <f t="shared" si="145"/>
        <v>6407.14599</v>
      </c>
      <c r="AR493" s="6">
        <v>42697</v>
      </c>
      <c r="AS493">
        <f t="shared" si="146"/>
        <v>187.31710000000001</v>
      </c>
      <c r="AT493">
        <f t="shared" si="147"/>
        <v>1954.71</v>
      </c>
      <c r="AU493">
        <f t="shared" si="153"/>
        <v>-3.0962578520754569E-5</v>
      </c>
      <c r="AV493">
        <f t="shared" si="154"/>
        <v>0</v>
      </c>
      <c r="AX493" s="6">
        <v>42697</v>
      </c>
      <c r="AY493">
        <f t="shared" si="148"/>
        <v>187.31710000000001</v>
      </c>
      <c r="AZ493">
        <f t="shared" si="149"/>
        <v>189.29</v>
      </c>
      <c r="BA493">
        <f t="shared" si="155"/>
        <v>0</v>
      </c>
      <c r="BB493">
        <f t="shared" si="156"/>
        <v>1.0532407345618555E-2</v>
      </c>
      <c r="BE493">
        <f t="shared" si="157"/>
        <v>103.52728880537195</v>
      </c>
      <c r="BF493" t="e">
        <f t="shared" si="158"/>
        <v>#N/A</v>
      </c>
      <c r="BG493">
        <f t="shared" si="142"/>
        <v>0.27396146074709626</v>
      </c>
      <c r="BH493">
        <f t="shared" si="143"/>
        <v>0.27401769605190052</v>
      </c>
      <c r="BI493">
        <f t="shared" si="161"/>
        <v>0.99999910510939694</v>
      </c>
      <c r="BL493" s="9"/>
      <c r="BM493" s="10" t="e">
        <f t="shared" si="159"/>
        <v>#N/A</v>
      </c>
      <c r="BN493" s="10" t="e">
        <f t="shared" si="160"/>
        <v>#N/A</v>
      </c>
      <c r="BO493" s="10" t="e">
        <f t="shared" si="150"/>
        <v>#N/A</v>
      </c>
      <c r="BP493" t="str">
        <f t="shared" si="151"/>
        <v/>
      </c>
      <c r="BQ493" s="10" t="str">
        <f t="shared" si="152"/>
        <v/>
      </c>
    </row>
    <row r="494" spans="4:69" x14ac:dyDescent="0.25">
      <c r="D494" s="6">
        <v>42698</v>
      </c>
      <c r="E494">
        <v>188.86689999999999</v>
      </c>
      <c r="F494">
        <v>189.45</v>
      </c>
      <c r="I494" s="6">
        <v>42698</v>
      </c>
      <c r="J494">
        <v>189.45</v>
      </c>
      <c r="K494">
        <v>188.86689999999999</v>
      </c>
      <c r="P494" s="6">
        <v>42703</v>
      </c>
      <c r="Q494">
        <v>0.10979999999999999</v>
      </c>
      <c r="S494" s="6">
        <v>42705</v>
      </c>
      <c r="T494">
        <v>54239</v>
      </c>
      <c r="W494" s="6">
        <v>42739</v>
      </c>
      <c r="X494" t="s">
        <v>1622</v>
      </c>
      <c r="Y494">
        <v>2101.3200000000002</v>
      </c>
      <c r="AJ494" s="6">
        <v>42703</v>
      </c>
      <c r="AK494" s="4">
        <f t="shared" si="144"/>
        <v>0.10979999999999999</v>
      </c>
      <c r="AM494" s="6">
        <v>42705</v>
      </c>
      <c r="AN494">
        <f t="shared" si="145"/>
        <v>10405.20976</v>
      </c>
      <c r="AR494" s="6">
        <v>42698</v>
      </c>
      <c r="AS494">
        <f t="shared" si="146"/>
        <v>188.86689999999999</v>
      </c>
      <c r="AT494">
        <f t="shared" si="147"/>
        <v>1970.94</v>
      </c>
      <c r="AU494">
        <f t="shared" si="153"/>
        <v>8.2736706899688706E-3</v>
      </c>
      <c r="AV494">
        <f t="shared" si="154"/>
        <v>8.3030219316420073E-3</v>
      </c>
      <c r="AX494" s="6">
        <v>42698</v>
      </c>
      <c r="AY494">
        <f t="shared" si="148"/>
        <v>188.86689999999999</v>
      </c>
      <c r="AZ494">
        <f t="shared" si="149"/>
        <v>189.45</v>
      </c>
      <c r="BA494">
        <f t="shared" si="155"/>
        <v>0</v>
      </c>
      <c r="BB494">
        <f t="shared" si="156"/>
        <v>3.0873594049565245E-3</v>
      </c>
      <c r="BE494">
        <f t="shared" si="157"/>
        <v>104.3838395003729</v>
      </c>
      <c r="BF494" t="e">
        <f t="shared" si="158"/>
        <v>#N/A</v>
      </c>
      <c r="BG494">
        <f t="shared" si="142"/>
        <v>0.27405256802817435</v>
      </c>
      <c r="BH494">
        <f t="shared" si="143"/>
        <v>0.27410807758845213</v>
      </c>
      <c r="BI494">
        <f t="shared" si="161"/>
        <v>0.99999911629833249</v>
      </c>
      <c r="BL494" s="9"/>
      <c r="BM494" s="10" t="e">
        <f t="shared" si="159"/>
        <v>#N/A</v>
      </c>
      <c r="BN494" s="10" t="e">
        <f t="shared" si="160"/>
        <v>#N/A</v>
      </c>
      <c r="BO494" s="10" t="e">
        <f t="shared" si="150"/>
        <v>#N/A</v>
      </c>
      <c r="BP494" t="str">
        <f t="shared" si="151"/>
        <v/>
      </c>
      <c r="BQ494" s="10" t="str">
        <f t="shared" si="152"/>
        <v/>
      </c>
    </row>
    <row r="495" spans="4:69" x14ac:dyDescent="0.25">
      <c r="D495" s="6">
        <v>42699</v>
      </c>
      <c r="E495">
        <v>189.4281</v>
      </c>
      <c r="F495">
        <v>189.09</v>
      </c>
      <c r="I495" s="6">
        <v>42699</v>
      </c>
      <c r="J495">
        <v>189.09</v>
      </c>
      <c r="K495">
        <v>189.4281</v>
      </c>
      <c r="P495" s="6">
        <v>42704</v>
      </c>
      <c r="Q495">
        <v>0.13489999999999999</v>
      </c>
      <c r="S495" s="6">
        <v>42706</v>
      </c>
      <c r="T495">
        <v>75710</v>
      </c>
      <c r="W495" s="6">
        <v>42740</v>
      </c>
      <c r="X495" t="s">
        <v>1622</v>
      </c>
      <c r="Y495">
        <v>2102.96</v>
      </c>
      <c r="AJ495" s="6">
        <v>42704</v>
      </c>
      <c r="AK495" s="4">
        <f t="shared" si="144"/>
        <v>0.13489999999999999</v>
      </c>
      <c r="AM495" s="6">
        <v>42706</v>
      </c>
      <c r="AN495">
        <f t="shared" si="145"/>
        <v>14464.395500000001</v>
      </c>
      <c r="AR495" s="6">
        <v>42699</v>
      </c>
      <c r="AS495">
        <f t="shared" si="146"/>
        <v>189.4281</v>
      </c>
      <c r="AT495">
        <f t="shared" si="147"/>
        <v>1976.86</v>
      </c>
      <c r="AU495">
        <f t="shared" si="153"/>
        <v>2.9714047299977953E-3</v>
      </c>
      <c r="AV495">
        <f t="shared" si="154"/>
        <v>3.0036429317989999E-3</v>
      </c>
      <c r="AX495" s="6">
        <v>42699</v>
      </c>
      <c r="AY495">
        <f t="shared" si="148"/>
        <v>189.4281</v>
      </c>
      <c r="AZ495">
        <f t="shared" si="149"/>
        <v>189.09</v>
      </c>
      <c r="BA495">
        <f t="shared" si="155"/>
        <v>-1.7848460708839164E-3</v>
      </c>
      <c r="BB495">
        <f t="shared" si="156"/>
        <v>0</v>
      </c>
      <c r="BE495">
        <f t="shared" si="157"/>
        <v>104.69400613479964</v>
      </c>
      <c r="BF495" t="e">
        <f t="shared" si="158"/>
        <v>#N/A</v>
      </c>
      <c r="BG495">
        <f t="shared" si="142"/>
        <v>0.27392012982247343</v>
      </c>
      <c r="BH495">
        <f t="shared" si="143"/>
        <v>0.27397660133280016</v>
      </c>
      <c r="BI495">
        <f t="shared" si="161"/>
        <v>0.99999930187985064</v>
      </c>
      <c r="BL495" s="9"/>
      <c r="BM495" s="10" t="e">
        <f t="shared" si="159"/>
        <v>#N/A</v>
      </c>
      <c r="BN495" s="10" t="e">
        <f t="shared" si="160"/>
        <v>#N/A</v>
      </c>
      <c r="BO495" s="10" t="e">
        <f t="shared" si="150"/>
        <v>#N/A</v>
      </c>
      <c r="BP495" t="str">
        <f t="shared" si="151"/>
        <v/>
      </c>
      <c r="BQ495" s="10" t="str">
        <f t="shared" si="152"/>
        <v/>
      </c>
    </row>
    <row r="496" spans="4:69" x14ac:dyDescent="0.25">
      <c r="D496" s="6">
        <v>42702</v>
      </c>
      <c r="E496">
        <v>190.04769999999999</v>
      </c>
      <c r="F496">
        <v>189.35</v>
      </c>
      <c r="I496" s="6">
        <v>42702</v>
      </c>
      <c r="J496">
        <v>189.35</v>
      </c>
      <c r="K496">
        <v>190.04769999999999</v>
      </c>
      <c r="P496" s="6">
        <v>42705</v>
      </c>
      <c r="Q496">
        <v>0.1409</v>
      </c>
      <c r="S496" s="6">
        <v>42709</v>
      </c>
      <c r="T496">
        <v>79196</v>
      </c>
      <c r="W496" s="6">
        <v>42741</v>
      </c>
      <c r="X496" t="s">
        <v>1622</v>
      </c>
      <c r="Y496">
        <v>2099.62</v>
      </c>
      <c r="AJ496" s="6">
        <v>42705</v>
      </c>
      <c r="AK496" s="4">
        <f t="shared" si="144"/>
        <v>0.1409</v>
      </c>
      <c r="AM496" s="6">
        <v>42709</v>
      </c>
      <c r="AN496">
        <f t="shared" si="145"/>
        <v>15224.639040000002</v>
      </c>
      <c r="AR496" s="6">
        <v>42702</v>
      </c>
      <c r="AS496">
        <f t="shared" si="146"/>
        <v>190.04769999999999</v>
      </c>
      <c r="AT496">
        <f t="shared" si="147"/>
        <v>1983.53</v>
      </c>
      <c r="AU496">
        <f t="shared" si="153"/>
        <v>3.2708980346631833E-3</v>
      </c>
      <c r="AV496">
        <f t="shared" si="154"/>
        <v>3.3740376152080476E-3</v>
      </c>
      <c r="AX496" s="6">
        <v>42702</v>
      </c>
      <c r="AY496">
        <f t="shared" si="148"/>
        <v>190.04769999999999</v>
      </c>
      <c r="AZ496">
        <f t="shared" si="149"/>
        <v>189.35</v>
      </c>
      <c r="BA496">
        <f t="shared" si="155"/>
        <v>-3.6711836028533451E-3</v>
      </c>
      <c r="BB496">
        <f t="shared" si="156"/>
        <v>0</v>
      </c>
      <c r="BE496">
        <f t="shared" si="157"/>
        <v>105.03644955370697</v>
      </c>
      <c r="BF496" t="e">
        <f t="shared" si="158"/>
        <v>#N/A</v>
      </c>
      <c r="BG496">
        <f t="shared" si="142"/>
        <v>0.27358852885226692</v>
      </c>
      <c r="BH496">
        <f t="shared" si="143"/>
        <v>0.27364692832255638</v>
      </c>
      <c r="BI496">
        <f t="shared" si="161"/>
        <v>0.9999990338533028</v>
      </c>
      <c r="BL496" s="9"/>
      <c r="BM496" s="10" t="e">
        <f t="shared" si="159"/>
        <v>#N/A</v>
      </c>
      <c r="BN496" s="10" t="e">
        <f t="shared" si="160"/>
        <v>#N/A</v>
      </c>
      <c r="BO496" s="10" t="e">
        <f t="shared" si="150"/>
        <v>#N/A</v>
      </c>
      <c r="BP496" t="str">
        <f t="shared" si="151"/>
        <v/>
      </c>
      <c r="BQ496" s="10" t="str">
        <f t="shared" si="152"/>
        <v/>
      </c>
    </row>
    <row r="497" spans="4:69" x14ac:dyDescent="0.25">
      <c r="D497" s="6">
        <v>42703</v>
      </c>
      <c r="E497">
        <v>189.9145</v>
      </c>
      <c r="F497">
        <v>191.3</v>
      </c>
      <c r="I497" s="6">
        <v>42703</v>
      </c>
      <c r="J497">
        <v>191.3</v>
      </c>
      <c r="K497">
        <v>189.9145</v>
      </c>
      <c r="P497" s="6">
        <v>42706</v>
      </c>
      <c r="Q497">
        <v>0.11749999999999999</v>
      </c>
      <c r="S497" s="6">
        <v>42710</v>
      </c>
      <c r="T497">
        <v>29734</v>
      </c>
      <c r="W497" s="6">
        <v>42745</v>
      </c>
      <c r="X497" t="s">
        <v>1622</v>
      </c>
      <c r="Y497">
        <v>2084.84</v>
      </c>
      <c r="AJ497" s="6">
        <v>42706</v>
      </c>
      <c r="AK497" s="4">
        <f t="shared" si="144"/>
        <v>0.11749999999999999</v>
      </c>
      <c r="AM497" s="6">
        <v>42710</v>
      </c>
      <c r="AN497">
        <f t="shared" si="145"/>
        <v>5694.6556800000008</v>
      </c>
      <c r="AR497" s="6">
        <v>42703</v>
      </c>
      <c r="AS497">
        <f t="shared" si="146"/>
        <v>189.9145</v>
      </c>
      <c r="AT497">
        <f t="shared" si="147"/>
        <v>1982.2</v>
      </c>
      <c r="AU497">
        <f t="shared" si="153"/>
        <v>-7.0087667464535652E-4</v>
      </c>
      <c r="AV497">
        <f t="shared" si="154"/>
        <v>-6.7052174658310815E-4</v>
      </c>
      <c r="AX497" s="6">
        <v>42703</v>
      </c>
      <c r="AY497">
        <f t="shared" si="148"/>
        <v>189.9145</v>
      </c>
      <c r="AZ497">
        <f t="shared" si="149"/>
        <v>191.3</v>
      </c>
      <c r="BA497">
        <f t="shared" si="155"/>
        <v>0</v>
      </c>
      <c r="BB497">
        <f t="shared" si="156"/>
        <v>7.2953881878423665E-3</v>
      </c>
      <c r="BE497">
        <f t="shared" si="157"/>
        <v>104.96283195622722</v>
      </c>
      <c r="BF497" t="e">
        <f t="shared" si="158"/>
        <v>#N/A</v>
      </c>
      <c r="BG497">
        <f t="shared" si="142"/>
        <v>0.27358862384146354</v>
      </c>
      <c r="BH497">
        <f t="shared" si="143"/>
        <v>0.273647072788544</v>
      </c>
      <c r="BI497">
        <f t="shared" si="161"/>
        <v>0.9999989581600166</v>
      </c>
      <c r="BL497" s="9"/>
      <c r="BM497" s="10" t="e">
        <f t="shared" si="159"/>
        <v>#N/A</v>
      </c>
      <c r="BN497" s="10" t="e">
        <f t="shared" si="160"/>
        <v>#N/A</v>
      </c>
      <c r="BO497" s="10" t="e">
        <f t="shared" si="150"/>
        <v>#N/A</v>
      </c>
      <c r="BP497" t="str">
        <f t="shared" si="151"/>
        <v/>
      </c>
      <c r="BQ497" s="10" t="str">
        <f t="shared" si="152"/>
        <v/>
      </c>
    </row>
    <row r="498" spans="4:69" x14ac:dyDescent="0.25">
      <c r="D498" s="6">
        <v>42704</v>
      </c>
      <c r="E498">
        <v>190.01689999999999</v>
      </c>
      <c r="F498">
        <v>193.47</v>
      </c>
      <c r="I498" s="6">
        <v>42704</v>
      </c>
      <c r="J498">
        <v>193.47</v>
      </c>
      <c r="K498">
        <v>190.01689999999999</v>
      </c>
      <c r="P498" s="6">
        <v>42709</v>
      </c>
      <c r="Q498">
        <v>0.12089999999999999</v>
      </c>
      <c r="S498" s="6">
        <v>42711</v>
      </c>
      <c r="T498">
        <v>33287</v>
      </c>
      <c r="W498" s="6">
        <v>42746</v>
      </c>
      <c r="X498" t="s">
        <v>1622</v>
      </c>
      <c r="Y498">
        <v>2095.84</v>
      </c>
      <c r="AJ498" s="6">
        <v>42709</v>
      </c>
      <c r="AK498" s="4">
        <f t="shared" si="144"/>
        <v>0.12089999999999999</v>
      </c>
      <c r="AM498" s="6">
        <v>42711</v>
      </c>
      <c r="AN498">
        <f t="shared" si="145"/>
        <v>6425.7224799999995</v>
      </c>
      <c r="AR498" s="6">
        <v>42704</v>
      </c>
      <c r="AS498">
        <f t="shared" si="146"/>
        <v>190.01689999999999</v>
      </c>
      <c r="AT498">
        <f t="shared" si="147"/>
        <v>1983.33</v>
      </c>
      <c r="AU498">
        <f t="shared" si="153"/>
        <v>5.391900039226627E-4</v>
      </c>
      <c r="AV498">
        <f t="shared" si="154"/>
        <v>5.7007365553429779E-4</v>
      </c>
      <c r="AX498" s="6">
        <v>42704</v>
      </c>
      <c r="AY498">
        <f t="shared" si="148"/>
        <v>190.01689999999999</v>
      </c>
      <c r="AZ498">
        <f t="shared" si="149"/>
        <v>193.47</v>
      </c>
      <c r="BA498">
        <f t="shared" si="155"/>
        <v>0</v>
      </c>
      <c r="BB498">
        <f t="shared" si="156"/>
        <v>1.8172594121891317E-2</v>
      </c>
      <c r="BE498">
        <f t="shared" si="157"/>
        <v>105.01942686600142</v>
      </c>
      <c r="BF498" t="e">
        <f t="shared" si="158"/>
        <v>#N/A</v>
      </c>
      <c r="BG498">
        <f t="shared" si="142"/>
        <v>0.2735886635736145</v>
      </c>
      <c r="BH498">
        <f t="shared" si="143"/>
        <v>0.27364712662398677</v>
      </c>
      <c r="BI498">
        <f t="shared" si="161"/>
        <v>0.99999895694903096</v>
      </c>
      <c r="BL498" s="9"/>
      <c r="BM498" s="10" t="e">
        <f t="shared" si="159"/>
        <v>#N/A</v>
      </c>
      <c r="BN498" s="10" t="e">
        <f t="shared" si="160"/>
        <v>#N/A</v>
      </c>
      <c r="BO498" s="10" t="e">
        <f t="shared" si="150"/>
        <v>#N/A</v>
      </c>
      <c r="BP498" t="str">
        <f t="shared" si="151"/>
        <v/>
      </c>
      <c r="BQ498" s="10" t="str">
        <f t="shared" si="152"/>
        <v/>
      </c>
    </row>
    <row r="499" spans="4:69" x14ac:dyDescent="0.25">
      <c r="D499" s="6">
        <v>42705</v>
      </c>
      <c r="E499">
        <v>191.80930000000001</v>
      </c>
      <c r="F499">
        <v>191.84</v>
      </c>
      <c r="I499" s="6">
        <v>42705</v>
      </c>
      <c r="J499">
        <v>191.84</v>
      </c>
      <c r="K499">
        <v>191.80930000000001</v>
      </c>
      <c r="P499" s="6">
        <v>42710</v>
      </c>
      <c r="Q499">
        <v>0.1198</v>
      </c>
      <c r="S499" s="6">
        <v>42712</v>
      </c>
      <c r="T499">
        <v>31211</v>
      </c>
      <c r="W499" s="6">
        <v>42747</v>
      </c>
      <c r="X499" t="s">
        <v>1622</v>
      </c>
      <c r="Y499">
        <v>2075.3200000000002</v>
      </c>
      <c r="AJ499" s="6">
        <v>42710</v>
      </c>
      <c r="AK499" s="4">
        <f t="shared" si="144"/>
        <v>0.1198</v>
      </c>
      <c r="AM499" s="6">
        <v>42712</v>
      </c>
      <c r="AN499">
        <f t="shared" si="145"/>
        <v>6154.18498</v>
      </c>
      <c r="AR499" s="6">
        <v>42705</v>
      </c>
      <c r="AS499">
        <f t="shared" si="146"/>
        <v>191.80930000000001</v>
      </c>
      <c r="AT499">
        <f t="shared" si="147"/>
        <v>2002.1</v>
      </c>
      <c r="AU499">
        <f t="shared" si="153"/>
        <v>9.4328451837706329E-3</v>
      </c>
      <c r="AV499">
        <f t="shared" si="154"/>
        <v>9.4638814519016901E-3</v>
      </c>
      <c r="AX499" s="6">
        <v>42705</v>
      </c>
      <c r="AY499">
        <f t="shared" si="148"/>
        <v>191.80930000000001</v>
      </c>
      <c r="AZ499">
        <f t="shared" si="149"/>
        <v>191.84</v>
      </c>
      <c r="BA499">
        <f t="shared" si="155"/>
        <v>0</v>
      </c>
      <c r="BB499">
        <f t="shared" si="156"/>
        <v>1.6005480443337383E-4</v>
      </c>
      <c r="BE499">
        <f t="shared" si="157"/>
        <v>106.01005886091674</v>
      </c>
      <c r="BF499" t="e">
        <f t="shared" si="158"/>
        <v>#N/A</v>
      </c>
      <c r="BG499">
        <f t="shared" si="142"/>
        <v>0.27319164793198986</v>
      </c>
      <c r="BH499">
        <f t="shared" si="143"/>
        <v>0.2732483183866255</v>
      </c>
      <c r="BI499">
        <f t="shared" si="161"/>
        <v>0.99999887499955364</v>
      </c>
      <c r="BL499" s="6"/>
      <c r="BM499" s="10" t="e">
        <f t="shared" si="159"/>
        <v>#N/A</v>
      </c>
      <c r="BN499" s="10" t="e">
        <f t="shared" si="160"/>
        <v>#N/A</v>
      </c>
      <c r="BO499" s="10" t="e">
        <f t="shared" si="150"/>
        <v>#N/A</v>
      </c>
      <c r="BP499" t="str">
        <f t="shared" si="151"/>
        <v/>
      </c>
      <c r="BQ499" s="10" t="str">
        <f t="shared" si="152"/>
        <v/>
      </c>
    </row>
    <row r="500" spans="4:69" x14ac:dyDescent="0.25">
      <c r="D500" s="6">
        <v>42706</v>
      </c>
      <c r="E500">
        <v>191.1232</v>
      </c>
      <c r="F500">
        <v>191.05</v>
      </c>
      <c r="I500" s="6">
        <v>42706</v>
      </c>
      <c r="J500">
        <v>191.05</v>
      </c>
      <c r="K500">
        <v>191.1232</v>
      </c>
      <c r="P500" s="6">
        <v>42711</v>
      </c>
      <c r="Q500">
        <v>0.12509999999999999</v>
      </c>
      <c r="S500" s="6">
        <v>42713</v>
      </c>
      <c r="T500">
        <v>29396</v>
      </c>
      <c r="W500" s="6">
        <v>42748</v>
      </c>
      <c r="X500" t="s">
        <v>1622</v>
      </c>
      <c r="Y500">
        <v>2088.13</v>
      </c>
      <c r="AJ500" s="6">
        <v>42711</v>
      </c>
      <c r="AK500" s="4">
        <f t="shared" si="144"/>
        <v>0.12509999999999999</v>
      </c>
      <c r="AM500" s="6">
        <v>42713</v>
      </c>
      <c r="AN500">
        <f t="shared" si="145"/>
        <v>5850.97984</v>
      </c>
      <c r="AR500" s="6">
        <v>42706</v>
      </c>
      <c r="AS500">
        <f t="shared" si="146"/>
        <v>191.1232</v>
      </c>
      <c r="AT500">
        <f t="shared" si="147"/>
        <v>1995</v>
      </c>
      <c r="AU500">
        <f t="shared" si="153"/>
        <v>-3.5769902710661716E-3</v>
      </c>
      <c r="AV500">
        <f t="shared" si="154"/>
        <v>-3.5462764097696775E-3</v>
      </c>
      <c r="AX500" s="6">
        <v>42706</v>
      </c>
      <c r="AY500">
        <f t="shared" si="148"/>
        <v>191.1232</v>
      </c>
      <c r="AZ500">
        <f t="shared" si="149"/>
        <v>191.05</v>
      </c>
      <c r="BA500">
        <f t="shared" si="155"/>
        <v>-3.8299902889860071E-4</v>
      </c>
      <c r="BB500">
        <f t="shared" si="156"/>
        <v>0</v>
      </c>
      <c r="BE500">
        <f t="shared" si="157"/>
        <v>105.63086191173609</v>
      </c>
      <c r="BF500" t="e">
        <f t="shared" si="158"/>
        <v>#N/A</v>
      </c>
      <c r="BG500">
        <f t="shared" si="142"/>
        <v>0.27311108485444091</v>
      </c>
      <c r="BH500">
        <f t="shared" si="143"/>
        <v>0.27316705389769874</v>
      </c>
      <c r="BI500">
        <f t="shared" si="161"/>
        <v>0.99999907121375042</v>
      </c>
      <c r="BL500" s="9"/>
      <c r="BM500" s="10" t="e">
        <f t="shared" si="159"/>
        <v>#N/A</v>
      </c>
      <c r="BN500" s="10" t="e">
        <f t="shared" si="160"/>
        <v>#N/A</v>
      </c>
      <c r="BO500" s="10" t="e">
        <f t="shared" si="150"/>
        <v>#N/A</v>
      </c>
      <c r="BP500" t="str">
        <f t="shared" si="151"/>
        <v/>
      </c>
      <c r="BQ500" s="10" t="str">
        <f t="shared" si="152"/>
        <v/>
      </c>
    </row>
    <row r="501" spans="4:69" x14ac:dyDescent="0.25">
      <c r="D501" s="6">
        <v>42709</v>
      </c>
      <c r="E501">
        <v>189.70320000000001</v>
      </c>
      <c r="F501">
        <v>192.24</v>
      </c>
      <c r="I501" s="6">
        <v>42709</v>
      </c>
      <c r="J501">
        <v>192.24</v>
      </c>
      <c r="K501">
        <v>189.70320000000001</v>
      </c>
      <c r="P501" s="6">
        <v>42712</v>
      </c>
      <c r="Q501">
        <v>0.159</v>
      </c>
      <c r="S501" s="6">
        <v>42716</v>
      </c>
      <c r="T501">
        <v>7927</v>
      </c>
      <c r="W501" s="6">
        <v>42751</v>
      </c>
      <c r="X501" t="s">
        <v>1622</v>
      </c>
      <c r="Y501">
        <v>2068.63</v>
      </c>
      <c r="AJ501" s="6">
        <v>42712</v>
      </c>
      <c r="AK501" s="4">
        <f t="shared" si="144"/>
        <v>0.159</v>
      </c>
      <c r="AM501" s="6">
        <v>42716</v>
      </c>
      <c r="AN501">
        <f t="shared" si="145"/>
        <v>1575.3327099999999</v>
      </c>
      <c r="AR501" s="6">
        <v>42709</v>
      </c>
      <c r="AS501">
        <f t="shared" si="146"/>
        <v>189.70320000000001</v>
      </c>
      <c r="AT501">
        <f t="shared" si="147"/>
        <v>1980.36</v>
      </c>
      <c r="AU501">
        <f t="shared" si="153"/>
        <v>-7.4297625824598645E-3</v>
      </c>
      <c r="AV501">
        <f t="shared" si="154"/>
        <v>-7.338345864661755E-3</v>
      </c>
      <c r="AX501" s="6">
        <v>42709</v>
      </c>
      <c r="AY501">
        <f t="shared" si="148"/>
        <v>189.70320000000001</v>
      </c>
      <c r="AZ501">
        <f t="shared" si="149"/>
        <v>192.24</v>
      </c>
      <c r="BA501">
        <f t="shared" si="155"/>
        <v>0</v>
      </c>
      <c r="BB501">
        <f t="shared" si="156"/>
        <v>1.3372468150247396E-2</v>
      </c>
      <c r="BE501">
        <f t="shared" si="157"/>
        <v>104.84604968635129</v>
      </c>
      <c r="BF501" t="e">
        <f t="shared" si="158"/>
        <v>#N/A</v>
      </c>
      <c r="BG501">
        <f t="shared" si="142"/>
        <v>0.27302325839422376</v>
      </c>
      <c r="BH501">
        <f t="shared" si="143"/>
        <v>0.27307724020201735</v>
      </c>
      <c r="BI501">
        <f t="shared" si="161"/>
        <v>0.99999888855047936</v>
      </c>
      <c r="BL501" s="9"/>
      <c r="BM501" s="10" t="e">
        <f t="shared" si="159"/>
        <v>#N/A</v>
      </c>
      <c r="BN501" s="10" t="e">
        <f t="shared" si="160"/>
        <v>#N/A</v>
      </c>
      <c r="BO501" s="10" t="e">
        <f t="shared" si="150"/>
        <v>#N/A</v>
      </c>
      <c r="BP501" t="str">
        <f t="shared" si="151"/>
        <v/>
      </c>
      <c r="BQ501" s="10" t="str">
        <f t="shared" si="152"/>
        <v/>
      </c>
    </row>
    <row r="502" spans="4:69" x14ac:dyDescent="0.25">
      <c r="D502" s="6">
        <v>42710</v>
      </c>
      <c r="E502">
        <v>191.00489999999999</v>
      </c>
      <c r="F502">
        <v>191.52</v>
      </c>
      <c r="I502" s="6">
        <v>42710</v>
      </c>
      <c r="J502">
        <v>191.52</v>
      </c>
      <c r="K502">
        <v>191.00489999999999</v>
      </c>
      <c r="P502" s="6">
        <v>42713</v>
      </c>
      <c r="Q502">
        <v>0.10630000000000001</v>
      </c>
      <c r="S502" s="6">
        <v>42717</v>
      </c>
      <c r="T502">
        <v>110385</v>
      </c>
      <c r="W502" s="6">
        <v>42752</v>
      </c>
      <c r="X502" t="s">
        <v>1622</v>
      </c>
      <c r="Y502">
        <v>2039</v>
      </c>
      <c r="AJ502" s="6">
        <v>42713</v>
      </c>
      <c r="AK502" s="4">
        <f t="shared" si="144"/>
        <v>0.10630000000000001</v>
      </c>
      <c r="AM502" s="6">
        <v>42717</v>
      </c>
      <c r="AN502">
        <f t="shared" si="145"/>
        <v>22007.457449999998</v>
      </c>
      <c r="AR502" s="6">
        <v>42710</v>
      </c>
      <c r="AS502">
        <f t="shared" si="146"/>
        <v>191.00489999999999</v>
      </c>
      <c r="AT502">
        <f t="shared" si="147"/>
        <v>1994.01</v>
      </c>
      <c r="AU502">
        <f t="shared" si="153"/>
        <v>6.8617714408611974E-3</v>
      </c>
      <c r="AV502">
        <f t="shared" si="154"/>
        <v>6.8926861782707682E-3</v>
      </c>
      <c r="AX502" s="6">
        <v>42710</v>
      </c>
      <c r="AY502">
        <f t="shared" si="148"/>
        <v>191.00489999999999</v>
      </c>
      <c r="AZ502">
        <f t="shared" si="149"/>
        <v>191.52</v>
      </c>
      <c r="BA502">
        <f t="shared" si="155"/>
        <v>0</v>
      </c>
      <c r="BB502">
        <f t="shared" si="156"/>
        <v>2.6967894540925741E-3</v>
      </c>
      <c r="BE502">
        <f t="shared" si="157"/>
        <v>105.56547931577622</v>
      </c>
      <c r="BF502" t="e">
        <f t="shared" si="158"/>
        <v>#N/A</v>
      </c>
      <c r="BG502">
        <f t="shared" si="142"/>
        <v>0.27299148386126521</v>
      </c>
      <c r="BH502">
        <f t="shared" si="143"/>
        <v>0.27304455371708847</v>
      </c>
      <c r="BI502">
        <f t="shared" si="161"/>
        <v>0.99999800089526358</v>
      </c>
      <c r="BL502" s="9"/>
      <c r="BM502" s="10" t="e">
        <f t="shared" si="159"/>
        <v>#N/A</v>
      </c>
      <c r="BN502" s="10" t="e">
        <f t="shared" si="160"/>
        <v>#N/A</v>
      </c>
      <c r="BO502" s="10" t="e">
        <f t="shared" si="150"/>
        <v>#N/A</v>
      </c>
      <c r="BP502" t="str">
        <f t="shared" si="151"/>
        <v/>
      </c>
      <c r="BQ502" s="10" t="str">
        <f t="shared" si="152"/>
        <v/>
      </c>
    </row>
    <row r="503" spans="4:69" x14ac:dyDescent="0.25">
      <c r="D503" s="6">
        <v>42711</v>
      </c>
      <c r="E503">
        <v>192.70599999999999</v>
      </c>
      <c r="F503">
        <v>193.04</v>
      </c>
      <c r="I503" s="6">
        <v>42711</v>
      </c>
      <c r="J503">
        <v>193.04</v>
      </c>
      <c r="K503">
        <v>192.70599999999999</v>
      </c>
      <c r="P503" s="6">
        <v>42716</v>
      </c>
      <c r="Q503">
        <v>0.1153</v>
      </c>
      <c r="S503" s="6">
        <v>42718</v>
      </c>
      <c r="T503">
        <v>7583</v>
      </c>
      <c r="W503" s="6">
        <v>42753</v>
      </c>
      <c r="X503" t="s">
        <v>1622</v>
      </c>
      <c r="Y503">
        <v>2045.53</v>
      </c>
      <c r="AJ503" s="6">
        <v>42716</v>
      </c>
      <c r="AK503" s="4">
        <f t="shared" si="144"/>
        <v>0.1153</v>
      </c>
      <c r="AM503" s="6">
        <v>42718</v>
      </c>
      <c r="AN503">
        <f t="shared" si="145"/>
        <v>1502.8747700000001</v>
      </c>
      <c r="AR503" s="6">
        <v>42711</v>
      </c>
      <c r="AS503">
        <f t="shared" si="146"/>
        <v>192.70599999999999</v>
      </c>
      <c r="AT503">
        <f t="shared" si="147"/>
        <v>2011.83</v>
      </c>
      <c r="AU503">
        <f t="shared" si="153"/>
        <v>8.9060542425873912E-3</v>
      </c>
      <c r="AV503">
        <f t="shared" si="154"/>
        <v>8.936765613011044E-3</v>
      </c>
      <c r="AX503" s="6">
        <v>42711</v>
      </c>
      <c r="AY503">
        <f t="shared" si="148"/>
        <v>192.70599999999999</v>
      </c>
      <c r="AZ503">
        <f t="shared" si="149"/>
        <v>193.04</v>
      </c>
      <c r="BA503">
        <f t="shared" si="155"/>
        <v>0</v>
      </c>
      <c r="BB503">
        <f t="shared" si="156"/>
        <v>1.7332101750853202E-3</v>
      </c>
      <c r="BE503">
        <f t="shared" si="157"/>
        <v>106.50565120070726</v>
      </c>
      <c r="BF503" t="e">
        <f t="shared" si="158"/>
        <v>#N/A</v>
      </c>
      <c r="BG503">
        <f t="shared" si="142"/>
        <v>0.27296985678179692</v>
      </c>
      <c r="BH503">
        <f t="shared" si="143"/>
        <v>0.27302197046824495</v>
      </c>
      <c r="BI503">
        <f t="shared" si="161"/>
        <v>0.99998896655022451</v>
      </c>
      <c r="BL503" s="9"/>
      <c r="BM503" s="10" t="e">
        <f t="shared" si="159"/>
        <v>#N/A</v>
      </c>
      <c r="BN503" s="10" t="e">
        <f t="shared" si="160"/>
        <v>#N/A</v>
      </c>
      <c r="BO503" s="10" t="e">
        <f t="shared" si="150"/>
        <v>#N/A</v>
      </c>
      <c r="BP503" t="str">
        <f t="shared" si="151"/>
        <v/>
      </c>
      <c r="BQ503" s="10" t="str">
        <f t="shared" si="152"/>
        <v/>
      </c>
    </row>
    <row r="504" spans="4:69" x14ac:dyDescent="0.25">
      <c r="D504" s="6">
        <v>42712</v>
      </c>
      <c r="E504">
        <v>195.5564</v>
      </c>
      <c r="F504">
        <v>197.18</v>
      </c>
      <c r="I504" s="6">
        <v>42712</v>
      </c>
      <c r="J504">
        <v>197.18</v>
      </c>
      <c r="K504">
        <v>195.5564</v>
      </c>
      <c r="P504" s="6">
        <v>42717</v>
      </c>
      <c r="Q504">
        <v>0.1085</v>
      </c>
      <c r="S504" s="6">
        <v>42719</v>
      </c>
      <c r="T504">
        <v>119972</v>
      </c>
      <c r="W504" s="6">
        <v>42754</v>
      </c>
      <c r="X504" t="s">
        <v>1622</v>
      </c>
      <c r="Y504">
        <v>2064.92</v>
      </c>
      <c r="AJ504" s="6">
        <v>42717</v>
      </c>
      <c r="AK504" s="4">
        <f t="shared" si="144"/>
        <v>0.1085</v>
      </c>
      <c r="AM504" s="6">
        <v>42719</v>
      </c>
      <c r="AN504">
        <f t="shared" si="145"/>
        <v>24236.743440000002</v>
      </c>
      <c r="AR504" s="6">
        <v>42712</v>
      </c>
      <c r="AS504">
        <f t="shared" si="146"/>
        <v>195.5564</v>
      </c>
      <c r="AT504">
        <f t="shared" si="147"/>
        <v>2041.64</v>
      </c>
      <c r="AU504">
        <f t="shared" si="153"/>
        <v>1.4791443961267525E-2</v>
      </c>
      <c r="AV504">
        <f t="shared" si="154"/>
        <v>1.4817355343145433E-2</v>
      </c>
      <c r="AX504" s="6">
        <v>42712</v>
      </c>
      <c r="AY504">
        <f t="shared" si="148"/>
        <v>195.5564</v>
      </c>
      <c r="AZ504">
        <f t="shared" si="149"/>
        <v>197.18</v>
      </c>
      <c r="BA504">
        <f t="shared" si="155"/>
        <v>0</v>
      </c>
      <c r="BB504">
        <f t="shared" si="156"/>
        <v>8.3024641484503725E-3</v>
      </c>
      <c r="BE504">
        <f t="shared" si="157"/>
        <v>108.08102357200083</v>
      </c>
      <c r="BF504" t="e">
        <f t="shared" si="158"/>
        <v>#N/A</v>
      </c>
      <c r="BG504">
        <f t="shared" si="142"/>
        <v>0.27331727611509693</v>
      </c>
      <c r="BH504">
        <f t="shared" si="143"/>
        <v>0.27336887574932506</v>
      </c>
      <c r="BI504">
        <f t="shared" si="161"/>
        <v>0.99999028723666827</v>
      </c>
      <c r="BL504" s="9"/>
      <c r="BM504" s="10" t="e">
        <f t="shared" si="159"/>
        <v>#N/A</v>
      </c>
      <c r="BN504" s="10" t="e">
        <f t="shared" si="160"/>
        <v>#N/A</v>
      </c>
      <c r="BO504" s="10" t="e">
        <f t="shared" si="150"/>
        <v>#N/A</v>
      </c>
      <c r="BP504" t="str">
        <f t="shared" si="151"/>
        <v/>
      </c>
      <c r="BQ504" s="10" t="str">
        <f t="shared" si="152"/>
        <v/>
      </c>
    </row>
    <row r="505" spans="4:69" x14ac:dyDescent="0.25">
      <c r="D505" s="6">
        <v>42713</v>
      </c>
      <c r="E505">
        <v>197.18530000000001</v>
      </c>
      <c r="F505">
        <v>199.04</v>
      </c>
      <c r="I505" s="6">
        <v>42713</v>
      </c>
      <c r="J505">
        <v>199.04</v>
      </c>
      <c r="K505">
        <v>197.18530000000001</v>
      </c>
      <c r="P505" s="6">
        <v>42718</v>
      </c>
      <c r="Q505">
        <v>0.123</v>
      </c>
      <c r="S505" s="6">
        <v>42720</v>
      </c>
      <c r="T505">
        <v>172473</v>
      </c>
      <c r="W505" s="6">
        <v>42755</v>
      </c>
      <c r="X505" t="s">
        <v>1622</v>
      </c>
      <c r="Y505">
        <v>2072.0700000000002</v>
      </c>
      <c r="AJ505" s="6">
        <v>42718</v>
      </c>
      <c r="AK505" s="4">
        <f t="shared" si="144"/>
        <v>0.123</v>
      </c>
      <c r="AM505" s="6">
        <v>42720</v>
      </c>
      <c r="AN505">
        <f t="shared" si="145"/>
        <v>34449.757020000005</v>
      </c>
      <c r="AR505" s="6">
        <v>42713</v>
      </c>
      <c r="AS505">
        <f t="shared" si="146"/>
        <v>197.18530000000001</v>
      </c>
      <c r="AT505">
        <f t="shared" si="147"/>
        <v>2058.7199999999998</v>
      </c>
      <c r="AU505">
        <f t="shared" si="153"/>
        <v>8.3295663041456081E-3</v>
      </c>
      <c r="AV505">
        <f t="shared" si="154"/>
        <v>8.3658235536137049E-3</v>
      </c>
      <c r="AX505" s="6">
        <v>42713</v>
      </c>
      <c r="AY505">
        <f t="shared" si="148"/>
        <v>197.18530000000001</v>
      </c>
      <c r="AZ505">
        <f t="shared" si="149"/>
        <v>199.04</v>
      </c>
      <c r="BA505">
        <f t="shared" si="155"/>
        <v>0</v>
      </c>
      <c r="BB505">
        <f t="shared" si="156"/>
        <v>9.405873561568745E-3</v>
      </c>
      <c r="BE505">
        <f t="shared" si="157"/>
        <v>108.98129162406373</v>
      </c>
      <c r="BF505" t="e">
        <f t="shared" si="158"/>
        <v>#N/A</v>
      </c>
      <c r="BG505">
        <f t="shared" si="142"/>
        <v>0.27308847978420103</v>
      </c>
      <c r="BH505">
        <f t="shared" si="143"/>
        <v>0.27314135079836033</v>
      </c>
      <c r="BI505">
        <f t="shared" si="161"/>
        <v>0.99999106284788308</v>
      </c>
      <c r="BL505" s="9"/>
      <c r="BM505" s="10" t="e">
        <f t="shared" si="159"/>
        <v>#N/A</v>
      </c>
      <c r="BN505" s="10" t="e">
        <f t="shared" si="160"/>
        <v>#N/A</v>
      </c>
      <c r="BO505" s="10" t="e">
        <f t="shared" si="150"/>
        <v>#N/A</v>
      </c>
      <c r="BP505" t="str">
        <f t="shared" si="151"/>
        <v/>
      </c>
      <c r="BQ505" s="10" t="str">
        <f t="shared" si="152"/>
        <v/>
      </c>
    </row>
    <row r="506" spans="4:69" x14ac:dyDescent="0.25">
      <c r="D506" s="6">
        <v>42716</v>
      </c>
      <c r="E506">
        <v>197.9391</v>
      </c>
      <c r="F506">
        <v>198.73</v>
      </c>
      <c r="I506" s="6">
        <v>42716</v>
      </c>
      <c r="J506">
        <v>198.73</v>
      </c>
      <c r="K506">
        <v>197.9391</v>
      </c>
      <c r="P506" s="6">
        <v>42719</v>
      </c>
      <c r="Q506">
        <v>0.1404</v>
      </c>
      <c r="S506" s="6">
        <v>42723</v>
      </c>
      <c r="T506">
        <v>26774</v>
      </c>
      <c r="W506" s="6">
        <v>42758</v>
      </c>
      <c r="X506" t="s">
        <v>1622</v>
      </c>
      <c r="Y506">
        <v>2046.24</v>
      </c>
      <c r="AJ506" s="6">
        <v>42719</v>
      </c>
      <c r="AK506" s="4">
        <f t="shared" si="144"/>
        <v>0.1404</v>
      </c>
      <c r="AM506" s="6">
        <v>42723</v>
      </c>
      <c r="AN506">
        <f t="shared" si="145"/>
        <v>5350.7838999999994</v>
      </c>
      <c r="AR506" s="6">
        <v>42716</v>
      </c>
      <c r="AS506">
        <f t="shared" si="146"/>
        <v>197.9391</v>
      </c>
      <c r="AT506">
        <f t="shared" si="147"/>
        <v>2066.7800000000002</v>
      </c>
      <c r="AU506">
        <f t="shared" si="153"/>
        <v>3.8228001783093823E-3</v>
      </c>
      <c r="AV506">
        <f t="shared" si="154"/>
        <v>3.9150540141448253E-3</v>
      </c>
      <c r="AX506" s="6">
        <v>42716</v>
      </c>
      <c r="AY506">
        <f t="shared" si="148"/>
        <v>197.9391</v>
      </c>
      <c r="AZ506">
        <f t="shared" si="149"/>
        <v>198.73</v>
      </c>
      <c r="BA506">
        <f t="shared" si="155"/>
        <v>0</v>
      </c>
      <c r="BB506">
        <f t="shared" si="156"/>
        <v>3.9956734167225783E-3</v>
      </c>
      <c r="BE506">
        <f t="shared" si="157"/>
        <v>109.39790532511658</v>
      </c>
      <c r="BF506" t="e">
        <f t="shared" si="158"/>
        <v>#N/A</v>
      </c>
      <c r="BG506">
        <f t="shared" si="142"/>
        <v>0.27261284501067912</v>
      </c>
      <c r="BH506">
        <f t="shared" si="143"/>
        <v>0.27266554905076673</v>
      </c>
      <c r="BI506">
        <f t="shared" si="161"/>
        <v>0.99998907256123781</v>
      </c>
      <c r="BL506" s="9"/>
      <c r="BM506" s="10" t="e">
        <f t="shared" si="159"/>
        <v>#N/A</v>
      </c>
      <c r="BN506" s="10" t="e">
        <f t="shared" si="160"/>
        <v>#N/A</v>
      </c>
      <c r="BO506" s="10" t="e">
        <f t="shared" si="150"/>
        <v>#N/A</v>
      </c>
      <c r="BP506" t="str">
        <f t="shared" si="151"/>
        <v/>
      </c>
      <c r="BQ506" s="10" t="str">
        <f t="shared" si="152"/>
        <v/>
      </c>
    </row>
    <row r="507" spans="4:69" x14ac:dyDescent="0.25">
      <c r="D507" s="6">
        <v>42717</v>
      </c>
      <c r="E507">
        <v>199.06120000000001</v>
      </c>
      <c r="F507">
        <v>199.37</v>
      </c>
      <c r="I507" s="6">
        <v>42717</v>
      </c>
      <c r="J507">
        <v>199.37</v>
      </c>
      <c r="K507">
        <v>199.06120000000001</v>
      </c>
      <c r="P507" s="6">
        <v>42720</v>
      </c>
      <c r="Q507">
        <v>0.1288</v>
      </c>
      <c r="S507" s="6">
        <v>42724</v>
      </c>
      <c r="T507">
        <v>4349</v>
      </c>
      <c r="W507" s="6">
        <v>42759</v>
      </c>
      <c r="X507" t="s">
        <v>1622</v>
      </c>
      <c r="Y507">
        <v>2034.9</v>
      </c>
      <c r="AJ507" s="6">
        <v>42720</v>
      </c>
      <c r="AK507" s="4">
        <f t="shared" si="144"/>
        <v>0.1288</v>
      </c>
      <c r="AM507" s="6">
        <v>42724</v>
      </c>
      <c r="AN507">
        <f t="shared" si="145"/>
        <v>879.36779999999987</v>
      </c>
      <c r="AR507" s="6">
        <v>42717</v>
      </c>
      <c r="AS507">
        <f t="shared" si="146"/>
        <v>199.06120000000001</v>
      </c>
      <c r="AT507">
        <f t="shared" si="147"/>
        <v>2078.56</v>
      </c>
      <c r="AU507">
        <f t="shared" si="153"/>
        <v>5.6689153381015434E-3</v>
      </c>
      <c r="AV507">
        <f t="shared" si="154"/>
        <v>5.6996874364954042E-3</v>
      </c>
      <c r="AX507" s="6">
        <v>42717</v>
      </c>
      <c r="AY507">
        <f t="shared" si="148"/>
        <v>199.06120000000001</v>
      </c>
      <c r="AZ507">
        <f t="shared" si="149"/>
        <v>199.37</v>
      </c>
      <c r="BA507">
        <f t="shared" si="155"/>
        <v>0</v>
      </c>
      <c r="BB507">
        <f t="shared" si="156"/>
        <v>1.5512817163765291E-3</v>
      </c>
      <c r="BE507">
        <f t="shared" si="157"/>
        <v>110.01807278857032</v>
      </c>
      <c r="BF507" t="e">
        <f t="shared" si="158"/>
        <v>#N/A</v>
      </c>
      <c r="BG507">
        <f t="shared" si="142"/>
        <v>0.27153316595852611</v>
      </c>
      <c r="BH507">
        <f t="shared" si="143"/>
        <v>0.27158787976147447</v>
      </c>
      <c r="BI507">
        <f t="shared" si="161"/>
        <v>0.99998730913972433</v>
      </c>
      <c r="BL507" s="9"/>
      <c r="BM507" s="10" t="e">
        <f t="shared" si="159"/>
        <v>#N/A</v>
      </c>
      <c r="BN507" s="10" t="e">
        <f t="shared" si="160"/>
        <v>#N/A</v>
      </c>
      <c r="BO507" s="10" t="e">
        <f t="shared" si="150"/>
        <v>#N/A</v>
      </c>
      <c r="BP507" t="str">
        <f t="shared" si="151"/>
        <v/>
      </c>
      <c r="BQ507" s="10" t="str">
        <f t="shared" si="152"/>
        <v/>
      </c>
    </row>
    <row r="508" spans="4:69" x14ac:dyDescent="0.25">
      <c r="D508" s="6">
        <v>42718</v>
      </c>
      <c r="E508">
        <v>198.86259999999999</v>
      </c>
      <c r="F508">
        <v>198.19</v>
      </c>
      <c r="I508" s="6">
        <v>42718</v>
      </c>
      <c r="J508">
        <v>198.19</v>
      </c>
      <c r="K508">
        <v>198.86259999999999</v>
      </c>
      <c r="P508" s="6">
        <v>42723</v>
      </c>
      <c r="Q508">
        <v>9.2600000000000002E-2</v>
      </c>
      <c r="S508" s="6">
        <v>42725</v>
      </c>
      <c r="T508">
        <v>10821</v>
      </c>
      <c r="W508" s="6">
        <v>42760</v>
      </c>
      <c r="X508" t="s">
        <v>1622</v>
      </c>
      <c r="Y508">
        <v>2055.79</v>
      </c>
      <c r="AJ508" s="6">
        <v>42723</v>
      </c>
      <c r="AK508" s="4">
        <f t="shared" si="144"/>
        <v>9.2600000000000002E-2</v>
      </c>
      <c r="AM508" s="6">
        <v>42725</v>
      </c>
      <c r="AN508">
        <f t="shared" si="145"/>
        <v>2168.2037700000001</v>
      </c>
      <c r="AR508" s="6">
        <v>42718</v>
      </c>
      <c r="AS508">
        <f t="shared" si="146"/>
        <v>198.86259999999999</v>
      </c>
      <c r="AT508">
        <f t="shared" si="147"/>
        <v>2076.5500000000002</v>
      </c>
      <c r="AU508">
        <f t="shared" si="153"/>
        <v>-9.9768312458692332E-4</v>
      </c>
      <c r="AV508">
        <f t="shared" si="154"/>
        <v>-9.6701562620260528E-4</v>
      </c>
      <c r="AX508" s="6">
        <v>42718</v>
      </c>
      <c r="AY508">
        <f t="shared" si="148"/>
        <v>198.86259999999999</v>
      </c>
      <c r="AZ508">
        <f t="shared" si="149"/>
        <v>198.19</v>
      </c>
      <c r="BA508">
        <f t="shared" si="155"/>
        <v>-3.3822347691320198E-3</v>
      </c>
      <c r="BB508">
        <f t="shared" si="156"/>
        <v>0</v>
      </c>
      <c r="BE508">
        <f t="shared" si="157"/>
        <v>109.90830961394958</v>
      </c>
      <c r="BF508" t="e">
        <f t="shared" si="158"/>
        <v>#N/A</v>
      </c>
      <c r="BG508">
        <f t="shared" si="142"/>
        <v>0.27110062294180604</v>
      </c>
      <c r="BH508">
        <f t="shared" si="143"/>
        <v>0.27115640257981888</v>
      </c>
      <c r="BI508">
        <f t="shared" si="161"/>
        <v>0.99998765236389198</v>
      </c>
      <c r="BL508" s="9"/>
      <c r="BM508" s="10" t="e">
        <f t="shared" si="159"/>
        <v>#N/A</v>
      </c>
      <c r="BN508" s="10" t="e">
        <f t="shared" si="160"/>
        <v>#N/A</v>
      </c>
      <c r="BO508" s="10" t="e">
        <f t="shared" si="150"/>
        <v>#N/A</v>
      </c>
      <c r="BP508" t="str">
        <f t="shared" si="151"/>
        <v/>
      </c>
      <c r="BQ508" s="10" t="str">
        <f t="shared" si="152"/>
        <v/>
      </c>
    </row>
    <row r="509" spans="4:69" x14ac:dyDescent="0.25">
      <c r="D509" s="6">
        <v>42719</v>
      </c>
      <c r="E509">
        <v>199.37649999999999</v>
      </c>
      <c r="F509">
        <v>202.02</v>
      </c>
      <c r="I509" s="6">
        <v>42719</v>
      </c>
      <c r="J509">
        <v>202.02</v>
      </c>
      <c r="K509">
        <v>199.37649999999999</v>
      </c>
      <c r="P509" s="6">
        <v>42724</v>
      </c>
      <c r="Q509">
        <v>0.1231</v>
      </c>
      <c r="S509" s="6">
        <v>42726</v>
      </c>
      <c r="T509">
        <v>10543</v>
      </c>
      <c r="W509" s="6">
        <v>42761</v>
      </c>
      <c r="X509" t="s">
        <v>1622</v>
      </c>
      <c r="Y509">
        <v>2087.5700000000002</v>
      </c>
      <c r="AJ509" s="6">
        <v>42724</v>
      </c>
      <c r="AK509" s="4">
        <f t="shared" si="144"/>
        <v>0.1231</v>
      </c>
      <c r="AM509" s="6">
        <v>42726</v>
      </c>
      <c r="AN509">
        <f t="shared" si="145"/>
        <v>2104.8045200000001</v>
      </c>
      <c r="AR509" s="6">
        <v>42719</v>
      </c>
      <c r="AS509">
        <f t="shared" si="146"/>
        <v>199.37649999999999</v>
      </c>
      <c r="AT509">
        <f t="shared" si="147"/>
        <v>2081.98</v>
      </c>
      <c r="AU509">
        <f t="shared" si="153"/>
        <v>2.5841963244974675E-3</v>
      </c>
      <c r="AV509">
        <f t="shared" si="154"/>
        <v>2.6149141605065207E-3</v>
      </c>
      <c r="AX509" s="6">
        <v>42719</v>
      </c>
      <c r="AY509">
        <f t="shared" si="148"/>
        <v>199.37649999999999</v>
      </c>
      <c r="AZ509">
        <f t="shared" si="149"/>
        <v>202.02</v>
      </c>
      <c r="BA509">
        <f t="shared" si="155"/>
        <v>0</v>
      </c>
      <c r="BB509">
        <f t="shared" si="156"/>
        <v>1.3258834416292942E-2</v>
      </c>
      <c r="BE509">
        <f t="shared" si="157"/>
        <v>110.19233426368568</v>
      </c>
      <c r="BF509" t="e">
        <f t="shared" si="158"/>
        <v>#N/A</v>
      </c>
      <c r="BG509">
        <f t="shared" si="142"/>
        <v>0.27053266272102622</v>
      </c>
      <c r="BH509">
        <f t="shared" si="143"/>
        <v>0.27058704702867487</v>
      </c>
      <c r="BI509">
        <f t="shared" si="161"/>
        <v>0.99998767242263509</v>
      </c>
      <c r="BL509" s="9"/>
      <c r="BM509" s="10" t="e">
        <f t="shared" si="159"/>
        <v>#N/A</v>
      </c>
      <c r="BN509" s="10" t="e">
        <f t="shared" si="160"/>
        <v>#N/A</v>
      </c>
      <c r="BO509" s="10" t="e">
        <f t="shared" si="150"/>
        <v>#N/A</v>
      </c>
      <c r="BP509" t="str">
        <f t="shared" si="151"/>
        <v/>
      </c>
      <c r="BQ509" s="10" t="str">
        <f t="shared" si="152"/>
        <v/>
      </c>
    </row>
    <row r="510" spans="4:69" x14ac:dyDescent="0.25">
      <c r="D510" s="6">
        <v>42720</v>
      </c>
      <c r="E510">
        <v>200.38829999999999</v>
      </c>
      <c r="F510">
        <v>199.74</v>
      </c>
      <c r="I510" s="6">
        <v>42720</v>
      </c>
      <c r="J510">
        <v>199.74</v>
      </c>
      <c r="K510">
        <v>200.38829999999999</v>
      </c>
      <c r="P510" s="6">
        <v>42725</v>
      </c>
      <c r="Q510">
        <v>0.12520000000000001</v>
      </c>
      <c r="S510" s="6">
        <v>42727</v>
      </c>
      <c r="T510">
        <v>5140</v>
      </c>
      <c r="W510" s="6">
        <v>42762</v>
      </c>
      <c r="X510" t="s">
        <v>1622</v>
      </c>
      <c r="Y510">
        <v>2093.41</v>
      </c>
      <c r="AJ510" s="6">
        <v>42725</v>
      </c>
      <c r="AK510" s="4">
        <f t="shared" si="144"/>
        <v>0.12520000000000001</v>
      </c>
      <c r="AM510" s="6">
        <v>42727</v>
      </c>
      <c r="AN510">
        <f t="shared" si="145"/>
        <v>1026.2524000000001</v>
      </c>
      <c r="AR510" s="6">
        <v>42720</v>
      </c>
      <c r="AS510">
        <f t="shared" si="146"/>
        <v>200.38829999999999</v>
      </c>
      <c r="AT510">
        <f t="shared" si="147"/>
        <v>2092.61</v>
      </c>
      <c r="AU510">
        <f t="shared" si="153"/>
        <v>5.0748207536996937E-3</v>
      </c>
      <c r="AV510">
        <f t="shared" si="154"/>
        <v>5.1057166735510862E-3</v>
      </c>
      <c r="AX510" s="6">
        <v>42720</v>
      </c>
      <c r="AY510">
        <f t="shared" si="148"/>
        <v>200.38829999999999</v>
      </c>
      <c r="AZ510">
        <f t="shared" si="149"/>
        <v>199.74</v>
      </c>
      <c r="BA510">
        <f t="shared" si="155"/>
        <v>-3.23521882265565E-3</v>
      </c>
      <c r="BB510">
        <f t="shared" si="156"/>
        <v>0</v>
      </c>
      <c r="BE510">
        <f t="shared" si="157"/>
        <v>110.75154060850565</v>
      </c>
      <c r="BF510" t="e">
        <f t="shared" si="158"/>
        <v>#N/A</v>
      </c>
      <c r="BG510">
        <f t="shared" si="142"/>
        <v>0.27054949947631818</v>
      </c>
      <c r="BH510">
        <f t="shared" si="143"/>
        <v>0.27060408932596247</v>
      </c>
      <c r="BI510">
        <f t="shared" si="161"/>
        <v>0.99999006083992159</v>
      </c>
      <c r="BL510" s="9"/>
      <c r="BM510" s="10" t="e">
        <f t="shared" si="159"/>
        <v>#N/A</v>
      </c>
      <c r="BN510" s="10" t="e">
        <f t="shared" si="160"/>
        <v>#N/A</v>
      </c>
      <c r="BO510" s="10" t="e">
        <f t="shared" si="150"/>
        <v>#N/A</v>
      </c>
      <c r="BP510" t="str">
        <f t="shared" si="151"/>
        <v/>
      </c>
      <c r="BQ510" s="10" t="str">
        <f t="shared" si="152"/>
        <v/>
      </c>
    </row>
    <row r="511" spans="4:69" x14ac:dyDescent="0.25">
      <c r="D511" s="6">
        <v>42723</v>
      </c>
      <c r="E511">
        <v>200.16300000000001</v>
      </c>
      <c r="F511">
        <v>199.85</v>
      </c>
      <c r="I511" s="6">
        <v>42723</v>
      </c>
      <c r="J511">
        <v>199.85</v>
      </c>
      <c r="K511">
        <v>200.16300000000001</v>
      </c>
      <c r="P511" s="6">
        <v>42726</v>
      </c>
      <c r="Q511">
        <v>0.13089999999999999</v>
      </c>
      <c r="S511" s="6">
        <v>42731</v>
      </c>
      <c r="T511">
        <v>3808</v>
      </c>
      <c r="W511" s="6">
        <v>42765</v>
      </c>
      <c r="X511" t="s">
        <v>1622</v>
      </c>
      <c r="Y511">
        <v>2085.85</v>
      </c>
      <c r="AJ511" s="6">
        <v>42726</v>
      </c>
      <c r="AK511" s="4">
        <f t="shared" si="144"/>
        <v>0.13089999999999999</v>
      </c>
      <c r="AM511" s="6">
        <v>42731</v>
      </c>
      <c r="AN511">
        <f t="shared" si="145"/>
        <v>758.51552000000004</v>
      </c>
      <c r="AR511" s="6">
        <v>42723</v>
      </c>
      <c r="AS511">
        <f t="shared" si="146"/>
        <v>200.16300000000001</v>
      </c>
      <c r="AT511">
        <f t="shared" si="147"/>
        <v>2090.4499999999998</v>
      </c>
      <c r="AU511">
        <f t="shared" si="153"/>
        <v>-1.1243171382758765E-3</v>
      </c>
      <c r="AV511">
        <f t="shared" si="154"/>
        <v>-1.0322038029065839E-3</v>
      </c>
      <c r="AX511" s="6">
        <v>42723</v>
      </c>
      <c r="AY511">
        <f t="shared" si="148"/>
        <v>200.16300000000001</v>
      </c>
      <c r="AZ511">
        <f t="shared" si="149"/>
        <v>199.85</v>
      </c>
      <c r="BA511">
        <f t="shared" si="155"/>
        <v>-1.5637255636656855E-3</v>
      </c>
      <c r="BB511">
        <f t="shared" si="156"/>
        <v>0</v>
      </c>
      <c r="BE511">
        <f t="shared" si="157"/>
        <v>110.62702075330905</v>
      </c>
      <c r="BF511" t="e">
        <f t="shared" si="158"/>
        <v>#N/A</v>
      </c>
      <c r="BG511">
        <f t="shared" si="142"/>
        <v>0.27054943180329155</v>
      </c>
      <c r="BH511">
        <f t="shared" si="143"/>
        <v>0.27060386592769581</v>
      </c>
      <c r="BI511">
        <f t="shared" si="161"/>
        <v>0.9999889635449678</v>
      </c>
      <c r="BL511" s="9"/>
      <c r="BM511" s="10" t="e">
        <f t="shared" si="159"/>
        <v>#N/A</v>
      </c>
      <c r="BN511" s="10" t="e">
        <f t="shared" si="160"/>
        <v>#N/A</v>
      </c>
      <c r="BO511" s="10" t="e">
        <f t="shared" si="150"/>
        <v>#N/A</v>
      </c>
      <c r="BP511" t="str">
        <f t="shared" si="151"/>
        <v/>
      </c>
      <c r="BQ511" s="10" t="str">
        <f t="shared" si="152"/>
        <v/>
      </c>
    </row>
    <row r="512" spans="4:69" x14ac:dyDescent="0.25">
      <c r="D512" s="6">
        <v>42724</v>
      </c>
      <c r="E512">
        <v>200.57429999999999</v>
      </c>
      <c r="F512">
        <v>202.2</v>
      </c>
      <c r="I512" s="6">
        <v>42724</v>
      </c>
      <c r="J512">
        <v>202.2</v>
      </c>
      <c r="K512">
        <v>200.57429999999999</v>
      </c>
      <c r="P512" s="6">
        <v>42727</v>
      </c>
      <c r="Q512">
        <v>0.1181</v>
      </c>
      <c r="S512" s="6">
        <v>42732</v>
      </c>
      <c r="T512">
        <v>6386</v>
      </c>
      <c r="W512" s="6">
        <v>42766</v>
      </c>
      <c r="X512" t="s">
        <v>1622</v>
      </c>
      <c r="Y512">
        <v>2055.64</v>
      </c>
      <c r="AJ512" s="6">
        <v>42727</v>
      </c>
      <c r="AK512" s="4">
        <f t="shared" si="144"/>
        <v>0.1181</v>
      </c>
      <c r="AM512" s="6">
        <v>42732</v>
      </c>
      <c r="AN512">
        <f t="shared" si="145"/>
        <v>1275.0287599999999</v>
      </c>
      <c r="AR512" s="6">
        <v>42724</v>
      </c>
      <c r="AS512">
        <f t="shared" si="146"/>
        <v>200.57429999999999</v>
      </c>
      <c r="AT512">
        <f t="shared" si="147"/>
        <v>2094.8200000000002</v>
      </c>
      <c r="AU512">
        <f t="shared" si="153"/>
        <v>2.0548253173662268E-3</v>
      </c>
      <c r="AV512">
        <f t="shared" si="154"/>
        <v>2.0904589920831551E-3</v>
      </c>
      <c r="AX512" s="6">
        <v>42724</v>
      </c>
      <c r="AY512">
        <f t="shared" si="148"/>
        <v>200.57429999999999</v>
      </c>
      <c r="AZ512">
        <f t="shared" si="149"/>
        <v>202.2</v>
      </c>
      <c r="BA512">
        <f t="shared" si="155"/>
        <v>0</v>
      </c>
      <c r="BB512">
        <f t="shared" si="156"/>
        <v>8.1052258439888725E-3</v>
      </c>
      <c r="BE512">
        <f t="shared" si="157"/>
        <v>110.85433995633775</v>
      </c>
      <c r="BF512" t="e">
        <f t="shared" si="158"/>
        <v>#N/A</v>
      </c>
      <c r="BG512">
        <f t="shared" si="142"/>
        <v>0.27055610260395535</v>
      </c>
      <c r="BH512">
        <f t="shared" si="143"/>
        <v>0.27061047151658824</v>
      </c>
      <c r="BI512">
        <f t="shared" si="161"/>
        <v>0.99998901201850399</v>
      </c>
      <c r="BL512" s="9"/>
      <c r="BM512" s="10" t="e">
        <f t="shared" si="159"/>
        <v>#N/A</v>
      </c>
      <c r="BN512" s="10" t="e">
        <f t="shared" si="160"/>
        <v>#N/A</v>
      </c>
      <c r="BO512" s="10" t="e">
        <f t="shared" si="150"/>
        <v>#N/A</v>
      </c>
      <c r="BP512" t="str">
        <f t="shared" si="151"/>
        <v/>
      </c>
      <c r="BQ512" s="10" t="str">
        <f t="shared" si="152"/>
        <v/>
      </c>
    </row>
    <row r="513" spans="4:69" x14ac:dyDescent="0.25">
      <c r="D513" s="6">
        <v>42725</v>
      </c>
      <c r="E513">
        <v>199.62799999999999</v>
      </c>
      <c r="F513">
        <v>200.37</v>
      </c>
      <c r="I513" s="6">
        <v>42725</v>
      </c>
      <c r="J513">
        <v>200.37</v>
      </c>
      <c r="K513">
        <v>199.62799999999999</v>
      </c>
      <c r="P513" s="6">
        <v>42731</v>
      </c>
      <c r="Q513">
        <v>0.16239999999999999</v>
      </c>
      <c r="S513" s="6">
        <v>42733</v>
      </c>
      <c r="T513">
        <v>1389</v>
      </c>
      <c r="W513" s="6">
        <v>42767</v>
      </c>
      <c r="X513" t="s">
        <v>1622</v>
      </c>
      <c r="Y513">
        <v>2063.86</v>
      </c>
      <c r="AJ513" s="6">
        <v>42731</v>
      </c>
      <c r="AK513" s="4">
        <f t="shared" si="144"/>
        <v>0.16239999999999999</v>
      </c>
      <c r="AM513" s="6">
        <v>42733</v>
      </c>
      <c r="AN513">
        <f t="shared" si="145"/>
        <v>271.41060000000004</v>
      </c>
      <c r="AR513" s="6">
        <v>42725</v>
      </c>
      <c r="AS513">
        <f t="shared" si="146"/>
        <v>199.62799999999999</v>
      </c>
      <c r="AT513">
        <f t="shared" si="147"/>
        <v>2084.9899999999998</v>
      </c>
      <c r="AU513">
        <f t="shared" si="153"/>
        <v>-4.7179523996843109E-3</v>
      </c>
      <c r="AV513">
        <f t="shared" si="154"/>
        <v>-4.6925272815804275E-3</v>
      </c>
      <c r="AX513" s="6">
        <v>42725</v>
      </c>
      <c r="AY513">
        <f t="shared" si="148"/>
        <v>199.62799999999999</v>
      </c>
      <c r="AZ513">
        <f t="shared" si="149"/>
        <v>200.37</v>
      </c>
      <c r="BA513">
        <f t="shared" si="155"/>
        <v>0</v>
      </c>
      <c r="BB513">
        <f t="shared" si="156"/>
        <v>3.7169134590337993E-3</v>
      </c>
      <c r="BE513">
        <f t="shared" si="157"/>
        <v>110.33133445712532</v>
      </c>
      <c r="BF513" t="e">
        <f t="shared" si="158"/>
        <v>#N/A</v>
      </c>
      <c r="BG513">
        <f t="shared" si="142"/>
        <v>0.2705180610939053</v>
      </c>
      <c r="BH513">
        <f t="shared" si="143"/>
        <v>0.27057224311735173</v>
      </c>
      <c r="BI513">
        <f t="shared" si="161"/>
        <v>0.99998884365229268</v>
      </c>
      <c r="BL513" s="9"/>
      <c r="BM513" s="10" t="e">
        <f t="shared" si="159"/>
        <v>#N/A</v>
      </c>
      <c r="BN513" s="10" t="e">
        <f t="shared" si="160"/>
        <v>#N/A</v>
      </c>
      <c r="BO513" s="10" t="e">
        <f t="shared" si="150"/>
        <v>#N/A</v>
      </c>
      <c r="BP513" t="str">
        <f t="shared" si="151"/>
        <v/>
      </c>
      <c r="BQ513" s="10" t="str">
        <f t="shared" si="152"/>
        <v/>
      </c>
    </row>
    <row r="514" spans="4:69" x14ac:dyDescent="0.25">
      <c r="D514" s="6">
        <v>42726</v>
      </c>
      <c r="E514">
        <v>199.4734</v>
      </c>
      <c r="F514">
        <v>199.64</v>
      </c>
      <c r="I514" s="6">
        <v>42726</v>
      </c>
      <c r="J514">
        <v>199.64</v>
      </c>
      <c r="K514">
        <v>199.4734</v>
      </c>
      <c r="P514" s="6">
        <v>42732</v>
      </c>
      <c r="Q514">
        <v>0.1517</v>
      </c>
      <c r="S514" s="6">
        <v>42734</v>
      </c>
      <c r="T514">
        <v>3008</v>
      </c>
      <c r="W514" s="6">
        <v>42768</v>
      </c>
      <c r="X514" t="s">
        <v>1622</v>
      </c>
      <c r="Y514">
        <v>2040.37</v>
      </c>
      <c r="AJ514" s="6">
        <v>42732</v>
      </c>
      <c r="AK514" s="4">
        <f t="shared" si="144"/>
        <v>0.1517</v>
      </c>
      <c r="AM514" s="6">
        <v>42734</v>
      </c>
      <c r="AN514">
        <f t="shared" si="145"/>
        <v>588.99648000000002</v>
      </c>
      <c r="AR514" s="6">
        <v>42726</v>
      </c>
      <c r="AS514">
        <f t="shared" si="146"/>
        <v>199.4734</v>
      </c>
      <c r="AT514">
        <f t="shared" si="147"/>
        <v>2083.44</v>
      </c>
      <c r="AU514">
        <f t="shared" si="153"/>
        <v>-7.7444045925412208E-4</v>
      </c>
      <c r="AV514">
        <f t="shared" si="154"/>
        <v>-7.4340884128931695E-4</v>
      </c>
      <c r="AX514" s="6">
        <v>42726</v>
      </c>
      <c r="AY514">
        <f t="shared" si="148"/>
        <v>199.4734</v>
      </c>
      <c r="AZ514">
        <f t="shared" si="149"/>
        <v>199.64</v>
      </c>
      <c r="BA514">
        <f t="shared" si="155"/>
        <v>0</v>
      </c>
      <c r="BB514">
        <f t="shared" si="156"/>
        <v>8.3519907917550817E-4</v>
      </c>
      <c r="BE514">
        <f t="shared" si="157"/>
        <v>110.24588940779823</v>
      </c>
      <c r="BF514" t="e">
        <f t="shared" si="158"/>
        <v>#N/A</v>
      </c>
      <c r="BG514">
        <f t="shared" si="142"/>
        <v>0.27048097862514603</v>
      </c>
      <c r="BH514">
        <f t="shared" si="143"/>
        <v>0.27053432009771367</v>
      </c>
      <c r="BI514">
        <f t="shared" si="161"/>
        <v>0.99998893284122514</v>
      </c>
      <c r="BL514" s="9"/>
      <c r="BM514" s="10" t="e">
        <f t="shared" si="159"/>
        <v>#N/A</v>
      </c>
      <c r="BN514" s="10" t="e">
        <f t="shared" si="160"/>
        <v>#N/A</v>
      </c>
      <c r="BO514" s="10" t="e">
        <f t="shared" si="150"/>
        <v>#N/A</v>
      </c>
      <c r="BP514" t="str">
        <f t="shared" si="151"/>
        <v/>
      </c>
      <c r="BQ514" s="10" t="str">
        <f t="shared" si="152"/>
        <v/>
      </c>
    </row>
    <row r="515" spans="4:69" x14ac:dyDescent="0.25">
      <c r="D515" s="6">
        <v>42727</v>
      </c>
      <c r="E515">
        <v>199.46729999999999</v>
      </c>
      <c r="F515">
        <v>199.66</v>
      </c>
      <c r="I515" s="6">
        <v>42727</v>
      </c>
      <c r="J515">
        <v>199.66</v>
      </c>
      <c r="K515">
        <v>199.46729999999999</v>
      </c>
      <c r="P515" s="6">
        <v>42733</v>
      </c>
      <c r="Q515">
        <v>0.1239</v>
      </c>
      <c r="S515" s="6">
        <v>42737</v>
      </c>
      <c r="T515">
        <v>3602</v>
      </c>
      <c r="W515" s="6">
        <v>42769</v>
      </c>
      <c r="X515" t="s">
        <v>1622</v>
      </c>
      <c r="Y515">
        <v>2046.51</v>
      </c>
      <c r="AJ515" s="6">
        <v>42733</v>
      </c>
      <c r="AK515" s="4">
        <f t="shared" si="144"/>
        <v>0.1239</v>
      </c>
      <c r="AM515" s="6">
        <v>42737</v>
      </c>
      <c r="AN515">
        <f t="shared" si="145"/>
        <v>712.79977999999994</v>
      </c>
      <c r="AR515" s="6">
        <v>42727</v>
      </c>
      <c r="AS515">
        <f t="shared" si="146"/>
        <v>199.46729999999999</v>
      </c>
      <c r="AT515">
        <f t="shared" si="147"/>
        <v>2083.44</v>
      </c>
      <c r="AU515">
        <f t="shared" si="153"/>
        <v>-3.0580518505241017E-5</v>
      </c>
      <c r="AV515">
        <f t="shared" si="154"/>
        <v>0</v>
      </c>
      <c r="AX515" s="6">
        <v>42727</v>
      </c>
      <c r="AY515">
        <f t="shared" si="148"/>
        <v>199.46729999999999</v>
      </c>
      <c r="AZ515">
        <f t="shared" si="149"/>
        <v>199.66</v>
      </c>
      <c r="BA515">
        <f t="shared" si="155"/>
        <v>0</v>
      </c>
      <c r="BB515">
        <f t="shared" si="156"/>
        <v>9.6607313579721854E-4</v>
      </c>
      <c r="BE515">
        <f t="shared" si="157"/>
        <v>110.24251803133707</v>
      </c>
      <c r="BF515" t="e">
        <f t="shared" si="158"/>
        <v>#N/A</v>
      </c>
      <c r="BG515">
        <f t="shared" si="142"/>
        <v>0.27032744293961863</v>
      </c>
      <c r="BH515">
        <f t="shared" si="143"/>
        <v>0.27038150234035807</v>
      </c>
      <c r="BI515">
        <f t="shared" si="161"/>
        <v>0.99999228016992714</v>
      </c>
      <c r="BL515" s="9"/>
      <c r="BM515" s="10" t="e">
        <f t="shared" si="159"/>
        <v>#N/A</v>
      </c>
      <c r="BN515" s="10" t="e">
        <f t="shared" si="160"/>
        <v>#N/A</v>
      </c>
      <c r="BO515" s="10" t="e">
        <f t="shared" si="150"/>
        <v>#N/A</v>
      </c>
      <c r="BP515" t="str">
        <f t="shared" si="151"/>
        <v/>
      </c>
      <c r="BQ515" s="10" t="str">
        <f t="shared" si="152"/>
        <v/>
      </c>
    </row>
    <row r="516" spans="4:69" x14ac:dyDescent="0.25">
      <c r="D516" s="6">
        <v>42731</v>
      </c>
      <c r="E516">
        <v>198.46639999999999</v>
      </c>
      <c r="F516">
        <v>199.19</v>
      </c>
      <c r="I516" s="6">
        <v>42731</v>
      </c>
      <c r="J516">
        <v>199.19</v>
      </c>
      <c r="K516">
        <v>198.46639999999999</v>
      </c>
      <c r="P516" s="6">
        <v>42734</v>
      </c>
      <c r="Q516">
        <v>0.13539999999999999</v>
      </c>
      <c r="S516" s="6">
        <v>42738</v>
      </c>
      <c r="T516">
        <v>2768</v>
      </c>
      <c r="W516" s="6">
        <v>42772</v>
      </c>
      <c r="X516" t="s">
        <v>1622</v>
      </c>
      <c r="Y516">
        <v>2053.8200000000002</v>
      </c>
      <c r="AJ516" s="6">
        <v>42734</v>
      </c>
      <c r="AK516" s="4">
        <f t="shared" si="144"/>
        <v>0.13539999999999999</v>
      </c>
      <c r="AM516" s="6">
        <v>42738</v>
      </c>
      <c r="AN516">
        <f t="shared" si="145"/>
        <v>548.36847999999998</v>
      </c>
      <c r="AR516" s="6">
        <v>42731</v>
      </c>
      <c r="AS516">
        <f t="shared" si="146"/>
        <v>198.46639999999999</v>
      </c>
      <c r="AT516">
        <f t="shared" si="147"/>
        <v>2073.2399999999998</v>
      </c>
      <c r="AU516">
        <f t="shared" si="153"/>
        <v>-5.0178650836503191E-3</v>
      </c>
      <c r="AV516">
        <f t="shared" si="154"/>
        <v>-4.8957493376340366E-3</v>
      </c>
      <c r="AX516" s="6">
        <v>42731</v>
      </c>
      <c r="AY516">
        <f t="shared" si="148"/>
        <v>198.46639999999999</v>
      </c>
      <c r="AZ516">
        <f t="shared" si="149"/>
        <v>199.19</v>
      </c>
      <c r="BA516">
        <f t="shared" si="155"/>
        <v>0</v>
      </c>
      <c r="BB516">
        <f t="shared" si="156"/>
        <v>3.645957199808203E-3</v>
      </c>
      <c r="BE516">
        <f t="shared" si="157"/>
        <v>109.68933594937393</v>
      </c>
      <c r="BF516" t="e">
        <f t="shared" si="158"/>
        <v>#N/A</v>
      </c>
      <c r="BG516">
        <f t="shared" ref="BG516:BG579" si="162">STDEV(AU262:AU516)*SQRT(260)</f>
        <v>0.27036657195451907</v>
      </c>
      <c r="BH516">
        <f t="shared" ref="BH516:BH579" si="163">STDEV(AV262:AV516)*SQRT(260)</f>
        <v>0.27041923790114769</v>
      </c>
      <c r="BI516">
        <f t="shared" si="161"/>
        <v>0.9999895310058623</v>
      </c>
      <c r="BL516" s="9"/>
      <c r="BM516" s="10" t="e">
        <f t="shared" si="159"/>
        <v>#N/A</v>
      </c>
      <c r="BN516" s="10" t="e">
        <f t="shared" si="160"/>
        <v>#N/A</v>
      </c>
      <c r="BO516" s="10" t="e">
        <f t="shared" si="150"/>
        <v>#N/A</v>
      </c>
      <c r="BP516" t="str">
        <f t="shared" si="151"/>
        <v/>
      </c>
      <c r="BQ516" s="10" t="str">
        <f t="shared" si="152"/>
        <v/>
      </c>
    </row>
    <row r="517" spans="4:69" x14ac:dyDescent="0.25">
      <c r="D517" s="6">
        <v>42732</v>
      </c>
      <c r="E517">
        <v>198.78200000000001</v>
      </c>
      <c r="F517">
        <v>199.66</v>
      </c>
      <c r="I517" s="6">
        <v>42732</v>
      </c>
      <c r="J517">
        <v>199.66</v>
      </c>
      <c r="K517">
        <v>198.78200000000001</v>
      </c>
      <c r="P517" s="6">
        <v>42737</v>
      </c>
      <c r="Q517">
        <v>0.63660000000000005</v>
      </c>
      <c r="S517" s="6">
        <v>42739</v>
      </c>
      <c r="T517">
        <v>2423</v>
      </c>
      <c r="W517" s="6">
        <v>42773</v>
      </c>
      <c r="X517" t="s">
        <v>1622</v>
      </c>
      <c r="Y517">
        <v>2047.87</v>
      </c>
      <c r="AJ517" s="6">
        <v>42737</v>
      </c>
      <c r="AK517" s="4">
        <f t="shared" ref="AK517:AK580" si="164">IF(VLOOKUP(AJ517,P517:Q1409,2,FALSE)&gt;=$Q$3,$Q$2,VLOOKUP(AJ517,P517:Q1409,2,FALSE))</f>
        <v>0.12103577981651402</v>
      </c>
      <c r="AM517" s="6">
        <v>42739</v>
      </c>
      <c r="AN517">
        <f t="shared" ref="AN517:AN580" si="165">VLOOKUP(AM517,S517:T1409,2,FALSE)*VLOOKUP(AM517,I517:J1412,2,FALSE)/1000</f>
        <v>488.67063999999999</v>
      </c>
      <c r="AR517" s="6">
        <v>42732</v>
      </c>
      <c r="AS517">
        <f t="shared" ref="AS517:AS580" si="166">IF(VLOOKUP(AR517,I:K,3,FALSE)=$A$9,VLOOKUP(AR516,I:K,3,FALSE),VLOOKUP(AR517,I:K,3,FALSE))</f>
        <v>198.78200000000001</v>
      </c>
      <c r="AT517">
        <f t="shared" ref="AT517:AT580" si="167">IF(VLOOKUP(AR517,W:Y,3,TRUE)="","impo",VLOOKUP(AR517,W:Y,3,TRUE))</f>
        <v>2076.6</v>
      </c>
      <c r="AU517">
        <f t="shared" si="153"/>
        <v>1.5901936045599196E-3</v>
      </c>
      <c r="AV517">
        <f t="shared" si="154"/>
        <v>1.6206517335186632E-3</v>
      </c>
      <c r="AX517" s="6">
        <v>42732</v>
      </c>
      <c r="AY517">
        <f t="shared" ref="AY517:AY580" si="168">IF(VLOOKUP(AX517,D:F,2,FALSE)=$A$9,VLOOKUP(AX516,D:F,2,FALSE),VLOOKUP(AX517,D:F,2,FALSE))</f>
        <v>198.78200000000001</v>
      </c>
      <c r="AZ517">
        <f t="shared" ref="AZ517:AZ580" si="169">IF(VLOOKUP(AX517,D:F,3,FALSE)=$A$9,VLOOKUP(AX516,D:F,3,FALSE),VLOOKUP(AX517,D:F,3,FALSE))</f>
        <v>199.66</v>
      </c>
      <c r="BA517">
        <f t="shared" si="155"/>
        <v>0</v>
      </c>
      <c r="BB517">
        <f t="shared" si="156"/>
        <v>4.4168989143884563E-3</v>
      </c>
      <c r="BE517">
        <f t="shared" si="157"/>
        <v>109.86376322988905</v>
      </c>
      <c r="BF517" t="e">
        <f t="shared" si="158"/>
        <v>#N/A</v>
      </c>
      <c r="BG517">
        <f t="shared" si="162"/>
        <v>0.27037078013033222</v>
      </c>
      <c r="BH517">
        <f t="shared" si="163"/>
        <v>0.27042336623586605</v>
      </c>
      <c r="BI517">
        <f t="shared" si="161"/>
        <v>0.99998954123193728</v>
      </c>
      <c r="BL517" s="9"/>
      <c r="BM517" s="10" t="e">
        <f t="shared" si="159"/>
        <v>#N/A</v>
      </c>
      <c r="BN517" s="10" t="e">
        <f t="shared" si="160"/>
        <v>#N/A</v>
      </c>
      <c r="BO517" s="10" t="e">
        <f t="shared" ref="BO517:BO580" si="170">IF(VLOOKUP(BL517,AB:AF,3,FALSE)="",$BO$3,VLOOKUP(BL517,AB:AF,3,FALSE))</f>
        <v>#N/A</v>
      </c>
      <c r="BP517" t="str">
        <f t="shared" ref="BP517:BP580" si="171">+IFERROR(IF(VLOOKUP(BL517,I:K,3,FALSE)/VLOOKUP(BL517,I:K,2,FALSE)&lt;1,VLOOKUP(BL517,I:K,3,FALSE)/VLOOKUP(BL517,I:K,2,FALSE)-1,""),"")</f>
        <v/>
      </c>
      <c r="BQ517" s="10" t="str">
        <f t="shared" ref="BQ517:BQ580" si="172">+IFERROR(IF(VLOOKUP(BL517,I:L,3,FALSE)/VLOOKUP(BL517,I:L,2,FALSE)&gt;1,VLOOKUP(BL517,I:L,3,FALSE)/VLOOKUP(BL517,I:L,2,FALSE)-1,""),"")</f>
        <v/>
      </c>
    </row>
    <row r="518" spans="4:69" x14ac:dyDescent="0.25">
      <c r="D518" s="6">
        <v>42733</v>
      </c>
      <c r="E518">
        <v>196.4134</v>
      </c>
      <c r="F518">
        <v>195.4</v>
      </c>
      <c r="I518" s="6">
        <v>42733</v>
      </c>
      <c r="J518">
        <v>195.4</v>
      </c>
      <c r="K518">
        <v>196.4134</v>
      </c>
      <c r="P518" s="6">
        <v>42738</v>
      </c>
      <c r="Q518">
        <v>0.1089</v>
      </c>
      <c r="S518" s="6">
        <v>42740</v>
      </c>
      <c r="T518">
        <v>87165</v>
      </c>
      <c r="W518" s="6">
        <v>42774</v>
      </c>
      <c r="X518" t="s">
        <v>1622</v>
      </c>
      <c r="Y518">
        <v>2058.9</v>
      </c>
      <c r="AJ518" s="6">
        <v>42738</v>
      </c>
      <c r="AK518" s="4">
        <f t="shared" si="164"/>
        <v>0.1089</v>
      </c>
      <c r="AM518" s="6">
        <v>42740</v>
      </c>
      <c r="AN518">
        <f t="shared" si="165"/>
        <v>17454.791249999998</v>
      </c>
      <c r="AR518" s="6">
        <v>42733</v>
      </c>
      <c r="AS518">
        <f t="shared" si="166"/>
        <v>196.4134</v>
      </c>
      <c r="AT518">
        <f t="shared" si="167"/>
        <v>2051.92</v>
      </c>
      <c r="AU518">
        <f t="shared" ref="AU518:AU581" si="173">AS518/AS517-1</f>
        <v>-1.1915565795695859E-2</v>
      </c>
      <c r="AV518">
        <f t="shared" ref="AV518:AV581" si="174">AT518/AT517-1</f>
        <v>-1.1884811711451282E-2</v>
      </c>
      <c r="AX518" s="6">
        <v>42733</v>
      </c>
      <c r="AY518">
        <f t="shared" si="168"/>
        <v>196.4134</v>
      </c>
      <c r="AZ518">
        <f t="shared" si="169"/>
        <v>195.4</v>
      </c>
      <c r="BA518">
        <f t="shared" ref="BA518:BA581" si="175">IFERROR(IF(AZ518/AY518&lt;1,AZ518/AY518-1,0),"")</f>
        <v>-5.1595257757361956E-3</v>
      </c>
      <c r="BB518">
        <f t="shared" ref="BB518:BB581" si="176">IFERROR(IF(AZ518/AY518&gt;1,AZ518/AY518-1,0),"")</f>
        <v>0</v>
      </c>
      <c r="BE518">
        <f t="shared" ref="BE518:BE581" si="177">BE517*(1+AU518)</f>
        <v>108.55467433056054</v>
      </c>
      <c r="BF518" t="e">
        <f t="shared" ref="BF518:BF581" si="178">BF517/(1+AV518)</f>
        <v>#N/A</v>
      </c>
      <c r="BG518">
        <f t="shared" si="162"/>
        <v>0.26946009451226688</v>
      </c>
      <c r="BH518">
        <f t="shared" si="163"/>
        <v>0.26951780221518606</v>
      </c>
      <c r="BI518">
        <f t="shared" si="161"/>
        <v>0.99999031826466833</v>
      </c>
      <c r="BL518" s="9"/>
      <c r="BM518" s="10" t="e">
        <f t="shared" ref="BM518:BM581" si="179">IF(VLOOKUP(BL518,AB:AF,2,FALSE)="",$BM517,VLOOKUP(BL518,AB:AF,2,FALSE))</f>
        <v>#N/A</v>
      </c>
      <c r="BN518" s="10" t="e">
        <f t="shared" ref="BN518:BN581" si="180">IF(VLOOKUP(BL518,AB:AF,5,FALSE)="",$BN517,VLOOKUP(BL518,AB:AF,5,FALSE))</f>
        <v>#N/A</v>
      </c>
      <c r="BO518" s="10" t="e">
        <f t="shared" si="170"/>
        <v>#N/A</v>
      </c>
      <c r="BP518" t="str">
        <f t="shared" si="171"/>
        <v/>
      </c>
      <c r="BQ518" s="10" t="str">
        <f t="shared" si="172"/>
        <v/>
      </c>
    </row>
    <row r="519" spans="4:69" x14ac:dyDescent="0.25">
      <c r="D519" s="6">
        <v>42734</v>
      </c>
      <c r="E519">
        <v>196.43520000000001</v>
      </c>
      <c r="F519">
        <v>195.81</v>
      </c>
      <c r="I519" s="6">
        <v>42734</v>
      </c>
      <c r="J519">
        <v>195.81</v>
      </c>
      <c r="K519">
        <v>196.43520000000001</v>
      </c>
      <c r="P519" s="6">
        <v>42739</v>
      </c>
      <c r="Q519">
        <v>9.3299999999999994E-2</v>
      </c>
      <c r="S519" s="6">
        <v>42741</v>
      </c>
      <c r="T519">
        <v>1541</v>
      </c>
      <c r="W519" s="6">
        <v>42775</v>
      </c>
      <c r="X519" t="s">
        <v>1622</v>
      </c>
      <c r="Y519">
        <v>2044.45</v>
      </c>
      <c r="AJ519" s="6">
        <v>42739</v>
      </c>
      <c r="AK519" s="4">
        <f t="shared" si="164"/>
        <v>9.3299999999999994E-2</v>
      </c>
      <c r="AM519" s="6">
        <v>42741</v>
      </c>
      <c r="AN519">
        <f t="shared" si="165"/>
        <v>311.75971000000004</v>
      </c>
      <c r="AR519" s="6">
        <v>42734</v>
      </c>
      <c r="AS519">
        <f t="shared" si="166"/>
        <v>196.43520000000001</v>
      </c>
      <c r="AT519">
        <f t="shared" si="167"/>
        <v>2052.21</v>
      </c>
      <c r="AU519">
        <f t="shared" si="173"/>
        <v>1.1099039067596905E-4</v>
      </c>
      <c r="AV519">
        <f t="shared" si="174"/>
        <v>1.4133104604474589E-4</v>
      </c>
      <c r="AX519" s="6">
        <v>42734</v>
      </c>
      <c r="AY519">
        <f t="shared" si="168"/>
        <v>196.43520000000001</v>
      </c>
      <c r="AZ519">
        <f t="shared" si="169"/>
        <v>195.81</v>
      </c>
      <c r="BA519">
        <f t="shared" si="175"/>
        <v>-3.1827289610009135E-3</v>
      </c>
      <c r="BB519">
        <f t="shared" si="176"/>
        <v>0</v>
      </c>
      <c r="BE519">
        <f t="shared" si="177"/>
        <v>108.5667228562742</v>
      </c>
      <c r="BF519" t="e">
        <f t="shared" si="178"/>
        <v>#N/A</v>
      </c>
      <c r="BG519">
        <f t="shared" si="162"/>
        <v>0.26943672274287167</v>
      </c>
      <c r="BH519">
        <f t="shared" si="163"/>
        <v>0.2694941931426369</v>
      </c>
      <c r="BI519">
        <f t="shared" si="161"/>
        <v>0.99999014972061318</v>
      </c>
      <c r="BL519" s="9"/>
      <c r="BM519" s="10" t="e">
        <f t="shared" si="179"/>
        <v>#N/A</v>
      </c>
      <c r="BN519" s="10" t="e">
        <f t="shared" si="180"/>
        <v>#N/A</v>
      </c>
      <c r="BO519" s="10" t="e">
        <f t="shared" si="170"/>
        <v>#N/A</v>
      </c>
      <c r="BP519" t="str">
        <f t="shared" si="171"/>
        <v/>
      </c>
      <c r="BQ519" s="10" t="str">
        <f t="shared" si="172"/>
        <v/>
      </c>
    </row>
    <row r="520" spans="4:69" x14ac:dyDescent="0.25">
      <c r="D520" s="6">
        <v>42737</v>
      </c>
      <c r="E520">
        <v>196.4171</v>
      </c>
      <c r="F520">
        <v>197.89</v>
      </c>
      <c r="I520" s="6">
        <v>42737</v>
      </c>
      <c r="J520">
        <v>197.89</v>
      </c>
      <c r="K520">
        <v>196.4171</v>
      </c>
      <c r="P520" s="6">
        <v>42740</v>
      </c>
      <c r="Q520">
        <v>0.11609999999999999</v>
      </c>
      <c r="S520" s="6">
        <v>42744</v>
      </c>
      <c r="T520">
        <v>968</v>
      </c>
      <c r="W520" s="6">
        <v>42776</v>
      </c>
      <c r="X520" t="s">
        <v>1622</v>
      </c>
      <c r="Y520">
        <v>2089.34</v>
      </c>
      <c r="AJ520" s="6">
        <v>42740</v>
      </c>
      <c r="AK520" s="4">
        <f t="shared" si="164"/>
        <v>0.11609999999999999</v>
      </c>
      <c r="AM520" s="6">
        <v>42744</v>
      </c>
      <c r="AN520">
        <f t="shared" si="165"/>
        <v>194.72288</v>
      </c>
      <c r="AR520" s="6">
        <v>42737</v>
      </c>
      <c r="AS520">
        <f t="shared" si="166"/>
        <v>196.4171</v>
      </c>
      <c r="AT520">
        <f t="shared" si="167"/>
        <v>2052.21</v>
      </c>
      <c r="AU520">
        <f t="shared" si="173"/>
        <v>-9.2142345160195482E-5</v>
      </c>
      <c r="AV520">
        <f t="shared" si="174"/>
        <v>0</v>
      </c>
      <c r="AX520" s="6">
        <v>42737</v>
      </c>
      <c r="AY520">
        <f t="shared" si="168"/>
        <v>196.4171</v>
      </c>
      <c r="AZ520">
        <f t="shared" si="169"/>
        <v>197.89</v>
      </c>
      <c r="BA520">
        <f t="shared" si="175"/>
        <v>0</v>
      </c>
      <c r="BB520">
        <f t="shared" si="176"/>
        <v>7.4988379321352383E-3</v>
      </c>
      <c r="BE520">
        <f t="shared" si="177"/>
        <v>108.55671926382387</v>
      </c>
      <c r="BF520" t="e">
        <f t="shared" si="178"/>
        <v>#N/A</v>
      </c>
      <c r="BG520">
        <f t="shared" si="162"/>
        <v>0.2692014276463095</v>
      </c>
      <c r="BH520">
        <f t="shared" si="163"/>
        <v>0.26925823073278943</v>
      </c>
      <c r="BI520">
        <f t="shared" si="161"/>
        <v>0.9999882109104673</v>
      </c>
      <c r="BL520" s="9"/>
      <c r="BM520" s="10" t="e">
        <f t="shared" si="179"/>
        <v>#N/A</v>
      </c>
      <c r="BN520" s="10" t="e">
        <f t="shared" si="180"/>
        <v>#N/A</v>
      </c>
      <c r="BO520" s="10" t="e">
        <f t="shared" si="170"/>
        <v>#N/A</v>
      </c>
      <c r="BP520" t="str">
        <f t="shared" si="171"/>
        <v/>
      </c>
      <c r="BQ520" s="10" t="str">
        <f t="shared" si="172"/>
        <v/>
      </c>
    </row>
    <row r="521" spans="4:69" x14ac:dyDescent="0.25">
      <c r="D521" s="6">
        <v>42738</v>
      </c>
      <c r="E521">
        <v>196.4111</v>
      </c>
      <c r="F521">
        <v>198.11</v>
      </c>
      <c r="I521" s="6">
        <v>42738</v>
      </c>
      <c r="J521">
        <v>198.11</v>
      </c>
      <c r="K521">
        <v>196.4111</v>
      </c>
      <c r="P521" s="6">
        <v>42741</v>
      </c>
      <c r="Q521">
        <v>0.12889999999999999</v>
      </c>
      <c r="S521" s="6">
        <v>42745</v>
      </c>
      <c r="T521">
        <v>3466</v>
      </c>
      <c r="W521" s="6">
        <v>42779</v>
      </c>
      <c r="X521" t="s">
        <v>1622</v>
      </c>
      <c r="Y521">
        <v>2099.6999999999998</v>
      </c>
      <c r="AJ521" s="6">
        <v>42741</v>
      </c>
      <c r="AK521" s="4">
        <f t="shared" si="164"/>
        <v>0.12889999999999999</v>
      </c>
      <c r="AM521" s="6">
        <v>42745</v>
      </c>
      <c r="AN521">
        <f t="shared" si="165"/>
        <v>693.68524000000002</v>
      </c>
      <c r="AR521" s="6">
        <v>42738</v>
      </c>
      <c r="AS521">
        <f t="shared" si="166"/>
        <v>196.4111</v>
      </c>
      <c r="AT521">
        <f t="shared" si="167"/>
        <v>2052.21</v>
      </c>
      <c r="AU521">
        <f t="shared" si="173"/>
        <v>-3.0547238504152752E-5</v>
      </c>
      <c r="AV521">
        <f t="shared" si="174"/>
        <v>0</v>
      </c>
      <c r="AX521" s="6">
        <v>42738</v>
      </c>
      <c r="AY521">
        <f t="shared" si="168"/>
        <v>196.4111</v>
      </c>
      <c r="AZ521">
        <f t="shared" si="169"/>
        <v>198.11</v>
      </c>
      <c r="BA521">
        <f t="shared" si="175"/>
        <v>0</v>
      </c>
      <c r="BB521">
        <f t="shared" si="176"/>
        <v>8.6497148073607644E-3</v>
      </c>
      <c r="BE521">
        <f t="shared" si="177"/>
        <v>108.55340315582929</v>
      </c>
      <c r="BF521" t="e">
        <f t="shared" si="178"/>
        <v>#N/A</v>
      </c>
      <c r="BG521">
        <f t="shared" si="162"/>
        <v>0.26830952315818113</v>
      </c>
      <c r="BH521">
        <f t="shared" si="163"/>
        <v>0.26836473266740934</v>
      </c>
      <c r="BI521">
        <f t="shared" si="161"/>
        <v>0.99998756371812081</v>
      </c>
      <c r="BL521" s="9"/>
      <c r="BM521" s="10" t="e">
        <f t="shared" si="179"/>
        <v>#N/A</v>
      </c>
      <c r="BN521" s="10" t="e">
        <f t="shared" si="180"/>
        <v>#N/A</v>
      </c>
      <c r="BO521" s="10" t="e">
        <f t="shared" si="170"/>
        <v>#N/A</v>
      </c>
      <c r="BP521" t="str">
        <f t="shared" si="171"/>
        <v/>
      </c>
      <c r="BQ521" s="10" t="str">
        <f t="shared" si="172"/>
        <v/>
      </c>
    </row>
    <row r="522" spans="4:69" x14ac:dyDescent="0.25">
      <c r="D522" s="6">
        <v>42739</v>
      </c>
      <c r="E522">
        <v>201.10509999999999</v>
      </c>
      <c r="F522">
        <v>201.68</v>
      </c>
      <c r="I522" s="6">
        <v>42739</v>
      </c>
      <c r="J522">
        <v>201.68</v>
      </c>
      <c r="K522">
        <v>201.10509999999999</v>
      </c>
      <c r="P522" s="6">
        <v>42744</v>
      </c>
      <c r="Q522">
        <v>0.13039999999999999</v>
      </c>
      <c r="S522" s="6">
        <v>42746</v>
      </c>
      <c r="T522">
        <v>6207</v>
      </c>
      <c r="W522" s="6">
        <v>42780</v>
      </c>
      <c r="X522" t="s">
        <v>1622</v>
      </c>
      <c r="Y522">
        <v>2079.1999999999998</v>
      </c>
      <c r="AJ522" s="6">
        <v>42744</v>
      </c>
      <c r="AK522" s="4">
        <f t="shared" si="164"/>
        <v>0.13039999999999999</v>
      </c>
      <c r="AM522" s="6">
        <v>42746</v>
      </c>
      <c r="AN522">
        <f t="shared" si="165"/>
        <v>1246.6759500000001</v>
      </c>
      <c r="AR522" s="6">
        <v>42739</v>
      </c>
      <c r="AS522">
        <f t="shared" si="166"/>
        <v>201.10509999999999</v>
      </c>
      <c r="AT522">
        <f t="shared" si="167"/>
        <v>2101.3200000000002</v>
      </c>
      <c r="AU522">
        <f t="shared" si="173"/>
        <v>2.3898852967067397E-2</v>
      </c>
      <c r="AV522">
        <f t="shared" si="174"/>
        <v>2.3930299530749766E-2</v>
      </c>
      <c r="AX522" s="6">
        <v>42739</v>
      </c>
      <c r="AY522">
        <f t="shared" si="168"/>
        <v>201.10509999999999</v>
      </c>
      <c r="AZ522">
        <f t="shared" si="169"/>
        <v>201.68</v>
      </c>
      <c r="BA522">
        <f t="shared" si="175"/>
        <v>0</v>
      </c>
      <c r="BB522">
        <f t="shared" si="176"/>
        <v>2.8587042297785192E-3</v>
      </c>
      <c r="BE522">
        <f t="shared" si="177"/>
        <v>111.14770497692524</v>
      </c>
      <c r="BF522" t="e">
        <f t="shared" si="178"/>
        <v>#N/A</v>
      </c>
      <c r="BG522">
        <f t="shared" si="162"/>
        <v>0.26924619832525215</v>
      </c>
      <c r="BH522">
        <f t="shared" si="163"/>
        <v>0.26929963313119698</v>
      </c>
      <c r="BI522">
        <f t="shared" si="161"/>
        <v>0.99999277557028809</v>
      </c>
      <c r="BL522" s="9"/>
      <c r="BM522" s="10" t="e">
        <f t="shared" si="179"/>
        <v>#N/A</v>
      </c>
      <c r="BN522" s="10" t="e">
        <f t="shared" si="180"/>
        <v>#N/A</v>
      </c>
      <c r="BO522" s="10" t="e">
        <f t="shared" si="170"/>
        <v>#N/A</v>
      </c>
      <c r="BP522" t="str">
        <f t="shared" si="171"/>
        <v/>
      </c>
      <c r="BQ522" s="10" t="str">
        <f t="shared" si="172"/>
        <v/>
      </c>
    </row>
    <row r="523" spans="4:69" x14ac:dyDescent="0.25">
      <c r="D523" s="6">
        <v>42740</v>
      </c>
      <c r="E523">
        <v>201.25579999999999</v>
      </c>
      <c r="F523">
        <v>200.25</v>
      </c>
      <c r="I523" s="6">
        <v>42740</v>
      </c>
      <c r="J523">
        <v>200.25</v>
      </c>
      <c r="K523">
        <v>201.25579999999999</v>
      </c>
      <c r="P523" s="6">
        <v>42745</v>
      </c>
      <c r="Q523">
        <v>0.1091</v>
      </c>
      <c r="S523" s="6">
        <v>42747</v>
      </c>
      <c r="T523">
        <v>33565</v>
      </c>
      <c r="W523" s="6">
        <v>42781</v>
      </c>
      <c r="X523" t="s">
        <v>1622</v>
      </c>
      <c r="Y523">
        <v>2098.9299999999998</v>
      </c>
      <c r="AJ523" s="6">
        <v>42745</v>
      </c>
      <c r="AK523" s="4">
        <f t="shared" si="164"/>
        <v>0.1091</v>
      </c>
      <c r="AM523" s="6">
        <v>42747</v>
      </c>
      <c r="AN523">
        <f t="shared" si="165"/>
        <v>6622.0388499999999</v>
      </c>
      <c r="AR523" s="6">
        <v>42740</v>
      </c>
      <c r="AS523">
        <f t="shared" si="166"/>
        <v>201.25579999999999</v>
      </c>
      <c r="AT523">
        <f t="shared" si="167"/>
        <v>2102.96</v>
      </c>
      <c r="AU523">
        <f t="shared" si="173"/>
        <v>7.4935941455489541E-4</v>
      </c>
      <c r="AV523">
        <f t="shared" si="174"/>
        <v>7.8046180496071926E-4</v>
      </c>
      <c r="AX523" s="6">
        <v>42740</v>
      </c>
      <c r="AY523">
        <f t="shared" si="168"/>
        <v>201.25579999999999</v>
      </c>
      <c r="AZ523">
        <f t="shared" si="169"/>
        <v>200.25</v>
      </c>
      <c r="BA523">
        <f t="shared" si="175"/>
        <v>-4.9976199443693137E-3</v>
      </c>
      <c r="BB523">
        <f t="shared" si="176"/>
        <v>0</v>
      </c>
      <c r="BE523">
        <f t="shared" si="177"/>
        <v>111.23099455605588</v>
      </c>
      <c r="BF523" t="e">
        <f t="shared" si="178"/>
        <v>#N/A</v>
      </c>
      <c r="BG523">
        <f t="shared" si="162"/>
        <v>0.26924596998709555</v>
      </c>
      <c r="BH523">
        <f t="shared" si="163"/>
        <v>0.2692994369447903</v>
      </c>
      <c r="BI523">
        <f t="shared" si="161"/>
        <v>0.9999913333884477</v>
      </c>
      <c r="BL523" s="9"/>
      <c r="BM523" s="10" t="e">
        <f t="shared" si="179"/>
        <v>#N/A</v>
      </c>
      <c r="BN523" s="10" t="e">
        <f t="shared" si="180"/>
        <v>#N/A</v>
      </c>
      <c r="BO523" s="10" t="e">
        <f t="shared" si="170"/>
        <v>#N/A</v>
      </c>
      <c r="BP523" t="str">
        <f t="shared" si="171"/>
        <v/>
      </c>
      <c r="BQ523" s="10" t="str">
        <f t="shared" si="172"/>
        <v/>
      </c>
    </row>
    <row r="524" spans="4:69" x14ac:dyDescent="0.25">
      <c r="D524" s="6">
        <v>42741</v>
      </c>
      <c r="E524">
        <v>200.93</v>
      </c>
      <c r="F524">
        <v>202.31</v>
      </c>
      <c r="I524" s="6">
        <v>42741</v>
      </c>
      <c r="J524">
        <v>202.31</v>
      </c>
      <c r="K524">
        <v>200.93</v>
      </c>
      <c r="P524" s="6">
        <v>42746</v>
      </c>
      <c r="Q524">
        <v>0.1003</v>
      </c>
      <c r="S524" s="6">
        <v>42748</v>
      </c>
      <c r="T524">
        <v>9069</v>
      </c>
      <c r="W524" s="6">
        <v>42782</v>
      </c>
      <c r="X524" t="s">
        <v>1622</v>
      </c>
      <c r="Y524">
        <v>2095.36</v>
      </c>
      <c r="AJ524" s="6">
        <v>42746</v>
      </c>
      <c r="AK524" s="4">
        <f t="shared" si="164"/>
        <v>0.1003</v>
      </c>
      <c r="AM524" s="6">
        <v>42748</v>
      </c>
      <c r="AN524">
        <f t="shared" si="165"/>
        <v>1817.60898</v>
      </c>
      <c r="AR524" s="6">
        <v>42741</v>
      </c>
      <c r="AS524">
        <f t="shared" si="166"/>
        <v>200.93</v>
      </c>
      <c r="AT524">
        <f t="shared" si="167"/>
        <v>2099.62</v>
      </c>
      <c r="AU524">
        <f t="shared" si="173"/>
        <v>-1.6188353329443794E-3</v>
      </c>
      <c r="AV524">
        <f t="shared" si="174"/>
        <v>-1.5882375318598818E-3</v>
      </c>
      <c r="AX524" s="6">
        <v>42741</v>
      </c>
      <c r="AY524">
        <f t="shared" si="168"/>
        <v>200.93</v>
      </c>
      <c r="AZ524">
        <f t="shared" si="169"/>
        <v>202.31</v>
      </c>
      <c r="BA524">
        <f t="shared" si="175"/>
        <v>0</v>
      </c>
      <c r="BB524">
        <f t="shared" si="176"/>
        <v>6.868063504703148E-3</v>
      </c>
      <c r="BE524">
        <f t="shared" si="177"/>
        <v>111.05092989194999</v>
      </c>
      <c r="BF524" t="e">
        <f t="shared" si="178"/>
        <v>#N/A</v>
      </c>
      <c r="BG524">
        <f t="shared" si="162"/>
        <v>0.26719521304896299</v>
      </c>
      <c r="BH524">
        <f t="shared" si="163"/>
        <v>0.26724694582979791</v>
      </c>
      <c r="BI524">
        <f t="shared" si="161"/>
        <v>0.99999074715528702</v>
      </c>
      <c r="BL524" s="9"/>
      <c r="BM524" s="10" t="e">
        <f t="shared" si="179"/>
        <v>#N/A</v>
      </c>
      <c r="BN524" s="10" t="e">
        <f t="shared" si="180"/>
        <v>#N/A</v>
      </c>
      <c r="BO524" s="10" t="e">
        <f t="shared" si="170"/>
        <v>#N/A</v>
      </c>
      <c r="BP524" t="str">
        <f t="shared" si="171"/>
        <v/>
      </c>
      <c r="BQ524" s="10" t="str">
        <f t="shared" si="172"/>
        <v/>
      </c>
    </row>
    <row r="525" spans="4:69" x14ac:dyDescent="0.25">
      <c r="D525" s="6">
        <v>42744</v>
      </c>
      <c r="E525">
        <v>200.91149999999999</v>
      </c>
      <c r="F525">
        <v>201.16</v>
      </c>
      <c r="I525" s="6">
        <v>42744</v>
      </c>
      <c r="J525">
        <v>201.16</v>
      </c>
      <c r="K525">
        <v>200.91149999999999</v>
      </c>
      <c r="P525" s="6">
        <v>42747</v>
      </c>
      <c r="Q525">
        <v>8.8800000000000004E-2</v>
      </c>
      <c r="S525" s="6">
        <v>42751</v>
      </c>
      <c r="T525">
        <v>1872</v>
      </c>
      <c r="W525" s="6">
        <v>42783</v>
      </c>
      <c r="X525" t="s">
        <v>1622</v>
      </c>
      <c r="Y525">
        <v>2086.7800000000002</v>
      </c>
      <c r="AJ525" s="6">
        <v>42747</v>
      </c>
      <c r="AK525" s="4">
        <f t="shared" si="164"/>
        <v>8.8800000000000004E-2</v>
      </c>
      <c r="AM525" s="6">
        <v>42751</v>
      </c>
      <c r="AN525">
        <f t="shared" si="165"/>
        <v>369.08352000000002</v>
      </c>
      <c r="AR525" s="6">
        <v>42744</v>
      </c>
      <c r="AS525">
        <f t="shared" si="166"/>
        <v>200.91149999999999</v>
      </c>
      <c r="AT525">
        <f t="shared" si="167"/>
        <v>2099.62</v>
      </c>
      <c r="AU525">
        <f t="shared" si="173"/>
        <v>-9.2071865824050469E-5</v>
      </c>
      <c r="AV525">
        <f t="shared" si="174"/>
        <v>0</v>
      </c>
      <c r="AX525" s="6">
        <v>42744</v>
      </c>
      <c r="AY525">
        <f t="shared" si="168"/>
        <v>200.91149999999999</v>
      </c>
      <c r="AZ525">
        <f t="shared" si="169"/>
        <v>201.16</v>
      </c>
      <c r="BA525">
        <f t="shared" si="175"/>
        <v>0</v>
      </c>
      <c r="BB525">
        <f t="shared" si="176"/>
        <v>1.2368629968917411E-3</v>
      </c>
      <c r="BE525">
        <f t="shared" si="177"/>
        <v>111.04070522563335</v>
      </c>
      <c r="BF525" t="e">
        <f t="shared" si="178"/>
        <v>#N/A</v>
      </c>
      <c r="BG525">
        <f t="shared" si="162"/>
        <v>0.26558653914740832</v>
      </c>
      <c r="BH525">
        <f t="shared" si="163"/>
        <v>0.26564054744624205</v>
      </c>
      <c r="BI525">
        <f t="shared" si="161"/>
        <v>0.99999083770135044</v>
      </c>
      <c r="BL525" s="9"/>
      <c r="BM525" s="10" t="e">
        <f t="shared" si="179"/>
        <v>#N/A</v>
      </c>
      <c r="BN525" s="10" t="e">
        <f t="shared" si="180"/>
        <v>#N/A</v>
      </c>
      <c r="BO525" s="10" t="e">
        <f t="shared" si="170"/>
        <v>#N/A</v>
      </c>
      <c r="BP525" t="str">
        <f t="shared" si="171"/>
        <v/>
      </c>
      <c r="BQ525" s="10" t="str">
        <f t="shared" si="172"/>
        <v/>
      </c>
    </row>
    <row r="526" spans="4:69" x14ac:dyDescent="0.25">
      <c r="D526" s="6">
        <v>42745</v>
      </c>
      <c r="E526">
        <v>199.49109999999999</v>
      </c>
      <c r="F526">
        <v>200.14</v>
      </c>
      <c r="I526" s="6">
        <v>42745</v>
      </c>
      <c r="J526">
        <v>200.14</v>
      </c>
      <c r="K526">
        <v>199.49109999999999</v>
      </c>
      <c r="P526" s="6">
        <v>42748</v>
      </c>
      <c r="Q526">
        <v>0.1241</v>
      </c>
      <c r="S526" s="6">
        <v>42752</v>
      </c>
      <c r="T526">
        <v>13641</v>
      </c>
      <c r="W526" s="6">
        <v>42786</v>
      </c>
      <c r="X526" t="s">
        <v>1622</v>
      </c>
      <c r="Y526">
        <v>2090.1</v>
      </c>
      <c r="AJ526" s="6">
        <v>42748</v>
      </c>
      <c r="AK526" s="4">
        <f t="shared" si="164"/>
        <v>0.1241</v>
      </c>
      <c r="AM526" s="6">
        <v>42752</v>
      </c>
      <c r="AN526">
        <f t="shared" si="165"/>
        <v>2654.2657800000002</v>
      </c>
      <c r="AR526" s="6">
        <v>42745</v>
      </c>
      <c r="AS526">
        <f t="shared" si="166"/>
        <v>199.49109999999999</v>
      </c>
      <c r="AT526">
        <f t="shared" si="167"/>
        <v>2084.84</v>
      </c>
      <c r="AU526">
        <f t="shared" si="173"/>
        <v>-7.0697794800198555E-3</v>
      </c>
      <c r="AV526">
        <f t="shared" si="174"/>
        <v>-7.0393690286812971E-3</v>
      </c>
      <c r="AX526" s="6">
        <v>42745</v>
      </c>
      <c r="AY526">
        <f t="shared" si="168"/>
        <v>199.49109999999999</v>
      </c>
      <c r="AZ526">
        <f t="shared" si="169"/>
        <v>200.14</v>
      </c>
      <c r="BA526">
        <f t="shared" si="175"/>
        <v>0</v>
      </c>
      <c r="BB526">
        <f t="shared" si="176"/>
        <v>3.2527766902883393E-3</v>
      </c>
      <c r="BE526">
        <f t="shared" si="177"/>
        <v>110.25567192638223</v>
      </c>
      <c r="BF526" t="e">
        <f t="shared" si="178"/>
        <v>#N/A</v>
      </c>
      <c r="BG526">
        <f t="shared" si="162"/>
        <v>0.26440423961867038</v>
      </c>
      <c r="BH526">
        <f t="shared" si="163"/>
        <v>0.26445691892688261</v>
      </c>
      <c r="BI526">
        <f t="shared" si="161"/>
        <v>0.99999098604173076</v>
      </c>
      <c r="BL526" s="9"/>
      <c r="BM526" s="10" t="e">
        <f t="shared" si="179"/>
        <v>#N/A</v>
      </c>
      <c r="BN526" s="10" t="e">
        <f t="shared" si="180"/>
        <v>#N/A</v>
      </c>
      <c r="BO526" s="10" t="e">
        <f t="shared" si="170"/>
        <v>#N/A</v>
      </c>
      <c r="BP526" t="str">
        <f t="shared" si="171"/>
        <v/>
      </c>
      <c r="BQ526" s="10" t="str">
        <f t="shared" si="172"/>
        <v/>
      </c>
    </row>
    <row r="527" spans="4:69" x14ac:dyDescent="0.25">
      <c r="D527" s="6">
        <v>42746</v>
      </c>
      <c r="E527">
        <v>200.53749999999999</v>
      </c>
      <c r="F527">
        <v>200.85</v>
      </c>
      <c r="I527" s="6">
        <v>42746</v>
      </c>
      <c r="J527">
        <v>200.85</v>
      </c>
      <c r="K527">
        <v>200.53749999999999</v>
      </c>
      <c r="P527" s="6">
        <v>42751</v>
      </c>
      <c r="Q527">
        <v>0.1013</v>
      </c>
      <c r="S527" s="6">
        <v>42753</v>
      </c>
      <c r="T527">
        <v>6773</v>
      </c>
      <c r="W527" s="6">
        <v>42787</v>
      </c>
      <c r="X527" t="s">
        <v>1622</v>
      </c>
      <c r="Y527">
        <v>2101.89</v>
      </c>
      <c r="AJ527" s="6">
        <v>42751</v>
      </c>
      <c r="AK527" s="4">
        <f t="shared" si="164"/>
        <v>0.1013</v>
      </c>
      <c r="AM527" s="6">
        <v>42753</v>
      </c>
      <c r="AN527">
        <f t="shared" si="165"/>
        <v>1325.74702</v>
      </c>
      <c r="AR527" s="6">
        <v>42746</v>
      </c>
      <c r="AS527">
        <f t="shared" si="166"/>
        <v>200.53749999999999</v>
      </c>
      <c r="AT527">
        <f t="shared" si="167"/>
        <v>2095.84</v>
      </c>
      <c r="AU527">
        <f t="shared" si="173"/>
        <v>5.2453467848943003E-3</v>
      </c>
      <c r="AV527">
        <f t="shared" si="174"/>
        <v>5.2761842635407064E-3</v>
      </c>
      <c r="AX527" s="6">
        <v>42746</v>
      </c>
      <c r="AY527">
        <f t="shared" si="168"/>
        <v>200.53749999999999</v>
      </c>
      <c r="AZ527">
        <f t="shared" si="169"/>
        <v>200.85</v>
      </c>
      <c r="BA527">
        <f t="shared" si="175"/>
        <v>0</v>
      </c>
      <c r="BB527">
        <f t="shared" si="176"/>
        <v>1.5583120364022207E-3</v>
      </c>
      <c r="BE527">
        <f t="shared" si="177"/>
        <v>110.83400116063764</v>
      </c>
      <c r="BF527" t="e">
        <f t="shared" si="178"/>
        <v>#N/A</v>
      </c>
      <c r="BG527">
        <f t="shared" si="162"/>
        <v>0.26442328267326004</v>
      </c>
      <c r="BH527">
        <f t="shared" si="163"/>
        <v>0.264475475679601</v>
      </c>
      <c r="BI527">
        <f t="shared" si="161"/>
        <v>0.99999128251324432</v>
      </c>
      <c r="BL527" s="9"/>
      <c r="BM527" s="10" t="e">
        <f t="shared" si="179"/>
        <v>#N/A</v>
      </c>
      <c r="BN527" s="10" t="e">
        <f t="shared" si="180"/>
        <v>#N/A</v>
      </c>
      <c r="BO527" s="10" t="e">
        <f t="shared" si="170"/>
        <v>#N/A</v>
      </c>
      <c r="BP527" t="str">
        <f t="shared" si="171"/>
        <v/>
      </c>
      <c r="BQ527" s="10" t="str">
        <f t="shared" si="172"/>
        <v/>
      </c>
    </row>
    <row r="528" spans="4:69" x14ac:dyDescent="0.25">
      <c r="D528" s="6">
        <v>42747</v>
      </c>
      <c r="E528">
        <v>198.56800000000001</v>
      </c>
      <c r="F528">
        <v>197.29</v>
      </c>
      <c r="I528" s="6">
        <v>42747</v>
      </c>
      <c r="J528">
        <v>197.29</v>
      </c>
      <c r="K528">
        <v>198.56800000000001</v>
      </c>
      <c r="P528" s="6">
        <v>42752</v>
      </c>
      <c r="Q528">
        <v>0.1013</v>
      </c>
      <c r="S528" s="6">
        <v>42754</v>
      </c>
      <c r="T528">
        <v>9270</v>
      </c>
      <c r="W528" s="6">
        <v>42788</v>
      </c>
      <c r="X528" t="s">
        <v>1622</v>
      </c>
      <c r="Y528">
        <v>2103.91</v>
      </c>
      <c r="AJ528" s="6">
        <v>42752</v>
      </c>
      <c r="AK528" s="4">
        <f t="shared" si="164"/>
        <v>0.1013</v>
      </c>
      <c r="AM528" s="6">
        <v>42754</v>
      </c>
      <c r="AN528">
        <f t="shared" si="165"/>
        <v>1837.0358999999999</v>
      </c>
      <c r="AR528" s="6">
        <v>42747</v>
      </c>
      <c r="AS528">
        <f t="shared" si="166"/>
        <v>198.56800000000001</v>
      </c>
      <c r="AT528">
        <f t="shared" si="167"/>
        <v>2075.3200000000002</v>
      </c>
      <c r="AU528">
        <f t="shared" si="173"/>
        <v>-9.8211057782209288E-3</v>
      </c>
      <c r="AV528">
        <f t="shared" si="174"/>
        <v>-9.7908237270020182E-3</v>
      </c>
      <c r="AX528" s="6">
        <v>42747</v>
      </c>
      <c r="AY528">
        <f t="shared" si="168"/>
        <v>198.56800000000001</v>
      </c>
      <c r="AZ528">
        <f t="shared" si="169"/>
        <v>197.29</v>
      </c>
      <c r="BA528">
        <f t="shared" si="175"/>
        <v>-6.4360823496234509E-3</v>
      </c>
      <c r="BB528">
        <f t="shared" si="176"/>
        <v>0</v>
      </c>
      <c r="BE528">
        <f t="shared" si="177"/>
        <v>109.74548871141556</v>
      </c>
      <c r="BF528" t="e">
        <f t="shared" si="178"/>
        <v>#N/A</v>
      </c>
      <c r="BG528">
        <f t="shared" si="162"/>
        <v>0.26438336316237099</v>
      </c>
      <c r="BH528">
        <f t="shared" si="163"/>
        <v>0.26443718853558812</v>
      </c>
      <c r="BI528">
        <f t="shared" si="161"/>
        <v>0.99999199384626558</v>
      </c>
      <c r="BL528" s="9"/>
      <c r="BM528" s="10" t="e">
        <f t="shared" si="179"/>
        <v>#N/A</v>
      </c>
      <c r="BN528" s="10" t="e">
        <f t="shared" si="180"/>
        <v>#N/A</v>
      </c>
      <c r="BO528" s="10" t="e">
        <f t="shared" si="170"/>
        <v>#N/A</v>
      </c>
      <c r="BP528" t="str">
        <f t="shared" si="171"/>
        <v/>
      </c>
      <c r="BQ528" s="10" t="str">
        <f t="shared" si="172"/>
        <v/>
      </c>
    </row>
    <row r="529" spans="4:69" x14ac:dyDescent="0.25">
      <c r="D529" s="6">
        <v>42748</v>
      </c>
      <c r="E529">
        <v>199.78749999999999</v>
      </c>
      <c r="F529">
        <v>200.42</v>
      </c>
      <c r="I529" s="6">
        <v>42748</v>
      </c>
      <c r="J529">
        <v>200.42</v>
      </c>
      <c r="K529">
        <v>199.78749999999999</v>
      </c>
      <c r="P529" s="6">
        <v>42753</v>
      </c>
      <c r="Q529">
        <v>8.3900000000000002E-2</v>
      </c>
      <c r="S529" s="6">
        <v>42755</v>
      </c>
      <c r="T529">
        <v>1751</v>
      </c>
      <c r="W529" s="6">
        <v>42789</v>
      </c>
      <c r="X529" t="s">
        <v>1622</v>
      </c>
      <c r="Y529">
        <v>2102.7399999999998</v>
      </c>
      <c r="AJ529" s="6">
        <v>42753</v>
      </c>
      <c r="AK529" s="4">
        <f t="shared" si="164"/>
        <v>8.3900000000000002E-2</v>
      </c>
      <c r="AM529" s="6">
        <v>42755</v>
      </c>
      <c r="AN529">
        <f t="shared" si="165"/>
        <v>349.39454000000001</v>
      </c>
      <c r="AR529" s="6">
        <v>42748</v>
      </c>
      <c r="AS529">
        <f t="shared" si="166"/>
        <v>199.78749999999999</v>
      </c>
      <c r="AT529">
        <f t="shared" si="167"/>
        <v>2088.13</v>
      </c>
      <c r="AU529">
        <f t="shared" si="173"/>
        <v>6.1414729462954121E-3</v>
      </c>
      <c r="AV529">
        <f t="shared" si="174"/>
        <v>6.172542065801867E-3</v>
      </c>
      <c r="AX529" s="6">
        <v>42748</v>
      </c>
      <c r="AY529">
        <f t="shared" si="168"/>
        <v>199.78749999999999</v>
      </c>
      <c r="AZ529">
        <f t="shared" si="169"/>
        <v>200.42</v>
      </c>
      <c r="BA529">
        <f t="shared" si="175"/>
        <v>0</v>
      </c>
      <c r="BB529">
        <f t="shared" si="176"/>
        <v>3.1658637302132142E-3</v>
      </c>
      <c r="BE529">
        <f t="shared" si="177"/>
        <v>110.41948766131469</v>
      </c>
      <c r="BF529" t="e">
        <f t="shared" si="178"/>
        <v>#N/A</v>
      </c>
      <c r="BG529">
        <f t="shared" si="162"/>
        <v>0.26444106280120505</v>
      </c>
      <c r="BH529">
        <f t="shared" si="163"/>
        <v>0.26449471887567161</v>
      </c>
      <c r="BI529">
        <f t="shared" si="161"/>
        <v>0.99999210153296192</v>
      </c>
      <c r="BL529" s="9"/>
      <c r="BM529" s="10" t="e">
        <f t="shared" si="179"/>
        <v>#N/A</v>
      </c>
      <c r="BN529" s="10" t="e">
        <f t="shared" si="180"/>
        <v>#N/A</v>
      </c>
      <c r="BO529" s="10" t="e">
        <f t="shared" si="170"/>
        <v>#N/A</v>
      </c>
      <c r="BP529" t="str">
        <f t="shared" si="171"/>
        <v/>
      </c>
      <c r="BQ529" s="10" t="str">
        <f t="shared" si="172"/>
        <v/>
      </c>
    </row>
    <row r="530" spans="4:69" x14ac:dyDescent="0.25">
      <c r="D530" s="6">
        <v>42751</v>
      </c>
      <c r="E530">
        <v>197.90360000000001</v>
      </c>
      <c r="F530">
        <v>197.16</v>
      </c>
      <c r="I530" s="6">
        <v>42751</v>
      </c>
      <c r="J530">
        <v>197.16</v>
      </c>
      <c r="K530">
        <v>197.90360000000001</v>
      </c>
      <c r="P530" s="6">
        <v>42754</v>
      </c>
      <c r="Q530">
        <v>8.6499999999999994E-2</v>
      </c>
      <c r="S530" s="6">
        <v>42758</v>
      </c>
      <c r="T530">
        <v>4152</v>
      </c>
      <c r="W530" s="6">
        <v>42790</v>
      </c>
      <c r="X530" t="s">
        <v>1622</v>
      </c>
      <c r="Y530">
        <v>2094.85</v>
      </c>
      <c r="AJ530" s="6">
        <v>42754</v>
      </c>
      <c r="AK530" s="4">
        <f t="shared" si="164"/>
        <v>8.6499999999999994E-2</v>
      </c>
      <c r="AM530" s="6">
        <v>42758</v>
      </c>
      <c r="AN530">
        <f t="shared" si="165"/>
        <v>810.59496000000001</v>
      </c>
      <c r="AR530" s="6">
        <v>42751</v>
      </c>
      <c r="AS530">
        <f t="shared" si="166"/>
        <v>197.90360000000001</v>
      </c>
      <c r="AT530">
        <f t="shared" si="167"/>
        <v>2068.63</v>
      </c>
      <c r="AU530">
        <f t="shared" si="173"/>
        <v>-9.4295188637927296E-3</v>
      </c>
      <c r="AV530">
        <f t="shared" si="174"/>
        <v>-9.3384990398107659E-3</v>
      </c>
      <c r="AX530" s="6">
        <v>42751</v>
      </c>
      <c r="AY530">
        <f t="shared" si="168"/>
        <v>197.90360000000001</v>
      </c>
      <c r="AZ530">
        <f t="shared" si="169"/>
        <v>197.16</v>
      </c>
      <c r="BA530">
        <f t="shared" si="175"/>
        <v>-3.7573849086121047E-3</v>
      </c>
      <c r="BB530">
        <f t="shared" si="176"/>
        <v>0</v>
      </c>
      <c r="BE530">
        <f t="shared" si="177"/>
        <v>109.37828501948199</v>
      </c>
      <c r="BF530" t="e">
        <f t="shared" si="178"/>
        <v>#N/A</v>
      </c>
      <c r="BG530">
        <f t="shared" si="162"/>
        <v>0.26164657899372623</v>
      </c>
      <c r="BH530">
        <f t="shared" si="163"/>
        <v>0.26169601410561211</v>
      </c>
      <c r="BI530">
        <f t="shared" si="161"/>
        <v>0.99999295542333733</v>
      </c>
      <c r="BL530" s="9"/>
      <c r="BM530" s="10" t="e">
        <f t="shared" si="179"/>
        <v>#N/A</v>
      </c>
      <c r="BN530" s="10" t="e">
        <f t="shared" si="180"/>
        <v>#N/A</v>
      </c>
      <c r="BO530" s="10" t="e">
        <f t="shared" si="170"/>
        <v>#N/A</v>
      </c>
      <c r="BP530" t="str">
        <f t="shared" si="171"/>
        <v/>
      </c>
      <c r="BQ530" s="10" t="str">
        <f t="shared" si="172"/>
        <v/>
      </c>
    </row>
    <row r="531" spans="4:69" x14ac:dyDescent="0.25">
      <c r="D531" s="6">
        <v>42752</v>
      </c>
      <c r="E531">
        <v>195.06200000000001</v>
      </c>
      <c r="F531">
        <v>194.58</v>
      </c>
      <c r="I531" s="6">
        <v>42752</v>
      </c>
      <c r="J531">
        <v>194.58</v>
      </c>
      <c r="K531">
        <v>195.06200000000001</v>
      </c>
      <c r="P531" s="6">
        <v>42755</v>
      </c>
      <c r="Q531">
        <v>6.9800000000000001E-2</v>
      </c>
      <c r="S531" s="6">
        <v>42759</v>
      </c>
      <c r="T531">
        <v>2219</v>
      </c>
      <c r="W531" s="6">
        <v>42793</v>
      </c>
      <c r="X531" t="s">
        <v>1622</v>
      </c>
      <c r="Y531">
        <v>2072.4699999999998</v>
      </c>
      <c r="AJ531" s="6">
        <v>42755</v>
      </c>
      <c r="AK531" s="4">
        <f t="shared" si="164"/>
        <v>6.9800000000000001E-2</v>
      </c>
      <c r="AM531" s="6">
        <v>42759</v>
      </c>
      <c r="AN531">
        <f t="shared" si="165"/>
        <v>435.38999000000001</v>
      </c>
      <c r="AR531" s="6">
        <v>42752</v>
      </c>
      <c r="AS531">
        <f t="shared" si="166"/>
        <v>195.06200000000001</v>
      </c>
      <c r="AT531">
        <f t="shared" si="167"/>
        <v>2039</v>
      </c>
      <c r="AU531">
        <f t="shared" si="173"/>
        <v>-1.4358505858407811E-2</v>
      </c>
      <c r="AV531">
        <f t="shared" si="174"/>
        <v>-1.4323489459207361E-2</v>
      </c>
      <c r="AX531" s="6">
        <v>42752</v>
      </c>
      <c r="AY531">
        <f t="shared" si="168"/>
        <v>195.06200000000001</v>
      </c>
      <c r="AZ531">
        <f t="shared" si="169"/>
        <v>194.58</v>
      </c>
      <c r="BA531">
        <f t="shared" si="175"/>
        <v>-2.471009217582143E-3</v>
      </c>
      <c r="BB531">
        <f t="shared" si="176"/>
        <v>0</v>
      </c>
      <c r="BE531">
        <f t="shared" si="177"/>
        <v>107.80777627324716</v>
      </c>
      <c r="BF531" t="e">
        <f t="shared" si="178"/>
        <v>#N/A</v>
      </c>
      <c r="BG531">
        <f t="shared" si="162"/>
        <v>0.26034138646005067</v>
      </c>
      <c r="BH531">
        <f t="shared" si="163"/>
        <v>0.26038945246430917</v>
      </c>
      <c r="BI531">
        <f t="shared" si="161"/>
        <v>0.99999380325347931</v>
      </c>
      <c r="BL531" s="9"/>
      <c r="BM531" s="10" t="e">
        <f t="shared" si="179"/>
        <v>#N/A</v>
      </c>
      <c r="BN531" s="10" t="e">
        <f t="shared" si="180"/>
        <v>#N/A</v>
      </c>
      <c r="BO531" s="10" t="e">
        <f t="shared" si="170"/>
        <v>#N/A</v>
      </c>
      <c r="BP531" t="str">
        <f t="shared" si="171"/>
        <v/>
      </c>
      <c r="BQ531" s="10" t="str">
        <f t="shared" si="172"/>
        <v/>
      </c>
    </row>
    <row r="532" spans="4:69" x14ac:dyDescent="0.25">
      <c r="D532" s="6">
        <v>42753</v>
      </c>
      <c r="E532">
        <v>195.6816</v>
      </c>
      <c r="F532">
        <v>195.74</v>
      </c>
      <c r="I532" s="6">
        <v>42753</v>
      </c>
      <c r="J532">
        <v>195.74</v>
      </c>
      <c r="K532">
        <v>195.6816</v>
      </c>
      <c r="P532" s="6">
        <v>42758</v>
      </c>
      <c r="Q532">
        <v>8.4599999999999995E-2</v>
      </c>
      <c r="S532" s="6">
        <v>42760</v>
      </c>
      <c r="T532">
        <v>27348</v>
      </c>
      <c r="W532" s="6">
        <v>42794</v>
      </c>
      <c r="X532" t="s">
        <v>1622</v>
      </c>
      <c r="Y532">
        <v>2074.3000000000002</v>
      </c>
      <c r="AJ532" s="6">
        <v>42758</v>
      </c>
      <c r="AK532" s="4">
        <f t="shared" si="164"/>
        <v>8.4599999999999995E-2</v>
      </c>
      <c r="AM532" s="6">
        <v>42760</v>
      </c>
      <c r="AN532">
        <f t="shared" si="165"/>
        <v>5429.3984400000008</v>
      </c>
      <c r="AR532" s="6">
        <v>42753</v>
      </c>
      <c r="AS532">
        <f t="shared" si="166"/>
        <v>195.6816</v>
      </c>
      <c r="AT532">
        <f t="shared" si="167"/>
        <v>2045.53</v>
      </c>
      <c r="AU532">
        <f t="shared" si="173"/>
        <v>3.1764259568751729E-3</v>
      </c>
      <c r="AV532">
        <f t="shared" si="174"/>
        <v>3.2025502697401453E-3</v>
      </c>
      <c r="AX532" s="6">
        <v>42753</v>
      </c>
      <c r="AY532">
        <f t="shared" si="168"/>
        <v>195.6816</v>
      </c>
      <c r="AZ532">
        <f t="shared" si="169"/>
        <v>195.74</v>
      </c>
      <c r="BA532">
        <f t="shared" si="175"/>
        <v>0</v>
      </c>
      <c r="BB532">
        <f t="shared" si="176"/>
        <v>2.9844400291079154E-4</v>
      </c>
      <c r="BE532">
        <f t="shared" si="177"/>
        <v>108.15021969215449</v>
      </c>
      <c r="BF532" t="e">
        <f t="shared" si="178"/>
        <v>#N/A</v>
      </c>
      <c r="BG532">
        <f t="shared" si="162"/>
        <v>0.25388630615762614</v>
      </c>
      <c r="BH532">
        <f t="shared" si="163"/>
        <v>0.25394034943166427</v>
      </c>
      <c r="BI532">
        <f t="shared" si="161"/>
        <v>0.99999392034305745</v>
      </c>
      <c r="BL532" s="9"/>
      <c r="BM532" s="10" t="e">
        <f t="shared" si="179"/>
        <v>#N/A</v>
      </c>
      <c r="BN532" s="10" t="e">
        <f t="shared" si="180"/>
        <v>#N/A</v>
      </c>
      <c r="BO532" s="10" t="e">
        <f t="shared" si="170"/>
        <v>#N/A</v>
      </c>
      <c r="BP532" t="str">
        <f t="shared" si="171"/>
        <v/>
      </c>
      <c r="BQ532" s="10" t="str">
        <f t="shared" si="172"/>
        <v/>
      </c>
    </row>
    <row r="533" spans="4:69" x14ac:dyDescent="0.25">
      <c r="D533" s="6">
        <v>42754</v>
      </c>
      <c r="E533">
        <v>197.53049999999999</v>
      </c>
      <c r="F533">
        <v>198.17</v>
      </c>
      <c r="I533" s="6">
        <v>42754</v>
      </c>
      <c r="J533">
        <v>198.17</v>
      </c>
      <c r="K533">
        <v>197.53049999999999</v>
      </c>
      <c r="P533" s="6">
        <v>42759</v>
      </c>
      <c r="Q533">
        <v>9.64E-2</v>
      </c>
      <c r="S533" s="6">
        <v>42761</v>
      </c>
      <c r="T533">
        <v>16590</v>
      </c>
      <c r="W533" s="6">
        <v>42795</v>
      </c>
      <c r="X533" t="s">
        <v>1622</v>
      </c>
      <c r="Y533">
        <v>2097.94</v>
      </c>
      <c r="AJ533" s="6">
        <v>42759</v>
      </c>
      <c r="AK533" s="4">
        <f t="shared" si="164"/>
        <v>9.64E-2</v>
      </c>
      <c r="AM533" s="6">
        <v>42761</v>
      </c>
      <c r="AN533">
        <f t="shared" si="165"/>
        <v>3350.0187000000001</v>
      </c>
      <c r="AR533" s="6">
        <v>42754</v>
      </c>
      <c r="AS533">
        <f t="shared" si="166"/>
        <v>197.53049999999999</v>
      </c>
      <c r="AT533">
        <f t="shared" si="167"/>
        <v>2064.92</v>
      </c>
      <c r="AU533">
        <f t="shared" si="173"/>
        <v>9.4485122770868735E-3</v>
      </c>
      <c r="AV533">
        <f t="shared" si="174"/>
        <v>9.4792058781831834E-3</v>
      </c>
      <c r="AX533" s="6">
        <v>42754</v>
      </c>
      <c r="AY533">
        <f t="shared" si="168"/>
        <v>197.53049999999999</v>
      </c>
      <c r="AZ533">
        <f t="shared" si="169"/>
        <v>198.17</v>
      </c>
      <c r="BA533">
        <f t="shared" si="175"/>
        <v>0</v>
      </c>
      <c r="BB533">
        <f t="shared" si="176"/>
        <v>3.237474719093969E-3</v>
      </c>
      <c r="BE533">
        <f t="shared" si="177"/>
        <v>109.17207837068545</v>
      </c>
      <c r="BF533" t="e">
        <f t="shared" si="178"/>
        <v>#N/A</v>
      </c>
      <c r="BG533">
        <f t="shared" si="162"/>
        <v>0.25369608383413167</v>
      </c>
      <c r="BH533">
        <f t="shared" si="163"/>
        <v>0.25374806195307337</v>
      </c>
      <c r="BI533">
        <f t="shared" si="161"/>
        <v>0.99999444282605732</v>
      </c>
      <c r="BL533" s="9"/>
      <c r="BM533" s="10" t="e">
        <f t="shared" si="179"/>
        <v>#N/A</v>
      </c>
      <c r="BN533" s="10" t="e">
        <f t="shared" si="180"/>
        <v>#N/A</v>
      </c>
      <c r="BO533" s="10" t="e">
        <f t="shared" si="170"/>
        <v>#N/A</v>
      </c>
      <c r="BP533" t="str">
        <f t="shared" si="171"/>
        <v/>
      </c>
      <c r="BQ533" s="10" t="str">
        <f t="shared" si="172"/>
        <v/>
      </c>
    </row>
    <row r="534" spans="4:69" x14ac:dyDescent="0.25">
      <c r="D534" s="6">
        <v>42755</v>
      </c>
      <c r="E534">
        <v>198.20840000000001</v>
      </c>
      <c r="F534">
        <v>199.54</v>
      </c>
      <c r="I534" s="6">
        <v>42755</v>
      </c>
      <c r="J534">
        <v>199.54</v>
      </c>
      <c r="K534">
        <v>198.20840000000001</v>
      </c>
      <c r="P534" s="6">
        <v>42760</v>
      </c>
      <c r="Q534">
        <v>0.13220000000000001</v>
      </c>
      <c r="S534" s="6">
        <v>42762</v>
      </c>
      <c r="T534">
        <v>20477</v>
      </c>
      <c r="W534" s="6">
        <v>42796</v>
      </c>
      <c r="X534" t="s">
        <v>1622</v>
      </c>
      <c r="Y534">
        <v>2113.4</v>
      </c>
      <c r="AJ534" s="6">
        <v>42760</v>
      </c>
      <c r="AK534" s="4">
        <f t="shared" si="164"/>
        <v>0.13220000000000001</v>
      </c>
      <c r="AM534" s="6">
        <v>42762</v>
      </c>
      <c r="AN534">
        <f t="shared" si="165"/>
        <v>4111.1672900000003</v>
      </c>
      <c r="AR534" s="6">
        <v>42755</v>
      </c>
      <c r="AS534">
        <f t="shared" si="166"/>
        <v>198.20840000000001</v>
      </c>
      <c r="AT534">
        <f t="shared" si="167"/>
        <v>2072.0700000000002</v>
      </c>
      <c r="AU534">
        <f t="shared" si="173"/>
        <v>3.4318750775197415E-3</v>
      </c>
      <c r="AV534">
        <f t="shared" si="174"/>
        <v>3.462603878116477E-3</v>
      </c>
      <c r="AX534" s="6">
        <v>42755</v>
      </c>
      <c r="AY534">
        <f t="shared" si="168"/>
        <v>198.20840000000001</v>
      </c>
      <c r="AZ534">
        <f t="shared" si="169"/>
        <v>199.54</v>
      </c>
      <c r="BA534">
        <f t="shared" si="175"/>
        <v>0</v>
      </c>
      <c r="BB534">
        <f t="shared" si="176"/>
        <v>6.7181814696046782E-3</v>
      </c>
      <c r="BE534">
        <f t="shared" si="177"/>
        <v>109.54674330560684</v>
      </c>
      <c r="BF534" t="e">
        <f t="shared" si="178"/>
        <v>#N/A</v>
      </c>
      <c r="BG534">
        <f t="shared" si="162"/>
        <v>0.25249943682273857</v>
      </c>
      <c r="BH534">
        <f t="shared" si="163"/>
        <v>0.25254949795874065</v>
      </c>
      <c r="BI534">
        <f t="shared" si="161"/>
        <v>0.99999452703125302</v>
      </c>
      <c r="BL534" s="9"/>
      <c r="BM534" s="10" t="e">
        <f t="shared" si="179"/>
        <v>#N/A</v>
      </c>
      <c r="BN534" s="10" t="e">
        <f t="shared" si="180"/>
        <v>#N/A</v>
      </c>
      <c r="BO534" s="10" t="e">
        <f t="shared" si="170"/>
        <v>#N/A</v>
      </c>
      <c r="BP534" t="str">
        <f t="shared" si="171"/>
        <v/>
      </c>
      <c r="BQ534" s="10" t="str">
        <f t="shared" si="172"/>
        <v/>
      </c>
    </row>
    <row r="535" spans="4:69" x14ac:dyDescent="0.25">
      <c r="D535" s="6">
        <v>42758</v>
      </c>
      <c r="E535">
        <v>195.71950000000001</v>
      </c>
      <c r="F535">
        <v>195.23</v>
      </c>
      <c r="I535" s="6">
        <v>42758</v>
      </c>
      <c r="J535">
        <v>195.23</v>
      </c>
      <c r="K535">
        <v>195.71950000000001</v>
      </c>
      <c r="P535" s="6">
        <v>42761</v>
      </c>
      <c r="Q535">
        <v>7.3899999999999993E-2</v>
      </c>
      <c r="S535" s="6">
        <v>42765</v>
      </c>
      <c r="T535">
        <v>21815</v>
      </c>
      <c r="W535" s="6">
        <v>42797</v>
      </c>
      <c r="X535" t="s">
        <v>1622</v>
      </c>
      <c r="Y535">
        <v>2104.6</v>
      </c>
      <c r="AJ535" s="6">
        <v>42761</v>
      </c>
      <c r="AK535" s="4">
        <f t="shared" si="164"/>
        <v>7.3899999999999993E-2</v>
      </c>
      <c r="AM535" s="6">
        <v>42765</v>
      </c>
      <c r="AN535">
        <f t="shared" si="165"/>
        <v>4291.4467999999997</v>
      </c>
      <c r="AR535" s="6">
        <v>42758</v>
      </c>
      <c r="AS535">
        <f t="shared" si="166"/>
        <v>195.71950000000001</v>
      </c>
      <c r="AT535">
        <f t="shared" si="167"/>
        <v>2046.24</v>
      </c>
      <c r="AU535">
        <f t="shared" si="173"/>
        <v>-1.2556985475893012E-2</v>
      </c>
      <c r="AV535">
        <f t="shared" si="174"/>
        <v>-1.2465795074490749E-2</v>
      </c>
      <c r="AX535" s="6">
        <v>42758</v>
      </c>
      <c r="AY535">
        <f t="shared" si="168"/>
        <v>195.71950000000001</v>
      </c>
      <c r="AZ535">
        <f t="shared" si="169"/>
        <v>195.23</v>
      </c>
      <c r="BA535">
        <f t="shared" si="175"/>
        <v>-2.5010282572764941E-3</v>
      </c>
      <c r="BB535">
        <f t="shared" si="176"/>
        <v>0</v>
      </c>
      <c r="BE535">
        <f t="shared" si="177"/>
        <v>108.17116644098695</v>
      </c>
      <c r="BF535" t="e">
        <f t="shared" si="178"/>
        <v>#N/A</v>
      </c>
      <c r="BG535">
        <f t="shared" si="162"/>
        <v>0.25101649828152284</v>
      </c>
      <c r="BH535">
        <f t="shared" si="163"/>
        <v>0.25106692246363033</v>
      </c>
      <c r="BI535">
        <f t="shared" si="161"/>
        <v>0.99999637339559921</v>
      </c>
      <c r="BL535" s="9"/>
      <c r="BM535" s="10" t="e">
        <f t="shared" si="179"/>
        <v>#N/A</v>
      </c>
      <c r="BN535" s="10" t="e">
        <f t="shared" si="180"/>
        <v>#N/A</v>
      </c>
      <c r="BO535" s="10" t="e">
        <f t="shared" si="170"/>
        <v>#N/A</v>
      </c>
      <c r="BP535" t="str">
        <f t="shared" si="171"/>
        <v/>
      </c>
      <c r="BQ535" s="10" t="str">
        <f t="shared" si="172"/>
        <v/>
      </c>
    </row>
    <row r="536" spans="4:69" x14ac:dyDescent="0.25">
      <c r="D536" s="6">
        <v>42759</v>
      </c>
      <c r="E536">
        <v>194.62889999999999</v>
      </c>
      <c r="F536">
        <v>196.21</v>
      </c>
      <c r="I536" s="6">
        <v>42759</v>
      </c>
      <c r="J536">
        <v>196.21</v>
      </c>
      <c r="K536">
        <v>194.62889999999999</v>
      </c>
      <c r="P536" s="6">
        <v>42762</v>
      </c>
      <c r="Q536">
        <v>9.1899999999999996E-2</v>
      </c>
      <c r="S536" s="6">
        <v>42766</v>
      </c>
      <c r="T536">
        <v>4518</v>
      </c>
      <c r="W536" s="6">
        <v>42800</v>
      </c>
      <c r="X536" t="s">
        <v>1622</v>
      </c>
      <c r="Y536">
        <v>2100.41</v>
      </c>
      <c r="AJ536" s="6">
        <v>42762</v>
      </c>
      <c r="AK536" s="4">
        <f t="shared" si="164"/>
        <v>9.1899999999999996E-2</v>
      </c>
      <c r="AM536" s="6">
        <v>42766</v>
      </c>
      <c r="AN536">
        <f t="shared" si="165"/>
        <v>878.20884000000001</v>
      </c>
      <c r="AR536" s="6">
        <v>42759</v>
      </c>
      <c r="AS536">
        <f t="shared" si="166"/>
        <v>194.62889999999999</v>
      </c>
      <c r="AT536">
        <f t="shared" si="167"/>
        <v>2034.9</v>
      </c>
      <c r="AU536">
        <f t="shared" si="173"/>
        <v>-5.5722603010942562E-3</v>
      </c>
      <c r="AV536">
        <f t="shared" si="174"/>
        <v>-5.5418719211822731E-3</v>
      </c>
      <c r="AX536" s="6">
        <v>42759</v>
      </c>
      <c r="AY536">
        <f t="shared" si="168"/>
        <v>194.62889999999999</v>
      </c>
      <c r="AZ536">
        <f t="shared" si="169"/>
        <v>196.21</v>
      </c>
      <c r="BA536">
        <f t="shared" si="175"/>
        <v>0</v>
      </c>
      <c r="BB536">
        <f t="shared" si="176"/>
        <v>8.12366508776452E-3</v>
      </c>
      <c r="BE536">
        <f t="shared" si="177"/>
        <v>107.56840854450478</v>
      </c>
      <c r="BF536" t="e">
        <f t="shared" si="178"/>
        <v>#N/A</v>
      </c>
      <c r="BG536">
        <f t="shared" si="162"/>
        <v>0.25099819437555138</v>
      </c>
      <c r="BH536">
        <f t="shared" si="163"/>
        <v>0.25104828031166393</v>
      </c>
      <c r="BI536">
        <f t="shared" ref="BI536:BI599" si="181">CORREL(AU518:AU536,AV518:AV536)</f>
        <v>0.9999963591548896</v>
      </c>
      <c r="BL536" s="9"/>
      <c r="BM536" s="10" t="e">
        <f t="shared" si="179"/>
        <v>#N/A</v>
      </c>
      <c r="BN536" s="10" t="e">
        <f t="shared" si="180"/>
        <v>#N/A</v>
      </c>
      <c r="BO536" s="10" t="e">
        <f t="shared" si="170"/>
        <v>#N/A</v>
      </c>
      <c r="BP536" t="str">
        <f t="shared" si="171"/>
        <v/>
      </c>
      <c r="BQ536" s="10" t="str">
        <f t="shared" si="172"/>
        <v/>
      </c>
    </row>
    <row r="537" spans="4:69" x14ac:dyDescent="0.25">
      <c r="D537" s="6">
        <v>42760</v>
      </c>
      <c r="E537">
        <v>196.62090000000001</v>
      </c>
      <c r="F537">
        <v>198.53</v>
      </c>
      <c r="I537" s="6">
        <v>42760</v>
      </c>
      <c r="J537">
        <v>198.53</v>
      </c>
      <c r="K537">
        <v>196.62090000000001</v>
      </c>
      <c r="P537" s="6">
        <v>42765</v>
      </c>
      <c r="Q537">
        <v>9.4200000000000006E-2</v>
      </c>
      <c r="S537" s="6">
        <v>42767</v>
      </c>
      <c r="T537">
        <v>3166</v>
      </c>
      <c r="W537" s="6">
        <v>42801</v>
      </c>
      <c r="X537" t="s">
        <v>1622</v>
      </c>
      <c r="Y537">
        <v>2100.66</v>
      </c>
      <c r="AJ537" s="6">
        <v>42765</v>
      </c>
      <c r="AK537" s="4">
        <f t="shared" si="164"/>
        <v>9.4200000000000006E-2</v>
      </c>
      <c r="AM537" s="6">
        <v>42767</v>
      </c>
      <c r="AN537">
        <f t="shared" si="165"/>
        <v>627.72282000000007</v>
      </c>
      <c r="AR537" s="6">
        <v>42760</v>
      </c>
      <c r="AS537">
        <f t="shared" si="166"/>
        <v>196.62090000000001</v>
      </c>
      <c r="AT537">
        <f t="shared" si="167"/>
        <v>2055.79</v>
      </c>
      <c r="AU537">
        <f t="shared" si="173"/>
        <v>1.0234862345725793E-2</v>
      </c>
      <c r="AV537">
        <f t="shared" si="174"/>
        <v>1.0265860730257037E-2</v>
      </c>
      <c r="AX537" s="6">
        <v>42760</v>
      </c>
      <c r="AY537">
        <f t="shared" si="168"/>
        <v>196.62090000000001</v>
      </c>
      <c r="AZ537">
        <f t="shared" si="169"/>
        <v>198.53</v>
      </c>
      <c r="BA537">
        <f t="shared" si="175"/>
        <v>0</v>
      </c>
      <c r="BB537">
        <f t="shared" si="176"/>
        <v>9.7095476625321808E-3</v>
      </c>
      <c r="BE537">
        <f t="shared" si="177"/>
        <v>108.66935639870658</v>
      </c>
      <c r="BF537" t="e">
        <f t="shared" si="178"/>
        <v>#N/A</v>
      </c>
      <c r="BG537">
        <f t="shared" si="162"/>
        <v>0.24953072583472957</v>
      </c>
      <c r="BH537">
        <f t="shared" si="163"/>
        <v>0.24958249924422532</v>
      </c>
      <c r="BI537">
        <f t="shared" si="181"/>
        <v>0.99999648570115085</v>
      </c>
      <c r="BL537" s="9"/>
      <c r="BM537" s="10" t="e">
        <f t="shared" si="179"/>
        <v>#N/A</v>
      </c>
      <c r="BN537" s="10" t="e">
        <f t="shared" si="180"/>
        <v>#N/A</v>
      </c>
      <c r="BO537" s="10" t="e">
        <f t="shared" si="170"/>
        <v>#N/A</v>
      </c>
      <c r="BP537" t="str">
        <f t="shared" si="171"/>
        <v/>
      </c>
      <c r="BQ537" s="10" t="str">
        <f t="shared" si="172"/>
        <v/>
      </c>
    </row>
    <row r="538" spans="4:69" x14ac:dyDescent="0.25">
      <c r="D538" s="6">
        <v>42761</v>
      </c>
      <c r="E538">
        <v>199.65430000000001</v>
      </c>
      <c r="F538">
        <v>201.93</v>
      </c>
      <c r="I538" s="6">
        <v>42761</v>
      </c>
      <c r="J538">
        <v>201.93</v>
      </c>
      <c r="K538">
        <v>199.65430000000001</v>
      </c>
      <c r="P538" s="6">
        <v>42766</v>
      </c>
      <c r="Q538">
        <v>9.9299999999999999E-2</v>
      </c>
      <c r="S538" s="6">
        <v>42768</v>
      </c>
      <c r="T538">
        <v>3092</v>
      </c>
      <c r="W538" s="6">
        <v>42802</v>
      </c>
      <c r="X538" t="s">
        <v>1622</v>
      </c>
      <c r="Y538">
        <v>2094.3200000000002</v>
      </c>
      <c r="AJ538" s="6">
        <v>42766</v>
      </c>
      <c r="AK538" s="4">
        <f t="shared" si="164"/>
        <v>9.9299999999999999E-2</v>
      </c>
      <c r="AM538" s="6">
        <v>42768</v>
      </c>
      <c r="AN538">
        <f t="shared" si="165"/>
        <v>605.93924000000004</v>
      </c>
      <c r="AR538" s="6">
        <v>42761</v>
      </c>
      <c r="AS538">
        <f t="shared" si="166"/>
        <v>199.65430000000001</v>
      </c>
      <c r="AT538">
        <f t="shared" si="167"/>
        <v>2087.5700000000002</v>
      </c>
      <c r="AU538">
        <f t="shared" si="173"/>
        <v>1.5427657995665811E-2</v>
      </c>
      <c r="AV538">
        <f t="shared" si="174"/>
        <v>1.54587774043069E-2</v>
      </c>
      <c r="AX538" s="6">
        <v>42761</v>
      </c>
      <c r="AY538">
        <f t="shared" si="168"/>
        <v>199.65430000000001</v>
      </c>
      <c r="AZ538">
        <f t="shared" si="169"/>
        <v>201.93</v>
      </c>
      <c r="BA538">
        <f t="shared" si="175"/>
        <v>0</v>
      </c>
      <c r="BB538">
        <f t="shared" si="176"/>
        <v>1.1398201791797069E-2</v>
      </c>
      <c r="BE538">
        <f t="shared" si="177"/>
        <v>110.34587006383495</v>
      </c>
      <c r="BF538" t="e">
        <f t="shared" si="178"/>
        <v>#N/A</v>
      </c>
      <c r="BG538">
        <f t="shared" si="162"/>
        <v>0.2491119157056105</v>
      </c>
      <c r="BH538">
        <f t="shared" si="163"/>
        <v>0.24916046956850316</v>
      </c>
      <c r="BI538">
        <f t="shared" si="181"/>
        <v>0.999996997248358</v>
      </c>
      <c r="BL538" s="9"/>
      <c r="BM538" s="10" t="e">
        <f t="shared" si="179"/>
        <v>#N/A</v>
      </c>
      <c r="BN538" s="10" t="e">
        <f t="shared" si="180"/>
        <v>#N/A</v>
      </c>
      <c r="BO538" s="10" t="e">
        <f t="shared" si="170"/>
        <v>#N/A</v>
      </c>
      <c r="BP538" t="str">
        <f t="shared" si="171"/>
        <v/>
      </c>
      <c r="BQ538" s="10" t="str">
        <f t="shared" si="172"/>
        <v/>
      </c>
    </row>
    <row r="539" spans="4:69" x14ac:dyDescent="0.25">
      <c r="D539" s="6">
        <v>42762</v>
      </c>
      <c r="E539">
        <v>200.20670000000001</v>
      </c>
      <c r="F539">
        <v>200.77</v>
      </c>
      <c r="I539" s="6">
        <v>42762</v>
      </c>
      <c r="J539">
        <v>200.77</v>
      </c>
      <c r="K539">
        <v>200.20670000000001</v>
      </c>
      <c r="P539" s="6">
        <v>42767</v>
      </c>
      <c r="Q539">
        <v>0.1313</v>
      </c>
      <c r="S539" s="6">
        <v>42769</v>
      </c>
      <c r="T539">
        <v>8517</v>
      </c>
      <c r="W539" s="6">
        <v>42803</v>
      </c>
      <c r="X539" t="s">
        <v>1622</v>
      </c>
      <c r="Y539">
        <v>2100.0700000000002</v>
      </c>
      <c r="AJ539" s="6">
        <v>42767</v>
      </c>
      <c r="AK539" s="4">
        <f t="shared" si="164"/>
        <v>0.1313</v>
      </c>
      <c r="AM539" s="6">
        <v>42769</v>
      </c>
      <c r="AN539">
        <f t="shared" si="165"/>
        <v>1677.5083200000001</v>
      </c>
      <c r="AR539" s="6">
        <v>42762</v>
      </c>
      <c r="AS539">
        <f t="shared" si="166"/>
        <v>200.20670000000001</v>
      </c>
      <c r="AT539">
        <f t="shared" si="167"/>
        <v>2093.41</v>
      </c>
      <c r="AU539">
        <f t="shared" si="173"/>
        <v>2.7667823833497085E-3</v>
      </c>
      <c r="AV539">
        <f t="shared" si="174"/>
        <v>2.7975109816675836E-3</v>
      </c>
      <c r="AX539" s="6">
        <v>42762</v>
      </c>
      <c r="AY539">
        <f t="shared" si="168"/>
        <v>200.20670000000001</v>
      </c>
      <c r="AZ539">
        <f t="shared" si="169"/>
        <v>200.77</v>
      </c>
      <c r="BA539">
        <f t="shared" si="175"/>
        <v>0</v>
      </c>
      <c r="BB539">
        <f t="shared" si="176"/>
        <v>2.8135921525103136E-3</v>
      </c>
      <c r="BE539">
        <f t="shared" si="177"/>
        <v>110.65117307320297</v>
      </c>
      <c r="BF539" t="e">
        <f t="shared" si="178"/>
        <v>#N/A</v>
      </c>
      <c r="BG539">
        <f t="shared" si="162"/>
        <v>0.24900373762911573</v>
      </c>
      <c r="BH539">
        <f t="shared" si="163"/>
        <v>0.24905243018575396</v>
      </c>
      <c r="BI539">
        <f t="shared" si="181"/>
        <v>0.99999768320080085</v>
      </c>
      <c r="BL539" s="9"/>
      <c r="BM539" s="10" t="e">
        <f t="shared" si="179"/>
        <v>#N/A</v>
      </c>
      <c r="BN539" s="10" t="e">
        <f t="shared" si="180"/>
        <v>#N/A</v>
      </c>
      <c r="BO539" s="10" t="e">
        <f t="shared" si="170"/>
        <v>#N/A</v>
      </c>
      <c r="BP539" t="str">
        <f t="shared" si="171"/>
        <v/>
      </c>
      <c r="BQ539" s="10" t="str">
        <f t="shared" si="172"/>
        <v/>
      </c>
    </row>
    <row r="540" spans="4:69" x14ac:dyDescent="0.25">
      <c r="D540" s="6">
        <v>42765</v>
      </c>
      <c r="E540">
        <v>199.46530000000001</v>
      </c>
      <c r="F540">
        <v>196.72</v>
      </c>
      <c r="I540" s="6">
        <v>42765</v>
      </c>
      <c r="J540">
        <v>196.72</v>
      </c>
      <c r="K540">
        <v>199.46530000000001</v>
      </c>
      <c r="P540" s="6">
        <v>42768</v>
      </c>
      <c r="Q540">
        <v>6.7900000000000002E-2</v>
      </c>
      <c r="S540" s="6">
        <v>42772</v>
      </c>
      <c r="T540">
        <v>1963</v>
      </c>
      <c r="W540" s="6">
        <v>42804</v>
      </c>
      <c r="X540" t="s">
        <v>1622</v>
      </c>
      <c r="Y540">
        <v>2125.64</v>
      </c>
      <c r="AJ540" s="6">
        <v>42768</v>
      </c>
      <c r="AK540" s="4">
        <f t="shared" si="164"/>
        <v>6.7900000000000002E-2</v>
      </c>
      <c r="AM540" s="6">
        <v>42772</v>
      </c>
      <c r="AN540">
        <f t="shared" si="165"/>
        <v>384.53206999999998</v>
      </c>
      <c r="AR540" s="6">
        <v>42765</v>
      </c>
      <c r="AS540">
        <f t="shared" si="166"/>
        <v>199.46530000000001</v>
      </c>
      <c r="AT540">
        <f t="shared" si="167"/>
        <v>2085.85</v>
      </c>
      <c r="AU540">
        <f t="shared" si="173"/>
        <v>-3.7031727709412321E-3</v>
      </c>
      <c r="AV540">
        <f t="shared" si="174"/>
        <v>-3.6113327059676958E-3</v>
      </c>
      <c r="AX540" s="6">
        <v>42765</v>
      </c>
      <c r="AY540">
        <f t="shared" si="168"/>
        <v>199.46530000000001</v>
      </c>
      <c r="AZ540">
        <f t="shared" si="169"/>
        <v>196.72</v>
      </c>
      <c r="BA540">
        <f t="shared" si="175"/>
        <v>-1.3763296172316752E-2</v>
      </c>
      <c r="BB540">
        <f t="shared" si="176"/>
        <v>0</v>
      </c>
      <c r="BE540">
        <f t="shared" si="177"/>
        <v>110.24141266200557</v>
      </c>
      <c r="BF540" t="e">
        <f t="shared" si="178"/>
        <v>#N/A</v>
      </c>
      <c r="BG540">
        <f t="shared" si="162"/>
        <v>0.24690463024367013</v>
      </c>
      <c r="BH540">
        <f t="shared" si="163"/>
        <v>0.24695143251097004</v>
      </c>
      <c r="BI540">
        <f t="shared" si="181"/>
        <v>0.99999715989312898</v>
      </c>
      <c r="BL540" s="9"/>
      <c r="BM540" s="10" t="e">
        <f t="shared" si="179"/>
        <v>#N/A</v>
      </c>
      <c r="BN540" s="10" t="e">
        <f t="shared" si="180"/>
        <v>#N/A</v>
      </c>
      <c r="BO540" s="10" t="e">
        <f t="shared" si="170"/>
        <v>#N/A</v>
      </c>
      <c r="BP540" t="str">
        <f t="shared" si="171"/>
        <v/>
      </c>
      <c r="BQ540" s="10" t="str">
        <f t="shared" si="172"/>
        <v/>
      </c>
    </row>
    <row r="541" spans="4:69" x14ac:dyDescent="0.25">
      <c r="D541" s="6">
        <v>42766</v>
      </c>
      <c r="E541">
        <v>196.57130000000001</v>
      </c>
      <c r="F541">
        <v>194.38</v>
      </c>
      <c r="I541" s="6">
        <v>42766</v>
      </c>
      <c r="J541">
        <v>194.38</v>
      </c>
      <c r="K541">
        <v>196.57130000000001</v>
      </c>
      <c r="P541" s="6">
        <v>42769</v>
      </c>
      <c r="Q541">
        <v>9.1800000000000007E-2</v>
      </c>
      <c r="S541" s="6">
        <v>42773</v>
      </c>
      <c r="T541">
        <v>4375</v>
      </c>
      <c r="W541" s="6">
        <v>42807</v>
      </c>
      <c r="X541" t="s">
        <v>1622</v>
      </c>
      <c r="Y541">
        <v>2129.9699999999998</v>
      </c>
      <c r="AJ541" s="6">
        <v>42769</v>
      </c>
      <c r="AK541" s="4">
        <f t="shared" si="164"/>
        <v>9.1800000000000007E-2</v>
      </c>
      <c r="AM541" s="6">
        <v>42773</v>
      </c>
      <c r="AN541">
        <f t="shared" si="165"/>
        <v>856.97500000000002</v>
      </c>
      <c r="AR541" s="6">
        <v>42766</v>
      </c>
      <c r="AS541">
        <f t="shared" si="166"/>
        <v>196.57130000000001</v>
      </c>
      <c r="AT541">
        <f t="shared" si="167"/>
        <v>2055.64</v>
      </c>
      <c r="AU541">
        <f t="shared" si="173"/>
        <v>-1.4508789248054654E-2</v>
      </c>
      <c r="AV541">
        <f t="shared" si="174"/>
        <v>-1.4483304168564359E-2</v>
      </c>
      <c r="AX541" s="6">
        <v>42766</v>
      </c>
      <c r="AY541">
        <f t="shared" si="168"/>
        <v>196.57130000000001</v>
      </c>
      <c r="AZ541">
        <f t="shared" si="169"/>
        <v>194.38</v>
      </c>
      <c r="BA541">
        <f t="shared" si="175"/>
        <v>-1.1147609035500161E-2</v>
      </c>
      <c r="BB541">
        <f t="shared" si="176"/>
        <v>0</v>
      </c>
      <c r="BE541">
        <f t="shared" si="177"/>
        <v>108.64194323928471</v>
      </c>
      <c r="BF541" t="e">
        <f t="shared" si="178"/>
        <v>#N/A</v>
      </c>
      <c r="BG541">
        <f t="shared" si="162"/>
        <v>0.2470194645203668</v>
      </c>
      <c r="BH541">
        <f t="shared" si="163"/>
        <v>0.24706668597945575</v>
      </c>
      <c r="BI541">
        <f t="shared" si="181"/>
        <v>0.99999605344046893</v>
      </c>
      <c r="BL541" s="9"/>
      <c r="BM541" s="10" t="e">
        <f t="shared" si="179"/>
        <v>#N/A</v>
      </c>
      <c r="BN541" s="10" t="e">
        <f t="shared" si="180"/>
        <v>#N/A</v>
      </c>
      <c r="BO541" s="10" t="e">
        <f t="shared" si="170"/>
        <v>#N/A</v>
      </c>
      <c r="BP541" t="str">
        <f t="shared" si="171"/>
        <v/>
      </c>
      <c r="BQ541" s="10" t="str">
        <f t="shared" si="172"/>
        <v/>
      </c>
    </row>
    <row r="542" spans="4:69" x14ac:dyDescent="0.25">
      <c r="D542" s="6">
        <v>42767</v>
      </c>
      <c r="E542">
        <v>197.35040000000001</v>
      </c>
      <c r="F542">
        <v>198.27</v>
      </c>
      <c r="I542" s="6">
        <v>42767</v>
      </c>
      <c r="J542">
        <v>198.27</v>
      </c>
      <c r="K542">
        <v>197.35040000000001</v>
      </c>
      <c r="P542" s="6">
        <v>42772</v>
      </c>
      <c r="Q542">
        <v>7.3099999999999998E-2</v>
      </c>
      <c r="S542" s="6">
        <v>42774</v>
      </c>
      <c r="T542">
        <v>83064</v>
      </c>
      <c r="W542" s="6">
        <v>42808</v>
      </c>
      <c r="X542" t="s">
        <v>1622</v>
      </c>
      <c r="Y542">
        <v>2126.66</v>
      </c>
      <c r="AJ542" s="6">
        <v>42772</v>
      </c>
      <c r="AK542" s="4">
        <f t="shared" si="164"/>
        <v>7.3099999999999998E-2</v>
      </c>
      <c r="AM542" s="6">
        <v>42774</v>
      </c>
      <c r="AN542">
        <f t="shared" si="165"/>
        <v>16268.915040000002</v>
      </c>
      <c r="AR542" s="6">
        <v>42767</v>
      </c>
      <c r="AS542">
        <f t="shared" si="166"/>
        <v>197.35040000000001</v>
      </c>
      <c r="AT542">
        <f t="shared" si="167"/>
        <v>2063.86</v>
      </c>
      <c r="AU542">
        <f t="shared" si="173"/>
        <v>3.9634473598129105E-3</v>
      </c>
      <c r="AV542">
        <f t="shared" si="174"/>
        <v>3.9987546457551648E-3</v>
      </c>
      <c r="AX542" s="6">
        <v>42767</v>
      </c>
      <c r="AY542">
        <f t="shared" si="168"/>
        <v>197.35040000000001</v>
      </c>
      <c r="AZ542">
        <f t="shared" si="169"/>
        <v>198.27</v>
      </c>
      <c r="BA542">
        <f t="shared" si="175"/>
        <v>0</v>
      </c>
      <c r="BB542">
        <f t="shared" si="176"/>
        <v>4.6597321312751294E-3</v>
      </c>
      <c r="BE542">
        <f t="shared" si="177"/>
        <v>109.0725398623814</v>
      </c>
      <c r="BF542" t="e">
        <f t="shared" si="178"/>
        <v>#N/A</v>
      </c>
      <c r="BG542">
        <f t="shared" si="162"/>
        <v>0.24657693628185726</v>
      </c>
      <c r="BH542">
        <f t="shared" si="163"/>
        <v>0.24662308450911069</v>
      </c>
      <c r="BI542">
        <f t="shared" si="181"/>
        <v>0.99999615289450605</v>
      </c>
      <c r="BL542" s="9"/>
      <c r="BM542" s="10" t="e">
        <f t="shared" si="179"/>
        <v>#N/A</v>
      </c>
      <c r="BN542" s="10" t="e">
        <f t="shared" si="180"/>
        <v>#N/A</v>
      </c>
      <c r="BO542" s="10" t="e">
        <f t="shared" si="170"/>
        <v>#N/A</v>
      </c>
      <c r="BP542" t="str">
        <f t="shared" si="171"/>
        <v/>
      </c>
      <c r="BQ542" s="10" t="str">
        <f t="shared" si="172"/>
        <v/>
      </c>
    </row>
    <row r="543" spans="4:69" x14ac:dyDescent="0.25">
      <c r="D543" s="6">
        <v>42768</v>
      </c>
      <c r="E543">
        <v>195.09819999999999</v>
      </c>
      <c r="F543">
        <v>195.97</v>
      </c>
      <c r="I543" s="6">
        <v>42768</v>
      </c>
      <c r="J543">
        <v>195.97</v>
      </c>
      <c r="K543">
        <v>195.09819999999999</v>
      </c>
      <c r="P543" s="6">
        <v>42773</v>
      </c>
      <c r="Q543">
        <v>8.7300000000000003E-2</v>
      </c>
      <c r="S543" s="6">
        <v>42775</v>
      </c>
      <c r="T543">
        <v>5644</v>
      </c>
      <c r="W543" s="6">
        <v>42809</v>
      </c>
      <c r="X543" t="s">
        <v>1622</v>
      </c>
      <c r="Y543">
        <v>2121.98</v>
      </c>
      <c r="AJ543" s="6">
        <v>42773</v>
      </c>
      <c r="AK543" s="4">
        <f t="shared" si="164"/>
        <v>8.7300000000000003E-2</v>
      </c>
      <c r="AM543" s="6">
        <v>42775</v>
      </c>
      <c r="AN543">
        <f t="shared" si="165"/>
        <v>1118.0763999999999</v>
      </c>
      <c r="AR543" s="6">
        <v>42768</v>
      </c>
      <c r="AS543">
        <f t="shared" si="166"/>
        <v>195.09819999999999</v>
      </c>
      <c r="AT543">
        <f t="shared" si="167"/>
        <v>2040.37</v>
      </c>
      <c r="AU543">
        <f t="shared" si="173"/>
        <v>-1.1412188675574031E-2</v>
      </c>
      <c r="AV543">
        <f t="shared" si="174"/>
        <v>-1.1381585960288154E-2</v>
      </c>
      <c r="AX543" s="6">
        <v>42768</v>
      </c>
      <c r="AY543">
        <f t="shared" si="168"/>
        <v>195.09819999999999</v>
      </c>
      <c r="AZ543">
        <f t="shared" si="169"/>
        <v>195.97</v>
      </c>
      <c r="BA543">
        <f t="shared" si="175"/>
        <v>0</v>
      </c>
      <c r="BB543">
        <f t="shared" si="176"/>
        <v>4.4685189304669581E-3</v>
      </c>
      <c r="BE543">
        <f t="shared" si="177"/>
        <v>107.82778345814783</v>
      </c>
      <c r="BF543" t="e">
        <f t="shared" si="178"/>
        <v>#N/A</v>
      </c>
      <c r="BG543">
        <f t="shared" si="162"/>
        <v>0.24674265040887414</v>
      </c>
      <c r="BH543">
        <f t="shared" si="163"/>
        <v>0.24678775256571461</v>
      </c>
      <c r="BI543">
        <f t="shared" si="181"/>
        <v>0.99999632360245705</v>
      </c>
      <c r="BL543" s="9"/>
      <c r="BM543" s="10" t="e">
        <f t="shared" si="179"/>
        <v>#N/A</v>
      </c>
      <c r="BN543" s="10" t="e">
        <f t="shared" si="180"/>
        <v>#N/A</v>
      </c>
      <c r="BO543" s="10" t="e">
        <f t="shared" si="170"/>
        <v>#N/A</v>
      </c>
      <c r="BP543" t="str">
        <f t="shared" si="171"/>
        <v/>
      </c>
      <c r="BQ543" s="10" t="str">
        <f t="shared" si="172"/>
        <v/>
      </c>
    </row>
    <row r="544" spans="4:69" x14ac:dyDescent="0.25">
      <c r="D544" s="6">
        <v>42769</v>
      </c>
      <c r="E544">
        <v>195.67930000000001</v>
      </c>
      <c r="F544">
        <v>196.96</v>
      </c>
      <c r="I544" s="6">
        <v>42769</v>
      </c>
      <c r="J544">
        <v>196.96</v>
      </c>
      <c r="K544">
        <v>195.67930000000001</v>
      </c>
      <c r="P544" s="6">
        <v>42774</v>
      </c>
      <c r="Q544">
        <v>8.4699999999999998E-2</v>
      </c>
      <c r="S544" s="6">
        <v>42776</v>
      </c>
      <c r="T544">
        <v>4231</v>
      </c>
      <c r="W544" s="6">
        <v>42810</v>
      </c>
      <c r="X544" t="s">
        <v>1622</v>
      </c>
      <c r="Y544">
        <v>2123.7399999999998</v>
      </c>
      <c r="AJ544" s="6">
        <v>42774</v>
      </c>
      <c r="AK544" s="4">
        <f t="shared" si="164"/>
        <v>8.4699999999999998E-2</v>
      </c>
      <c r="AM544" s="6">
        <v>42776</v>
      </c>
      <c r="AN544">
        <f t="shared" si="165"/>
        <v>844.76145999999994</v>
      </c>
      <c r="AR544" s="6">
        <v>42769</v>
      </c>
      <c r="AS544">
        <f t="shared" si="166"/>
        <v>195.67930000000001</v>
      </c>
      <c r="AT544">
        <f t="shared" si="167"/>
        <v>2046.51</v>
      </c>
      <c r="AU544">
        <f t="shared" si="173"/>
        <v>2.9785000579196641E-3</v>
      </c>
      <c r="AV544">
        <f t="shared" si="174"/>
        <v>3.0092581247518346E-3</v>
      </c>
      <c r="AX544" s="6">
        <v>42769</v>
      </c>
      <c r="AY544">
        <f t="shared" si="168"/>
        <v>195.67930000000001</v>
      </c>
      <c r="AZ544">
        <f t="shared" si="169"/>
        <v>196.96</v>
      </c>
      <c r="BA544">
        <f t="shared" si="175"/>
        <v>0</v>
      </c>
      <c r="BB544">
        <f t="shared" si="176"/>
        <v>6.5448925870033037E-3</v>
      </c>
      <c r="BE544">
        <f t="shared" si="177"/>
        <v>108.14894851742328</v>
      </c>
      <c r="BF544" t="e">
        <f t="shared" si="178"/>
        <v>#N/A</v>
      </c>
      <c r="BG544">
        <f t="shared" si="162"/>
        <v>0.2400983555534365</v>
      </c>
      <c r="BH544">
        <f t="shared" si="163"/>
        <v>0.24014182044796248</v>
      </c>
      <c r="BI544">
        <f t="shared" si="181"/>
        <v>0.99999722535155799</v>
      </c>
      <c r="BL544" s="9"/>
      <c r="BM544" s="10" t="e">
        <f t="shared" si="179"/>
        <v>#N/A</v>
      </c>
      <c r="BN544" s="10" t="e">
        <f t="shared" si="180"/>
        <v>#N/A</v>
      </c>
      <c r="BO544" s="10" t="e">
        <f t="shared" si="170"/>
        <v>#N/A</v>
      </c>
      <c r="BP544" t="str">
        <f t="shared" si="171"/>
        <v/>
      </c>
      <c r="BQ544" s="10" t="str">
        <f t="shared" si="172"/>
        <v/>
      </c>
    </row>
    <row r="545" spans="4:69" x14ac:dyDescent="0.25">
      <c r="D545" s="6">
        <v>42772</v>
      </c>
      <c r="E545">
        <v>196.36019999999999</v>
      </c>
      <c r="F545">
        <v>195.89</v>
      </c>
      <c r="I545" s="6">
        <v>42772</v>
      </c>
      <c r="J545">
        <v>195.89</v>
      </c>
      <c r="K545">
        <v>196.36019999999999</v>
      </c>
      <c r="P545" s="6">
        <v>42775</v>
      </c>
      <c r="Q545">
        <v>9.6299999999999997E-2</v>
      </c>
      <c r="S545" s="6">
        <v>42779</v>
      </c>
      <c r="T545">
        <v>8438</v>
      </c>
      <c r="W545" s="6">
        <v>42811</v>
      </c>
      <c r="X545" t="s">
        <v>1622</v>
      </c>
      <c r="Y545">
        <v>2114.59</v>
      </c>
      <c r="AJ545" s="6">
        <v>42775</v>
      </c>
      <c r="AK545" s="4">
        <f t="shared" si="164"/>
        <v>9.6299999999999997E-2</v>
      </c>
      <c r="AM545" s="6">
        <v>42779</v>
      </c>
      <c r="AN545">
        <f t="shared" si="165"/>
        <v>1701.5227</v>
      </c>
      <c r="AR545" s="6">
        <v>42772</v>
      </c>
      <c r="AS545">
        <f t="shared" si="166"/>
        <v>196.36019999999999</v>
      </c>
      <c r="AT545">
        <f t="shared" si="167"/>
        <v>2053.8200000000002</v>
      </c>
      <c r="AU545">
        <f t="shared" si="173"/>
        <v>3.4796731182091811E-3</v>
      </c>
      <c r="AV545">
        <f t="shared" si="174"/>
        <v>3.5719346594935697E-3</v>
      </c>
      <c r="AX545" s="6">
        <v>42772</v>
      </c>
      <c r="AY545">
        <f t="shared" si="168"/>
        <v>196.36019999999999</v>
      </c>
      <c r="AZ545">
        <f t="shared" si="169"/>
        <v>195.89</v>
      </c>
      <c r="BA545">
        <f t="shared" si="175"/>
        <v>-2.3945789421685459E-3</v>
      </c>
      <c r="BB545">
        <f t="shared" si="176"/>
        <v>0</v>
      </c>
      <c r="BE545">
        <f t="shared" si="177"/>
        <v>108.52527150634195</v>
      </c>
      <c r="BF545" t="e">
        <f t="shared" si="178"/>
        <v>#N/A</v>
      </c>
      <c r="BG545">
        <f t="shared" si="162"/>
        <v>0.23797893629085781</v>
      </c>
      <c r="BH545">
        <f t="shared" si="163"/>
        <v>0.2380208147055651</v>
      </c>
      <c r="BI545">
        <f t="shared" si="181"/>
        <v>0.99999630312218835</v>
      </c>
      <c r="BL545" s="9"/>
      <c r="BM545" s="10" t="e">
        <f t="shared" si="179"/>
        <v>#N/A</v>
      </c>
      <c r="BN545" s="10" t="e">
        <f t="shared" si="180"/>
        <v>#N/A</v>
      </c>
      <c r="BO545" s="10" t="e">
        <f t="shared" si="170"/>
        <v>#N/A</v>
      </c>
      <c r="BP545" t="str">
        <f t="shared" si="171"/>
        <v/>
      </c>
      <c r="BQ545" s="10" t="str">
        <f t="shared" si="172"/>
        <v/>
      </c>
    </row>
    <row r="546" spans="4:69" x14ac:dyDescent="0.25">
      <c r="D546" s="6">
        <v>42773</v>
      </c>
      <c r="E546">
        <v>195.78530000000001</v>
      </c>
      <c r="F546">
        <v>195.88</v>
      </c>
      <c r="I546" s="6">
        <v>42773</v>
      </c>
      <c r="J546">
        <v>195.88</v>
      </c>
      <c r="K546">
        <v>195.78530000000001</v>
      </c>
      <c r="P546" s="6">
        <v>42776</v>
      </c>
      <c r="Q546">
        <v>8.6900000000000005E-2</v>
      </c>
      <c r="S546" s="6">
        <v>42780</v>
      </c>
      <c r="T546">
        <v>50307</v>
      </c>
      <c r="W546" s="6">
        <v>42815</v>
      </c>
      <c r="X546" t="s">
        <v>1622</v>
      </c>
      <c r="Y546">
        <v>2111.5100000000002</v>
      </c>
      <c r="AJ546" s="6">
        <v>42776</v>
      </c>
      <c r="AK546" s="4">
        <f t="shared" si="164"/>
        <v>8.6900000000000005E-2</v>
      </c>
      <c r="AM546" s="6">
        <v>42780</v>
      </c>
      <c r="AN546">
        <f t="shared" si="165"/>
        <v>10104.16095</v>
      </c>
      <c r="AR546" s="6">
        <v>42773</v>
      </c>
      <c r="AS546">
        <f t="shared" si="166"/>
        <v>195.78530000000001</v>
      </c>
      <c r="AT546">
        <f t="shared" si="167"/>
        <v>2047.87</v>
      </c>
      <c r="AU546">
        <f t="shared" si="173"/>
        <v>-2.9277827176790172E-3</v>
      </c>
      <c r="AV546">
        <f t="shared" si="174"/>
        <v>-2.8970406364726697E-3</v>
      </c>
      <c r="AX546" s="6">
        <v>42773</v>
      </c>
      <c r="AY546">
        <f t="shared" si="168"/>
        <v>195.78530000000001</v>
      </c>
      <c r="AZ546">
        <f t="shared" si="169"/>
        <v>195.88</v>
      </c>
      <c r="BA546">
        <f t="shared" si="175"/>
        <v>0</v>
      </c>
      <c r="BB546">
        <f t="shared" si="176"/>
        <v>4.8369310668361365E-4</v>
      </c>
      <c r="BE546">
        <f t="shared" si="177"/>
        <v>108.20753309199426</v>
      </c>
      <c r="BF546" t="e">
        <f t="shared" si="178"/>
        <v>#N/A</v>
      </c>
      <c r="BG546">
        <f t="shared" si="162"/>
        <v>0.23800768792521881</v>
      </c>
      <c r="BH546">
        <f t="shared" si="163"/>
        <v>0.23804972145031542</v>
      </c>
      <c r="BI546">
        <f t="shared" si="181"/>
        <v>0.9999961672259845</v>
      </c>
      <c r="BL546" s="9"/>
      <c r="BM546" s="10" t="e">
        <f t="shared" si="179"/>
        <v>#N/A</v>
      </c>
      <c r="BN546" s="10" t="e">
        <f t="shared" si="180"/>
        <v>#N/A</v>
      </c>
      <c r="BO546" s="10" t="e">
        <f t="shared" si="170"/>
        <v>#N/A</v>
      </c>
      <c r="BP546" t="str">
        <f t="shared" si="171"/>
        <v/>
      </c>
      <c r="BQ546" s="10" t="str">
        <f t="shared" si="172"/>
        <v/>
      </c>
    </row>
    <row r="547" spans="4:69" x14ac:dyDescent="0.25">
      <c r="D547" s="6">
        <v>42774</v>
      </c>
      <c r="E547">
        <v>196.8338</v>
      </c>
      <c r="F547">
        <v>195.86</v>
      </c>
      <c r="I547" s="6">
        <v>42774</v>
      </c>
      <c r="J547">
        <v>195.86</v>
      </c>
      <c r="K547">
        <v>196.8338</v>
      </c>
      <c r="P547" s="6">
        <v>42779</v>
      </c>
      <c r="Q547">
        <v>7.6100000000000001E-2</v>
      </c>
      <c r="S547" s="6">
        <v>42781</v>
      </c>
      <c r="T547">
        <v>2017</v>
      </c>
      <c r="W547" s="6">
        <v>42816</v>
      </c>
      <c r="X547" t="s">
        <v>1622</v>
      </c>
      <c r="Y547">
        <v>2067.09</v>
      </c>
      <c r="AJ547" s="6">
        <v>42779</v>
      </c>
      <c r="AK547" s="4">
        <f t="shared" si="164"/>
        <v>7.6100000000000001E-2</v>
      </c>
      <c r="AM547" s="6">
        <v>42781</v>
      </c>
      <c r="AN547">
        <f t="shared" si="165"/>
        <v>404.77156000000002</v>
      </c>
      <c r="AR547" s="6">
        <v>42774</v>
      </c>
      <c r="AS547">
        <f t="shared" si="166"/>
        <v>196.8338</v>
      </c>
      <c r="AT547">
        <f t="shared" si="167"/>
        <v>2058.9</v>
      </c>
      <c r="AU547">
        <f t="shared" si="173"/>
        <v>5.3553560967039004E-3</v>
      </c>
      <c r="AV547">
        <f t="shared" si="174"/>
        <v>5.3860840776027707E-3</v>
      </c>
      <c r="AX547" s="6">
        <v>42774</v>
      </c>
      <c r="AY547">
        <f t="shared" si="168"/>
        <v>196.8338</v>
      </c>
      <c r="AZ547">
        <f t="shared" si="169"/>
        <v>195.86</v>
      </c>
      <c r="BA547">
        <f t="shared" si="175"/>
        <v>-4.9473210393742306E-3</v>
      </c>
      <c r="BB547">
        <f t="shared" si="176"/>
        <v>0</v>
      </c>
      <c r="BE547">
        <f t="shared" si="177"/>
        <v>108.78702296404776</v>
      </c>
      <c r="BF547" t="e">
        <f t="shared" si="178"/>
        <v>#N/A</v>
      </c>
      <c r="BG547">
        <f t="shared" si="162"/>
        <v>0.23090607320254436</v>
      </c>
      <c r="BH547">
        <f t="shared" si="163"/>
        <v>0.23094572868983529</v>
      </c>
      <c r="BI547">
        <f t="shared" si="181"/>
        <v>0.99999617178488565</v>
      </c>
      <c r="BL547" s="9"/>
      <c r="BM547" s="10" t="e">
        <f t="shared" si="179"/>
        <v>#N/A</v>
      </c>
      <c r="BN547" s="10" t="e">
        <f t="shared" si="180"/>
        <v>#N/A</v>
      </c>
      <c r="BO547" s="10" t="e">
        <f t="shared" si="170"/>
        <v>#N/A</v>
      </c>
      <c r="BP547" t="str">
        <f t="shared" si="171"/>
        <v/>
      </c>
      <c r="BQ547" s="10" t="str">
        <f t="shared" si="172"/>
        <v/>
      </c>
    </row>
    <row r="548" spans="4:69" x14ac:dyDescent="0.25">
      <c r="D548" s="6">
        <v>42775</v>
      </c>
      <c r="E548">
        <v>195.44630000000001</v>
      </c>
      <c r="F548">
        <v>198.1</v>
      </c>
      <c r="I548" s="6">
        <v>42775</v>
      </c>
      <c r="J548">
        <v>198.1</v>
      </c>
      <c r="K548">
        <v>195.44630000000001</v>
      </c>
      <c r="P548" s="6">
        <v>42780</v>
      </c>
      <c r="Q548">
        <v>9.4200000000000006E-2</v>
      </c>
      <c r="S548" s="6">
        <v>42782</v>
      </c>
      <c r="T548">
        <v>5621</v>
      </c>
      <c r="W548" s="6">
        <v>42817</v>
      </c>
      <c r="X548" t="s">
        <v>1622</v>
      </c>
      <c r="Y548">
        <v>2067.44</v>
      </c>
      <c r="AJ548" s="6">
        <v>42780</v>
      </c>
      <c r="AK548" s="4">
        <f t="shared" si="164"/>
        <v>9.4200000000000006E-2</v>
      </c>
      <c r="AM548" s="6">
        <v>42782</v>
      </c>
      <c r="AN548">
        <f t="shared" si="165"/>
        <v>1118.2979499999999</v>
      </c>
      <c r="AR548" s="6">
        <v>42775</v>
      </c>
      <c r="AS548">
        <f t="shared" si="166"/>
        <v>195.44630000000001</v>
      </c>
      <c r="AT548">
        <f t="shared" si="167"/>
        <v>2044.45</v>
      </c>
      <c r="AU548">
        <f t="shared" si="173"/>
        <v>-7.0490942104455279E-3</v>
      </c>
      <c r="AV548">
        <f t="shared" si="174"/>
        <v>-7.0183107484579343E-3</v>
      </c>
      <c r="AX548" s="6">
        <v>42775</v>
      </c>
      <c r="AY548">
        <f t="shared" si="168"/>
        <v>195.44630000000001</v>
      </c>
      <c r="AZ548">
        <f t="shared" si="169"/>
        <v>198.1</v>
      </c>
      <c r="BA548">
        <f t="shared" si="175"/>
        <v>0</v>
      </c>
      <c r="BB548">
        <f t="shared" si="176"/>
        <v>1.3577642554502223E-2</v>
      </c>
      <c r="BE548">
        <f t="shared" si="177"/>
        <v>108.0201729903003</v>
      </c>
      <c r="BF548" t="e">
        <f t="shared" si="178"/>
        <v>#N/A</v>
      </c>
      <c r="BG548">
        <f t="shared" si="162"/>
        <v>0.21577381148457561</v>
      </c>
      <c r="BH548">
        <f t="shared" si="163"/>
        <v>0.21579471921501267</v>
      </c>
      <c r="BI548">
        <f t="shared" si="181"/>
        <v>0.99999605423864535</v>
      </c>
      <c r="BL548" s="9"/>
      <c r="BM548" s="10" t="e">
        <f t="shared" si="179"/>
        <v>#N/A</v>
      </c>
      <c r="BN548" s="10" t="e">
        <f t="shared" si="180"/>
        <v>#N/A</v>
      </c>
      <c r="BO548" s="10" t="e">
        <f t="shared" si="170"/>
        <v>#N/A</v>
      </c>
      <c r="BP548" t="str">
        <f t="shared" si="171"/>
        <v/>
      </c>
      <c r="BQ548" s="10" t="str">
        <f t="shared" si="172"/>
        <v/>
      </c>
    </row>
    <row r="549" spans="4:69" x14ac:dyDescent="0.25">
      <c r="D549" s="6">
        <v>42776</v>
      </c>
      <c r="E549">
        <v>199.73070000000001</v>
      </c>
      <c r="F549">
        <v>199.66</v>
      </c>
      <c r="I549" s="6">
        <v>42776</v>
      </c>
      <c r="J549">
        <v>199.66</v>
      </c>
      <c r="K549">
        <v>199.73070000000001</v>
      </c>
      <c r="P549" s="6">
        <v>42781</v>
      </c>
      <c r="Q549">
        <v>0.14360000000000001</v>
      </c>
      <c r="S549" s="6">
        <v>42783</v>
      </c>
      <c r="T549">
        <v>2264</v>
      </c>
      <c r="W549" s="6">
        <v>42818</v>
      </c>
      <c r="X549" t="s">
        <v>1622</v>
      </c>
      <c r="Y549">
        <v>2085.44</v>
      </c>
      <c r="AJ549" s="6">
        <v>42781</v>
      </c>
      <c r="AK549" s="4">
        <f t="shared" si="164"/>
        <v>0.14360000000000001</v>
      </c>
      <c r="AM549" s="6">
        <v>42783</v>
      </c>
      <c r="AN549">
        <f t="shared" si="165"/>
        <v>448.54367999999999</v>
      </c>
      <c r="AR549" s="6">
        <v>42776</v>
      </c>
      <c r="AS549">
        <f t="shared" si="166"/>
        <v>199.73070000000001</v>
      </c>
      <c r="AT549">
        <f t="shared" si="167"/>
        <v>2089.34</v>
      </c>
      <c r="AU549">
        <f t="shared" si="173"/>
        <v>2.1921110811511824E-2</v>
      </c>
      <c r="AV549">
        <f t="shared" si="174"/>
        <v>2.1957005551615394E-2</v>
      </c>
      <c r="AX549" s="6">
        <v>42776</v>
      </c>
      <c r="AY549">
        <f t="shared" si="168"/>
        <v>199.73070000000001</v>
      </c>
      <c r="AZ549">
        <f t="shared" si="169"/>
        <v>199.66</v>
      </c>
      <c r="BA549">
        <f t="shared" si="175"/>
        <v>-3.5397662953173814E-4</v>
      </c>
      <c r="BB549">
        <f t="shared" si="176"/>
        <v>0</v>
      </c>
      <c r="BE549">
        <f t="shared" si="177"/>
        <v>110.38809517229934</v>
      </c>
      <c r="BF549" t="e">
        <f t="shared" si="178"/>
        <v>#N/A</v>
      </c>
      <c r="BG549">
        <f t="shared" si="162"/>
        <v>0.21681260065607799</v>
      </c>
      <c r="BH549">
        <f t="shared" si="163"/>
        <v>0.21683285661903554</v>
      </c>
      <c r="BI549">
        <f t="shared" si="181"/>
        <v>0.99999747071210265</v>
      </c>
      <c r="BL549" s="9"/>
      <c r="BM549" s="10" t="e">
        <f t="shared" si="179"/>
        <v>#N/A</v>
      </c>
      <c r="BN549" s="10" t="e">
        <f t="shared" si="180"/>
        <v>#N/A</v>
      </c>
      <c r="BO549" s="10" t="e">
        <f t="shared" si="170"/>
        <v>#N/A</v>
      </c>
      <c r="BP549" t="str">
        <f t="shared" si="171"/>
        <v/>
      </c>
      <c r="BQ549" s="10" t="str">
        <f t="shared" si="172"/>
        <v/>
      </c>
    </row>
    <row r="550" spans="4:69" x14ac:dyDescent="0.25">
      <c r="D550" s="6">
        <v>42779</v>
      </c>
      <c r="E550">
        <v>200.70349999999999</v>
      </c>
      <c r="F550">
        <v>201.65</v>
      </c>
      <c r="I550" s="6">
        <v>42779</v>
      </c>
      <c r="J550">
        <v>201.65</v>
      </c>
      <c r="K550">
        <v>200.70349999999999</v>
      </c>
      <c r="P550" s="6">
        <v>42782</v>
      </c>
      <c r="Q550">
        <v>9.8400000000000001E-2</v>
      </c>
      <c r="S550" s="6">
        <v>42786</v>
      </c>
      <c r="T550">
        <v>5043</v>
      </c>
      <c r="W550" s="6">
        <v>42821</v>
      </c>
      <c r="X550" t="s">
        <v>1622</v>
      </c>
      <c r="Y550">
        <v>2059.2600000000002</v>
      </c>
      <c r="AJ550" s="6">
        <v>42782</v>
      </c>
      <c r="AK550" s="4">
        <f t="shared" si="164"/>
        <v>9.8400000000000001E-2</v>
      </c>
      <c r="AM550" s="6">
        <v>42786</v>
      </c>
      <c r="AN550">
        <f t="shared" si="165"/>
        <v>1008.0452699999998</v>
      </c>
      <c r="AR550" s="6">
        <v>42779</v>
      </c>
      <c r="AS550">
        <f t="shared" si="166"/>
        <v>200.70349999999999</v>
      </c>
      <c r="AT550">
        <f t="shared" si="167"/>
        <v>2099.6999999999998</v>
      </c>
      <c r="AU550">
        <f t="shared" si="173"/>
        <v>4.8705582066250752E-3</v>
      </c>
      <c r="AV550">
        <f t="shared" si="174"/>
        <v>4.9585036422983286E-3</v>
      </c>
      <c r="AX550" s="6">
        <v>42779</v>
      </c>
      <c r="AY550">
        <f t="shared" si="168"/>
        <v>200.70349999999999</v>
      </c>
      <c r="AZ550">
        <f t="shared" si="169"/>
        <v>201.65</v>
      </c>
      <c r="BA550">
        <f t="shared" si="175"/>
        <v>0</v>
      </c>
      <c r="BB550">
        <f t="shared" si="176"/>
        <v>4.7159117803128314E-3</v>
      </c>
      <c r="BE550">
        <f t="shared" si="177"/>
        <v>110.9257468151545</v>
      </c>
      <c r="BF550" t="e">
        <f t="shared" si="178"/>
        <v>#N/A</v>
      </c>
      <c r="BG550">
        <f t="shared" si="162"/>
        <v>0.21648673809670949</v>
      </c>
      <c r="BH550">
        <f t="shared" si="163"/>
        <v>0.2165074266990977</v>
      </c>
      <c r="BI550">
        <f t="shared" si="181"/>
        <v>0.99999646000773612</v>
      </c>
      <c r="BL550" s="9"/>
      <c r="BM550" s="10" t="e">
        <f t="shared" si="179"/>
        <v>#N/A</v>
      </c>
      <c r="BN550" s="10" t="e">
        <f t="shared" si="180"/>
        <v>#N/A</v>
      </c>
      <c r="BO550" s="10" t="e">
        <f t="shared" si="170"/>
        <v>#N/A</v>
      </c>
      <c r="BP550" t="str">
        <f t="shared" si="171"/>
        <v/>
      </c>
      <c r="BQ550" s="10" t="str">
        <f t="shared" si="172"/>
        <v/>
      </c>
    </row>
    <row r="551" spans="4:69" x14ac:dyDescent="0.25">
      <c r="D551" s="6">
        <v>42780</v>
      </c>
      <c r="E551">
        <v>198.7379</v>
      </c>
      <c r="F551">
        <v>200.85</v>
      </c>
      <c r="I551" s="6">
        <v>42780</v>
      </c>
      <c r="J551">
        <v>200.85</v>
      </c>
      <c r="K551">
        <v>198.7379</v>
      </c>
      <c r="P551" s="6">
        <v>42783</v>
      </c>
      <c r="Q551">
        <v>8.8300000000000003E-2</v>
      </c>
      <c r="S551" s="6">
        <v>42787</v>
      </c>
      <c r="T551">
        <v>37608</v>
      </c>
      <c r="W551" s="6">
        <v>42822</v>
      </c>
      <c r="X551" t="s">
        <v>1622</v>
      </c>
      <c r="Y551">
        <v>2086.66</v>
      </c>
      <c r="AJ551" s="6">
        <v>42783</v>
      </c>
      <c r="AK551" s="4">
        <f t="shared" si="164"/>
        <v>8.8300000000000003E-2</v>
      </c>
      <c r="AM551" s="6">
        <v>42787</v>
      </c>
      <c r="AN551">
        <f t="shared" si="165"/>
        <v>7589.2944000000007</v>
      </c>
      <c r="AR551" s="6">
        <v>42780</v>
      </c>
      <c r="AS551">
        <f t="shared" si="166"/>
        <v>198.7379</v>
      </c>
      <c r="AT551">
        <f t="shared" si="167"/>
        <v>2079.1999999999998</v>
      </c>
      <c r="AU551">
        <f t="shared" si="173"/>
        <v>-9.7935511837112799E-3</v>
      </c>
      <c r="AV551">
        <f t="shared" si="174"/>
        <v>-9.7632995189789185E-3</v>
      </c>
      <c r="AX551" s="6">
        <v>42780</v>
      </c>
      <c r="AY551">
        <f t="shared" si="168"/>
        <v>198.7379</v>
      </c>
      <c r="AZ551">
        <f t="shared" si="169"/>
        <v>200.85</v>
      </c>
      <c r="BA551">
        <f t="shared" si="175"/>
        <v>0</v>
      </c>
      <c r="BB551">
        <f t="shared" si="176"/>
        <v>1.0627565250513449E-2</v>
      </c>
      <c r="BE551">
        <f t="shared" si="177"/>
        <v>109.83938983612889</v>
      </c>
      <c r="BF551" t="e">
        <f t="shared" si="178"/>
        <v>#N/A</v>
      </c>
      <c r="BG551">
        <f t="shared" si="162"/>
        <v>0.21554579726497519</v>
      </c>
      <c r="BH551">
        <f t="shared" si="163"/>
        <v>0.21556922302808298</v>
      </c>
      <c r="BI551">
        <f t="shared" si="181"/>
        <v>0.99999670017762476</v>
      </c>
      <c r="BL551" s="9"/>
      <c r="BM551" s="10" t="e">
        <f t="shared" si="179"/>
        <v>#N/A</v>
      </c>
      <c r="BN551" s="10" t="e">
        <f t="shared" si="180"/>
        <v>#N/A</v>
      </c>
      <c r="BO551" s="10" t="e">
        <f t="shared" si="170"/>
        <v>#N/A</v>
      </c>
      <c r="BP551" t="str">
        <f t="shared" si="171"/>
        <v/>
      </c>
      <c r="BQ551" s="10" t="str">
        <f t="shared" si="172"/>
        <v/>
      </c>
    </row>
    <row r="552" spans="4:69" x14ac:dyDescent="0.25">
      <c r="D552" s="6">
        <v>42781</v>
      </c>
      <c r="E552">
        <v>200.61760000000001</v>
      </c>
      <c r="F552">
        <v>200.68</v>
      </c>
      <c r="I552" s="6">
        <v>42781</v>
      </c>
      <c r="J552">
        <v>200.68</v>
      </c>
      <c r="K552">
        <v>200.61760000000001</v>
      </c>
      <c r="P552" s="6">
        <v>42786</v>
      </c>
      <c r="Q552">
        <v>9.7799999999999998E-2</v>
      </c>
      <c r="S552" s="6">
        <v>42788</v>
      </c>
      <c r="T552">
        <v>3426</v>
      </c>
      <c r="W552" s="6">
        <v>42823</v>
      </c>
      <c r="X552" t="s">
        <v>1622</v>
      </c>
      <c r="Y552">
        <v>2101.61</v>
      </c>
      <c r="AJ552" s="6">
        <v>42786</v>
      </c>
      <c r="AK552" s="4">
        <f t="shared" si="164"/>
        <v>9.7799999999999998E-2</v>
      </c>
      <c r="AM552" s="6">
        <v>42788</v>
      </c>
      <c r="AN552">
        <f t="shared" si="165"/>
        <v>688.4547</v>
      </c>
      <c r="AR552" s="6">
        <v>42781</v>
      </c>
      <c r="AS552">
        <f t="shared" si="166"/>
        <v>200.61760000000001</v>
      </c>
      <c r="AT552">
        <f t="shared" si="167"/>
        <v>2098.9299999999998</v>
      </c>
      <c r="AU552">
        <f t="shared" si="173"/>
        <v>9.4581858820084186E-3</v>
      </c>
      <c r="AV552">
        <f t="shared" si="174"/>
        <v>9.4892266256252356E-3</v>
      </c>
      <c r="AX552" s="6">
        <v>42781</v>
      </c>
      <c r="AY552">
        <f t="shared" si="168"/>
        <v>200.61760000000001</v>
      </c>
      <c r="AZ552">
        <f t="shared" si="169"/>
        <v>200.68</v>
      </c>
      <c r="BA552">
        <f t="shared" si="175"/>
        <v>0</v>
      </c>
      <c r="BB552">
        <f t="shared" si="176"/>
        <v>3.1103950999322727E-4</v>
      </c>
      <c r="BE552">
        <f t="shared" si="177"/>
        <v>110.87827120236538</v>
      </c>
      <c r="BF552" t="e">
        <f t="shared" si="178"/>
        <v>#N/A</v>
      </c>
      <c r="BG552">
        <f t="shared" si="162"/>
        <v>0.21509404296374887</v>
      </c>
      <c r="BH552">
        <f t="shared" si="163"/>
        <v>0.21511586390924345</v>
      </c>
      <c r="BI552">
        <f t="shared" si="181"/>
        <v>0.99999670263281615</v>
      </c>
      <c r="BL552" s="9"/>
      <c r="BM552" s="10" t="e">
        <f t="shared" si="179"/>
        <v>#N/A</v>
      </c>
      <c r="BN552" s="10" t="e">
        <f t="shared" si="180"/>
        <v>#N/A</v>
      </c>
      <c r="BO552" s="10" t="e">
        <f t="shared" si="170"/>
        <v>#N/A</v>
      </c>
      <c r="BP552" t="str">
        <f t="shared" si="171"/>
        <v/>
      </c>
      <c r="BQ552" s="10" t="str">
        <f t="shared" si="172"/>
        <v/>
      </c>
    </row>
    <row r="553" spans="4:69" x14ac:dyDescent="0.25">
      <c r="D553" s="6">
        <v>42782</v>
      </c>
      <c r="E553">
        <v>200.27019999999999</v>
      </c>
      <c r="F553">
        <v>198.95</v>
      </c>
      <c r="I553" s="6">
        <v>42782</v>
      </c>
      <c r="J553">
        <v>198.95</v>
      </c>
      <c r="K553">
        <v>200.27019999999999</v>
      </c>
      <c r="P553" s="6">
        <v>42787</v>
      </c>
      <c r="Q553">
        <v>9.4799999999999995E-2</v>
      </c>
      <c r="S553" s="6">
        <v>42789</v>
      </c>
      <c r="T553">
        <v>2576</v>
      </c>
      <c r="W553" s="6">
        <v>42824</v>
      </c>
      <c r="X553" t="s">
        <v>1622</v>
      </c>
      <c r="Y553">
        <v>2081.94</v>
      </c>
      <c r="AJ553" s="6">
        <v>42787</v>
      </c>
      <c r="AK553" s="4">
        <f t="shared" si="164"/>
        <v>9.4799999999999995E-2</v>
      </c>
      <c r="AM553" s="6">
        <v>42789</v>
      </c>
      <c r="AN553">
        <f t="shared" si="165"/>
        <v>515.84400000000005</v>
      </c>
      <c r="AR553" s="6">
        <v>42782</v>
      </c>
      <c r="AS553">
        <f t="shared" si="166"/>
        <v>200.27019999999999</v>
      </c>
      <c r="AT553">
        <f t="shared" si="167"/>
        <v>2095.36</v>
      </c>
      <c r="AU553">
        <f t="shared" si="173"/>
        <v>-1.7316526565965829E-3</v>
      </c>
      <c r="AV553">
        <f t="shared" si="174"/>
        <v>-1.7008666320457166E-3</v>
      </c>
      <c r="AX553" s="6">
        <v>42782</v>
      </c>
      <c r="AY553">
        <f t="shared" si="168"/>
        <v>200.27019999999999</v>
      </c>
      <c r="AZ553">
        <f t="shared" si="169"/>
        <v>198.95</v>
      </c>
      <c r="BA553">
        <f t="shared" si="175"/>
        <v>-6.592094080896671E-3</v>
      </c>
      <c r="BB553">
        <f t="shared" si="176"/>
        <v>0</v>
      </c>
      <c r="BE553">
        <f t="shared" si="177"/>
        <v>110.68626854947897</v>
      </c>
      <c r="BF553" t="e">
        <f t="shared" si="178"/>
        <v>#N/A</v>
      </c>
      <c r="BG553">
        <f t="shared" si="162"/>
        <v>0.21502990904571603</v>
      </c>
      <c r="BH553">
        <f t="shared" si="163"/>
        <v>0.21505052975561084</v>
      </c>
      <c r="BI553">
        <f t="shared" si="181"/>
        <v>0.99999669069405228</v>
      </c>
      <c r="BL553" s="9"/>
      <c r="BM553" s="10" t="e">
        <f t="shared" si="179"/>
        <v>#N/A</v>
      </c>
      <c r="BN553" s="10" t="e">
        <f t="shared" si="180"/>
        <v>#N/A</v>
      </c>
      <c r="BO553" s="10" t="e">
        <f t="shared" si="170"/>
        <v>#N/A</v>
      </c>
      <c r="BP553" t="str">
        <f t="shared" si="171"/>
        <v/>
      </c>
      <c r="BQ553" s="10" t="str">
        <f t="shared" si="172"/>
        <v/>
      </c>
    </row>
    <row r="554" spans="4:69" x14ac:dyDescent="0.25">
      <c r="D554" s="6">
        <v>42783</v>
      </c>
      <c r="E554">
        <v>199.44409999999999</v>
      </c>
      <c r="F554">
        <v>198.12</v>
      </c>
      <c r="I554" s="6">
        <v>42783</v>
      </c>
      <c r="J554">
        <v>198.12</v>
      </c>
      <c r="K554">
        <v>199.44409999999999</v>
      </c>
      <c r="P554" s="6">
        <v>42788</v>
      </c>
      <c r="Q554">
        <v>8.8400000000000006E-2</v>
      </c>
      <c r="S554" s="6">
        <v>42790</v>
      </c>
      <c r="T554">
        <v>101985</v>
      </c>
      <c r="W554" s="6">
        <v>42825</v>
      </c>
      <c r="X554" t="s">
        <v>1622</v>
      </c>
      <c r="Y554">
        <v>2061.5500000000002</v>
      </c>
      <c r="AJ554" s="6">
        <v>42788</v>
      </c>
      <c r="AK554" s="4">
        <f t="shared" si="164"/>
        <v>8.8400000000000006E-2</v>
      </c>
      <c r="AM554" s="6">
        <v>42790</v>
      </c>
      <c r="AN554">
        <f t="shared" si="165"/>
        <v>20237.903399999999</v>
      </c>
      <c r="AR554" s="6">
        <v>42783</v>
      </c>
      <c r="AS554">
        <f t="shared" si="166"/>
        <v>199.44409999999999</v>
      </c>
      <c r="AT554">
        <f t="shared" si="167"/>
        <v>2086.7800000000002</v>
      </c>
      <c r="AU554">
        <f t="shared" si="173"/>
        <v>-4.1249272233212508E-3</v>
      </c>
      <c r="AV554">
        <f t="shared" si="174"/>
        <v>-4.0947617593157792E-3</v>
      </c>
      <c r="AX554" s="6">
        <v>42783</v>
      </c>
      <c r="AY554">
        <f t="shared" si="168"/>
        <v>199.44409999999999</v>
      </c>
      <c r="AZ554">
        <f t="shared" si="169"/>
        <v>198.12</v>
      </c>
      <c r="BA554">
        <f t="shared" si="175"/>
        <v>-6.6389529697794547E-3</v>
      </c>
      <c r="BB554">
        <f t="shared" si="176"/>
        <v>0</v>
      </c>
      <c r="BE554">
        <f t="shared" si="177"/>
        <v>110.22969574709137</v>
      </c>
      <c r="BF554" t="e">
        <f t="shared" si="178"/>
        <v>#N/A</v>
      </c>
      <c r="BG554">
        <f t="shared" si="162"/>
        <v>0.21493518115374091</v>
      </c>
      <c r="BH554">
        <f t="shared" si="163"/>
        <v>0.21495579290231334</v>
      </c>
      <c r="BI554">
        <f t="shared" si="181"/>
        <v>0.99999708653281238</v>
      </c>
      <c r="BL554" s="9"/>
      <c r="BM554" s="10" t="e">
        <f t="shared" si="179"/>
        <v>#N/A</v>
      </c>
      <c r="BN554" s="10" t="e">
        <f t="shared" si="180"/>
        <v>#N/A</v>
      </c>
      <c r="BO554" s="10" t="e">
        <f t="shared" si="170"/>
        <v>#N/A</v>
      </c>
      <c r="BP554" t="str">
        <f t="shared" si="171"/>
        <v/>
      </c>
      <c r="BQ554" s="10" t="str">
        <f t="shared" si="172"/>
        <v/>
      </c>
    </row>
    <row r="555" spans="4:69" x14ac:dyDescent="0.25">
      <c r="D555" s="6">
        <v>42786</v>
      </c>
      <c r="E555">
        <v>199.74299999999999</v>
      </c>
      <c r="F555">
        <v>199.89</v>
      </c>
      <c r="I555" s="6">
        <v>42786</v>
      </c>
      <c r="J555">
        <v>199.89</v>
      </c>
      <c r="K555">
        <v>199.74299999999999</v>
      </c>
      <c r="P555" s="6">
        <v>42789</v>
      </c>
      <c r="Q555">
        <v>8.6599999999999996E-2</v>
      </c>
      <c r="S555" s="6">
        <v>42793</v>
      </c>
      <c r="T555">
        <v>2379</v>
      </c>
      <c r="W555" s="6">
        <v>42828</v>
      </c>
      <c r="X555" t="s">
        <v>1622</v>
      </c>
      <c r="Y555">
        <v>2067.65</v>
      </c>
      <c r="AJ555" s="6">
        <v>42789</v>
      </c>
      <c r="AK555" s="4">
        <f t="shared" si="164"/>
        <v>8.6599999999999996E-2</v>
      </c>
      <c r="AM555" s="6">
        <v>42793</v>
      </c>
      <c r="AN555">
        <f t="shared" si="165"/>
        <v>471.01821000000001</v>
      </c>
      <c r="AR555" s="6">
        <v>42786</v>
      </c>
      <c r="AS555">
        <f t="shared" si="166"/>
        <v>199.74299999999999</v>
      </c>
      <c r="AT555">
        <f t="shared" si="167"/>
        <v>2090.1</v>
      </c>
      <c r="AU555">
        <f t="shared" si="173"/>
        <v>1.4986655408708582E-3</v>
      </c>
      <c r="AV555">
        <f t="shared" si="174"/>
        <v>1.5909679027015233E-3</v>
      </c>
      <c r="AX555" s="6">
        <v>42786</v>
      </c>
      <c r="AY555">
        <f t="shared" si="168"/>
        <v>199.74299999999999</v>
      </c>
      <c r="AZ555">
        <f t="shared" si="169"/>
        <v>199.89</v>
      </c>
      <c r="BA555">
        <f t="shared" si="175"/>
        <v>0</v>
      </c>
      <c r="BB555">
        <f t="shared" si="176"/>
        <v>7.3594569021184775E-4</v>
      </c>
      <c r="BE555">
        <f t="shared" si="177"/>
        <v>110.39489319368822</v>
      </c>
      <c r="BF555" t="e">
        <f t="shared" si="178"/>
        <v>#N/A</v>
      </c>
      <c r="BG555">
        <f t="shared" si="162"/>
        <v>0.21483949337942532</v>
      </c>
      <c r="BH555">
        <f t="shared" si="163"/>
        <v>0.21485988704193032</v>
      </c>
      <c r="BI555">
        <f t="shared" si="181"/>
        <v>0.99999619477397894</v>
      </c>
      <c r="BL555" s="9"/>
      <c r="BM555" s="10" t="e">
        <f t="shared" si="179"/>
        <v>#N/A</v>
      </c>
      <c r="BN555" s="10" t="e">
        <f t="shared" si="180"/>
        <v>#N/A</v>
      </c>
      <c r="BO555" s="10" t="e">
        <f t="shared" si="170"/>
        <v>#N/A</v>
      </c>
      <c r="BP555" t="str">
        <f t="shared" si="171"/>
        <v/>
      </c>
      <c r="BQ555" s="10" t="str">
        <f t="shared" si="172"/>
        <v/>
      </c>
    </row>
    <row r="556" spans="4:69" x14ac:dyDescent="0.25">
      <c r="D556" s="6">
        <v>42787</v>
      </c>
      <c r="E556">
        <v>200.86349999999999</v>
      </c>
      <c r="F556">
        <v>201.8</v>
      </c>
      <c r="I556" s="6">
        <v>42787</v>
      </c>
      <c r="J556">
        <v>201.8</v>
      </c>
      <c r="K556">
        <v>200.86349999999999</v>
      </c>
      <c r="P556" s="6">
        <v>42790</v>
      </c>
      <c r="Q556">
        <v>8.7300000000000003E-2</v>
      </c>
      <c r="S556" s="6">
        <v>42794</v>
      </c>
      <c r="T556">
        <v>939</v>
      </c>
      <c r="W556" s="6">
        <v>42829</v>
      </c>
      <c r="X556" t="s">
        <v>1622</v>
      </c>
      <c r="Y556">
        <v>2050.81</v>
      </c>
      <c r="AJ556" s="6">
        <v>42790</v>
      </c>
      <c r="AK556" s="4">
        <f t="shared" si="164"/>
        <v>8.7300000000000003E-2</v>
      </c>
      <c r="AM556" s="6">
        <v>42794</v>
      </c>
      <c r="AN556">
        <f t="shared" si="165"/>
        <v>185.66847000000001</v>
      </c>
      <c r="AR556" s="6">
        <v>42787</v>
      </c>
      <c r="AS556">
        <f t="shared" si="166"/>
        <v>200.86349999999999</v>
      </c>
      <c r="AT556">
        <f t="shared" si="167"/>
        <v>2101.89</v>
      </c>
      <c r="AU556">
        <f t="shared" si="173"/>
        <v>5.6097084753907733E-3</v>
      </c>
      <c r="AV556">
        <f t="shared" si="174"/>
        <v>5.6408784268695555E-3</v>
      </c>
      <c r="AX556" s="6">
        <v>42787</v>
      </c>
      <c r="AY556">
        <f t="shared" si="168"/>
        <v>200.86349999999999</v>
      </c>
      <c r="AZ556">
        <f t="shared" si="169"/>
        <v>201.8</v>
      </c>
      <c r="BA556">
        <f t="shared" si="175"/>
        <v>0</v>
      </c>
      <c r="BB556">
        <f t="shared" si="176"/>
        <v>4.662370216589995E-3</v>
      </c>
      <c r="BE556">
        <f t="shared" si="177"/>
        <v>111.01417636167672</v>
      </c>
      <c r="BF556" t="e">
        <f t="shared" si="178"/>
        <v>#N/A</v>
      </c>
      <c r="BG556">
        <f t="shared" si="162"/>
        <v>0.21408496065950147</v>
      </c>
      <c r="BH556">
        <f t="shared" si="163"/>
        <v>0.21410635323930904</v>
      </c>
      <c r="BI556">
        <f t="shared" si="181"/>
        <v>0.99999604282585586</v>
      </c>
      <c r="BL556" s="9"/>
      <c r="BM556" s="10" t="e">
        <f t="shared" si="179"/>
        <v>#N/A</v>
      </c>
      <c r="BN556" s="10" t="e">
        <f t="shared" si="180"/>
        <v>#N/A</v>
      </c>
      <c r="BO556" s="10" t="e">
        <f t="shared" si="170"/>
        <v>#N/A</v>
      </c>
      <c r="BP556" t="str">
        <f t="shared" si="171"/>
        <v/>
      </c>
      <c r="BQ556" s="10" t="str">
        <f t="shared" si="172"/>
        <v/>
      </c>
    </row>
    <row r="557" spans="4:69" x14ac:dyDescent="0.25">
      <c r="D557" s="6">
        <v>42788</v>
      </c>
      <c r="E557">
        <v>201.0514</v>
      </c>
      <c r="F557">
        <v>200.95</v>
      </c>
      <c r="I557" s="6">
        <v>42788</v>
      </c>
      <c r="J557">
        <v>200.95</v>
      </c>
      <c r="K557">
        <v>201.0514</v>
      </c>
      <c r="P557" s="6">
        <v>42793</v>
      </c>
      <c r="Q557">
        <v>9.9099999999999994E-2</v>
      </c>
      <c r="S557" s="6">
        <v>42795</v>
      </c>
      <c r="T557">
        <v>5563</v>
      </c>
      <c r="W557" s="6">
        <v>42830</v>
      </c>
      <c r="X557" t="s">
        <v>1622</v>
      </c>
      <c r="Y557">
        <v>2050.88</v>
      </c>
      <c r="AJ557" s="6">
        <v>42793</v>
      </c>
      <c r="AK557" s="4">
        <f t="shared" si="164"/>
        <v>9.9099999999999994E-2</v>
      </c>
      <c r="AM557" s="6">
        <v>42795</v>
      </c>
      <c r="AN557">
        <f t="shared" si="165"/>
        <v>1129.5671500000001</v>
      </c>
      <c r="AR557" s="6">
        <v>42788</v>
      </c>
      <c r="AS557">
        <f t="shared" si="166"/>
        <v>201.0514</v>
      </c>
      <c r="AT557">
        <f t="shared" si="167"/>
        <v>2103.91</v>
      </c>
      <c r="AU557">
        <f t="shared" si="173"/>
        <v>9.3546114650000511E-4</v>
      </c>
      <c r="AV557">
        <f t="shared" si="174"/>
        <v>9.6103982606132732E-4</v>
      </c>
      <c r="AX557" s="6">
        <v>42788</v>
      </c>
      <c r="AY557">
        <f t="shared" si="168"/>
        <v>201.0514</v>
      </c>
      <c r="AZ557">
        <f t="shared" si="169"/>
        <v>200.95</v>
      </c>
      <c r="BA557">
        <f t="shared" si="175"/>
        <v>-5.0434863920378881E-4</v>
      </c>
      <c r="BB557">
        <f t="shared" si="176"/>
        <v>0</v>
      </c>
      <c r="BE557">
        <f t="shared" si="177"/>
        <v>111.11802581037377</v>
      </c>
      <c r="BF557" t="e">
        <f t="shared" si="178"/>
        <v>#N/A</v>
      </c>
      <c r="BG557">
        <f t="shared" si="162"/>
        <v>0.21407369105018784</v>
      </c>
      <c r="BH557">
        <f t="shared" si="163"/>
        <v>0.21409530506393881</v>
      </c>
      <c r="BI557">
        <f t="shared" si="181"/>
        <v>0.99999533486197456</v>
      </c>
      <c r="BL557" s="9"/>
      <c r="BM557" s="10" t="e">
        <f t="shared" si="179"/>
        <v>#N/A</v>
      </c>
      <c r="BN557" s="10" t="e">
        <f t="shared" si="180"/>
        <v>#N/A</v>
      </c>
      <c r="BO557" s="10" t="e">
        <f t="shared" si="170"/>
        <v>#N/A</v>
      </c>
      <c r="BP557" t="str">
        <f t="shared" si="171"/>
        <v/>
      </c>
      <c r="BQ557" s="10" t="str">
        <f t="shared" si="172"/>
        <v/>
      </c>
    </row>
    <row r="558" spans="4:69" x14ac:dyDescent="0.25">
      <c r="D558" s="6">
        <v>42789</v>
      </c>
      <c r="E558">
        <v>200.9324</v>
      </c>
      <c r="F558">
        <v>200.25</v>
      </c>
      <c r="I558" s="6">
        <v>42789</v>
      </c>
      <c r="J558">
        <v>200.25</v>
      </c>
      <c r="K558">
        <v>200.9324</v>
      </c>
      <c r="P558" s="6">
        <v>42794</v>
      </c>
      <c r="Q558">
        <v>9.5699999999999993E-2</v>
      </c>
      <c r="S558" s="6">
        <v>42796</v>
      </c>
      <c r="T558">
        <v>2702</v>
      </c>
      <c r="W558" s="6">
        <v>42831</v>
      </c>
      <c r="X558" t="s">
        <v>1622</v>
      </c>
      <c r="Y558">
        <v>2017.11</v>
      </c>
      <c r="AJ558" s="6">
        <v>42794</v>
      </c>
      <c r="AK558" s="4">
        <f t="shared" si="164"/>
        <v>9.5699999999999993E-2</v>
      </c>
      <c r="AM558" s="6">
        <v>42796</v>
      </c>
      <c r="AN558">
        <f t="shared" si="165"/>
        <v>546.02016000000003</v>
      </c>
      <c r="AR558" s="6">
        <v>42789</v>
      </c>
      <c r="AS558">
        <f t="shared" si="166"/>
        <v>200.9324</v>
      </c>
      <c r="AT558">
        <f t="shared" si="167"/>
        <v>2102.7399999999998</v>
      </c>
      <c r="AU558">
        <f t="shared" si="173"/>
        <v>-5.9188844245794403E-4</v>
      </c>
      <c r="AV558">
        <f t="shared" si="174"/>
        <v>-5.5610743805589724E-4</v>
      </c>
      <c r="AX558" s="6">
        <v>42789</v>
      </c>
      <c r="AY558">
        <f t="shared" si="168"/>
        <v>200.9324</v>
      </c>
      <c r="AZ558">
        <f t="shared" si="169"/>
        <v>200.25</v>
      </c>
      <c r="BA558">
        <f t="shared" si="175"/>
        <v>-3.3961670691237122E-3</v>
      </c>
      <c r="BB558">
        <f t="shared" si="176"/>
        <v>0</v>
      </c>
      <c r="BE558">
        <f t="shared" si="177"/>
        <v>111.05225633514786</v>
      </c>
      <c r="BF558" t="e">
        <f t="shared" si="178"/>
        <v>#N/A</v>
      </c>
      <c r="BG558">
        <f t="shared" si="162"/>
        <v>0.21374514475816836</v>
      </c>
      <c r="BH558">
        <f t="shared" si="163"/>
        <v>0.2137698821036105</v>
      </c>
      <c r="BI558">
        <f t="shared" si="181"/>
        <v>0.99999537080065826</v>
      </c>
      <c r="BL558" s="9"/>
      <c r="BM558" s="10" t="e">
        <f t="shared" si="179"/>
        <v>#N/A</v>
      </c>
      <c r="BN558" s="10" t="e">
        <f t="shared" si="180"/>
        <v>#N/A</v>
      </c>
      <c r="BO558" s="10" t="e">
        <f t="shared" si="170"/>
        <v>#N/A</v>
      </c>
      <c r="BP558" t="str">
        <f t="shared" si="171"/>
        <v/>
      </c>
      <c r="BQ558" s="10" t="str">
        <f t="shared" si="172"/>
        <v/>
      </c>
    </row>
    <row r="559" spans="4:69" x14ac:dyDescent="0.25">
      <c r="D559" s="6">
        <v>42790</v>
      </c>
      <c r="E559">
        <v>200.17240000000001</v>
      </c>
      <c r="F559">
        <v>198.44</v>
      </c>
      <c r="I559" s="6">
        <v>42790</v>
      </c>
      <c r="J559">
        <v>198.44</v>
      </c>
      <c r="K559">
        <v>200.17240000000001</v>
      </c>
      <c r="P559" s="6">
        <v>42795</v>
      </c>
      <c r="Q559">
        <v>9.98E-2</v>
      </c>
      <c r="S559" s="6">
        <v>42797</v>
      </c>
      <c r="T559">
        <v>3993</v>
      </c>
      <c r="W559" s="6">
        <v>42832</v>
      </c>
      <c r="X559" t="s">
        <v>1622</v>
      </c>
      <c r="Y559">
        <v>2030.34</v>
      </c>
      <c r="AJ559" s="6">
        <v>42795</v>
      </c>
      <c r="AK559" s="4">
        <f t="shared" si="164"/>
        <v>9.98E-2</v>
      </c>
      <c r="AM559" s="6">
        <v>42797</v>
      </c>
      <c r="AN559">
        <f t="shared" si="165"/>
        <v>805.66760999999997</v>
      </c>
      <c r="AR559" s="6">
        <v>42790</v>
      </c>
      <c r="AS559">
        <f t="shared" si="166"/>
        <v>200.17240000000001</v>
      </c>
      <c r="AT559">
        <f t="shared" si="167"/>
        <v>2094.85</v>
      </c>
      <c r="AU559">
        <f t="shared" si="173"/>
        <v>-3.7823666068786954E-3</v>
      </c>
      <c r="AV559">
        <f t="shared" si="174"/>
        <v>-3.7522470681110587E-3</v>
      </c>
      <c r="AX559" s="6">
        <v>42790</v>
      </c>
      <c r="AY559">
        <f t="shared" si="168"/>
        <v>200.17240000000001</v>
      </c>
      <c r="AZ559">
        <f t="shared" si="169"/>
        <v>198.44</v>
      </c>
      <c r="BA559">
        <f t="shared" si="175"/>
        <v>-8.6545397867039409E-3</v>
      </c>
      <c r="BB559">
        <f t="shared" si="176"/>
        <v>0</v>
      </c>
      <c r="BE559">
        <f t="shared" si="177"/>
        <v>110.63221598916726</v>
      </c>
      <c r="BF559" t="e">
        <f t="shared" si="178"/>
        <v>#N/A</v>
      </c>
      <c r="BG559">
        <f t="shared" si="162"/>
        <v>0.21379000371296089</v>
      </c>
      <c r="BH559">
        <f t="shared" si="163"/>
        <v>0.21381510033742077</v>
      </c>
      <c r="BI559">
        <f t="shared" si="181"/>
        <v>0.99999643441791697</v>
      </c>
      <c r="BL559" s="9"/>
      <c r="BM559" s="10" t="e">
        <f t="shared" si="179"/>
        <v>#N/A</v>
      </c>
      <c r="BN559" s="10" t="e">
        <f t="shared" si="180"/>
        <v>#N/A</v>
      </c>
      <c r="BO559" s="10" t="e">
        <f t="shared" si="170"/>
        <v>#N/A</v>
      </c>
      <c r="BP559" t="str">
        <f t="shared" si="171"/>
        <v/>
      </c>
      <c r="BQ559" s="10" t="str">
        <f t="shared" si="172"/>
        <v/>
      </c>
    </row>
    <row r="560" spans="4:69" x14ac:dyDescent="0.25">
      <c r="D560" s="6">
        <v>42793</v>
      </c>
      <c r="E560">
        <v>198.01660000000001</v>
      </c>
      <c r="F560">
        <v>197.99</v>
      </c>
      <c r="I560" s="6">
        <v>42793</v>
      </c>
      <c r="J560">
        <v>197.99</v>
      </c>
      <c r="K560">
        <v>198.01660000000001</v>
      </c>
      <c r="P560" s="6">
        <v>42796</v>
      </c>
      <c r="Q560">
        <v>7.9799999999999996E-2</v>
      </c>
      <c r="S560" s="6">
        <v>42800</v>
      </c>
      <c r="T560">
        <v>165246</v>
      </c>
      <c r="W560" s="6">
        <v>42835</v>
      </c>
      <c r="X560" t="s">
        <v>1622</v>
      </c>
      <c r="Y560">
        <v>2043.9</v>
      </c>
      <c r="AJ560" s="6">
        <v>42796</v>
      </c>
      <c r="AK560" s="4">
        <f t="shared" si="164"/>
        <v>7.9799999999999996E-2</v>
      </c>
      <c r="AM560" s="6">
        <v>42800</v>
      </c>
      <c r="AN560">
        <f t="shared" si="165"/>
        <v>33141.737760000004</v>
      </c>
      <c r="AR560" s="6">
        <v>42793</v>
      </c>
      <c r="AS560">
        <f t="shared" si="166"/>
        <v>198.01660000000001</v>
      </c>
      <c r="AT560">
        <f t="shared" si="167"/>
        <v>2072.4699999999998</v>
      </c>
      <c r="AU560">
        <f t="shared" si="173"/>
        <v>-1.0769716504373195E-2</v>
      </c>
      <c r="AV560">
        <f t="shared" si="174"/>
        <v>-1.0683342482755376E-2</v>
      </c>
      <c r="AX560" s="6">
        <v>42793</v>
      </c>
      <c r="AY560">
        <f t="shared" si="168"/>
        <v>198.01660000000001</v>
      </c>
      <c r="AZ560">
        <f t="shared" si="169"/>
        <v>197.99</v>
      </c>
      <c r="BA560">
        <f t="shared" si="175"/>
        <v>-1.3433217215119697E-4</v>
      </c>
      <c r="BB560">
        <f t="shared" si="176"/>
        <v>0</v>
      </c>
      <c r="BE560">
        <f t="shared" si="177"/>
        <v>109.44073838671335</v>
      </c>
      <c r="BF560" t="e">
        <f t="shared" si="178"/>
        <v>#N/A</v>
      </c>
      <c r="BG560">
        <f t="shared" si="162"/>
        <v>0.21088142048352149</v>
      </c>
      <c r="BH560">
        <f t="shared" si="163"/>
        <v>0.21090661171600905</v>
      </c>
      <c r="BI560">
        <f t="shared" si="181"/>
        <v>0.99999515980957976</v>
      </c>
      <c r="BL560" s="9"/>
      <c r="BM560" s="10" t="e">
        <f t="shared" si="179"/>
        <v>#N/A</v>
      </c>
      <c r="BN560" s="10" t="e">
        <f t="shared" si="180"/>
        <v>#N/A</v>
      </c>
      <c r="BO560" s="10" t="e">
        <f t="shared" si="170"/>
        <v>#N/A</v>
      </c>
      <c r="BP560" t="str">
        <f t="shared" si="171"/>
        <v/>
      </c>
      <c r="BQ560" s="10" t="str">
        <f t="shared" si="172"/>
        <v/>
      </c>
    </row>
    <row r="561" spans="4:69" x14ac:dyDescent="0.25">
      <c r="D561" s="6">
        <v>42794</v>
      </c>
      <c r="E561">
        <v>198.18440000000001</v>
      </c>
      <c r="F561">
        <v>197.73</v>
      </c>
      <c r="I561" s="6">
        <v>42794</v>
      </c>
      <c r="J561">
        <v>197.73</v>
      </c>
      <c r="K561">
        <v>198.18440000000001</v>
      </c>
      <c r="P561" s="6">
        <v>42797</v>
      </c>
      <c r="Q561">
        <v>9.4399999999999998E-2</v>
      </c>
      <c r="S561" s="6">
        <v>42801</v>
      </c>
      <c r="T561">
        <v>1890</v>
      </c>
      <c r="W561" s="6">
        <v>42836</v>
      </c>
      <c r="X561" t="s">
        <v>1622</v>
      </c>
      <c r="Y561">
        <v>2037.59</v>
      </c>
      <c r="AJ561" s="6">
        <v>42797</v>
      </c>
      <c r="AK561" s="4">
        <f t="shared" si="164"/>
        <v>9.4399999999999998E-2</v>
      </c>
      <c r="AM561" s="6">
        <v>42801</v>
      </c>
      <c r="AN561">
        <f t="shared" si="165"/>
        <v>379.56870000000004</v>
      </c>
      <c r="AR561" s="6">
        <v>42794</v>
      </c>
      <c r="AS561">
        <f t="shared" si="166"/>
        <v>198.18440000000001</v>
      </c>
      <c r="AT561">
        <f t="shared" si="167"/>
        <v>2074.3000000000002</v>
      </c>
      <c r="AU561">
        <f t="shared" si="173"/>
        <v>8.4740370251790154E-4</v>
      </c>
      <c r="AV561">
        <f t="shared" si="174"/>
        <v>8.8300433781940413E-4</v>
      </c>
      <c r="AX561" s="6">
        <v>42794</v>
      </c>
      <c r="AY561">
        <f t="shared" si="168"/>
        <v>198.18440000000001</v>
      </c>
      <c r="AZ561">
        <f t="shared" si="169"/>
        <v>197.73</v>
      </c>
      <c r="BA561">
        <f t="shared" si="175"/>
        <v>-2.2928141670082169E-3</v>
      </c>
      <c r="BB561">
        <f t="shared" si="176"/>
        <v>0</v>
      </c>
      <c r="BE561">
        <f t="shared" si="177"/>
        <v>109.53347887362854</v>
      </c>
      <c r="BF561" t="e">
        <f t="shared" si="178"/>
        <v>#N/A</v>
      </c>
      <c r="BG561">
        <f t="shared" si="162"/>
        <v>0.21043032880290757</v>
      </c>
      <c r="BH561">
        <f t="shared" si="163"/>
        <v>0.21045639909824643</v>
      </c>
      <c r="BI561">
        <f t="shared" si="181"/>
        <v>0.99999510677906245</v>
      </c>
      <c r="BL561" s="9"/>
      <c r="BM561" s="10" t="e">
        <f t="shared" si="179"/>
        <v>#N/A</v>
      </c>
      <c r="BN561" s="10" t="e">
        <f t="shared" si="180"/>
        <v>#N/A</v>
      </c>
      <c r="BO561" s="10" t="e">
        <f t="shared" si="170"/>
        <v>#N/A</v>
      </c>
      <c r="BP561" t="str">
        <f t="shared" si="171"/>
        <v/>
      </c>
      <c r="BQ561" s="10" t="str">
        <f t="shared" si="172"/>
        <v/>
      </c>
    </row>
    <row r="562" spans="4:69" x14ac:dyDescent="0.25">
      <c r="D562" s="6">
        <v>42795</v>
      </c>
      <c r="E562">
        <v>200.43690000000001</v>
      </c>
      <c r="F562">
        <v>203.05</v>
      </c>
      <c r="I562" s="6">
        <v>42795</v>
      </c>
      <c r="J562">
        <v>203.05</v>
      </c>
      <c r="K562">
        <v>200.43690000000001</v>
      </c>
      <c r="P562" s="6">
        <v>42800</v>
      </c>
      <c r="Q562">
        <v>9.3799999999999994E-2</v>
      </c>
      <c r="S562" s="6">
        <v>42802</v>
      </c>
      <c r="T562">
        <v>5053</v>
      </c>
      <c r="W562" s="6">
        <v>42837</v>
      </c>
      <c r="X562" t="s">
        <v>1622</v>
      </c>
      <c r="Y562">
        <v>2015.77</v>
      </c>
      <c r="AJ562" s="6">
        <v>42800</v>
      </c>
      <c r="AK562" s="4">
        <f t="shared" si="164"/>
        <v>9.3799999999999994E-2</v>
      </c>
      <c r="AM562" s="6">
        <v>42802</v>
      </c>
      <c r="AN562">
        <f t="shared" si="165"/>
        <v>1017.3204900000001</v>
      </c>
      <c r="AR562" s="6">
        <v>42795</v>
      </c>
      <c r="AS562">
        <f t="shared" si="166"/>
        <v>200.43690000000001</v>
      </c>
      <c r="AT562">
        <f t="shared" si="167"/>
        <v>2097.94</v>
      </c>
      <c r="AU562">
        <f t="shared" si="173"/>
        <v>1.1365677621447468E-2</v>
      </c>
      <c r="AV562">
        <f t="shared" si="174"/>
        <v>1.1396615725786985E-2</v>
      </c>
      <c r="AX562" s="6">
        <v>42795</v>
      </c>
      <c r="AY562">
        <f t="shared" si="168"/>
        <v>200.43690000000001</v>
      </c>
      <c r="AZ562">
        <f t="shared" si="169"/>
        <v>203.05</v>
      </c>
      <c r="BA562">
        <f t="shared" si="175"/>
        <v>0</v>
      </c>
      <c r="BB562">
        <f t="shared" si="176"/>
        <v>1.3037020628437146E-2</v>
      </c>
      <c r="BE562">
        <f t="shared" si="177"/>
        <v>110.77840108326183</v>
      </c>
      <c r="BF562" t="e">
        <f t="shared" si="178"/>
        <v>#N/A</v>
      </c>
      <c r="BG562">
        <f t="shared" si="162"/>
        <v>0.21067666766389054</v>
      </c>
      <c r="BH562">
        <f t="shared" si="163"/>
        <v>0.21070228833379923</v>
      </c>
      <c r="BI562">
        <f t="shared" si="181"/>
        <v>0.99999495127252813</v>
      </c>
      <c r="BL562" s="9"/>
      <c r="BM562" s="10" t="e">
        <f t="shared" si="179"/>
        <v>#N/A</v>
      </c>
      <c r="BN562" s="10" t="e">
        <f t="shared" si="180"/>
        <v>#N/A</v>
      </c>
      <c r="BO562" s="10" t="e">
        <f t="shared" si="170"/>
        <v>#N/A</v>
      </c>
      <c r="BP562" t="str">
        <f t="shared" si="171"/>
        <v/>
      </c>
      <c r="BQ562" s="10" t="str">
        <f t="shared" si="172"/>
        <v/>
      </c>
    </row>
    <row r="563" spans="4:69" x14ac:dyDescent="0.25">
      <c r="D563" s="6">
        <v>42796</v>
      </c>
      <c r="E563">
        <v>201.90770000000001</v>
      </c>
      <c r="F563">
        <v>202.08</v>
      </c>
      <c r="I563" s="6">
        <v>42796</v>
      </c>
      <c r="J563">
        <v>202.08</v>
      </c>
      <c r="K563">
        <v>201.90770000000001</v>
      </c>
      <c r="P563" s="6">
        <v>42801</v>
      </c>
      <c r="Q563">
        <v>0.104</v>
      </c>
      <c r="S563" s="6">
        <v>42803</v>
      </c>
      <c r="T563">
        <v>7676</v>
      </c>
      <c r="W563" s="6">
        <v>42838</v>
      </c>
      <c r="X563" t="s">
        <v>1622</v>
      </c>
      <c r="Y563">
        <v>2000.07</v>
      </c>
      <c r="AJ563" s="6">
        <v>42801</v>
      </c>
      <c r="AK563" s="4">
        <f t="shared" si="164"/>
        <v>0.104</v>
      </c>
      <c r="AM563" s="6">
        <v>42803</v>
      </c>
      <c r="AN563">
        <f t="shared" si="165"/>
        <v>1547.7118799999998</v>
      </c>
      <c r="AR563" s="6">
        <v>42796</v>
      </c>
      <c r="AS563">
        <f t="shared" si="166"/>
        <v>201.90770000000001</v>
      </c>
      <c r="AT563">
        <f t="shared" si="167"/>
        <v>2113.4</v>
      </c>
      <c r="AU563">
        <f t="shared" si="173"/>
        <v>7.337970204089217E-3</v>
      </c>
      <c r="AV563">
        <f t="shared" si="174"/>
        <v>7.3691335309875594E-3</v>
      </c>
      <c r="AX563" s="6">
        <v>42796</v>
      </c>
      <c r="AY563">
        <f t="shared" si="168"/>
        <v>201.90770000000001</v>
      </c>
      <c r="AZ563">
        <f t="shared" si="169"/>
        <v>202.08</v>
      </c>
      <c r="BA563">
        <f t="shared" si="175"/>
        <v>0</v>
      </c>
      <c r="BB563">
        <f t="shared" si="176"/>
        <v>8.5336022350812613E-4</v>
      </c>
      <c r="BE563">
        <f t="shared" si="177"/>
        <v>111.59128968966745</v>
      </c>
      <c r="BF563" t="e">
        <f t="shared" si="178"/>
        <v>#N/A</v>
      </c>
      <c r="BG563">
        <f t="shared" si="162"/>
        <v>0.21053166690291161</v>
      </c>
      <c r="BH563">
        <f t="shared" si="163"/>
        <v>0.21055926603770211</v>
      </c>
      <c r="BI563">
        <f t="shared" si="181"/>
        <v>0.99999511005121977</v>
      </c>
      <c r="BL563" s="9"/>
      <c r="BM563" s="10" t="e">
        <f t="shared" si="179"/>
        <v>#N/A</v>
      </c>
      <c r="BN563" s="10" t="e">
        <f t="shared" si="180"/>
        <v>#N/A</v>
      </c>
      <c r="BO563" s="10" t="e">
        <f t="shared" si="170"/>
        <v>#N/A</v>
      </c>
      <c r="BP563" t="str">
        <f t="shared" si="171"/>
        <v/>
      </c>
      <c r="BQ563" s="10" t="str">
        <f t="shared" si="172"/>
        <v/>
      </c>
    </row>
    <row r="564" spans="4:69" x14ac:dyDescent="0.25">
      <c r="D564" s="6">
        <v>42797</v>
      </c>
      <c r="E564">
        <v>201.0608</v>
      </c>
      <c r="F564">
        <v>201.77</v>
      </c>
      <c r="I564" s="6">
        <v>42797</v>
      </c>
      <c r="J564">
        <v>201.77</v>
      </c>
      <c r="K564">
        <v>201.0608</v>
      </c>
      <c r="P564" s="6">
        <v>42802</v>
      </c>
      <c r="Q564">
        <v>9.0300000000000005E-2</v>
      </c>
      <c r="S564" s="6">
        <v>42804</v>
      </c>
      <c r="T564">
        <v>15429</v>
      </c>
      <c r="W564" s="6">
        <v>42839</v>
      </c>
      <c r="X564" t="s">
        <v>1622</v>
      </c>
      <c r="Y564">
        <v>1987.11</v>
      </c>
      <c r="AJ564" s="6">
        <v>42802</v>
      </c>
      <c r="AK564" s="4">
        <f t="shared" si="164"/>
        <v>9.0300000000000005E-2</v>
      </c>
      <c r="AM564" s="6">
        <v>42804</v>
      </c>
      <c r="AN564">
        <f t="shared" si="165"/>
        <v>3132.7041599999998</v>
      </c>
      <c r="AR564" s="6">
        <v>42797</v>
      </c>
      <c r="AS564">
        <f t="shared" si="166"/>
        <v>201.0608</v>
      </c>
      <c r="AT564">
        <f t="shared" si="167"/>
        <v>2104.6</v>
      </c>
      <c r="AU564">
        <f t="shared" si="173"/>
        <v>-4.1944908490364474E-3</v>
      </c>
      <c r="AV564">
        <f t="shared" si="174"/>
        <v>-4.1639065013723275E-3</v>
      </c>
      <c r="AX564" s="6">
        <v>42797</v>
      </c>
      <c r="AY564">
        <f t="shared" si="168"/>
        <v>201.0608</v>
      </c>
      <c r="AZ564">
        <f t="shared" si="169"/>
        <v>201.77</v>
      </c>
      <c r="BA564">
        <f t="shared" si="175"/>
        <v>0</v>
      </c>
      <c r="BB564">
        <f t="shared" si="176"/>
        <v>3.5272912472248397E-3</v>
      </c>
      <c r="BE564">
        <f t="shared" si="177"/>
        <v>111.12322104623196</v>
      </c>
      <c r="BF564" t="e">
        <f t="shared" si="178"/>
        <v>#N/A</v>
      </c>
      <c r="BG564">
        <f t="shared" si="162"/>
        <v>0.21029731864532028</v>
      </c>
      <c r="BH564">
        <f t="shared" si="163"/>
        <v>0.21032455014469484</v>
      </c>
      <c r="BI564">
        <f t="shared" si="181"/>
        <v>0.99999629570124415</v>
      </c>
      <c r="BL564" s="9"/>
      <c r="BM564" s="10" t="e">
        <f t="shared" si="179"/>
        <v>#N/A</v>
      </c>
      <c r="BN564" s="10" t="e">
        <f t="shared" si="180"/>
        <v>#N/A</v>
      </c>
      <c r="BO564" s="10" t="e">
        <f t="shared" si="170"/>
        <v>#N/A</v>
      </c>
      <c r="BP564" t="str">
        <f t="shared" si="171"/>
        <v/>
      </c>
      <c r="BQ564" s="10" t="str">
        <f t="shared" si="172"/>
        <v/>
      </c>
    </row>
    <row r="565" spans="4:69" x14ac:dyDescent="0.25">
      <c r="D565" s="6">
        <v>42800</v>
      </c>
      <c r="E565">
        <v>200.6421</v>
      </c>
      <c r="F565">
        <v>200.56</v>
      </c>
      <c r="I565" s="6">
        <v>42800</v>
      </c>
      <c r="J565">
        <v>200.56</v>
      </c>
      <c r="K565">
        <v>200.6421</v>
      </c>
      <c r="P565" s="6">
        <v>42803</v>
      </c>
      <c r="Q565">
        <v>8.9399999999999993E-2</v>
      </c>
      <c r="S565" s="6">
        <v>42807</v>
      </c>
      <c r="T565">
        <v>1801</v>
      </c>
      <c r="W565" s="6">
        <v>42842</v>
      </c>
      <c r="X565" t="s">
        <v>1622</v>
      </c>
      <c r="Y565">
        <v>1996.33</v>
      </c>
      <c r="AJ565" s="6">
        <v>42803</v>
      </c>
      <c r="AK565" s="4">
        <f t="shared" si="164"/>
        <v>8.9399999999999993E-2</v>
      </c>
      <c r="AM565" s="6">
        <v>42807</v>
      </c>
      <c r="AN565">
        <f t="shared" si="165"/>
        <v>366.52151000000003</v>
      </c>
      <c r="AR565" s="6">
        <v>42800</v>
      </c>
      <c r="AS565">
        <f t="shared" si="166"/>
        <v>200.6421</v>
      </c>
      <c r="AT565">
        <f t="shared" si="167"/>
        <v>2100.41</v>
      </c>
      <c r="AU565">
        <f t="shared" si="173"/>
        <v>-2.082454660480848E-3</v>
      </c>
      <c r="AV565">
        <f t="shared" si="174"/>
        <v>-1.9908771262947544E-3</v>
      </c>
      <c r="AX565" s="6">
        <v>42800</v>
      </c>
      <c r="AY565">
        <f t="shared" si="168"/>
        <v>200.6421</v>
      </c>
      <c r="AZ565">
        <f t="shared" si="169"/>
        <v>200.56</v>
      </c>
      <c r="BA565">
        <f t="shared" si="175"/>
        <v>-4.0918630736019868E-4</v>
      </c>
      <c r="BB565">
        <f t="shared" si="176"/>
        <v>0</v>
      </c>
      <c r="BE565">
        <f t="shared" si="177"/>
        <v>110.89181197667659</v>
      </c>
      <c r="BF565" t="e">
        <f t="shared" si="178"/>
        <v>#N/A</v>
      </c>
      <c r="BG565">
        <f t="shared" si="162"/>
        <v>0.20996885400011173</v>
      </c>
      <c r="BH565">
        <f t="shared" si="163"/>
        <v>0.20999470020724917</v>
      </c>
      <c r="BI565">
        <f t="shared" si="181"/>
        <v>0.9999953129748812</v>
      </c>
      <c r="BL565" s="9"/>
      <c r="BM565" s="10" t="e">
        <f t="shared" si="179"/>
        <v>#N/A</v>
      </c>
      <c r="BN565" s="10" t="e">
        <f t="shared" si="180"/>
        <v>#N/A</v>
      </c>
      <c r="BO565" s="10" t="e">
        <f t="shared" si="170"/>
        <v>#N/A</v>
      </c>
      <c r="BP565" t="str">
        <f t="shared" si="171"/>
        <v/>
      </c>
      <c r="BQ565" s="10" t="str">
        <f t="shared" si="172"/>
        <v/>
      </c>
    </row>
    <row r="566" spans="4:69" x14ac:dyDescent="0.25">
      <c r="D566" s="6">
        <v>42801</v>
      </c>
      <c r="E566">
        <v>200.65979999999999</v>
      </c>
      <c r="F566">
        <v>200.83</v>
      </c>
      <c r="I566" s="6">
        <v>42801</v>
      </c>
      <c r="J566">
        <v>200.83</v>
      </c>
      <c r="K566">
        <v>200.65979999999999</v>
      </c>
      <c r="P566" s="6">
        <v>42804</v>
      </c>
      <c r="Q566">
        <v>0.1011</v>
      </c>
      <c r="S566" s="6">
        <v>42808</v>
      </c>
      <c r="T566">
        <v>1312</v>
      </c>
      <c r="W566" s="6">
        <v>42843</v>
      </c>
      <c r="X566" t="s">
        <v>1622</v>
      </c>
      <c r="Y566">
        <v>2004.5</v>
      </c>
      <c r="AJ566" s="6">
        <v>42804</v>
      </c>
      <c r="AK566" s="4">
        <f t="shared" si="164"/>
        <v>0.1011</v>
      </c>
      <c r="AM566" s="6">
        <v>42808</v>
      </c>
      <c r="AN566">
        <f t="shared" si="165"/>
        <v>265.37824000000001</v>
      </c>
      <c r="AR566" s="6">
        <v>42801</v>
      </c>
      <c r="AS566">
        <f t="shared" si="166"/>
        <v>200.65979999999999</v>
      </c>
      <c r="AT566">
        <f t="shared" si="167"/>
        <v>2100.66</v>
      </c>
      <c r="AU566">
        <f t="shared" si="173"/>
        <v>8.8216780027572383E-5</v>
      </c>
      <c r="AV566">
        <f t="shared" si="174"/>
        <v>1.1902438095412471E-4</v>
      </c>
      <c r="AX566" s="6">
        <v>42801</v>
      </c>
      <c r="AY566">
        <f t="shared" si="168"/>
        <v>200.65979999999999</v>
      </c>
      <c r="AZ566">
        <f t="shared" si="169"/>
        <v>200.83</v>
      </c>
      <c r="BA566">
        <f t="shared" si="175"/>
        <v>0</v>
      </c>
      <c r="BB566">
        <f t="shared" si="176"/>
        <v>8.4820178232014598E-4</v>
      </c>
      <c r="BE566">
        <f t="shared" si="177"/>
        <v>110.9015944952606</v>
      </c>
      <c r="BF566" t="e">
        <f t="shared" si="178"/>
        <v>#N/A</v>
      </c>
      <c r="BG566">
        <f t="shared" si="162"/>
        <v>0.20950688783184415</v>
      </c>
      <c r="BH566">
        <f t="shared" si="163"/>
        <v>0.20953327328492968</v>
      </c>
      <c r="BI566">
        <f t="shared" si="181"/>
        <v>0.99999521926154045</v>
      </c>
      <c r="BL566" s="9"/>
      <c r="BM566" s="10" t="e">
        <f t="shared" si="179"/>
        <v>#N/A</v>
      </c>
      <c r="BN566" s="10" t="e">
        <f t="shared" si="180"/>
        <v>#N/A</v>
      </c>
      <c r="BO566" s="10" t="e">
        <f t="shared" si="170"/>
        <v>#N/A</v>
      </c>
      <c r="BP566" t="str">
        <f t="shared" si="171"/>
        <v/>
      </c>
      <c r="BQ566" s="10" t="str">
        <f t="shared" si="172"/>
        <v/>
      </c>
    </row>
    <row r="567" spans="4:69" x14ac:dyDescent="0.25">
      <c r="D567" s="6">
        <v>42802</v>
      </c>
      <c r="E567">
        <v>200.048</v>
      </c>
      <c r="F567">
        <v>201.33</v>
      </c>
      <c r="I567" s="6">
        <v>42802</v>
      </c>
      <c r="J567">
        <v>201.33</v>
      </c>
      <c r="K567">
        <v>200.048</v>
      </c>
      <c r="P567" s="6">
        <v>42807</v>
      </c>
      <c r="Q567">
        <v>8.8599999999999998E-2</v>
      </c>
      <c r="S567" s="6">
        <v>42809</v>
      </c>
      <c r="T567">
        <v>3352</v>
      </c>
      <c r="W567" s="6">
        <v>42844</v>
      </c>
      <c r="X567" t="s">
        <v>1622</v>
      </c>
      <c r="Y567">
        <v>2004.32</v>
      </c>
      <c r="AJ567" s="6">
        <v>42807</v>
      </c>
      <c r="AK567" s="4">
        <f t="shared" si="164"/>
        <v>8.8599999999999998E-2</v>
      </c>
      <c r="AM567" s="6">
        <v>42809</v>
      </c>
      <c r="AN567">
        <f t="shared" si="165"/>
        <v>680.89175999999998</v>
      </c>
      <c r="AR567" s="6">
        <v>42802</v>
      </c>
      <c r="AS567">
        <f t="shared" si="166"/>
        <v>200.048</v>
      </c>
      <c r="AT567">
        <f t="shared" si="167"/>
        <v>2094.3200000000002</v>
      </c>
      <c r="AU567">
        <f t="shared" si="173"/>
        <v>-3.0489415418533117E-3</v>
      </c>
      <c r="AV567">
        <f t="shared" si="174"/>
        <v>-3.0180990736243807E-3</v>
      </c>
      <c r="AX567" s="6">
        <v>42802</v>
      </c>
      <c r="AY567">
        <f t="shared" si="168"/>
        <v>200.048</v>
      </c>
      <c r="AZ567">
        <f t="shared" si="169"/>
        <v>201.33</v>
      </c>
      <c r="BA567">
        <f t="shared" si="175"/>
        <v>0</v>
      </c>
      <c r="BB567">
        <f t="shared" si="176"/>
        <v>6.4084619691273659E-3</v>
      </c>
      <c r="BE567">
        <f t="shared" si="177"/>
        <v>110.56346201674623</v>
      </c>
      <c r="BF567" t="e">
        <f t="shared" si="178"/>
        <v>#N/A</v>
      </c>
      <c r="BG567">
        <f t="shared" si="162"/>
        <v>0.20949196971788539</v>
      </c>
      <c r="BH567">
        <f t="shared" si="163"/>
        <v>0.2095191032022661</v>
      </c>
      <c r="BI567">
        <f t="shared" si="181"/>
        <v>0.9999950235651911</v>
      </c>
      <c r="BL567" s="9"/>
      <c r="BM567" s="10" t="e">
        <f t="shared" si="179"/>
        <v>#N/A</v>
      </c>
      <c r="BN567" s="10" t="e">
        <f t="shared" si="180"/>
        <v>#N/A</v>
      </c>
      <c r="BO567" s="10" t="e">
        <f t="shared" si="170"/>
        <v>#N/A</v>
      </c>
      <c r="BP567" t="str">
        <f t="shared" si="171"/>
        <v/>
      </c>
      <c r="BQ567" s="10" t="str">
        <f t="shared" si="172"/>
        <v/>
      </c>
    </row>
    <row r="568" spans="4:69" x14ac:dyDescent="0.25">
      <c r="D568" s="6">
        <v>42803</v>
      </c>
      <c r="E568">
        <v>200.59110000000001</v>
      </c>
      <c r="F568">
        <v>201.63</v>
      </c>
      <c r="I568" s="6">
        <v>42803</v>
      </c>
      <c r="J568">
        <v>201.63</v>
      </c>
      <c r="K568">
        <v>200.59110000000001</v>
      </c>
      <c r="P568" s="6">
        <v>42808</v>
      </c>
      <c r="Q568">
        <v>8.4900000000000003E-2</v>
      </c>
      <c r="S568" s="6">
        <v>42810</v>
      </c>
      <c r="T568">
        <v>1848</v>
      </c>
      <c r="W568" s="6">
        <v>42845</v>
      </c>
      <c r="X568" t="s">
        <v>1622</v>
      </c>
      <c r="Y568">
        <v>2006.23</v>
      </c>
      <c r="AJ568" s="6">
        <v>42808</v>
      </c>
      <c r="AK568" s="4">
        <f t="shared" si="164"/>
        <v>8.4900000000000003E-2</v>
      </c>
      <c r="AM568" s="6">
        <v>42810</v>
      </c>
      <c r="AN568">
        <f t="shared" si="165"/>
        <v>373.1112</v>
      </c>
      <c r="AR568" s="6">
        <v>42803</v>
      </c>
      <c r="AS568">
        <f t="shared" si="166"/>
        <v>200.59110000000001</v>
      </c>
      <c r="AT568">
        <f t="shared" si="167"/>
        <v>2100.0700000000002</v>
      </c>
      <c r="AU568">
        <f t="shared" si="173"/>
        <v>2.7148484363752612E-3</v>
      </c>
      <c r="AV568">
        <f t="shared" si="174"/>
        <v>2.7455212192979417E-3</v>
      </c>
      <c r="AX568" s="6">
        <v>42803</v>
      </c>
      <c r="AY568">
        <f t="shared" si="168"/>
        <v>200.59110000000001</v>
      </c>
      <c r="AZ568">
        <f t="shared" si="169"/>
        <v>201.63</v>
      </c>
      <c r="BA568">
        <f t="shared" si="175"/>
        <v>0</v>
      </c>
      <c r="BB568">
        <f t="shared" si="176"/>
        <v>5.1791928953974775E-3</v>
      </c>
      <c r="BE568">
        <f t="shared" si="177"/>
        <v>110.86362505872263</v>
      </c>
      <c r="BF568" t="e">
        <f t="shared" si="178"/>
        <v>#N/A</v>
      </c>
      <c r="BG568">
        <f t="shared" si="162"/>
        <v>0.20901657865155965</v>
      </c>
      <c r="BH568">
        <f t="shared" si="163"/>
        <v>0.2090397933298484</v>
      </c>
      <c r="BI568">
        <f t="shared" si="181"/>
        <v>0.9999913320251218</v>
      </c>
      <c r="BL568" s="9"/>
      <c r="BM568" s="10" t="e">
        <f t="shared" si="179"/>
        <v>#N/A</v>
      </c>
      <c r="BN568" s="10" t="e">
        <f t="shared" si="180"/>
        <v>#N/A</v>
      </c>
      <c r="BO568" s="10" t="e">
        <f t="shared" si="170"/>
        <v>#N/A</v>
      </c>
      <c r="BP568" t="str">
        <f t="shared" si="171"/>
        <v/>
      </c>
      <c r="BQ568" s="10" t="str">
        <f t="shared" si="172"/>
        <v/>
      </c>
    </row>
    <row r="569" spans="4:69" x14ac:dyDescent="0.25">
      <c r="D569" s="6">
        <v>42804</v>
      </c>
      <c r="E569">
        <v>203.02719999999999</v>
      </c>
      <c r="F569">
        <v>203.04</v>
      </c>
      <c r="I569" s="6">
        <v>42804</v>
      </c>
      <c r="J569">
        <v>203.04</v>
      </c>
      <c r="K569">
        <v>203.02719999999999</v>
      </c>
      <c r="P569" s="6">
        <v>42809</v>
      </c>
      <c r="Q569">
        <v>9.11E-2</v>
      </c>
      <c r="S569" s="6">
        <v>42811</v>
      </c>
      <c r="T569">
        <v>19563</v>
      </c>
      <c r="W569" s="6">
        <v>42846</v>
      </c>
      <c r="X569" t="s">
        <v>1622</v>
      </c>
      <c r="Y569">
        <v>2028.17</v>
      </c>
      <c r="AJ569" s="6">
        <v>42809</v>
      </c>
      <c r="AK569" s="4">
        <f t="shared" si="164"/>
        <v>9.11E-2</v>
      </c>
      <c r="AM569" s="6">
        <v>42811</v>
      </c>
      <c r="AN569">
        <f t="shared" si="165"/>
        <v>3931.57611</v>
      </c>
      <c r="AR569" s="6">
        <v>42804</v>
      </c>
      <c r="AS569">
        <f t="shared" si="166"/>
        <v>203.02719999999999</v>
      </c>
      <c r="AT569">
        <f t="shared" si="167"/>
        <v>2125.64</v>
      </c>
      <c r="AU569">
        <f t="shared" si="173"/>
        <v>1.2144606615148934E-2</v>
      </c>
      <c r="AV569">
        <f t="shared" si="174"/>
        <v>1.2175784616703211E-2</v>
      </c>
      <c r="AX569" s="6">
        <v>42804</v>
      </c>
      <c r="AY569">
        <f t="shared" si="168"/>
        <v>203.02719999999999</v>
      </c>
      <c r="AZ569">
        <f t="shared" si="169"/>
        <v>203.04</v>
      </c>
      <c r="BA569">
        <f t="shared" si="175"/>
        <v>0</v>
      </c>
      <c r="BB569">
        <f t="shared" si="176"/>
        <v>6.3045739684186586E-5</v>
      </c>
      <c r="BE569">
        <f t="shared" si="177"/>
        <v>112.21002017299018</v>
      </c>
      <c r="BF569" t="e">
        <f t="shared" si="178"/>
        <v>#N/A</v>
      </c>
      <c r="BG569">
        <f t="shared" si="162"/>
        <v>0.20924890851246158</v>
      </c>
      <c r="BH569">
        <f t="shared" si="163"/>
        <v>0.20927101130901593</v>
      </c>
      <c r="BI569">
        <f t="shared" si="181"/>
        <v>0.99999440650547955</v>
      </c>
      <c r="BL569" s="9"/>
      <c r="BM569" s="10" t="e">
        <f t="shared" si="179"/>
        <v>#N/A</v>
      </c>
      <c r="BN569" s="10" t="e">
        <f t="shared" si="180"/>
        <v>#N/A</v>
      </c>
      <c r="BO569" s="10" t="e">
        <f t="shared" si="170"/>
        <v>#N/A</v>
      </c>
      <c r="BP569" t="str">
        <f t="shared" si="171"/>
        <v/>
      </c>
      <c r="BQ569" s="10" t="str">
        <f t="shared" si="172"/>
        <v/>
      </c>
    </row>
    <row r="570" spans="4:69" x14ac:dyDescent="0.25">
      <c r="D570" s="6">
        <v>42807</v>
      </c>
      <c r="E570">
        <v>203.4221</v>
      </c>
      <c r="F570">
        <v>203.51</v>
      </c>
      <c r="I570" s="6">
        <v>42807</v>
      </c>
      <c r="J570">
        <v>203.51</v>
      </c>
      <c r="K570">
        <v>203.4221</v>
      </c>
      <c r="P570" s="6">
        <v>42810</v>
      </c>
      <c r="Q570">
        <v>0.1074</v>
      </c>
      <c r="S570" s="6">
        <v>42814</v>
      </c>
      <c r="T570">
        <v>19154</v>
      </c>
      <c r="W570" s="6">
        <v>42849</v>
      </c>
      <c r="X570" t="s">
        <v>1622</v>
      </c>
      <c r="Y570">
        <v>2047.97</v>
      </c>
      <c r="AJ570" s="6">
        <v>42810</v>
      </c>
      <c r="AK570" s="4">
        <f t="shared" si="164"/>
        <v>0.1074</v>
      </c>
      <c r="AM570" s="6">
        <v>42814</v>
      </c>
      <c r="AN570">
        <f t="shared" si="165"/>
        <v>3856.2748200000001</v>
      </c>
      <c r="AR570" s="6">
        <v>42807</v>
      </c>
      <c r="AS570">
        <f t="shared" si="166"/>
        <v>203.4221</v>
      </c>
      <c r="AT570">
        <f t="shared" si="167"/>
        <v>2129.9699999999998</v>
      </c>
      <c r="AU570">
        <f t="shared" si="173"/>
        <v>1.9450595782239954E-3</v>
      </c>
      <c r="AV570">
        <f t="shared" si="174"/>
        <v>2.0370335522477134E-3</v>
      </c>
      <c r="AX570" s="6">
        <v>42807</v>
      </c>
      <c r="AY570">
        <f t="shared" si="168"/>
        <v>203.4221</v>
      </c>
      <c r="AZ570">
        <f t="shared" si="169"/>
        <v>203.51</v>
      </c>
      <c r="BA570">
        <f t="shared" si="175"/>
        <v>0</v>
      </c>
      <c r="BB570">
        <f t="shared" si="176"/>
        <v>4.3210644271196585E-4</v>
      </c>
      <c r="BE570">
        <f t="shared" si="177"/>
        <v>112.42827534750036</v>
      </c>
      <c r="BF570" t="e">
        <f t="shared" si="178"/>
        <v>#N/A</v>
      </c>
      <c r="BG570">
        <f t="shared" si="162"/>
        <v>0.2090609456890001</v>
      </c>
      <c r="BH570">
        <f t="shared" si="163"/>
        <v>0.2090827987881603</v>
      </c>
      <c r="BI570">
        <f t="shared" si="181"/>
        <v>0.99999171786195917</v>
      </c>
      <c r="BL570" s="9"/>
      <c r="BM570" s="10" t="e">
        <f t="shared" si="179"/>
        <v>#N/A</v>
      </c>
      <c r="BN570" s="10" t="e">
        <f t="shared" si="180"/>
        <v>#N/A</v>
      </c>
      <c r="BO570" s="10" t="e">
        <f t="shared" si="170"/>
        <v>#N/A</v>
      </c>
      <c r="BP570" t="str">
        <f t="shared" si="171"/>
        <v/>
      </c>
      <c r="BQ570" s="10" t="str">
        <f t="shared" si="172"/>
        <v/>
      </c>
    </row>
    <row r="571" spans="4:69" x14ac:dyDescent="0.25">
      <c r="D571" s="6">
        <v>42808</v>
      </c>
      <c r="E571">
        <v>203.09970000000001</v>
      </c>
      <c r="F571">
        <v>202.27</v>
      </c>
      <c r="I571" s="6">
        <v>42808</v>
      </c>
      <c r="J571">
        <v>202.27</v>
      </c>
      <c r="K571">
        <v>203.09970000000001</v>
      </c>
      <c r="P571" s="6">
        <v>42811</v>
      </c>
      <c r="Q571">
        <v>9.4600000000000004E-2</v>
      </c>
      <c r="S571" s="6">
        <v>42815</v>
      </c>
      <c r="T571">
        <v>3121</v>
      </c>
      <c r="W571" s="6">
        <v>42850</v>
      </c>
      <c r="X571" t="s">
        <v>1622</v>
      </c>
      <c r="Y571">
        <v>2069.4499999999998</v>
      </c>
      <c r="AJ571" s="6">
        <v>42811</v>
      </c>
      <c r="AK571" s="4">
        <f t="shared" si="164"/>
        <v>9.4600000000000004E-2</v>
      </c>
      <c r="AM571" s="6">
        <v>42815</v>
      </c>
      <c r="AN571">
        <f t="shared" si="165"/>
        <v>621.11020999999994</v>
      </c>
      <c r="AR571" s="6">
        <v>42808</v>
      </c>
      <c r="AS571">
        <f t="shared" si="166"/>
        <v>203.09970000000001</v>
      </c>
      <c r="AT571">
        <f t="shared" si="167"/>
        <v>2126.66</v>
      </c>
      <c r="AU571">
        <f t="shared" si="173"/>
        <v>-1.5848818786158292E-3</v>
      </c>
      <c r="AV571">
        <f t="shared" si="174"/>
        <v>-1.5540124978286052E-3</v>
      </c>
      <c r="AX571" s="6">
        <v>42808</v>
      </c>
      <c r="AY571">
        <f t="shared" si="168"/>
        <v>203.09970000000001</v>
      </c>
      <c r="AZ571">
        <f t="shared" si="169"/>
        <v>202.27</v>
      </c>
      <c r="BA571">
        <f t="shared" si="175"/>
        <v>-4.0851857486742249E-3</v>
      </c>
      <c r="BB571">
        <f t="shared" si="176"/>
        <v>0</v>
      </c>
      <c r="BE571">
        <f t="shared" si="177"/>
        <v>112.25008981125808</v>
      </c>
      <c r="BF571" t="e">
        <f t="shared" si="178"/>
        <v>#N/A</v>
      </c>
      <c r="BG571">
        <f t="shared" si="162"/>
        <v>0.20906548454659268</v>
      </c>
      <c r="BH571">
        <f t="shared" si="163"/>
        <v>0.20908736121485022</v>
      </c>
      <c r="BI571">
        <f t="shared" si="181"/>
        <v>0.99999050691715141</v>
      </c>
      <c r="BL571" s="9"/>
      <c r="BM571" s="10" t="e">
        <f t="shared" si="179"/>
        <v>#N/A</v>
      </c>
      <c r="BN571" s="10" t="e">
        <f t="shared" si="180"/>
        <v>#N/A</v>
      </c>
      <c r="BO571" s="10" t="e">
        <f t="shared" si="170"/>
        <v>#N/A</v>
      </c>
      <c r="BP571" t="str">
        <f t="shared" si="171"/>
        <v/>
      </c>
      <c r="BQ571" s="10" t="str">
        <f t="shared" si="172"/>
        <v/>
      </c>
    </row>
    <row r="572" spans="4:69" x14ac:dyDescent="0.25">
      <c r="D572" s="6">
        <v>42809</v>
      </c>
      <c r="E572">
        <v>202.64660000000001</v>
      </c>
      <c r="F572">
        <v>203.13</v>
      </c>
      <c r="I572" s="6">
        <v>42809</v>
      </c>
      <c r="J572">
        <v>203.13</v>
      </c>
      <c r="K572">
        <v>202.64660000000001</v>
      </c>
      <c r="P572" s="6">
        <v>42814</v>
      </c>
      <c r="Q572">
        <v>8.5800000000000001E-2</v>
      </c>
      <c r="S572" s="6">
        <v>42816</v>
      </c>
      <c r="T572">
        <v>14944</v>
      </c>
      <c r="W572" s="6">
        <v>42851</v>
      </c>
      <c r="X572" t="s">
        <v>1622</v>
      </c>
      <c r="Y572">
        <v>2093.8200000000002</v>
      </c>
      <c r="AJ572" s="6">
        <v>42814</v>
      </c>
      <c r="AK572" s="4">
        <f t="shared" si="164"/>
        <v>8.5800000000000001E-2</v>
      </c>
      <c r="AM572" s="6">
        <v>42816</v>
      </c>
      <c r="AN572">
        <f t="shared" si="165"/>
        <v>2934.7027199999998</v>
      </c>
      <c r="AR572" s="6">
        <v>42809</v>
      </c>
      <c r="AS572">
        <f t="shared" si="166"/>
        <v>202.64660000000001</v>
      </c>
      <c r="AT572">
        <f t="shared" si="167"/>
        <v>2121.98</v>
      </c>
      <c r="AU572">
        <f t="shared" si="173"/>
        <v>-2.230924024013814E-3</v>
      </c>
      <c r="AV572">
        <f t="shared" si="174"/>
        <v>-2.2006338577863493E-3</v>
      </c>
      <c r="AX572" s="6">
        <v>42809</v>
      </c>
      <c r="AY572">
        <f t="shared" si="168"/>
        <v>202.64660000000001</v>
      </c>
      <c r="AZ572">
        <f t="shared" si="169"/>
        <v>203.13</v>
      </c>
      <c r="BA572">
        <f t="shared" si="175"/>
        <v>0</v>
      </c>
      <c r="BB572">
        <f t="shared" si="176"/>
        <v>2.3854335577304653E-3</v>
      </c>
      <c r="BE572">
        <f t="shared" si="177"/>
        <v>111.99966838920044</v>
      </c>
      <c r="BF572" t="e">
        <f t="shared" si="178"/>
        <v>#N/A</v>
      </c>
      <c r="BG572">
        <f t="shared" si="162"/>
        <v>0.20880251356491752</v>
      </c>
      <c r="BH572">
        <f t="shared" si="163"/>
        <v>0.20882391915984302</v>
      </c>
      <c r="BI572">
        <f t="shared" si="181"/>
        <v>0.99999052038461766</v>
      </c>
      <c r="BL572" s="9"/>
      <c r="BM572" s="10" t="e">
        <f t="shared" si="179"/>
        <v>#N/A</v>
      </c>
      <c r="BN572" s="10" t="e">
        <f t="shared" si="180"/>
        <v>#N/A</v>
      </c>
      <c r="BO572" s="10" t="e">
        <f t="shared" si="170"/>
        <v>#N/A</v>
      </c>
      <c r="BP572" t="str">
        <f t="shared" si="171"/>
        <v/>
      </c>
      <c r="BQ572" s="10" t="str">
        <f t="shared" si="172"/>
        <v/>
      </c>
    </row>
    <row r="573" spans="4:69" x14ac:dyDescent="0.25">
      <c r="D573" s="6">
        <v>42810</v>
      </c>
      <c r="E573">
        <v>202.80840000000001</v>
      </c>
      <c r="F573">
        <v>201.9</v>
      </c>
      <c r="I573" s="6">
        <v>42810</v>
      </c>
      <c r="J573">
        <v>201.9</v>
      </c>
      <c r="K573">
        <v>202.80840000000001</v>
      </c>
      <c r="P573" s="6">
        <v>42815</v>
      </c>
      <c r="Q573">
        <v>8.8300000000000003E-2</v>
      </c>
      <c r="S573" s="6">
        <v>42817</v>
      </c>
      <c r="T573">
        <v>53915</v>
      </c>
      <c r="W573" s="6">
        <v>42852</v>
      </c>
      <c r="X573" t="s">
        <v>1622</v>
      </c>
      <c r="Y573">
        <v>2092.8000000000002</v>
      </c>
      <c r="AJ573" s="6">
        <v>42815</v>
      </c>
      <c r="AK573" s="4">
        <f t="shared" si="164"/>
        <v>8.8300000000000003E-2</v>
      </c>
      <c r="AM573" s="6">
        <v>42817</v>
      </c>
      <c r="AN573">
        <f t="shared" si="165"/>
        <v>10673.0134</v>
      </c>
      <c r="AR573" s="6">
        <v>42810</v>
      </c>
      <c r="AS573">
        <f t="shared" si="166"/>
        <v>202.80840000000001</v>
      </c>
      <c r="AT573">
        <f t="shared" si="167"/>
        <v>2123.7399999999998</v>
      </c>
      <c r="AU573">
        <f t="shared" si="173"/>
        <v>7.9843431866111203E-4</v>
      </c>
      <c r="AV573">
        <f t="shared" si="174"/>
        <v>8.2941403783243217E-4</v>
      </c>
      <c r="AX573" s="6">
        <v>42810</v>
      </c>
      <c r="AY573">
        <f t="shared" si="168"/>
        <v>202.80840000000001</v>
      </c>
      <c r="AZ573">
        <f t="shared" si="169"/>
        <v>201.9</v>
      </c>
      <c r="BA573">
        <f t="shared" si="175"/>
        <v>-4.4791044157934667E-3</v>
      </c>
      <c r="BB573">
        <f t="shared" si="176"/>
        <v>0</v>
      </c>
      <c r="BE573">
        <f t="shared" si="177"/>
        <v>112.08909276812103</v>
      </c>
      <c r="BF573" t="e">
        <f t="shared" si="178"/>
        <v>#N/A</v>
      </c>
      <c r="BG573">
        <f t="shared" si="162"/>
        <v>0.20880101092113137</v>
      </c>
      <c r="BH573">
        <f t="shared" si="163"/>
        <v>0.20882259174522547</v>
      </c>
      <c r="BI573">
        <f t="shared" si="181"/>
        <v>0.99999030445796955</v>
      </c>
      <c r="BL573" s="9"/>
      <c r="BM573" s="10" t="e">
        <f t="shared" si="179"/>
        <v>#N/A</v>
      </c>
      <c r="BN573" s="10" t="e">
        <f t="shared" si="180"/>
        <v>#N/A</v>
      </c>
      <c r="BO573" s="10" t="e">
        <f t="shared" si="170"/>
        <v>#N/A</v>
      </c>
      <c r="BP573" t="str">
        <f t="shared" si="171"/>
        <v/>
      </c>
      <c r="BQ573" s="10" t="str">
        <f t="shared" si="172"/>
        <v/>
      </c>
    </row>
    <row r="574" spans="4:69" x14ac:dyDescent="0.25">
      <c r="D574" s="6">
        <v>42811</v>
      </c>
      <c r="E574">
        <v>201.92840000000001</v>
      </c>
      <c r="F574">
        <v>200.97</v>
      </c>
      <c r="I574" s="6">
        <v>42811</v>
      </c>
      <c r="J574">
        <v>200.97</v>
      </c>
      <c r="K574">
        <v>201.92840000000001</v>
      </c>
      <c r="P574" s="6">
        <v>42816</v>
      </c>
      <c r="Q574">
        <v>8.8400000000000006E-2</v>
      </c>
      <c r="S574" s="6">
        <v>42818</v>
      </c>
      <c r="T574">
        <v>4093</v>
      </c>
      <c r="W574" s="6">
        <v>42853</v>
      </c>
      <c r="X574" t="s">
        <v>1622</v>
      </c>
      <c r="Y574">
        <v>2086.2600000000002</v>
      </c>
      <c r="AJ574" s="6">
        <v>42816</v>
      </c>
      <c r="AK574" s="4">
        <f t="shared" si="164"/>
        <v>8.8400000000000006E-2</v>
      </c>
      <c r="AM574" s="6">
        <v>42818</v>
      </c>
      <c r="AN574">
        <f t="shared" si="165"/>
        <v>812.95166000000006</v>
      </c>
      <c r="AR574" s="6">
        <v>42811</v>
      </c>
      <c r="AS574">
        <f t="shared" si="166"/>
        <v>201.92840000000001</v>
      </c>
      <c r="AT574">
        <f t="shared" si="167"/>
        <v>2114.59</v>
      </c>
      <c r="AU574">
        <f t="shared" si="173"/>
        <v>-4.339070768271891E-3</v>
      </c>
      <c r="AV574">
        <f t="shared" si="174"/>
        <v>-4.3084370026461594E-3</v>
      </c>
      <c r="AX574" s="6">
        <v>42811</v>
      </c>
      <c r="AY574">
        <f t="shared" si="168"/>
        <v>201.92840000000001</v>
      </c>
      <c r="AZ574">
        <f t="shared" si="169"/>
        <v>200.97</v>
      </c>
      <c r="BA574">
        <f t="shared" si="175"/>
        <v>-4.7462367849198106E-3</v>
      </c>
      <c r="BB574">
        <f t="shared" si="176"/>
        <v>0</v>
      </c>
      <c r="BE574">
        <f t="shared" si="177"/>
        <v>111.60273026224877</v>
      </c>
      <c r="BF574" t="e">
        <f t="shared" si="178"/>
        <v>#N/A</v>
      </c>
      <c r="BG574">
        <f t="shared" si="162"/>
        <v>0.20811561134003634</v>
      </c>
      <c r="BH574">
        <f t="shared" si="163"/>
        <v>0.20813879207449332</v>
      </c>
      <c r="BI574">
        <f t="shared" si="181"/>
        <v>0.99999282156592739</v>
      </c>
      <c r="BL574" s="9"/>
      <c r="BM574" s="10" t="e">
        <f t="shared" si="179"/>
        <v>#N/A</v>
      </c>
      <c r="BN574" s="10" t="e">
        <f t="shared" si="180"/>
        <v>#N/A</v>
      </c>
      <c r="BO574" s="10" t="e">
        <f t="shared" si="170"/>
        <v>#N/A</v>
      </c>
      <c r="BP574" t="str">
        <f t="shared" si="171"/>
        <v/>
      </c>
      <c r="BQ574" s="10" t="str">
        <f t="shared" si="172"/>
        <v/>
      </c>
    </row>
    <row r="575" spans="4:69" x14ac:dyDescent="0.25">
      <c r="D575" s="6">
        <v>42814</v>
      </c>
      <c r="E575">
        <v>201.90979999999999</v>
      </c>
      <c r="F575">
        <v>201.33</v>
      </c>
      <c r="I575" s="6">
        <v>42814</v>
      </c>
      <c r="J575">
        <v>201.33</v>
      </c>
      <c r="K575">
        <v>201.90979999999999</v>
      </c>
      <c r="P575" s="6">
        <v>42817</v>
      </c>
      <c r="Q575">
        <v>0.1016</v>
      </c>
      <c r="S575" s="6">
        <v>42821</v>
      </c>
      <c r="T575">
        <v>7961</v>
      </c>
      <c r="W575" s="6">
        <v>42856</v>
      </c>
      <c r="X575" t="s">
        <v>1622</v>
      </c>
      <c r="Y575">
        <v>2096.9899999999998</v>
      </c>
      <c r="AJ575" s="6">
        <v>42817</v>
      </c>
      <c r="AK575" s="4">
        <f t="shared" si="164"/>
        <v>0.1016</v>
      </c>
      <c r="AM575" s="6">
        <v>42821</v>
      </c>
      <c r="AN575">
        <f t="shared" si="165"/>
        <v>1569.8295900000001</v>
      </c>
      <c r="AR575" s="6">
        <v>42814</v>
      </c>
      <c r="AS575">
        <f t="shared" si="166"/>
        <v>201.90979999999999</v>
      </c>
      <c r="AT575">
        <f t="shared" si="167"/>
        <v>2114.59</v>
      </c>
      <c r="AU575">
        <f t="shared" si="173"/>
        <v>-9.2111857470378311E-5</v>
      </c>
      <c r="AV575">
        <f t="shared" si="174"/>
        <v>0</v>
      </c>
      <c r="AX575" s="6">
        <v>42814</v>
      </c>
      <c r="AY575">
        <f t="shared" si="168"/>
        <v>201.90979999999999</v>
      </c>
      <c r="AZ575">
        <f t="shared" si="169"/>
        <v>201.33</v>
      </c>
      <c r="BA575">
        <f t="shared" si="175"/>
        <v>-2.8715792893657666E-3</v>
      </c>
      <c r="BB575">
        <f t="shared" si="176"/>
        <v>0</v>
      </c>
      <c r="BE575">
        <f t="shared" si="177"/>
        <v>111.59245032746554</v>
      </c>
      <c r="BF575" t="e">
        <f t="shared" si="178"/>
        <v>#N/A</v>
      </c>
      <c r="BG575">
        <f t="shared" si="162"/>
        <v>0.20806226858722207</v>
      </c>
      <c r="BH575">
        <f t="shared" si="163"/>
        <v>0.20808504003282205</v>
      </c>
      <c r="BI575">
        <f t="shared" si="181"/>
        <v>0.99999016891308457</v>
      </c>
      <c r="BL575" s="9"/>
      <c r="BM575" s="10" t="e">
        <f t="shared" si="179"/>
        <v>#N/A</v>
      </c>
      <c r="BN575" s="10" t="e">
        <f t="shared" si="180"/>
        <v>#N/A</v>
      </c>
      <c r="BO575" s="10" t="e">
        <f t="shared" si="170"/>
        <v>#N/A</v>
      </c>
      <c r="BP575" t="str">
        <f t="shared" si="171"/>
        <v/>
      </c>
      <c r="BQ575" s="10" t="str">
        <f t="shared" si="172"/>
        <v/>
      </c>
    </row>
    <row r="576" spans="4:69" x14ac:dyDescent="0.25">
      <c r="D576" s="6">
        <v>42815</v>
      </c>
      <c r="E576">
        <v>201.6096</v>
      </c>
      <c r="F576">
        <v>199.01</v>
      </c>
      <c r="I576" s="6">
        <v>42815</v>
      </c>
      <c r="J576">
        <v>199.01</v>
      </c>
      <c r="K576">
        <v>201.6096</v>
      </c>
      <c r="P576" s="6">
        <v>42818</v>
      </c>
      <c r="Q576">
        <v>9.3700000000000006E-2</v>
      </c>
      <c r="S576" s="6">
        <v>42822</v>
      </c>
      <c r="T576">
        <v>3223</v>
      </c>
      <c r="W576" s="6">
        <v>42857</v>
      </c>
      <c r="X576" t="s">
        <v>1622</v>
      </c>
      <c r="Y576">
        <v>2111.09</v>
      </c>
      <c r="AJ576" s="6">
        <v>42818</v>
      </c>
      <c r="AK576" s="4">
        <f t="shared" si="164"/>
        <v>9.3700000000000006E-2</v>
      </c>
      <c r="AM576" s="6">
        <v>42822</v>
      </c>
      <c r="AN576">
        <f t="shared" si="165"/>
        <v>640.76463000000001</v>
      </c>
      <c r="AR576" s="6">
        <v>42815</v>
      </c>
      <c r="AS576">
        <f t="shared" si="166"/>
        <v>201.6096</v>
      </c>
      <c r="AT576">
        <f t="shared" si="167"/>
        <v>2111.5100000000002</v>
      </c>
      <c r="AU576">
        <f t="shared" si="173"/>
        <v>-1.4868025227106063E-3</v>
      </c>
      <c r="AV576">
        <f t="shared" si="174"/>
        <v>-1.4565471320681089E-3</v>
      </c>
      <c r="AX576" s="6">
        <v>42815</v>
      </c>
      <c r="AY576">
        <f t="shared" si="168"/>
        <v>201.6096</v>
      </c>
      <c r="AZ576">
        <f t="shared" si="169"/>
        <v>199.01</v>
      </c>
      <c r="BA576">
        <f t="shared" si="175"/>
        <v>-1.2894227259019453E-2</v>
      </c>
      <c r="BB576">
        <f t="shared" si="176"/>
        <v>0</v>
      </c>
      <c r="BE576">
        <f t="shared" si="177"/>
        <v>111.42653439080321</v>
      </c>
      <c r="BF576" t="e">
        <f t="shared" si="178"/>
        <v>#N/A</v>
      </c>
      <c r="BG576">
        <f t="shared" si="162"/>
        <v>0.20793392220208118</v>
      </c>
      <c r="BH576">
        <f t="shared" si="163"/>
        <v>0.20795634400659449</v>
      </c>
      <c r="BI576">
        <f t="shared" si="181"/>
        <v>0.99999026738517927</v>
      </c>
      <c r="BL576" s="9"/>
      <c r="BM576" s="10" t="e">
        <f t="shared" si="179"/>
        <v>#N/A</v>
      </c>
      <c r="BN576" s="10" t="e">
        <f t="shared" si="180"/>
        <v>#N/A</v>
      </c>
      <c r="BO576" s="10" t="e">
        <f t="shared" si="170"/>
        <v>#N/A</v>
      </c>
      <c r="BP576" t="str">
        <f t="shared" si="171"/>
        <v/>
      </c>
      <c r="BQ576" s="10" t="str">
        <f t="shared" si="172"/>
        <v/>
      </c>
    </row>
    <row r="577" spans="4:69" x14ac:dyDescent="0.25">
      <c r="D577" s="6">
        <v>42816</v>
      </c>
      <c r="E577">
        <v>197.3622</v>
      </c>
      <c r="F577">
        <v>196.38</v>
      </c>
      <c r="I577" s="6">
        <v>42816</v>
      </c>
      <c r="J577">
        <v>196.38</v>
      </c>
      <c r="K577">
        <v>197.3622</v>
      </c>
      <c r="P577" s="6">
        <v>42821</v>
      </c>
      <c r="Q577">
        <v>0.11600000000000001</v>
      </c>
      <c r="S577" s="6">
        <v>42823</v>
      </c>
      <c r="T577">
        <v>6284</v>
      </c>
      <c r="W577" s="6">
        <v>42863</v>
      </c>
      <c r="X577" t="s">
        <v>1622</v>
      </c>
      <c r="Y577">
        <v>2158.6999999999998</v>
      </c>
      <c r="AJ577" s="6">
        <v>42821</v>
      </c>
      <c r="AK577" s="4">
        <f t="shared" si="164"/>
        <v>0.11600000000000001</v>
      </c>
      <c r="AM577" s="6">
        <v>42823</v>
      </c>
      <c r="AN577">
        <f t="shared" si="165"/>
        <v>1256.1716000000001</v>
      </c>
      <c r="AR577" s="6">
        <v>42816</v>
      </c>
      <c r="AS577">
        <f t="shared" si="166"/>
        <v>197.3622</v>
      </c>
      <c r="AT577">
        <f t="shared" si="167"/>
        <v>2067.09</v>
      </c>
      <c r="AU577">
        <f t="shared" si="173"/>
        <v>-2.1067449169087205E-2</v>
      </c>
      <c r="AV577">
        <f t="shared" si="174"/>
        <v>-2.1037077731102416E-2</v>
      </c>
      <c r="AX577" s="6">
        <v>42816</v>
      </c>
      <c r="AY577">
        <f t="shared" si="168"/>
        <v>197.3622</v>
      </c>
      <c r="AZ577">
        <f t="shared" si="169"/>
        <v>196.38</v>
      </c>
      <c r="BA577">
        <f t="shared" si="175"/>
        <v>-4.9766368635939529E-3</v>
      </c>
      <c r="BB577">
        <f t="shared" si="176"/>
        <v>0</v>
      </c>
      <c r="BE577">
        <f t="shared" si="177"/>
        <v>109.07906154143741</v>
      </c>
      <c r="BF577" t="e">
        <f t="shared" si="178"/>
        <v>#N/A</v>
      </c>
      <c r="BG577">
        <f t="shared" si="162"/>
        <v>0.2074953939608388</v>
      </c>
      <c r="BH577">
        <f t="shared" si="163"/>
        <v>0.20750493395491784</v>
      </c>
      <c r="BI577">
        <f t="shared" si="181"/>
        <v>0.99999422719759923</v>
      </c>
      <c r="BL577" s="9"/>
      <c r="BM577" s="10" t="e">
        <f t="shared" si="179"/>
        <v>#N/A</v>
      </c>
      <c r="BN577" s="10" t="e">
        <f t="shared" si="180"/>
        <v>#N/A</v>
      </c>
      <c r="BO577" s="10" t="e">
        <f t="shared" si="170"/>
        <v>#N/A</v>
      </c>
      <c r="BP577" t="str">
        <f t="shared" si="171"/>
        <v/>
      </c>
      <c r="BQ577" s="10" t="str">
        <f t="shared" si="172"/>
        <v/>
      </c>
    </row>
    <row r="578" spans="4:69" x14ac:dyDescent="0.25">
      <c r="D578" s="6">
        <v>42817</v>
      </c>
      <c r="E578">
        <v>197.3896</v>
      </c>
      <c r="F578">
        <v>197.96</v>
      </c>
      <c r="I578" s="6">
        <v>42817</v>
      </c>
      <c r="J578">
        <v>197.96</v>
      </c>
      <c r="K578">
        <v>197.3896</v>
      </c>
      <c r="P578" s="6">
        <v>42822</v>
      </c>
      <c r="Q578">
        <v>0.1242</v>
      </c>
      <c r="S578" s="6">
        <v>42824</v>
      </c>
      <c r="T578">
        <v>67493</v>
      </c>
      <c r="W578" s="6">
        <v>42864</v>
      </c>
      <c r="X578" t="s">
        <v>1622</v>
      </c>
      <c r="Y578">
        <v>2153.21</v>
      </c>
      <c r="AJ578" s="6">
        <v>42822</v>
      </c>
      <c r="AK578" s="4">
        <f t="shared" si="164"/>
        <v>0.1242</v>
      </c>
      <c r="AM578" s="6">
        <v>42824</v>
      </c>
      <c r="AN578">
        <f t="shared" si="165"/>
        <v>13467.553219999998</v>
      </c>
      <c r="AR578" s="6">
        <v>42817</v>
      </c>
      <c r="AS578">
        <f t="shared" si="166"/>
        <v>197.3896</v>
      </c>
      <c r="AT578">
        <f t="shared" si="167"/>
        <v>2067.44</v>
      </c>
      <c r="AU578">
        <f t="shared" si="173"/>
        <v>1.3883104262113477E-4</v>
      </c>
      <c r="AV578">
        <f t="shared" si="174"/>
        <v>1.6932015538739797E-4</v>
      </c>
      <c r="AX578" s="6">
        <v>42817</v>
      </c>
      <c r="AY578">
        <f t="shared" si="168"/>
        <v>197.3896</v>
      </c>
      <c r="AZ578">
        <f t="shared" si="169"/>
        <v>197.96</v>
      </c>
      <c r="BA578">
        <f t="shared" si="175"/>
        <v>0</v>
      </c>
      <c r="BB578">
        <f t="shared" si="176"/>
        <v>2.8897165808128289E-3</v>
      </c>
      <c r="BE578">
        <f t="shared" si="177"/>
        <v>109.09420510127934</v>
      </c>
      <c r="BF578" t="e">
        <f t="shared" si="178"/>
        <v>#N/A</v>
      </c>
      <c r="BG578">
        <f t="shared" si="162"/>
        <v>0.20691074720437716</v>
      </c>
      <c r="BH578">
        <f t="shared" si="163"/>
        <v>0.20691935483133755</v>
      </c>
      <c r="BI578">
        <f t="shared" si="181"/>
        <v>0.99999420678675666</v>
      </c>
      <c r="BL578" s="9"/>
      <c r="BM578" s="10" t="e">
        <f t="shared" si="179"/>
        <v>#N/A</v>
      </c>
      <c r="BN578" s="10" t="e">
        <f t="shared" si="180"/>
        <v>#N/A</v>
      </c>
      <c r="BO578" s="10" t="e">
        <f t="shared" si="170"/>
        <v>#N/A</v>
      </c>
      <c r="BP578" t="str">
        <f t="shared" si="171"/>
        <v/>
      </c>
      <c r="BQ578" s="10" t="str">
        <f t="shared" si="172"/>
        <v/>
      </c>
    </row>
    <row r="579" spans="4:69" x14ac:dyDescent="0.25">
      <c r="D579" s="6">
        <v>42818</v>
      </c>
      <c r="E579">
        <v>199.102</v>
      </c>
      <c r="F579">
        <v>198.62</v>
      </c>
      <c r="I579" s="6">
        <v>42818</v>
      </c>
      <c r="J579">
        <v>198.62</v>
      </c>
      <c r="K579">
        <v>199.102</v>
      </c>
      <c r="P579" s="6">
        <v>42823</v>
      </c>
      <c r="Q579">
        <v>0.74939999999999996</v>
      </c>
      <c r="S579" s="6">
        <v>42825</v>
      </c>
      <c r="T579">
        <v>3151</v>
      </c>
      <c r="W579" s="6">
        <v>42865</v>
      </c>
      <c r="X579" t="s">
        <v>1622</v>
      </c>
      <c r="Y579">
        <v>2157.7399999999998</v>
      </c>
      <c r="AJ579" s="6">
        <v>42823</v>
      </c>
      <c r="AK579" s="4">
        <f t="shared" si="164"/>
        <v>0.12103577981651402</v>
      </c>
      <c r="AM579" s="6">
        <v>42825</v>
      </c>
      <c r="AN579">
        <f t="shared" si="165"/>
        <v>622.00740000000008</v>
      </c>
      <c r="AR579" s="6">
        <v>42818</v>
      </c>
      <c r="AS579">
        <f t="shared" si="166"/>
        <v>199.102</v>
      </c>
      <c r="AT579">
        <f t="shared" si="167"/>
        <v>2085.44</v>
      </c>
      <c r="AU579">
        <f t="shared" si="173"/>
        <v>8.6752290900837803E-3</v>
      </c>
      <c r="AV579">
        <f t="shared" si="174"/>
        <v>8.7064195333359518E-3</v>
      </c>
      <c r="AX579" s="6">
        <v>42818</v>
      </c>
      <c r="AY579">
        <f t="shared" si="168"/>
        <v>199.102</v>
      </c>
      <c r="AZ579">
        <f t="shared" si="169"/>
        <v>198.62</v>
      </c>
      <c r="BA579">
        <f t="shared" si="175"/>
        <v>-2.420869704975348E-3</v>
      </c>
      <c r="BB579">
        <f t="shared" si="176"/>
        <v>0</v>
      </c>
      <c r="BE579">
        <f t="shared" si="177"/>
        <v>110.04062232293353</v>
      </c>
      <c r="BF579" t="e">
        <f t="shared" si="178"/>
        <v>#N/A</v>
      </c>
      <c r="BG579">
        <f t="shared" si="162"/>
        <v>0.2069527310298957</v>
      </c>
      <c r="BH579">
        <f t="shared" si="163"/>
        <v>0.20696040479995959</v>
      </c>
      <c r="BI579">
        <f t="shared" si="181"/>
        <v>0.99999490709569105</v>
      </c>
      <c r="BL579" s="9"/>
      <c r="BM579" s="10" t="e">
        <f t="shared" si="179"/>
        <v>#N/A</v>
      </c>
      <c r="BN579" s="10" t="e">
        <f t="shared" si="180"/>
        <v>#N/A</v>
      </c>
      <c r="BO579" s="10" t="e">
        <f t="shared" si="170"/>
        <v>#N/A</v>
      </c>
      <c r="BP579" t="str">
        <f t="shared" si="171"/>
        <v/>
      </c>
      <c r="BQ579" s="10" t="str">
        <f t="shared" si="172"/>
        <v/>
      </c>
    </row>
    <row r="580" spans="4:69" x14ac:dyDescent="0.25">
      <c r="D580" s="6">
        <v>42821</v>
      </c>
      <c r="E580">
        <v>196.58449999999999</v>
      </c>
      <c r="F580">
        <v>197.19</v>
      </c>
      <c r="I580" s="6">
        <v>42821</v>
      </c>
      <c r="J580">
        <v>197.19</v>
      </c>
      <c r="K580">
        <v>196.58449999999999</v>
      </c>
      <c r="P580" s="6">
        <v>42824</v>
      </c>
      <c r="Q580">
        <v>0.1096</v>
      </c>
      <c r="S580" s="6">
        <v>42828</v>
      </c>
      <c r="T580">
        <v>4031</v>
      </c>
      <c r="W580" s="6">
        <v>42866</v>
      </c>
      <c r="X580" t="s">
        <v>1622</v>
      </c>
      <c r="Y580">
        <v>2159.9299999999998</v>
      </c>
      <c r="AJ580" s="6">
        <v>42824</v>
      </c>
      <c r="AK580" s="4">
        <f t="shared" si="164"/>
        <v>0.1096</v>
      </c>
      <c r="AM580" s="6">
        <v>42828</v>
      </c>
      <c r="AN580">
        <f t="shared" si="165"/>
        <v>793.54266000000007</v>
      </c>
      <c r="AR580" s="6">
        <v>42821</v>
      </c>
      <c r="AS580">
        <f t="shared" si="166"/>
        <v>196.58449999999999</v>
      </c>
      <c r="AT580">
        <f t="shared" si="167"/>
        <v>2059.2600000000002</v>
      </c>
      <c r="AU580">
        <f t="shared" si="173"/>
        <v>-1.2644272784803845E-2</v>
      </c>
      <c r="AV580">
        <f t="shared" si="174"/>
        <v>-1.2553705692803341E-2</v>
      </c>
      <c r="AX580" s="6">
        <v>42821</v>
      </c>
      <c r="AY580">
        <f t="shared" si="168"/>
        <v>196.58449999999999</v>
      </c>
      <c r="AZ580">
        <f t="shared" si="169"/>
        <v>197.19</v>
      </c>
      <c r="BA580">
        <f t="shared" si="175"/>
        <v>0</v>
      </c>
      <c r="BB580">
        <f t="shared" si="176"/>
        <v>3.0801004148344191E-3</v>
      </c>
      <c r="BE580">
        <f t="shared" si="177"/>
        <v>108.64923867687278</v>
      </c>
      <c r="BF580" t="e">
        <f t="shared" si="178"/>
        <v>#N/A</v>
      </c>
      <c r="BG580">
        <f t="shared" ref="BG580:BG643" si="182">STDEV(AU326:AU580)*SQRT(260)</f>
        <v>0.20437906485452803</v>
      </c>
      <c r="BH580">
        <f t="shared" ref="BH580:BH643" si="183">STDEV(AV326:AV580)*SQRT(260)</f>
        <v>0.20438129847436698</v>
      </c>
      <c r="BI580">
        <f t="shared" si="181"/>
        <v>0.99999475783114633</v>
      </c>
      <c r="BL580" s="9"/>
      <c r="BM580" s="10" t="e">
        <f t="shared" si="179"/>
        <v>#N/A</v>
      </c>
      <c r="BN580" s="10" t="e">
        <f t="shared" si="180"/>
        <v>#N/A</v>
      </c>
      <c r="BO580" s="10" t="e">
        <f t="shared" si="170"/>
        <v>#N/A</v>
      </c>
      <c r="BP580" t="str">
        <f t="shared" si="171"/>
        <v/>
      </c>
      <c r="BQ580" s="10" t="str">
        <f t="shared" si="172"/>
        <v/>
      </c>
    </row>
    <row r="581" spans="4:69" x14ac:dyDescent="0.25">
      <c r="D581" s="6">
        <v>42822</v>
      </c>
      <c r="E581">
        <v>199.19409999999999</v>
      </c>
      <c r="F581">
        <v>198.81</v>
      </c>
      <c r="I581" s="6">
        <v>42822</v>
      </c>
      <c r="J581">
        <v>198.81</v>
      </c>
      <c r="K581">
        <v>199.19409999999999</v>
      </c>
      <c r="P581" s="6">
        <v>42825</v>
      </c>
      <c r="Q581">
        <v>9.4200000000000006E-2</v>
      </c>
      <c r="S581" s="6">
        <v>42829</v>
      </c>
      <c r="T581">
        <v>41598</v>
      </c>
      <c r="W581" s="6">
        <v>42867</v>
      </c>
      <c r="X581" t="s">
        <v>1622</v>
      </c>
      <c r="Y581">
        <v>2151.67</v>
      </c>
      <c r="AJ581" s="6">
        <v>42825</v>
      </c>
      <c r="AK581" s="4">
        <f t="shared" ref="AK581:AK644" si="184">IF(VLOOKUP(AJ581,P581:Q1473,2,FALSE)&gt;=$Q$3,$Q$2,VLOOKUP(AJ581,P581:Q1473,2,FALSE))</f>
        <v>9.4200000000000006E-2</v>
      </c>
      <c r="AM581" s="6">
        <v>42829</v>
      </c>
      <c r="AN581">
        <f t="shared" ref="AN581:AN644" si="185">VLOOKUP(AM581,S581:T1473,2,FALSE)*VLOOKUP(AM581,I581:J1476,2,FALSE)/1000</f>
        <v>8168.1832800000002</v>
      </c>
      <c r="AR581" s="6">
        <v>42822</v>
      </c>
      <c r="AS581">
        <f t="shared" ref="AS581:AS644" si="186">IF(VLOOKUP(AR581,I:K,3,FALSE)=$A$9,VLOOKUP(AR580,I:K,3,FALSE),VLOOKUP(AR581,I:K,3,FALSE))</f>
        <v>199.19409999999999</v>
      </c>
      <c r="AT581">
        <f t="shared" ref="AT581:AT644" si="187">IF(VLOOKUP(AR581,W:Y,3,TRUE)="","impo",VLOOKUP(AR581,W:Y,3,TRUE))</f>
        <v>2086.66</v>
      </c>
      <c r="AU581">
        <f t="shared" si="173"/>
        <v>1.3274698666476681E-2</v>
      </c>
      <c r="AV581">
        <f t="shared" si="174"/>
        <v>1.3305750609442057E-2</v>
      </c>
      <c r="AX581" s="6">
        <v>42822</v>
      </c>
      <c r="AY581">
        <f t="shared" ref="AY581:AY644" si="188">IF(VLOOKUP(AX581,D:F,2,FALSE)=$A$9,VLOOKUP(AX580,D:F,2,FALSE),VLOOKUP(AX581,D:F,2,FALSE))</f>
        <v>199.19409999999999</v>
      </c>
      <c r="AZ581">
        <f t="shared" ref="AZ581:AZ644" si="189">IF(VLOOKUP(AX581,D:F,3,FALSE)=$A$9,VLOOKUP(AX580,D:F,3,FALSE),VLOOKUP(AX581,D:F,3,FALSE))</f>
        <v>198.81</v>
      </c>
      <c r="BA581">
        <f t="shared" si="175"/>
        <v>-1.9282699638191181E-3</v>
      </c>
      <c r="BB581">
        <f t="shared" si="176"/>
        <v>0</v>
      </c>
      <c r="BE581">
        <f t="shared" si="177"/>
        <v>110.09152458065037</v>
      </c>
      <c r="BF581" t="e">
        <f t="shared" si="178"/>
        <v>#N/A</v>
      </c>
      <c r="BG581">
        <f t="shared" si="182"/>
        <v>0.20477493282323059</v>
      </c>
      <c r="BH581">
        <f t="shared" si="183"/>
        <v>0.20477630197159799</v>
      </c>
      <c r="BI581">
        <f t="shared" si="181"/>
        <v>0.99999498853830726</v>
      </c>
      <c r="BL581" s="9"/>
      <c r="BM581" s="10" t="e">
        <f t="shared" si="179"/>
        <v>#N/A</v>
      </c>
      <c r="BN581" s="10" t="e">
        <f t="shared" si="180"/>
        <v>#N/A</v>
      </c>
      <c r="BO581" s="10" t="e">
        <f t="shared" ref="BO581:BO644" si="190">IF(VLOOKUP(BL581,AB:AF,3,FALSE)="",$BO$3,VLOOKUP(BL581,AB:AF,3,FALSE))</f>
        <v>#N/A</v>
      </c>
      <c r="BP581" t="str">
        <f t="shared" ref="BP581:BP644" si="191">+IFERROR(IF(VLOOKUP(BL581,I:K,3,FALSE)/VLOOKUP(BL581,I:K,2,FALSE)&lt;1,VLOOKUP(BL581,I:K,3,FALSE)/VLOOKUP(BL581,I:K,2,FALSE)-1,""),"")</f>
        <v/>
      </c>
      <c r="BQ581" s="10" t="str">
        <f t="shared" ref="BQ581:BQ644" si="192">+IFERROR(IF(VLOOKUP(BL581,I:L,3,FALSE)/VLOOKUP(BL581,I:L,2,FALSE)&gt;1,VLOOKUP(BL581,I:L,3,FALSE)/VLOOKUP(BL581,I:L,2,FALSE)-1,""),"")</f>
        <v/>
      </c>
    </row>
    <row r="582" spans="4:69" x14ac:dyDescent="0.25">
      <c r="D582" s="6">
        <v>42823</v>
      </c>
      <c r="E582">
        <v>200.61510000000001</v>
      </c>
      <c r="F582">
        <v>199.9</v>
      </c>
      <c r="I582" s="6">
        <v>42823</v>
      </c>
      <c r="J582">
        <v>199.9</v>
      </c>
      <c r="K582">
        <v>200.61510000000001</v>
      </c>
      <c r="P582" s="6">
        <v>42828</v>
      </c>
      <c r="Q582">
        <v>0.1051</v>
      </c>
      <c r="S582" s="6">
        <v>42830</v>
      </c>
      <c r="T582">
        <v>5885</v>
      </c>
      <c r="W582" s="6">
        <v>42870</v>
      </c>
      <c r="X582" t="s">
        <v>1622</v>
      </c>
      <c r="Y582">
        <v>2150.69</v>
      </c>
      <c r="AJ582" s="6">
        <v>42828</v>
      </c>
      <c r="AK582" s="4">
        <f t="shared" si="184"/>
        <v>0.1051</v>
      </c>
      <c r="AM582" s="6">
        <v>42830</v>
      </c>
      <c r="AN582">
        <f t="shared" si="185"/>
        <v>1159.0507500000001</v>
      </c>
      <c r="AR582" s="6">
        <v>42823</v>
      </c>
      <c r="AS582">
        <f t="shared" si="186"/>
        <v>200.61510000000001</v>
      </c>
      <c r="AT582">
        <f t="shared" si="187"/>
        <v>2101.61</v>
      </c>
      <c r="AU582">
        <f t="shared" ref="AU582:AU645" si="193">AS582/AS581-1</f>
        <v>7.133745427198912E-3</v>
      </c>
      <c r="AV582">
        <f t="shared" ref="AV582:AV645" si="194">AT582/AT581-1</f>
        <v>7.1645596311811222E-3</v>
      </c>
      <c r="AX582" s="6">
        <v>42823</v>
      </c>
      <c r="AY582">
        <f t="shared" si="188"/>
        <v>200.61510000000001</v>
      </c>
      <c r="AZ582">
        <f t="shared" si="189"/>
        <v>199.9</v>
      </c>
      <c r="BA582">
        <f t="shared" ref="BA582:BA645" si="195">IFERROR(IF(AZ582/AY582&lt;1,AZ582/AY582-1,0),"")</f>
        <v>-3.5645372656395446E-3</v>
      </c>
      <c r="BB582">
        <f t="shared" ref="BB582:BB645" si="196">IFERROR(IF(AZ582/AY582&gt;1,AZ582/AY582-1,0),"")</f>
        <v>0</v>
      </c>
      <c r="BE582">
        <f t="shared" ref="BE582:BE645" si="197">BE581*(1+AU582)</f>
        <v>110.87688949070095</v>
      </c>
      <c r="BF582" t="e">
        <f t="shared" ref="BF582:BF645" si="198">BF581/(1+AV582)</f>
        <v>#N/A</v>
      </c>
      <c r="BG582">
        <f t="shared" si="182"/>
        <v>0.20295454838718713</v>
      </c>
      <c r="BH582">
        <f t="shared" si="183"/>
        <v>0.20295365831835263</v>
      </c>
      <c r="BI582">
        <f t="shared" si="181"/>
        <v>0.99999497139956961</v>
      </c>
      <c r="BL582" s="9"/>
      <c r="BM582" s="10" t="e">
        <f t="shared" ref="BM582:BM645" si="199">IF(VLOOKUP(BL582,AB:AF,2,FALSE)="",$BM581,VLOOKUP(BL582,AB:AF,2,FALSE))</f>
        <v>#N/A</v>
      </c>
      <c r="BN582" s="10" t="e">
        <f t="shared" ref="BN582:BN645" si="200">IF(VLOOKUP(BL582,AB:AF,5,FALSE)="",$BN581,VLOOKUP(BL582,AB:AF,5,FALSE))</f>
        <v>#N/A</v>
      </c>
      <c r="BO582" s="10" t="e">
        <f t="shared" si="190"/>
        <v>#N/A</v>
      </c>
      <c r="BP582" t="str">
        <f t="shared" si="191"/>
        <v/>
      </c>
      <c r="BQ582" s="10" t="str">
        <f t="shared" si="192"/>
        <v/>
      </c>
    </row>
    <row r="583" spans="4:69" x14ac:dyDescent="0.25">
      <c r="D583" s="6">
        <v>42824</v>
      </c>
      <c r="E583">
        <v>198.7313</v>
      </c>
      <c r="F583">
        <v>199.54</v>
      </c>
      <c r="I583" s="6">
        <v>42824</v>
      </c>
      <c r="J583">
        <v>199.54</v>
      </c>
      <c r="K583">
        <v>198.7313</v>
      </c>
      <c r="P583" s="6">
        <v>42829</v>
      </c>
      <c r="Q583">
        <v>6.4899999999999999E-2</v>
      </c>
      <c r="S583" s="6">
        <v>42831</v>
      </c>
      <c r="T583">
        <v>23382</v>
      </c>
      <c r="W583" s="6">
        <v>42871</v>
      </c>
      <c r="X583" t="s">
        <v>1622</v>
      </c>
      <c r="Y583">
        <v>2156.25</v>
      </c>
      <c r="AJ583" s="6">
        <v>42829</v>
      </c>
      <c r="AK583" s="4">
        <f t="shared" si="184"/>
        <v>6.4899999999999999E-2</v>
      </c>
      <c r="AM583" s="6">
        <v>42831</v>
      </c>
      <c r="AN583">
        <f t="shared" si="185"/>
        <v>4546.3960800000004</v>
      </c>
      <c r="AR583" s="6">
        <v>42824</v>
      </c>
      <c r="AS583">
        <f t="shared" si="186"/>
        <v>198.7313</v>
      </c>
      <c r="AT583">
        <f t="shared" si="187"/>
        <v>2081.94</v>
      </c>
      <c r="AU583">
        <f t="shared" si="193"/>
        <v>-9.3901206838369333E-3</v>
      </c>
      <c r="AV583">
        <f t="shared" si="194"/>
        <v>-9.359491056856406E-3</v>
      </c>
      <c r="AX583" s="6">
        <v>42824</v>
      </c>
      <c r="AY583">
        <f t="shared" si="188"/>
        <v>198.7313</v>
      </c>
      <c r="AZ583">
        <f t="shared" si="189"/>
        <v>199.54</v>
      </c>
      <c r="BA583">
        <f t="shared" si="195"/>
        <v>0</v>
      </c>
      <c r="BB583">
        <f t="shared" si="196"/>
        <v>4.0693136914013994E-3</v>
      </c>
      <c r="BE583">
        <f t="shared" si="197"/>
        <v>109.83574211733482</v>
      </c>
      <c r="BF583" t="e">
        <f t="shared" si="198"/>
        <v>#N/A</v>
      </c>
      <c r="BG583">
        <f t="shared" si="182"/>
        <v>0.20321259150698168</v>
      </c>
      <c r="BH583">
        <f t="shared" si="183"/>
        <v>0.2032122551732255</v>
      </c>
      <c r="BI583">
        <f t="shared" si="181"/>
        <v>0.99999521208729303</v>
      </c>
      <c r="BL583" s="9"/>
      <c r="BM583" s="10" t="e">
        <f t="shared" si="199"/>
        <v>#N/A</v>
      </c>
      <c r="BN583" s="10" t="e">
        <f t="shared" si="200"/>
        <v>#N/A</v>
      </c>
      <c r="BO583" s="10" t="e">
        <f t="shared" si="190"/>
        <v>#N/A</v>
      </c>
      <c r="BP583" t="str">
        <f t="shared" si="191"/>
        <v/>
      </c>
      <c r="BQ583" s="10" t="str">
        <f t="shared" si="192"/>
        <v/>
      </c>
    </row>
    <row r="584" spans="4:69" x14ac:dyDescent="0.25">
      <c r="D584" s="6">
        <v>42825</v>
      </c>
      <c r="E584">
        <v>196.77889999999999</v>
      </c>
      <c r="F584">
        <v>197.4</v>
      </c>
      <c r="I584" s="6">
        <v>42825</v>
      </c>
      <c r="J584">
        <v>197.4</v>
      </c>
      <c r="K584">
        <v>196.77889999999999</v>
      </c>
      <c r="P584" s="6">
        <v>42830</v>
      </c>
      <c r="Q584">
        <v>0.1071</v>
      </c>
      <c r="S584" s="6">
        <v>42832</v>
      </c>
      <c r="T584">
        <v>1917</v>
      </c>
      <c r="W584" s="6">
        <v>42872</v>
      </c>
      <c r="X584" t="s">
        <v>1622</v>
      </c>
      <c r="Y584">
        <v>2145.0300000000002</v>
      </c>
      <c r="AJ584" s="6">
        <v>42830</v>
      </c>
      <c r="AK584" s="4">
        <f t="shared" si="184"/>
        <v>0.1071</v>
      </c>
      <c r="AM584" s="6">
        <v>42832</v>
      </c>
      <c r="AN584">
        <f t="shared" si="185"/>
        <v>373.37409000000002</v>
      </c>
      <c r="AR584" s="6">
        <v>42825</v>
      </c>
      <c r="AS584">
        <f t="shared" si="186"/>
        <v>196.77889999999999</v>
      </c>
      <c r="AT584">
        <f t="shared" si="187"/>
        <v>2061.5500000000002</v>
      </c>
      <c r="AU584">
        <f t="shared" si="193"/>
        <v>-9.8243205775839781E-3</v>
      </c>
      <c r="AV584">
        <f t="shared" si="194"/>
        <v>-9.7937500600401295E-3</v>
      </c>
      <c r="AX584" s="6">
        <v>42825</v>
      </c>
      <c r="AY584">
        <f t="shared" si="188"/>
        <v>196.77889999999999</v>
      </c>
      <c r="AZ584">
        <f t="shared" si="189"/>
        <v>197.4</v>
      </c>
      <c r="BA584">
        <f t="shared" si="195"/>
        <v>0</v>
      </c>
      <c r="BB584">
        <f t="shared" si="196"/>
        <v>3.1563343427574164E-3</v>
      </c>
      <c r="BE584">
        <f t="shared" si="197"/>
        <v>108.75668057589728</v>
      </c>
      <c r="BF584" t="e">
        <f t="shared" si="198"/>
        <v>#N/A</v>
      </c>
      <c r="BG584">
        <f t="shared" si="182"/>
        <v>0.20347011003018475</v>
      </c>
      <c r="BH584">
        <f t="shared" si="183"/>
        <v>0.2034706483930061</v>
      </c>
      <c r="BI584">
        <f t="shared" si="181"/>
        <v>0.99999637415995524</v>
      </c>
      <c r="BL584" s="9"/>
      <c r="BM584" s="10" t="e">
        <f t="shared" si="199"/>
        <v>#N/A</v>
      </c>
      <c r="BN584" s="10" t="e">
        <f t="shared" si="200"/>
        <v>#N/A</v>
      </c>
      <c r="BO584" s="10" t="e">
        <f t="shared" si="190"/>
        <v>#N/A</v>
      </c>
      <c r="BP584" t="str">
        <f t="shared" si="191"/>
        <v/>
      </c>
      <c r="BQ584" s="10" t="str">
        <f t="shared" si="192"/>
        <v/>
      </c>
    </row>
    <row r="585" spans="4:69" x14ac:dyDescent="0.25">
      <c r="D585" s="6">
        <v>42828</v>
      </c>
      <c r="E585">
        <v>197.34299999999999</v>
      </c>
      <c r="F585">
        <v>196.86</v>
      </c>
      <c r="I585" s="6">
        <v>42828</v>
      </c>
      <c r="J585">
        <v>196.86</v>
      </c>
      <c r="K585">
        <v>197.34299999999999</v>
      </c>
      <c r="P585" s="6">
        <v>42831</v>
      </c>
      <c r="Q585">
        <v>0.1055</v>
      </c>
      <c r="S585" s="6">
        <v>42835</v>
      </c>
      <c r="T585">
        <v>61238</v>
      </c>
      <c r="W585" s="6">
        <v>42873</v>
      </c>
      <c r="X585" t="s">
        <v>1622</v>
      </c>
      <c r="Y585">
        <v>2117.15</v>
      </c>
      <c r="AJ585" s="6">
        <v>42831</v>
      </c>
      <c r="AK585" s="4">
        <f t="shared" si="184"/>
        <v>0.1055</v>
      </c>
      <c r="AM585" s="6">
        <v>42835</v>
      </c>
      <c r="AN585">
        <f t="shared" si="185"/>
        <v>11921.201459999998</v>
      </c>
      <c r="AR585" s="6">
        <v>42828</v>
      </c>
      <c r="AS585">
        <f t="shared" si="186"/>
        <v>197.34299999999999</v>
      </c>
      <c r="AT585">
        <f t="shared" si="187"/>
        <v>2067.65</v>
      </c>
      <c r="AU585">
        <f t="shared" si="193"/>
        <v>2.8666691398315791E-3</v>
      </c>
      <c r="AV585">
        <f t="shared" si="194"/>
        <v>2.9589386626567293E-3</v>
      </c>
      <c r="AX585" s="6">
        <v>42828</v>
      </c>
      <c r="AY585">
        <f t="shared" si="188"/>
        <v>197.34299999999999</v>
      </c>
      <c r="AZ585">
        <f t="shared" si="189"/>
        <v>196.86</v>
      </c>
      <c r="BA585">
        <f t="shared" si="195"/>
        <v>-2.4475152399627831E-3</v>
      </c>
      <c r="BB585">
        <f t="shared" si="196"/>
        <v>0</v>
      </c>
      <c r="BE585">
        <f t="shared" si="197"/>
        <v>109.06844999585472</v>
      </c>
      <c r="BF585" t="e">
        <f t="shared" si="198"/>
        <v>#N/A</v>
      </c>
      <c r="BG585">
        <f t="shared" si="182"/>
        <v>0.20315003117607278</v>
      </c>
      <c r="BH585">
        <f t="shared" si="183"/>
        <v>0.20315180547531783</v>
      </c>
      <c r="BI585">
        <f t="shared" si="181"/>
        <v>0.99999543208772446</v>
      </c>
      <c r="BL585" s="9"/>
      <c r="BM585" s="10" t="e">
        <f t="shared" si="199"/>
        <v>#N/A</v>
      </c>
      <c r="BN585" s="10" t="e">
        <f t="shared" si="200"/>
        <v>#N/A</v>
      </c>
      <c r="BO585" s="10" t="e">
        <f t="shared" si="190"/>
        <v>#N/A</v>
      </c>
      <c r="BP585" t="str">
        <f t="shared" si="191"/>
        <v/>
      </c>
      <c r="BQ585" s="10" t="str">
        <f t="shared" si="192"/>
        <v/>
      </c>
    </row>
    <row r="586" spans="4:69" x14ac:dyDescent="0.25">
      <c r="D586" s="6">
        <v>42829</v>
      </c>
      <c r="E586">
        <v>195.72980000000001</v>
      </c>
      <c r="F586">
        <v>196.36</v>
      </c>
      <c r="I586" s="6">
        <v>42829</v>
      </c>
      <c r="J586">
        <v>196.36</v>
      </c>
      <c r="K586">
        <v>195.72980000000001</v>
      </c>
      <c r="P586" s="6">
        <v>42832</v>
      </c>
      <c r="Q586">
        <v>0.12709999999999999</v>
      </c>
      <c r="S586" s="6">
        <v>42836</v>
      </c>
      <c r="T586">
        <v>4832</v>
      </c>
      <c r="W586" s="6">
        <v>42874</v>
      </c>
      <c r="X586" t="s">
        <v>1622</v>
      </c>
      <c r="Y586">
        <v>2123.39</v>
      </c>
      <c r="AJ586" s="6">
        <v>42832</v>
      </c>
      <c r="AK586" s="4">
        <f t="shared" si="184"/>
        <v>0.12709999999999999</v>
      </c>
      <c r="AM586" s="6">
        <v>42836</v>
      </c>
      <c r="AN586">
        <f t="shared" si="185"/>
        <v>930.64319999999998</v>
      </c>
      <c r="AR586" s="6">
        <v>42829</v>
      </c>
      <c r="AS586">
        <f t="shared" si="186"/>
        <v>195.72980000000001</v>
      </c>
      <c r="AT586">
        <f t="shared" si="187"/>
        <v>2050.81</v>
      </c>
      <c r="AU586">
        <f t="shared" si="193"/>
        <v>-8.174599555089257E-3</v>
      </c>
      <c r="AV586">
        <f t="shared" si="194"/>
        <v>-8.1445118854739373E-3</v>
      </c>
      <c r="AX586" s="6">
        <v>42829</v>
      </c>
      <c r="AY586">
        <f t="shared" si="188"/>
        <v>195.72980000000001</v>
      </c>
      <c r="AZ586">
        <f t="shared" si="189"/>
        <v>196.36</v>
      </c>
      <c r="BA586">
        <f t="shared" si="195"/>
        <v>0</v>
      </c>
      <c r="BB586">
        <f t="shared" si="196"/>
        <v>3.219744770597055E-3</v>
      </c>
      <c r="BE586">
        <f t="shared" si="197"/>
        <v>108.17685909304433</v>
      </c>
      <c r="BF586" t="e">
        <f t="shared" si="198"/>
        <v>#N/A</v>
      </c>
      <c r="BG586">
        <f t="shared" si="182"/>
        <v>0.20322016146553112</v>
      </c>
      <c r="BH586">
        <f t="shared" si="183"/>
        <v>0.20322425975840352</v>
      </c>
      <c r="BI586">
        <f t="shared" si="181"/>
        <v>0.99999557977020548</v>
      </c>
      <c r="BL586" s="9"/>
      <c r="BM586" s="10" t="e">
        <f t="shared" si="199"/>
        <v>#N/A</v>
      </c>
      <c r="BN586" s="10" t="e">
        <f t="shared" si="200"/>
        <v>#N/A</v>
      </c>
      <c r="BO586" s="10" t="e">
        <f t="shared" si="190"/>
        <v>#N/A</v>
      </c>
      <c r="BP586" t="str">
        <f t="shared" si="191"/>
        <v/>
      </c>
      <c r="BQ586" s="10" t="str">
        <f t="shared" si="192"/>
        <v/>
      </c>
    </row>
    <row r="587" spans="4:69" x14ac:dyDescent="0.25">
      <c r="D587" s="6">
        <v>42830</v>
      </c>
      <c r="E587">
        <v>195.7304</v>
      </c>
      <c r="F587">
        <v>196.95</v>
      </c>
      <c r="I587" s="6">
        <v>42830</v>
      </c>
      <c r="J587">
        <v>196.95</v>
      </c>
      <c r="K587">
        <v>195.7304</v>
      </c>
      <c r="P587" s="6">
        <v>42835</v>
      </c>
      <c r="Q587">
        <v>0.10249999999999999</v>
      </c>
      <c r="S587" s="6">
        <v>42837</v>
      </c>
      <c r="T587">
        <v>4491</v>
      </c>
      <c r="W587" s="6">
        <v>42877</v>
      </c>
      <c r="X587" t="s">
        <v>1622</v>
      </c>
      <c r="Y587">
        <v>2133.8200000000002</v>
      </c>
      <c r="AJ587" s="6">
        <v>42835</v>
      </c>
      <c r="AK587" s="4">
        <f t="shared" si="184"/>
        <v>0.10249999999999999</v>
      </c>
      <c r="AM587" s="6">
        <v>42837</v>
      </c>
      <c r="AN587">
        <f t="shared" si="185"/>
        <v>861.73307999999997</v>
      </c>
      <c r="AR587" s="6">
        <v>42830</v>
      </c>
      <c r="AS587">
        <f t="shared" si="186"/>
        <v>195.7304</v>
      </c>
      <c r="AT587">
        <f t="shared" si="187"/>
        <v>2050.88</v>
      </c>
      <c r="AU587">
        <f t="shared" si="193"/>
        <v>3.0654504321603326E-6</v>
      </c>
      <c r="AV587">
        <f t="shared" si="194"/>
        <v>3.413285482323225E-5</v>
      </c>
      <c r="AX587" s="6">
        <v>42830</v>
      </c>
      <c r="AY587">
        <f t="shared" si="188"/>
        <v>195.7304</v>
      </c>
      <c r="AZ587">
        <f t="shared" si="189"/>
        <v>196.95</v>
      </c>
      <c r="BA587">
        <f t="shared" si="195"/>
        <v>0</v>
      </c>
      <c r="BB587">
        <f t="shared" si="196"/>
        <v>6.2310198109234438E-3</v>
      </c>
      <c r="BE587">
        <f t="shared" si="197"/>
        <v>108.17719070384379</v>
      </c>
      <c r="BF587" t="e">
        <f t="shared" si="198"/>
        <v>#N/A</v>
      </c>
      <c r="BG587">
        <f t="shared" si="182"/>
        <v>0.20264087311911291</v>
      </c>
      <c r="BH587">
        <f t="shared" si="183"/>
        <v>0.20264639880553889</v>
      </c>
      <c r="BI587">
        <f t="shared" si="181"/>
        <v>0.99999553456375123</v>
      </c>
      <c r="BL587" s="9"/>
      <c r="BM587" s="10" t="e">
        <f t="shared" si="199"/>
        <v>#N/A</v>
      </c>
      <c r="BN587" s="10" t="e">
        <f t="shared" si="200"/>
        <v>#N/A</v>
      </c>
      <c r="BO587" s="10" t="e">
        <f t="shared" si="190"/>
        <v>#N/A</v>
      </c>
      <c r="BP587" t="str">
        <f t="shared" si="191"/>
        <v/>
      </c>
      <c r="BQ587" s="10" t="str">
        <f t="shared" si="192"/>
        <v/>
      </c>
    </row>
    <row r="588" spans="4:69" x14ac:dyDescent="0.25">
      <c r="D588" s="6">
        <v>42831</v>
      </c>
      <c r="E588">
        <v>192.5016</v>
      </c>
      <c r="F588">
        <v>194.44</v>
      </c>
      <c r="I588" s="6">
        <v>42831</v>
      </c>
      <c r="J588">
        <v>194.44</v>
      </c>
      <c r="K588">
        <v>192.5016</v>
      </c>
      <c r="P588" s="6">
        <v>42836</v>
      </c>
      <c r="Q588">
        <v>9.6299999999999997E-2</v>
      </c>
      <c r="S588" s="6">
        <v>42838</v>
      </c>
      <c r="T588">
        <v>95167</v>
      </c>
      <c r="W588" s="6">
        <v>42878</v>
      </c>
      <c r="X588" t="s">
        <v>1622</v>
      </c>
      <c r="Y588">
        <v>2130.58</v>
      </c>
      <c r="AJ588" s="6">
        <v>42836</v>
      </c>
      <c r="AK588" s="4">
        <f t="shared" si="184"/>
        <v>9.6299999999999997E-2</v>
      </c>
      <c r="AM588" s="6">
        <v>42838</v>
      </c>
      <c r="AN588">
        <f t="shared" si="185"/>
        <v>18117.893459999999</v>
      </c>
      <c r="AR588" s="6">
        <v>42831</v>
      </c>
      <c r="AS588">
        <f t="shared" si="186"/>
        <v>192.5016</v>
      </c>
      <c r="AT588">
        <f t="shared" si="187"/>
        <v>2017.11</v>
      </c>
      <c r="AU588">
        <f t="shared" si="193"/>
        <v>-1.6496160024196627E-2</v>
      </c>
      <c r="AV588">
        <f t="shared" si="194"/>
        <v>-1.646610235606194E-2</v>
      </c>
      <c r="AX588" s="6">
        <v>42831</v>
      </c>
      <c r="AY588">
        <f t="shared" si="188"/>
        <v>192.5016</v>
      </c>
      <c r="AZ588">
        <f t="shared" si="189"/>
        <v>194.44</v>
      </c>
      <c r="BA588">
        <f t="shared" si="195"/>
        <v>0</v>
      </c>
      <c r="BB588">
        <f t="shared" si="196"/>
        <v>1.0069526694842956E-2</v>
      </c>
      <c r="BE588">
        <f t="shared" si="197"/>
        <v>106.39268245502515</v>
      </c>
      <c r="BF588" t="e">
        <f t="shared" si="198"/>
        <v>#N/A</v>
      </c>
      <c r="BG588">
        <f t="shared" si="182"/>
        <v>0.20168840510013195</v>
      </c>
      <c r="BH588">
        <f t="shared" si="183"/>
        <v>0.20169586311104615</v>
      </c>
      <c r="BI588">
        <f t="shared" si="181"/>
        <v>0.99999556992224359</v>
      </c>
      <c r="BL588" s="9"/>
      <c r="BM588" s="10" t="e">
        <f t="shared" si="199"/>
        <v>#N/A</v>
      </c>
      <c r="BN588" s="10" t="e">
        <f t="shared" si="200"/>
        <v>#N/A</v>
      </c>
      <c r="BO588" s="10" t="e">
        <f t="shared" si="190"/>
        <v>#N/A</v>
      </c>
      <c r="BP588" t="str">
        <f t="shared" si="191"/>
        <v/>
      </c>
      <c r="BQ588" s="10" t="str">
        <f t="shared" si="192"/>
        <v/>
      </c>
    </row>
    <row r="589" spans="4:69" x14ac:dyDescent="0.25">
      <c r="D589" s="6">
        <v>42832</v>
      </c>
      <c r="E589">
        <v>193.75829999999999</v>
      </c>
      <c r="F589">
        <v>194.77</v>
      </c>
      <c r="I589" s="6">
        <v>42832</v>
      </c>
      <c r="J589">
        <v>194.77</v>
      </c>
      <c r="K589">
        <v>193.75829999999999</v>
      </c>
      <c r="P589" s="6">
        <v>42837</v>
      </c>
      <c r="Q589">
        <v>9.3700000000000006E-2</v>
      </c>
      <c r="S589" s="6">
        <v>42843</v>
      </c>
      <c r="T589">
        <v>11529</v>
      </c>
      <c r="W589" s="6">
        <v>42879</v>
      </c>
      <c r="X589" t="s">
        <v>1622</v>
      </c>
      <c r="Y589">
        <v>2143.59</v>
      </c>
      <c r="AJ589" s="6">
        <v>42837</v>
      </c>
      <c r="AK589" s="4">
        <f t="shared" si="184"/>
        <v>9.3700000000000006E-2</v>
      </c>
      <c r="AM589" s="6">
        <v>42843</v>
      </c>
      <c r="AN589">
        <f t="shared" si="185"/>
        <v>2194.5451499999999</v>
      </c>
      <c r="AR589" s="6">
        <v>42832</v>
      </c>
      <c r="AS589">
        <f t="shared" si="186"/>
        <v>193.75829999999999</v>
      </c>
      <c r="AT589">
        <f t="shared" si="187"/>
        <v>2030.34</v>
      </c>
      <c r="AU589">
        <f t="shared" si="193"/>
        <v>6.5282574274707628E-3</v>
      </c>
      <c r="AV589">
        <f t="shared" si="194"/>
        <v>6.5588887071106328E-3</v>
      </c>
      <c r="AX589" s="6">
        <v>42832</v>
      </c>
      <c r="AY589">
        <f t="shared" si="188"/>
        <v>193.75829999999999</v>
      </c>
      <c r="AZ589">
        <f t="shared" si="189"/>
        <v>194.77</v>
      </c>
      <c r="BA589">
        <f t="shared" si="195"/>
        <v>0</v>
      </c>
      <c r="BB589">
        <f t="shared" si="196"/>
        <v>5.2214537390140592E-3</v>
      </c>
      <c r="BE589">
        <f t="shared" si="197"/>
        <v>107.08724127449071</v>
      </c>
      <c r="BF589" t="e">
        <f t="shared" si="198"/>
        <v>#N/A</v>
      </c>
      <c r="BG589">
        <f t="shared" si="182"/>
        <v>0.1994984700714526</v>
      </c>
      <c r="BH589">
        <f t="shared" si="183"/>
        <v>0.1995074748418692</v>
      </c>
      <c r="BI589">
        <f t="shared" si="181"/>
        <v>0.99999661364254611</v>
      </c>
      <c r="BL589" s="9"/>
      <c r="BM589" s="10" t="e">
        <f t="shared" si="199"/>
        <v>#N/A</v>
      </c>
      <c r="BN589" s="10" t="e">
        <f t="shared" si="200"/>
        <v>#N/A</v>
      </c>
      <c r="BO589" s="10" t="e">
        <f t="shared" si="190"/>
        <v>#N/A</v>
      </c>
      <c r="BP589" t="str">
        <f t="shared" si="191"/>
        <v/>
      </c>
      <c r="BQ589" s="10" t="str">
        <f t="shared" si="192"/>
        <v/>
      </c>
    </row>
    <row r="590" spans="4:69" x14ac:dyDescent="0.25">
      <c r="D590" s="6">
        <v>42835</v>
      </c>
      <c r="E590">
        <v>195.03440000000001</v>
      </c>
      <c r="F590">
        <v>194.67</v>
      </c>
      <c r="I590" s="6">
        <v>42835</v>
      </c>
      <c r="J590">
        <v>194.67</v>
      </c>
      <c r="K590">
        <v>195.03440000000001</v>
      </c>
      <c r="P590" s="6">
        <v>42838</v>
      </c>
      <c r="Q590">
        <v>0.1038</v>
      </c>
      <c r="S590" s="6">
        <v>42844</v>
      </c>
      <c r="T590">
        <v>8928</v>
      </c>
      <c r="W590" s="6">
        <v>42880</v>
      </c>
      <c r="X590" t="s">
        <v>1622</v>
      </c>
      <c r="Y590">
        <v>2147.9499999999998</v>
      </c>
      <c r="AJ590" s="6">
        <v>42838</v>
      </c>
      <c r="AK590" s="4">
        <f t="shared" si="184"/>
        <v>0.1038</v>
      </c>
      <c r="AM590" s="6">
        <v>42844</v>
      </c>
      <c r="AN590">
        <f t="shared" si="185"/>
        <v>1711.944</v>
      </c>
      <c r="AR590" s="6">
        <v>42835</v>
      </c>
      <c r="AS590">
        <f t="shared" si="186"/>
        <v>195.03440000000001</v>
      </c>
      <c r="AT590">
        <f t="shared" si="187"/>
        <v>2043.9</v>
      </c>
      <c r="AU590">
        <f t="shared" si="193"/>
        <v>6.5860404431707931E-3</v>
      </c>
      <c r="AV590">
        <f t="shared" si="194"/>
        <v>6.678684358284892E-3</v>
      </c>
      <c r="AX590" s="6">
        <v>42835</v>
      </c>
      <c r="AY590">
        <f t="shared" si="188"/>
        <v>195.03440000000001</v>
      </c>
      <c r="AZ590">
        <f t="shared" si="189"/>
        <v>194.67</v>
      </c>
      <c r="BA590">
        <f t="shared" si="195"/>
        <v>-1.8683883458509021E-3</v>
      </c>
      <c r="BB590">
        <f t="shared" si="196"/>
        <v>0</v>
      </c>
      <c r="BE590">
        <f t="shared" si="197"/>
        <v>107.79252217647209</v>
      </c>
      <c r="BF590" t="e">
        <f t="shared" si="198"/>
        <v>#N/A</v>
      </c>
      <c r="BG590">
        <f t="shared" si="182"/>
        <v>0.19943138806377353</v>
      </c>
      <c r="BH590">
        <f t="shared" si="183"/>
        <v>0.19944143635287837</v>
      </c>
      <c r="BI590">
        <f t="shared" si="181"/>
        <v>0.99999599001319806</v>
      </c>
      <c r="BL590" s="9"/>
      <c r="BM590" s="10" t="e">
        <f t="shared" si="199"/>
        <v>#N/A</v>
      </c>
      <c r="BN590" s="10" t="e">
        <f t="shared" si="200"/>
        <v>#N/A</v>
      </c>
      <c r="BO590" s="10" t="e">
        <f t="shared" si="190"/>
        <v>#N/A</v>
      </c>
      <c r="BP590" t="str">
        <f t="shared" si="191"/>
        <v/>
      </c>
      <c r="BQ590" s="10" t="str">
        <f t="shared" si="192"/>
        <v/>
      </c>
    </row>
    <row r="591" spans="4:69" x14ac:dyDescent="0.25">
      <c r="D591" s="6">
        <v>42836</v>
      </c>
      <c r="E591">
        <v>194.4263</v>
      </c>
      <c r="F591">
        <v>192.6</v>
      </c>
      <c r="I591" s="6">
        <v>42836</v>
      </c>
      <c r="J591">
        <v>192.6</v>
      </c>
      <c r="K591">
        <v>194.4263</v>
      </c>
      <c r="P591" s="6">
        <v>42843</v>
      </c>
      <c r="Q591">
        <v>8.9800000000000005E-2</v>
      </c>
      <c r="S591" s="6">
        <v>42845</v>
      </c>
      <c r="T591">
        <v>39305</v>
      </c>
      <c r="W591" s="6">
        <v>42881</v>
      </c>
      <c r="X591" t="s">
        <v>1622</v>
      </c>
      <c r="Y591">
        <v>2135.9499999999998</v>
      </c>
      <c r="AJ591" s="6">
        <v>42843</v>
      </c>
      <c r="AK591" s="4">
        <f t="shared" si="184"/>
        <v>8.9800000000000005E-2</v>
      </c>
      <c r="AM591" s="6">
        <v>42845</v>
      </c>
      <c r="AN591">
        <f t="shared" si="185"/>
        <v>7573.2874000000002</v>
      </c>
      <c r="AR591" s="6">
        <v>42836</v>
      </c>
      <c r="AS591">
        <f t="shared" si="186"/>
        <v>194.4263</v>
      </c>
      <c r="AT591">
        <f t="shared" si="187"/>
        <v>2037.59</v>
      </c>
      <c r="AU591">
        <f t="shared" si="193"/>
        <v>-3.1179115068932228E-3</v>
      </c>
      <c r="AV591">
        <f t="shared" si="194"/>
        <v>-3.0872351876315429E-3</v>
      </c>
      <c r="AX591" s="6">
        <v>42836</v>
      </c>
      <c r="AY591">
        <f t="shared" si="188"/>
        <v>194.4263</v>
      </c>
      <c r="AZ591">
        <f t="shared" si="189"/>
        <v>192.6</v>
      </c>
      <c r="BA591">
        <f t="shared" si="195"/>
        <v>-9.3932765268895935E-3</v>
      </c>
      <c r="BB591">
        <f t="shared" si="196"/>
        <v>0</v>
      </c>
      <c r="BE591">
        <f t="shared" si="197"/>
        <v>107.45643463122103</v>
      </c>
      <c r="BF591" t="e">
        <f t="shared" si="198"/>
        <v>#N/A</v>
      </c>
      <c r="BG591">
        <f t="shared" si="182"/>
        <v>0.19681471791426691</v>
      </c>
      <c r="BH591">
        <f t="shared" si="183"/>
        <v>0.19683280571318168</v>
      </c>
      <c r="BI591">
        <f t="shared" si="181"/>
        <v>0.9999959981484583</v>
      </c>
      <c r="BL591" s="9"/>
      <c r="BM591" s="10" t="e">
        <f t="shared" si="199"/>
        <v>#N/A</v>
      </c>
      <c r="BN591" s="10" t="e">
        <f t="shared" si="200"/>
        <v>#N/A</v>
      </c>
      <c r="BO591" s="10" t="e">
        <f t="shared" si="190"/>
        <v>#N/A</v>
      </c>
      <c r="BP591" t="str">
        <f t="shared" si="191"/>
        <v/>
      </c>
      <c r="BQ591" s="10" t="str">
        <f t="shared" si="192"/>
        <v/>
      </c>
    </row>
    <row r="592" spans="4:69" x14ac:dyDescent="0.25">
      <c r="D592" s="6">
        <v>42837</v>
      </c>
      <c r="E592">
        <v>192.3383</v>
      </c>
      <c r="F592">
        <v>191.88</v>
      </c>
      <c r="I592" s="6">
        <v>42837</v>
      </c>
      <c r="J592">
        <v>191.88</v>
      </c>
      <c r="K592">
        <v>192.3383</v>
      </c>
      <c r="P592" s="6">
        <v>42844</v>
      </c>
      <c r="Q592">
        <v>7.3200000000000001E-2</v>
      </c>
      <c r="S592" s="6">
        <v>42846</v>
      </c>
      <c r="T592">
        <v>1394</v>
      </c>
      <c r="W592" s="6">
        <v>42884</v>
      </c>
      <c r="X592" t="s">
        <v>1622</v>
      </c>
      <c r="Y592">
        <v>2137</v>
      </c>
      <c r="AJ592" s="6">
        <v>42844</v>
      </c>
      <c r="AK592" s="4">
        <f t="shared" si="184"/>
        <v>7.3200000000000001E-2</v>
      </c>
      <c r="AM592" s="6">
        <v>42846</v>
      </c>
      <c r="AN592">
        <f t="shared" si="185"/>
        <v>269.65535999999997</v>
      </c>
      <c r="AR592" s="6">
        <v>42837</v>
      </c>
      <c r="AS592">
        <f t="shared" si="186"/>
        <v>192.3383</v>
      </c>
      <c r="AT592">
        <f t="shared" si="187"/>
        <v>2015.77</v>
      </c>
      <c r="AU592">
        <f t="shared" si="193"/>
        <v>-1.0739287843259837E-2</v>
      </c>
      <c r="AV592">
        <f t="shared" si="194"/>
        <v>-1.070872943035639E-2</v>
      </c>
      <c r="AX592" s="6">
        <v>42837</v>
      </c>
      <c r="AY592">
        <f t="shared" si="188"/>
        <v>192.3383</v>
      </c>
      <c r="AZ592">
        <f t="shared" si="189"/>
        <v>191.88</v>
      </c>
      <c r="BA592">
        <f t="shared" si="195"/>
        <v>-2.3827807566147996E-3</v>
      </c>
      <c r="BB592">
        <f t="shared" si="196"/>
        <v>0</v>
      </c>
      <c r="BE592">
        <f t="shared" si="197"/>
        <v>106.30242904910591</v>
      </c>
      <c r="BF592" t="e">
        <f t="shared" si="198"/>
        <v>#N/A</v>
      </c>
      <c r="BG592">
        <f t="shared" si="182"/>
        <v>0.19430717740996439</v>
      </c>
      <c r="BH592">
        <f t="shared" si="183"/>
        <v>0.19432829836448151</v>
      </c>
      <c r="BI592">
        <f t="shared" si="181"/>
        <v>0.99999617573676436</v>
      </c>
      <c r="BL592" s="9"/>
      <c r="BM592" s="10" t="e">
        <f t="shared" si="199"/>
        <v>#N/A</v>
      </c>
      <c r="BN592" s="10" t="e">
        <f t="shared" si="200"/>
        <v>#N/A</v>
      </c>
      <c r="BO592" s="10" t="e">
        <f t="shared" si="190"/>
        <v>#N/A</v>
      </c>
      <c r="BP592" t="str">
        <f t="shared" si="191"/>
        <v/>
      </c>
      <c r="BQ592" s="10" t="str">
        <f t="shared" si="192"/>
        <v/>
      </c>
    </row>
    <row r="593" spans="4:69" x14ac:dyDescent="0.25">
      <c r="D593" s="6">
        <v>42838</v>
      </c>
      <c r="E593">
        <v>190.83439999999999</v>
      </c>
      <c r="F593">
        <v>190.38</v>
      </c>
      <c r="I593" s="6">
        <v>42838</v>
      </c>
      <c r="J593">
        <v>190.38</v>
      </c>
      <c r="K593">
        <v>190.83439999999999</v>
      </c>
      <c r="P593" s="6">
        <v>42845</v>
      </c>
      <c r="Q593">
        <v>9.11E-2</v>
      </c>
      <c r="S593" s="6">
        <v>42849</v>
      </c>
      <c r="T593">
        <v>7601</v>
      </c>
      <c r="W593" s="6">
        <v>42885</v>
      </c>
      <c r="X593" t="s">
        <v>1622</v>
      </c>
      <c r="Y593">
        <v>2140.25</v>
      </c>
      <c r="AJ593" s="6">
        <v>42845</v>
      </c>
      <c r="AK593" s="4">
        <f t="shared" si="184"/>
        <v>9.11E-2</v>
      </c>
      <c r="AM593" s="6">
        <v>42849</v>
      </c>
      <c r="AN593">
        <f t="shared" si="185"/>
        <v>1489.5679700000001</v>
      </c>
      <c r="AR593" s="6">
        <v>42838</v>
      </c>
      <c r="AS593">
        <f t="shared" si="186"/>
        <v>190.83439999999999</v>
      </c>
      <c r="AT593">
        <f t="shared" si="187"/>
        <v>2000.07</v>
      </c>
      <c r="AU593">
        <f t="shared" si="193"/>
        <v>-7.819035522306339E-3</v>
      </c>
      <c r="AV593">
        <f t="shared" si="194"/>
        <v>-7.7885869915714778E-3</v>
      </c>
      <c r="AX593" s="6">
        <v>42838</v>
      </c>
      <c r="AY593">
        <f t="shared" si="188"/>
        <v>190.83439999999999</v>
      </c>
      <c r="AZ593">
        <f t="shared" si="189"/>
        <v>190.38</v>
      </c>
      <c r="BA593">
        <f t="shared" si="195"/>
        <v>-2.3811220618504825E-3</v>
      </c>
      <c r="BB593">
        <f t="shared" si="196"/>
        <v>0</v>
      </c>
      <c r="BE593">
        <f t="shared" si="197"/>
        <v>105.4712465802635</v>
      </c>
      <c r="BF593" t="e">
        <f t="shared" si="198"/>
        <v>#N/A</v>
      </c>
      <c r="BG593">
        <f t="shared" si="182"/>
        <v>0.19447618342894604</v>
      </c>
      <c r="BH593">
        <f t="shared" si="183"/>
        <v>0.19449793854823727</v>
      </c>
      <c r="BI593">
        <f t="shared" si="181"/>
        <v>0.99999623966158357</v>
      </c>
      <c r="BL593" s="9"/>
      <c r="BM593" s="10" t="e">
        <f t="shared" si="199"/>
        <v>#N/A</v>
      </c>
      <c r="BN593" s="10" t="e">
        <f t="shared" si="200"/>
        <v>#N/A</v>
      </c>
      <c r="BO593" s="10" t="e">
        <f t="shared" si="190"/>
        <v>#N/A</v>
      </c>
      <c r="BP593" t="str">
        <f t="shared" si="191"/>
        <v/>
      </c>
      <c r="BQ593" s="10" t="str">
        <f t="shared" si="192"/>
        <v/>
      </c>
    </row>
    <row r="594" spans="4:69" x14ac:dyDescent="0.25">
      <c r="D594" s="6">
        <v>42843</v>
      </c>
      <c r="E594">
        <v>191.2278</v>
      </c>
      <c r="F594">
        <v>190.35</v>
      </c>
      <c r="I594" s="6">
        <v>42843</v>
      </c>
      <c r="J594">
        <v>190.35</v>
      </c>
      <c r="K594">
        <v>191.2278</v>
      </c>
      <c r="P594" s="6">
        <v>42846</v>
      </c>
      <c r="Q594">
        <v>8.8800000000000004E-2</v>
      </c>
      <c r="S594" s="6">
        <v>42850</v>
      </c>
      <c r="T594">
        <v>10737</v>
      </c>
      <c r="W594" s="6">
        <v>42886</v>
      </c>
      <c r="X594" t="s">
        <v>1622</v>
      </c>
      <c r="Y594">
        <v>2134.52</v>
      </c>
      <c r="AJ594" s="6">
        <v>42846</v>
      </c>
      <c r="AK594" s="4">
        <f t="shared" si="184"/>
        <v>8.8800000000000004E-2</v>
      </c>
      <c r="AL594" t="s">
        <v>1732</v>
      </c>
      <c r="AM594" s="6">
        <v>42850</v>
      </c>
      <c r="AN594">
        <f t="shared" si="185"/>
        <v>2132.0460899999998</v>
      </c>
      <c r="AR594" s="6">
        <v>42843</v>
      </c>
      <c r="AS594">
        <f t="shared" si="186"/>
        <v>191.2278</v>
      </c>
      <c r="AT594">
        <f t="shared" si="187"/>
        <v>2004.5</v>
      </c>
      <c r="AU594">
        <f t="shared" si="193"/>
        <v>2.0614731935124642E-3</v>
      </c>
      <c r="AV594">
        <f t="shared" si="194"/>
        <v>2.2149224777132659E-3</v>
      </c>
      <c r="AX594" s="6">
        <v>42843</v>
      </c>
      <c r="AY594">
        <f t="shared" si="188"/>
        <v>191.2278</v>
      </c>
      <c r="AZ594">
        <f t="shared" si="189"/>
        <v>190.35</v>
      </c>
      <c r="BA594">
        <f t="shared" si="195"/>
        <v>-4.5903367606593415E-3</v>
      </c>
      <c r="BB594">
        <f t="shared" si="196"/>
        <v>0</v>
      </c>
      <c r="BE594">
        <f t="shared" si="197"/>
        <v>105.68867272777506</v>
      </c>
      <c r="BF594" t="e">
        <f t="shared" si="198"/>
        <v>#N/A</v>
      </c>
      <c r="BG594">
        <f t="shared" si="182"/>
        <v>0.19334397336214942</v>
      </c>
      <c r="BH594">
        <f t="shared" si="183"/>
        <v>0.19336829843207198</v>
      </c>
      <c r="BI594">
        <f t="shared" si="181"/>
        <v>0.9999933697751876</v>
      </c>
      <c r="BL594" s="6"/>
      <c r="BM594" s="10" t="e">
        <f t="shared" si="199"/>
        <v>#N/A</v>
      </c>
      <c r="BN594" s="10" t="e">
        <f t="shared" si="200"/>
        <v>#N/A</v>
      </c>
      <c r="BO594" s="10" t="e">
        <f t="shared" si="190"/>
        <v>#N/A</v>
      </c>
      <c r="BP594" t="str">
        <f t="shared" si="191"/>
        <v/>
      </c>
      <c r="BQ594" s="10" t="str">
        <f t="shared" si="192"/>
        <v/>
      </c>
    </row>
    <row r="595" spans="4:69" x14ac:dyDescent="0.25">
      <c r="D595" s="6">
        <v>42844</v>
      </c>
      <c r="E595">
        <v>191.2047</v>
      </c>
      <c r="F595">
        <v>191.75</v>
      </c>
      <c r="I595" s="6">
        <v>42844</v>
      </c>
      <c r="J595">
        <v>191.75</v>
      </c>
      <c r="K595">
        <v>191.2047</v>
      </c>
      <c r="P595" s="6">
        <v>42849</v>
      </c>
      <c r="Q595">
        <v>9.3899999999999997E-2</v>
      </c>
      <c r="S595" s="6">
        <v>42851</v>
      </c>
      <c r="T595">
        <v>15186</v>
      </c>
      <c r="W595" s="6">
        <v>42887</v>
      </c>
      <c r="X595" t="s">
        <v>1622</v>
      </c>
      <c r="Y595">
        <v>2158.5700000000002</v>
      </c>
      <c r="AJ595" s="6">
        <v>42849</v>
      </c>
      <c r="AK595" s="4">
        <f t="shared" si="184"/>
        <v>9.3899999999999997E-2</v>
      </c>
      <c r="AM595" s="6">
        <v>42851</v>
      </c>
      <c r="AN595">
        <f t="shared" si="185"/>
        <v>3040.2371999999996</v>
      </c>
      <c r="AR595" s="6">
        <v>42844</v>
      </c>
      <c r="AS595">
        <f t="shared" si="186"/>
        <v>191.2047</v>
      </c>
      <c r="AT595">
        <f t="shared" si="187"/>
        <v>2004.32</v>
      </c>
      <c r="AU595">
        <f t="shared" si="193"/>
        <v>-1.2079833580680432E-4</v>
      </c>
      <c r="AV595">
        <f t="shared" si="194"/>
        <v>-8.9797954602177654E-5</v>
      </c>
      <c r="AX595" s="6">
        <v>42844</v>
      </c>
      <c r="AY595">
        <f t="shared" si="188"/>
        <v>191.2047</v>
      </c>
      <c r="AZ595">
        <f t="shared" si="189"/>
        <v>191.75</v>
      </c>
      <c r="BA595">
        <f t="shared" si="195"/>
        <v>0</v>
      </c>
      <c r="BB595">
        <f t="shared" si="196"/>
        <v>2.8519173430359146E-3</v>
      </c>
      <c r="BE595">
        <f t="shared" si="197"/>
        <v>105.67590571199591</v>
      </c>
      <c r="BF595" t="e">
        <f t="shared" si="198"/>
        <v>#N/A</v>
      </c>
      <c r="BG595">
        <f t="shared" si="182"/>
        <v>0.19308922881313445</v>
      </c>
      <c r="BH595">
        <f t="shared" si="183"/>
        <v>0.19311425566348517</v>
      </c>
      <c r="BI595">
        <f t="shared" si="181"/>
        <v>0.99999339129154352</v>
      </c>
      <c r="BL595" s="9"/>
      <c r="BM595" s="10" t="e">
        <f t="shared" si="199"/>
        <v>#N/A</v>
      </c>
      <c r="BN595" s="10" t="e">
        <f t="shared" si="200"/>
        <v>#N/A</v>
      </c>
      <c r="BO595" s="10" t="e">
        <f t="shared" si="190"/>
        <v>#N/A</v>
      </c>
      <c r="BP595" t="str">
        <f t="shared" si="191"/>
        <v/>
      </c>
      <c r="BQ595" s="10" t="str">
        <f t="shared" si="192"/>
        <v/>
      </c>
    </row>
    <row r="596" spans="4:69" x14ac:dyDescent="0.25">
      <c r="D596" s="6">
        <v>42845</v>
      </c>
      <c r="E596">
        <v>191.381</v>
      </c>
      <c r="F596">
        <v>192.68</v>
      </c>
      <c r="I596" s="6">
        <v>42845</v>
      </c>
      <c r="J596">
        <v>192.68</v>
      </c>
      <c r="K596">
        <v>191.381</v>
      </c>
      <c r="P596" s="6">
        <v>42850</v>
      </c>
      <c r="Q596">
        <v>8.8900000000000007E-2</v>
      </c>
      <c r="S596" s="6">
        <v>42852</v>
      </c>
      <c r="T596">
        <v>6671</v>
      </c>
      <c r="W596" s="6">
        <v>42888</v>
      </c>
      <c r="X596" t="s">
        <v>1622</v>
      </c>
      <c r="Y596">
        <v>2193.9899999999998</v>
      </c>
      <c r="AJ596" s="6">
        <v>42850</v>
      </c>
      <c r="AK596" s="4">
        <f t="shared" si="184"/>
        <v>8.8900000000000007E-2</v>
      </c>
      <c r="AM596" s="6">
        <v>42852</v>
      </c>
      <c r="AN596">
        <f t="shared" si="185"/>
        <v>1329.39688</v>
      </c>
      <c r="AR596" s="6">
        <v>42845</v>
      </c>
      <c r="AS596">
        <f t="shared" si="186"/>
        <v>191.381</v>
      </c>
      <c r="AT596">
        <f t="shared" si="187"/>
        <v>2006.23</v>
      </c>
      <c r="AU596">
        <f t="shared" si="193"/>
        <v>9.2204846428978193E-4</v>
      </c>
      <c r="AV596">
        <f t="shared" si="194"/>
        <v>9.5294164604453613E-4</v>
      </c>
      <c r="AX596" s="6">
        <v>42845</v>
      </c>
      <c r="AY596">
        <f t="shared" si="188"/>
        <v>191.381</v>
      </c>
      <c r="AZ596">
        <f t="shared" si="189"/>
        <v>192.68</v>
      </c>
      <c r="BA596">
        <f t="shared" si="195"/>
        <v>0</v>
      </c>
      <c r="BB596">
        <f t="shared" si="196"/>
        <v>6.7875076418244529E-3</v>
      </c>
      <c r="BE596">
        <f t="shared" si="197"/>
        <v>105.77334401857009</v>
      </c>
      <c r="BF596" t="e">
        <f t="shared" si="198"/>
        <v>#N/A</v>
      </c>
      <c r="BG596">
        <f t="shared" si="182"/>
        <v>0.19303759152025121</v>
      </c>
      <c r="BH596">
        <f t="shared" si="183"/>
        <v>0.19306371233590833</v>
      </c>
      <c r="BI596">
        <f t="shared" si="181"/>
        <v>0.99999139925874236</v>
      </c>
      <c r="BL596" s="9"/>
      <c r="BM596" s="10" t="e">
        <f t="shared" si="199"/>
        <v>#N/A</v>
      </c>
      <c r="BN596" s="10" t="e">
        <f t="shared" si="200"/>
        <v>#N/A</v>
      </c>
      <c r="BO596" s="10" t="e">
        <f t="shared" si="190"/>
        <v>#N/A</v>
      </c>
      <c r="BP596" t="str">
        <f t="shared" si="191"/>
        <v/>
      </c>
      <c r="BQ596" s="10" t="str">
        <f t="shared" si="192"/>
        <v/>
      </c>
    </row>
    <row r="597" spans="4:69" x14ac:dyDescent="0.25">
      <c r="D597" s="6">
        <v>42846</v>
      </c>
      <c r="E597">
        <v>193.46799999999999</v>
      </c>
      <c r="F597">
        <v>193.44</v>
      </c>
      <c r="I597" s="6">
        <v>42846</v>
      </c>
      <c r="J597">
        <v>193.44</v>
      </c>
      <c r="K597">
        <v>193.46799999999999</v>
      </c>
      <c r="P597" s="6">
        <v>42851</v>
      </c>
      <c r="Q597">
        <v>8.4400000000000003E-2</v>
      </c>
      <c r="S597" s="6">
        <v>42853</v>
      </c>
      <c r="T597">
        <v>19683</v>
      </c>
      <c r="W597" s="6">
        <v>42891</v>
      </c>
      <c r="X597" t="s">
        <v>1622</v>
      </c>
      <c r="Y597">
        <v>2190.91</v>
      </c>
      <c r="AJ597" s="6">
        <v>42851</v>
      </c>
      <c r="AK597" s="4">
        <f t="shared" si="184"/>
        <v>8.4400000000000003E-2</v>
      </c>
      <c r="AM597" s="6">
        <v>42853</v>
      </c>
      <c r="AN597">
        <f t="shared" si="185"/>
        <v>3918.8852999999999</v>
      </c>
      <c r="AR597" s="6">
        <v>42846</v>
      </c>
      <c r="AS597">
        <f t="shared" si="186"/>
        <v>193.46799999999999</v>
      </c>
      <c r="AT597">
        <f t="shared" si="187"/>
        <v>2028.17</v>
      </c>
      <c r="AU597">
        <f t="shared" si="193"/>
        <v>1.0904948767118894E-2</v>
      </c>
      <c r="AV597">
        <f t="shared" si="194"/>
        <v>1.0935934563833793E-2</v>
      </c>
      <c r="AX597" s="6">
        <v>42846</v>
      </c>
      <c r="AY597">
        <f t="shared" si="188"/>
        <v>193.46799999999999</v>
      </c>
      <c r="AZ597">
        <f t="shared" si="189"/>
        <v>193.44</v>
      </c>
      <c r="BA597">
        <f t="shared" si="195"/>
        <v>-1.447267765211091E-4</v>
      </c>
      <c r="BB597">
        <f t="shared" si="196"/>
        <v>0</v>
      </c>
      <c r="BE597">
        <f t="shared" si="197"/>
        <v>106.92679691601944</v>
      </c>
      <c r="BF597" t="e">
        <f t="shared" si="198"/>
        <v>#N/A</v>
      </c>
      <c r="BG597">
        <f t="shared" si="182"/>
        <v>0.19318100765065457</v>
      </c>
      <c r="BH597">
        <f t="shared" si="183"/>
        <v>0.19320587324350066</v>
      </c>
      <c r="BI597">
        <f t="shared" si="181"/>
        <v>0.9999922670409368</v>
      </c>
      <c r="BL597" s="9"/>
      <c r="BM597" s="10" t="e">
        <f t="shared" si="199"/>
        <v>#N/A</v>
      </c>
      <c r="BN597" s="10" t="e">
        <f t="shared" si="200"/>
        <v>#N/A</v>
      </c>
      <c r="BO597" s="10" t="e">
        <f t="shared" si="190"/>
        <v>#N/A</v>
      </c>
      <c r="BP597" t="str">
        <f t="shared" si="191"/>
        <v/>
      </c>
      <c r="BQ597" s="10" t="str">
        <f t="shared" si="192"/>
        <v/>
      </c>
    </row>
    <row r="598" spans="4:69" x14ac:dyDescent="0.25">
      <c r="D598" s="6">
        <v>42849</v>
      </c>
      <c r="E598">
        <v>195.33879999999999</v>
      </c>
      <c r="F598">
        <v>195.97</v>
      </c>
      <c r="I598" s="6">
        <v>42849</v>
      </c>
      <c r="J598">
        <v>195.97</v>
      </c>
      <c r="K598">
        <v>195.33879999999999</v>
      </c>
      <c r="P598" s="6">
        <v>42852</v>
      </c>
      <c r="Q598">
        <v>9.7299999999999998E-2</v>
      </c>
      <c r="S598" s="6">
        <v>42857</v>
      </c>
      <c r="T598">
        <v>7240</v>
      </c>
      <c r="W598" s="6">
        <v>42892</v>
      </c>
      <c r="X598" t="s">
        <v>1622</v>
      </c>
      <c r="Y598">
        <v>2172.33</v>
      </c>
      <c r="AJ598" s="6">
        <v>42852</v>
      </c>
      <c r="AK598" s="4">
        <f t="shared" si="184"/>
        <v>9.7299999999999998E-2</v>
      </c>
      <c r="AM598" s="6">
        <v>42857</v>
      </c>
      <c r="AN598">
        <f t="shared" si="185"/>
        <v>1460.5252</v>
      </c>
      <c r="AR598" s="6">
        <v>42849</v>
      </c>
      <c r="AS598">
        <f t="shared" si="186"/>
        <v>195.33879999999999</v>
      </c>
      <c r="AT598">
        <f t="shared" si="187"/>
        <v>2047.97</v>
      </c>
      <c r="AU598">
        <f t="shared" si="193"/>
        <v>9.6698161969939189E-3</v>
      </c>
      <c r="AV598">
        <f t="shared" si="194"/>
        <v>9.7624952543424737E-3</v>
      </c>
      <c r="AX598" s="6">
        <v>42849</v>
      </c>
      <c r="AY598">
        <f t="shared" si="188"/>
        <v>195.33879999999999</v>
      </c>
      <c r="AZ598">
        <f t="shared" si="189"/>
        <v>195.97</v>
      </c>
      <c r="BA598">
        <f t="shared" si="195"/>
        <v>0</v>
      </c>
      <c r="BB598">
        <f t="shared" si="196"/>
        <v>3.2313088848707761E-3</v>
      </c>
      <c r="BE598">
        <f t="shared" si="197"/>
        <v>107.96075938873065</v>
      </c>
      <c r="BF598" t="e">
        <f t="shared" si="198"/>
        <v>#N/A</v>
      </c>
      <c r="BG598">
        <f t="shared" si="182"/>
        <v>0.19332231951697948</v>
      </c>
      <c r="BH598">
        <f t="shared" si="183"/>
        <v>0.19334921687389106</v>
      </c>
      <c r="BI598">
        <f t="shared" si="181"/>
        <v>0.9999920357273212</v>
      </c>
      <c r="BL598" s="9"/>
      <c r="BM598" s="10" t="e">
        <f t="shared" si="199"/>
        <v>#N/A</v>
      </c>
      <c r="BN598" s="10" t="e">
        <f t="shared" si="200"/>
        <v>#N/A</v>
      </c>
      <c r="BO598" s="10" t="e">
        <f t="shared" si="190"/>
        <v>#N/A</v>
      </c>
      <c r="BP598" t="str">
        <f t="shared" si="191"/>
        <v/>
      </c>
      <c r="BQ598" s="10" t="str">
        <f t="shared" si="192"/>
        <v/>
      </c>
    </row>
    <row r="599" spans="4:69" x14ac:dyDescent="0.25">
      <c r="D599" s="6">
        <v>42850</v>
      </c>
      <c r="E599">
        <v>197.38149999999999</v>
      </c>
      <c r="F599">
        <v>198.57</v>
      </c>
      <c r="I599" s="6">
        <v>42850</v>
      </c>
      <c r="J599">
        <v>198.57</v>
      </c>
      <c r="K599">
        <v>197.38149999999999</v>
      </c>
      <c r="P599" s="6">
        <v>42853</v>
      </c>
      <c r="Q599">
        <v>9.1999999999999998E-2</v>
      </c>
      <c r="S599" s="6">
        <v>42858</v>
      </c>
      <c r="T599">
        <v>2227</v>
      </c>
      <c r="W599" s="6">
        <v>42893</v>
      </c>
      <c r="X599" t="s">
        <v>1622</v>
      </c>
      <c r="Y599">
        <v>2174.69</v>
      </c>
      <c r="AJ599" s="6">
        <v>42853</v>
      </c>
      <c r="AK599" s="4">
        <f t="shared" si="184"/>
        <v>9.1999999999999998E-2</v>
      </c>
      <c r="AM599" s="6">
        <v>42858</v>
      </c>
      <c r="AN599">
        <f t="shared" si="185"/>
        <v>449.74264999999997</v>
      </c>
      <c r="AR599" s="6">
        <v>42850</v>
      </c>
      <c r="AS599">
        <f t="shared" si="186"/>
        <v>197.38149999999999</v>
      </c>
      <c r="AT599">
        <f t="shared" si="187"/>
        <v>2069.4499999999998</v>
      </c>
      <c r="AU599">
        <f t="shared" si="193"/>
        <v>1.0457215873139303E-2</v>
      </c>
      <c r="AV599">
        <f t="shared" si="194"/>
        <v>1.048843488918294E-2</v>
      </c>
      <c r="AX599" s="6">
        <v>42850</v>
      </c>
      <c r="AY599">
        <f t="shared" si="188"/>
        <v>197.38149999999999</v>
      </c>
      <c r="AZ599">
        <f t="shared" si="189"/>
        <v>198.57</v>
      </c>
      <c r="BA599">
        <f t="shared" si="195"/>
        <v>0</v>
      </c>
      <c r="BB599">
        <f t="shared" si="196"/>
        <v>6.0213343195791857E-3</v>
      </c>
      <c r="BE599">
        <f t="shared" si="197"/>
        <v>109.08972835548666</v>
      </c>
      <c r="BF599" t="e">
        <f t="shared" si="198"/>
        <v>#N/A</v>
      </c>
      <c r="BG599">
        <f t="shared" si="182"/>
        <v>0.19061887560297852</v>
      </c>
      <c r="BH599">
        <f t="shared" si="183"/>
        <v>0.19064301024360469</v>
      </c>
      <c r="BI599">
        <f t="shared" si="181"/>
        <v>0.99999260950528857</v>
      </c>
      <c r="BL599" s="9"/>
      <c r="BM599" s="10" t="e">
        <f t="shared" si="199"/>
        <v>#N/A</v>
      </c>
      <c r="BN599" s="10" t="e">
        <f t="shared" si="200"/>
        <v>#N/A</v>
      </c>
      <c r="BO599" s="10" t="e">
        <f t="shared" si="190"/>
        <v>#N/A</v>
      </c>
      <c r="BP599" t="str">
        <f t="shared" si="191"/>
        <v/>
      </c>
      <c r="BQ599" s="10" t="str">
        <f t="shared" si="192"/>
        <v/>
      </c>
    </row>
    <row r="600" spans="4:69" x14ac:dyDescent="0.25">
      <c r="D600" s="6">
        <v>42851</v>
      </c>
      <c r="E600">
        <v>199.69980000000001</v>
      </c>
      <c r="F600">
        <v>200.2</v>
      </c>
      <c r="I600" s="6">
        <v>42851</v>
      </c>
      <c r="J600">
        <v>200.2</v>
      </c>
      <c r="K600">
        <v>199.69980000000001</v>
      </c>
      <c r="P600" s="6">
        <v>42857</v>
      </c>
      <c r="Q600">
        <v>8.6699999999999999E-2</v>
      </c>
      <c r="S600" s="6">
        <v>42859</v>
      </c>
      <c r="T600">
        <v>18085</v>
      </c>
      <c r="W600" s="6">
        <v>42894</v>
      </c>
      <c r="X600" t="s">
        <v>1622</v>
      </c>
      <c r="Y600">
        <v>2165.44</v>
      </c>
      <c r="AJ600" s="6">
        <v>42857</v>
      </c>
      <c r="AK600" s="4">
        <f t="shared" si="184"/>
        <v>8.6699999999999999E-2</v>
      </c>
      <c r="AM600" s="6">
        <v>42859</v>
      </c>
      <c r="AN600">
        <f t="shared" si="185"/>
        <v>3672.7018000000003</v>
      </c>
      <c r="AR600" s="6">
        <v>42851</v>
      </c>
      <c r="AS600">
        <f t="shared" si="186"/>
        <v>199.69980000000001</v>
      </c>
      <c r="AT600">
        <f t="shared" si="187"/>
        <v>2093.8200000000002</v>
      </c>
      <c r="AU600">
        <f t="shared" si="193"/>
        <v>1.1745275013109291E-2</v>
      </c>
      <c r="AV600">
        <f t="shared" si="194"/>
        <v>1.1776075768924255E-2</v>
      </c>
      <c r="AX600" s="6">
        <v>42851</v>
      </c>
      <c r="AY600">
        <f t="shared" si="188"/>
        <v>199.69980000000001</v>
      </c>
      <c r="AZ600">
        <f t="shared" si="189"/>
        <v>200.2</v>
      </c>
      <c r="BA600">
        <f t="shared" si="195"/>
        <v>0</v>
      </c>
      <c r="BB600">
        <f t="shared" si="196"/>
        <v>2.5047596442258069E-3</v>
      </c>
      <c r="BE600">
        <f t="shared" si="197"/>
        <v>110.37101721612723</v>
      </c>
      <c r="BF600" t="e">
        <f t="shared" si="198"/>
        <v>#N/A</v>
      </c>
      <c r="BG600">
        <f t="shared" si="182"/>
        <v>0.19095250706822509</v>
      </c>
      <c r="BH600">
        <f t="shared" si="183"/>
        <v>0.19097578711060076</v>
      </c>
      <c r="BI600">
        <f t="shared" ref="BI600:BI663" si="201">CORREL(AU582:AU600,AV582:AV600)</f>
        <v>0.99999242906172647</v>
      </c>
      <c r="BL600" s="9"/>
      <c r="BM600" s="10" t="e">
        <f t="shared" si="199"/>
        <v>#N/A</v>
      </c>
      <c r="BN600" s="10" t="e">
        <f t="shared" si="200"/>
        <v>#N/A</v>
      </c>
      <c r="BO600" s="10" t="e">
        <f t="shared" si="190"/>
        <v>#N/A</v>
      </c>
      <c r="BP600" t="str">
        <f t="shared" si="191"/>
        <v/>
      </c>
      <c r="BQ600" s="10" t="str">
        <f t="shared" si="192"/>
        <v/>
      </c>
    </row>
    <row r="601" spans="4:69" x14ac:dyDescent="0.25">
      <c r="D601" s="6">
        <v>42852</v>
      </c>
      <c r="E601">
        <v>199.59639999999999</v>
      </c>
      <c r="F601">
        <v>199.28</v>
      </c>
      <c r="I601" s="6">
        <v>42852</v>
      </c>
      <c r="J601">
        <v>199.28</v>
      </c>
      <c r="K601">
        <v>199.59639999999999</v>
      </c>
      <c r="P601" s="6">
        <v>42858</v>
      </c>
      <c r="Q601">
        <v>0.11940000000000001</v>
      </c>
      <c r="S601" s="6">
        <v>42860</v>
      </c>
      <c r="T601">
        <v>14965</v>
      </c>
      <c r="W601" s="6">
        <v>42895</v>
      </c>
      <c r="X601" t="s">
        <v>1622</v>
      </c>
      <c r="Y601">
        <v>2167.08</v>
      </c>
      <c r="AJ601" s="6">
        <v>42858</v>
      </c>
      <c r="AK601" s="4">
        <f t="shared" si="184"/>
        <v>0.11940000000000001</v>
      </c>
      <c r="AM601" s="6">
        <v>42860</v>
      </c>
      <c r="AN601">
        <f t="shared" si="185"/>
        <v>3053.3089500000001</v>
      </c>
      <c r="AR601" s="6">
        <v>42852</v>
      </c>
      <c r="AS601">
        <f t="shared" si="186"/>
        <v>199.59639999999999</v>
      </c>
      <c r="AT601">
        <f t="shared" si="187"/>
        <v>2092.8000000000002</v>
      </c>
      <c r="AU601">
        <f t="shared" si="193"/>
        <v>-5.1777718355261459E-4</v>
      </c>
      <c r="AV601">
        <f t="shared" si="194"/>
        <v>-4.8714789236892209E-4</v>
      </c>
      <c r="AX601" s="6">
        <v>42852</v>
      </c>
      <c r="AY601">
        <f t="shared" si="188"/>
        <v>199.59639999999999</v>
      </c>
      <c r="AZ601">
        <f t="shared" si="189"/>
        <v>199.28</v>
      </c>
      <c r="BA601">
        <f t="shared" si="195"/>
        <v>-1.5851989314435988E-3</v>
      </c>
      <c r="BB601">
        <f t="shared" si="196"/>
        <v>0</v>
      </c>
      <c r="BE601">
        <f t="shared" si="197"/>
        <v>110.31386962168723</v>
      </c>
      <c r="BF601" t="e">
        <f t="shared" si="198"/>
        <v>#N/A</v>
      </c>
      <c r="BG601">
        <f t="shared" si="182"/>
        <v>0.18835045185604335</v>
      </c>
      <c r="BH601">
        <f t="shared" si="183"/>
        <v>0.18838153332285273</v>
      </c>
      <c r="BI601">
        <f t="shared" si="201"/>
        <v>0.99999226081238668</v>
      </c>
      <c r="BL601" s="9"/>
      <c r="BM601" s="10" t="e">
        <f t="shared" si="199"/>
        <v>#N/A</v>
      </c>
      <c r="BN601" s="10" t="e">
        <f t="shared" si="200"/>
        <v>#N/A</v>
      </c>
      <c r="BO601" s="10" t="e">
        <f t="shared" si="190"/>
        <v>#N/A</v>
      </c>
      <c r="BP601" t="str">
        <f t="shared" si="191"/>
        <v/>
      </c>
      <c r="BQ601" s="10" t="str">
        <f t="shared" si="192"/>
        <v/>
      </c>
    </row>
    <row r="602" spans="4:69" x14ac:dyDescent="0.25">
      <c r="D602" s="6">
        <v>42853</v>
      </c>
      <c r="E602">
        <v>198.9665</v>
      </c>
      <c r="F602">
        <v>199.1</v>
      </c>
      <c r="I602" s="6">
        <v>42853</v>
      </c>
      <c r="J602">
        <v>199.1</v>
      </c>
      <c r="K602">
        <v>198.9665</v>
      </c>
      <c r="P602" s="6">
        <v>42859</v>
      </c>
      <c r="Q602">
        <v>8.5300000000000001E-2</v>
      </c>
      <c r="S602" s="6">
        <v>42863</v>
      </c>
      <c r="T602">
        <v>4940</v>
      </c>
      <c r="W602" s="6">
        <v>42898</v>
      </c>
      <c r="X602" t="s">
        <v>1622</v>
      </c>
      <c r="Y602">
        <v>2166.88</v>
      </c>
      <c r="AJ602" s="6">
        <v>42859</v>
      </c>
      <c r="AK602" s="4">
        <f t="shared" si="184"/>
        <v>8.5300000000000001E-2</v>
      </c>
      <c r="AM602" s="6">
        <v>42863</v>
      </c>
      <c r="AN602">
        <f t="shared" si="185"/>
        <v>1014.3302000000001</v>
      </c>
      <c r="AR602" s="6">
        <v>42853</v>
      </c>
      <c r="AS602">
        <f t="shared" si="186"/>
        <v>198.9665</v>
      </c>
      <c r="AT602">
        <f t="shared" si="187"/>
        <v>2086.2600000000002</v>
      </c>
      <c r="AU602">
        <f t="shared" si="193"/>
        <v>-3.155868542719209E-3</v>
      </c>
      <c r="AV602">
        <f t="shared" si="194"/>
        <v>-3.1249999999999334E-3</v>
      </c>
      <c r="AX602" s="6">
        <v>42853</v>
      </c>
      <c r="AY602">
        <f t="shared" si="188"/>
        <v>198.9665</v>
      </c>
      <c r="AZ602">
        <f t="shared" si="189"/>
        <v>199.1</v>
      </c>
      <c r="BA602">
        <f t="shared" si="195"/>
        <v>0</v>
      </c>
      <c r="BB602">
        <f t="shared" si="196"/>
        <v>6.7096722312554036E-4</v>
      </c>
      <c r="BE602">
        <f t="shared" si="197"/>
        <v>109.96573355072252</v>
      </c>
      <c r="BF602" t="e">
        <f t="shared" si="198"/>
        <v>#N/A</v>
      </c>
      <c r="BG602">
        <f t="shared" si="182"/>
        <v>0.18838957749709148</v>
      </c>
      <c r="BH602">
        <f t="shared" si="183"/>
        <v>0.18842087182861911</v>
      </c>
      <c r="BI602">
        <f t="shared" si="201"/>
        <v>0.99999170505382784</v>
      </c>
      <c r="BL602" s="9"/>
      <c r="BM602" s="10" t="e">
        <f t="shared" si="199"/>
        <v>#N/A</v>
      </c>
      <c r="BN602" s="10" t="e">
        <f t="shared" si="200"/>
        <v>#N/A</v>
      </c>
      <c r="BO602" s="10" t="e">
        <f t="shared" si="190"/>
        <v>#N/A</v>
      </c>
      <c r="BP602" t="str">
        <f t="shared" si="191"/>
        <v/>
      </c>
      <c r="BQ602" s="10" t="str">
        <f t="shared" si="192"/>
        <v/>
      </c>
    </row>
    <row r="603" spans="4:69" x14ac:dyDescent="0.25">
      <c r="D603" s="6">
        <v>42857</v>
      </c>
      <c r="E603">
        <v>201.3099</v>
      </c>
      <c r="F603">
        <v>201.73</v>
      </c>
      <c r="I603" s="6">
        <v>42857</v>
      </c>
      <c r="J603">
        <v>201.73</v>
      </c>
      <c r="K603">
        <v>201.3099</v>
      </c>
      <c r="P603" s="6">
        <v>42860</v>
      </c>
      <c r="Q603">
        <v>9.5000000000000001E-2</v>
      </c>
      <c r="S603" s="6">
        <v>42864</v>
      </c>
      <c r="T603">
        <v>193519</v>
      </c>
      <c r="W603" s="6">
        <v>42899</v>
      </c>
      <c r="X603" t="s">
        <v>1622</v>
      </c>
      <c r="Y603">
        <v>2169.5500000000002</v>
      </c>
      <c r="AJ603" s="6">
        <v>42860</v>
      </c>
      <c r="AK603" s="4">
        <f t="shared" si="184"/>
        <v>9.5000000000000001E-2</v>
      </c>
      <c r="AM603" s="6">
        <v>42864</v>
      </c>
      <c r="AN603">
        <f t="shared" si="185"/>
        <v>40050.692240000004</v>
      </c>
      <c r="AR603" s="6">
        <v>42857</v>
      </c>
      <c r="AS603">
        <f t="shared" si="186"/>
        <v>201.3099</v>
      </c>
      <c r="AT603">
        <f t="shared" si="187"/>
        <v>2111.09</v>
      </c>
      <c r="AU603">
        <f t="shared" si="193"/>
        <v>1.1777862102414272E-2</v>
      </c>
      <c r="AV603">
        <f t="shared" si="194"/>
        <v>1.1901680519206481E-2</v>
      </c>
      <c r="AX603" s="6">
        <v>42857</v>
      </c>
      <c r="AY603">
        <f t="shared" si="188"/>
        <v>201.3099</v>
      </c>
      <c r="AZ603">
        <f t="shared" si="189"/>
        <v>201.73</v>
      </c>
      <c r="BA603">
        <f t="shared" si="195"/>
        <v>0</v>
      </c>
      <c r="BB603">
        <f t="shared" si="196"/>
        <v>2.0868322919040949E-3</v>
      </c>
      <c r="BE603">
        <f t="shared" si="197"/>
        <v>111.26089479647376</v>
      </c>
      <c r="BF603" t="e">
        <f t="shared" si="198"/>
        <v>#N/A</v>
      </c>
      <c r="BG603">
        <f t="shared" si="182"/>
        <v>0.18871944209133257</v>
      </c>
      <c r="BH603">
        <f t="shared" si="183"/>
        <v>0.18875544932809582</v>
      </c>
      <c r="BI603">
        <f t="shared" si="201"/>
        <v>0.99999041142762735</v>
      </c>
      <c r="BL603" s="9"/>
      <c r="BM603" s="10" t="e">
        <f t="shared" si="199"/>
        <v>#N/A</v>
      </c>
      <c r="BN603" s="10" t="e">
        <f t="shared" si="200"/>
        <v>#N/A</v>
      </c>
      <c r="BO603" s="10" t="e">
        <f t="shared" si="190"/>
        <v>#N/A</v>
      </c>
      <c r="BP603" t="str">
        <f t="shared" si="191"/>
        <v/>
      </c>
      <c r="BQ603" s="10" t="str">
        <f t="shared" si="192"/>
        <v/>
      </c>
    </row>
    <row r="604" spans="4:69" x14ac:dyDescent="0.25">
      <c r="D604" s="6">
        <v>42858</v>
      </c>
      <c r="E604">
        <v>201.30369999999999</v>
      </c>
      <c r="F604">
        <v>201.95</v>
      </c>
      <c r="I604" s="6">
        <v>42858</v>
      </c>
      <c r="J604">
        <v>201.95</v>
      </c>
      <c r="K604">
        <v>201.30369999999999</v>
      </c>
      <c r="P604" s="6">
        <v>42863</v>
      </c>
      <c r="Q604">
        <v>9.4100000000000003E-2</v>
      </c>
      <c r="S604" s="6">
        <v>42865</v>
      </c>
      <c r="T604">
        <v>4391</v>
      </c>
      <c r="W604" s="6">
        <v>42900</v>
      </c>
      <c r="X604" t="s">
        <v>1622</v>
      </c>
      <c r="Y604">
        <v>2167.04</v>
      </c>
      <c r="AJ604" s="6">
        <v>42863</v>
      </c>
      <c r="AK604" s="4">
        <f t="shared" si="184"/>
        <v>9.4100000000000003E-2</v>
      </c>
      <c r="AM604" s="6">
        <v>42865</v>
      </c>
      <c r="AN604">
        <f t="shared" si="185"/>
        <v>905.42419999999993</v>
      </c>
      <c r="AR604" s="6">
        <v>42858</v>
      </c>
      <c r="AS604">
        <f t="shared" si="186"/>
        <v>201.30369999999999</v>
      </c>
      <c r="AT604">
        <f t="shared" si="187"/>
        <v>2111.09</v>
      </c>
      <c r="AU604">
        <f t="shared" si="193"/>
        <v>-3.0798286621780413E-5</v>
      </c>
      <c r="AV604">
        <f t="shared" si="194"/>
        <v>0</v>
      </c>
      <c r="AX604" s="6">
        <v>42858</v>
      </c>
      <c r="AY604">
        <f t="shared" si="188"/>
        <v>201.30369999999999</v>
      </c>
      <c r="AZ604">
        <f t="shared" si="189"/>
        <v>201.95</v>
      </c>
      <c r="BA604">
        <f t="shared" si="195"/>
        <v>0</v>
      </c>
      <c r="BB604">
        <f t="shared" si="196"/>
        <v>3.2105718871535682E-3</v>
      </c>
      <c r="BE604">
        <f t="shared" si="197"/>
        <v>111.25746815154602</v>
      </c>
      <c r="BF604" t="e">
        <f t="shared" si="198"/>
        <v>#N/A</v>
      </c>
      <c r="BG604">
        <f t="shared" si="182"/>
        <v>0.18871944234402341</v>
      </c>
      <c r="BH604">
        <f t="shared" si="183"/>
        <v>0.18875544932809582</v>
      </c>
      <c r="BI604">
        <f t="shared" si="201"/>
        <v>0.99999090801011559</v>
      </c>
      <c r="BL604" s="9"/>
      <c r="BM604" s="10" t="e">
        <f t="shared" si="199"/>
        <v>#N/A</v>
      </c>
      <c r="BN604" s="10" t="e">
        <f t="shared" si="200"/>
        <v>#N/A</v>
      </c>
      <c r="BO604" s="10" t="e">
        <f t="shared" si="190"/>
        <v>#N/A</v>
      </c>
      <c r="BP604" t="str">
        <f t="shared" si="191"/>
        <v/>
      </c>
      <c r="BQ604" s="10" t="str">
        <f t="shared" si="192"/>
        <v/>
      </c>
    </row>
    <row r="605" spans="4:69" x14ac:dyDescent="0.25">
      <c r="D605" s="6">
        <v>42859</v>
      </c>
      <c r="E605">
        <v>201.29750000000001</v>
      </c>
      <c r="F605">
        <v>203.08</v>
      </c>
      <c r="I605" s="6">
        <v>42859</v>
      </c>
      <c r="J605">
        <v>203.08</v>
      </c>
      <c r="K605">
        <v>201.29750000000001</v>
      </c>
      <c r="P605" s="6">
        <v>42864</v>
      </c>
      <c r="Q605">
        <v>9.6199999999999994E-2</v>
      </c>
      <c r="S605" s="6">
        <v>42866</v>
      </c>
      <c r="T605">
        <v>14372</v>
      </c>
      <c r="W605" s="6">
        <v>42901</v>
      </c>
      <c r="X605" t="s">
        <v>1622</v>
      </c>
      <c r="Y605">
        <v>2162.1</v>
      </c>
      <c r="AJ605" s="6">
        <v>42864</v>
      </c>
      <c r="AK605" s="4">
        <f t="shared" si="184"/>
        <v>9.6199999999999994E-2</v>
      </c>
      <c r="AM605" s="6">
        <v>42866</v>
      </c>
      <c r="AN605">
        <f t="shared" si="185"/>
        <v>2947.9846400000001</v>
      </c>
      <c r="AR605" s="6">
        <v>42859</v>
      </c>
      <c r="AS605">
        <f t="shared" si="186"/>
        <v>201.29750000000001</v>
      </c>
      <c r="AT605">
        <f t="shared" si="187"/>
        <v>2111.09</v>
      </c>
      <c r="AU605">
        <f t="shared" si="193"/>
        <v>-3.0799235185341445E-5</v>
      </c>
      <c r="AV605">
        <f t="shared" si="194"/>
        <v>0</v>
      </c>
      <c r="AX605" s="6">
        <v>42859</v>
      </c>
      <c r="AY605">
        <f t="shared" si="188"/>
        <v>201.29750000000001</v>
      </c>
      <c r="AZ605">
        <f t="shared" si="189"/>
        <v>203.08</v>
      </c>
      <c r="BA605">
        <f t="shared" si="195"/>
        <v>0</v>
      </c>
      <c r="BB605">
        <f t="shared" si="196"/>
        <v>8.8550528446702526E-3</v>
      </c>
      <c r="BE605">
        <f t="shared" si="197"/>
        <v>111.25404150661829</v>
      </c>
      <c r="BF605" t="e">
        <f t="shared" si="198"/>
        <v>#N/A</v>
      </c>
      <c r="BG605">
        <f t="shared" si="182"/>
        <v>0.18870959425824102</v>
      </c>
      <c r="BH605">
        <f t="shared" si="183"/>
        <v>0.18874550672699217</v>
      </c>
      <c r="BI605">
        <f t="shared" si="201"/>
        <v>0.99999008581442772</v>
      </c>
      <c r="BL605" s="9"/>
      <c r="BM605" s="10" t="e">
        <f t="shared" si="199"/>
        <v>#N/A</v>
      </c>
      <c r="BN605" s="10" t="e">
        <f t="shared" si="200"/>
        <v>#N/A</v>
      </c>
      <c r="BO605" s="10" t="e">
        <f t="shared" si="190"/>
        <v>#N/A</v>
      </c>
      <c r="BP605" t="str">
        <f t="shared" si="191"/>
        <v/>
      </c>
      <c r="BQ605" s="10" t="str">
        <f t="shared" si="192"/>
        <v/>
      </c>
    </row>
    <row r="606" spans="4:69" x14ac:dyDescent="0.25">
      <c r="D606" s="6">
        <v>42860</v>
      </c>
      <c r="E606">
        <v>201.29130000000001</v>
      </c>
      <c r="F606">
        <v>204.03</v>
      </c>
      <c r="I606" s="6">
        <v>42860</v>
      </c>
      <c r="J606">
        <v>204.03</v>
      </c>
      <c r="K606">
        <v>201.29130000000001</v>
      </c>
      <c r="P606" s="6">
        <v>42865</v>
      </c>
      <c r="Q606">
        <v>8.09E-2</v>
      </c>
      <c r="S606" s="6">
        <v>42867</v>
      </c>
      <c r="T606">
        <v>191860</v>
      </c>
      <c r="W606" s="6">
        <v>42902</v>
      </c>
      <c r="X606" t="s">
        <v>1622</v>
      </c>
      <c r="Y606">
        <v>2172.9299999999998</v>
      </c>
      <c r="AJ606" s="6">
        <v>42865</v>
      </c>
      <c r="AK606" s="4">
        <f t="shared" si="184"/>
        <v>8.09E-2</v>
      </c>
      <c r="AM606" s="6">
        <v>42867</v>
      </c>
      <c r="AN606">
        <f t="shared" si="185"/>
        <v>39321.707000000002</v>
      </c>
      <c r="AR606" s="6">
        <v>42860</v>
      </c>
      <c r="AS606">
        <f t="shared" si="186"/>
        <v>201.29130000000001</v>
      </c>
      <c r="AT606">
        <f t="shared" si="187"/>
        <v>2111.09</v>
      </c>
      <c r="AU606">
        <f t="shared" si="193"/>
        <v>-3.0800183807633275E-5</v>
      </c>
      <c r="AV606">
        <f t="shared" si="194"/>
        <v>0</v>
      </c>
      <c r="AX606" s="6">
        <v>42860</v>
      </c>
      <c r="AY606">
        <f t="shared" si="188"/>
        <v>201.29130000000001</v>
      </c>
      <c r="AZ606">
        <f t="shared" si="189"/>
        <v>204.03</v>
      </c>
      <c r="BA606">
        <f t="shared" si="195"/>
        <v>0</v>
      </c>
      <c r="BB606">
        <f t="shared" si="196"/>
        <v>1.3605655087924884E-2</v>
      </c>
      <c r="BE606">
        <f t="shared" si="197"/>
        <v>111.25061486169055</v>
      </c>
      <c r="BF606" t="e">
        <f t="shared" si="198"/>
        <v>#N/A</v>
      </c>
      <c r="BG606">
        <f t="shared" si="182"/>
        <v>0.18862769563576454</v>
      </c>
      <c r="BH606">
        <f t="shared" si="183"/>
        <v>0.18866216006357472</v>
      </c>
      <c r="BI606">
        <f t="shared" si="201"/>
        <v>0.99999008389447608</v>
      </c>
      <c r="BL606" s="9"/>
      <c r="BM606" s="10" t="e">
        <f t="shared" si="199"/>
        <v>#N/A</v>
      </c>
      <c r="BN606" s="10" t="e">
        <f t="shared" si="200"/>
        <v>#N/A</v>
      </c>
      <c r="BO606" s="10" t="e">
        <f t="shared" si="190"/>
        <v>#N/A</v>
      </c>
      <c r="BP606" t="str">
        <f t="shared" si="191"/>
        <v/>
      </c>
      <c r="BQ606" s="10" t="str">
        <f t="shared" si="192"/>
        <v/>
      </c>
    </row>
    <row r="607" spans="4:69" x14ac:dyDescent="0.25">
      <c r="D607" s="6">
        <v>42863</v>
      </c>
      <c r="E607">
        <v>205.81200000000001</v>
      </c>
      <c r="F607">
        <v>205.33</v>
      </c>
      <c r="I607" s="6">
        <v>42863</v>
      </c>
      <c r="J607">
        <v>205.33</v>
      </c>
      <c r="K607">
        <v>205.81200000000001</v>
      </c>
      <c r="P607" s="6">
        <v>42866</v>
      </c>
      <c r="Q607">
        <v>7.8299999999999995E-2</v>
      </c>
      <c r="S607" s="6">
        <v>42870</v>
      </c>
      <c r="T607">
        <v>63791</v>
      </c>
      <c r="W607" s="6">
        <v>42905</v>
      </c>
      <c r="X607" t="s">
        <v>1622</v>
      </c>
      <c r="Y607">
        <v>2186.59</v>
      </c>
      <c r="AJ607" s="6">
        <v>42866</v>
      </c>
      <c r="AK607" s="4">
        <f t="shared" si="184"/>
        <v>7.8299999999999995E-2</v>
      </c>
      <c r="AM607" s="6">
        <v>42870</v>
      </c>
      <c r="AN607">
        <f t="shared" si="185"/>
        <v>13133.291080000001</v>
      </c>
      <c r="AR607" s="6">
        <v>42863</v>
      </c>
      <c r="AS607">
        <f t="shared" si="186"/>
        <v>205.81200000000001</v>
      </c>
      <c r="AT607">
        <f t="shared" si="187"/>
        <v>2158.6999999999998</v>
      </c>
      <c r="AU607">
        <f t="shared" si="193"/>
        <v>2.2458496715953569E-2</v>
      </c>
      <c r="AV607">
        <f t="shared" si="194"/>
        <v>2.255233078646568E-2</v>
      </c>
      <c r="AX607" s="6">
        <v>42863</v>
      </c>
      <c r="AY607">
        <f t="shared" si="188"/>
        <v>205.81200000000001</v>
      </c>
      <c r="AZ607">
        <f t="shared" si="189"/>
        <v>205.33</v>
      </c>
      <c r="BA607">
        <f t="shared" si="195"/>
        <v>-2.3419431325676365E-3</v>
      </c>
      <c r="BB607">
        <f t="shared" si="196"/>
        <v>0</v>
      </c>
      <c r="BE607">
        <f t="shared" si="197"/>
        <v>113.74913643020965</v>
      </c>
      <c r="BF607" t="e">
        <f t="shared" si="198"/>
        <v>#N/A</v>
      </c>
      <c r="BG607">
        <f t="shared" si="182"/>
        <v>0.18875828820081689</v>
      </c>
      <c r="BH607">
        <f t="shared" si="183"/>
        <v>0.18880002599780937</v>
      </c>
      <c r="BI607">
        <f t="shared" si="201"/>
        <v>0.99999047541539354</v>
      </c>
      <c r="BL607" s="9"/>
      <c r="BM607" s="10" t="e">
        <f t="shared" si="199"/>
        <v>#N/A</v>
      </c>
      <c r="BN607" s="10" t="e">
        <f t="shared" si="200"/>
        <v>#N/A</v>
      </c>
      <c r="BO607" s="10" t="e">
        <f t="shared" si="190"/>
        <v>#N/A</v>
      </c>
      <c r="BP607" t="str">
        <f t="shared" si="191"/>
        <v/>
      </c>
      <c r="BQ607" s="10" t="str">
        <f t="shared" si="192"/>
        <v/>
      </c>
    </row>
    <row r="608" spans="4:69" x14ac:dyDescent="0.25">
      <c r="D608" s="6">
        <v>42864</v>
      </c>
      <c r="E608">
        <v>205.28219999999999</v>
      </c>
      <c r="F608">
        <v>206.96</v>
      </c>
      <c r="I608" s="6">
        <v>42864</v>
      </c>
      <c r="J608">
        <v>206.96</v>
      </c>
      <c r="K608">
        <v>205.28219999999999</v>
      </c>
      <c r="P608" s="6">
        <v>42867</v>
      </c>
      <c r="Q608">
        <v>6.2600000000000003E-2</v>
      </c>
      <c r="S608" s="6">
        <v>42871</v>
      </c>
      <c r="T608">
        <v>7921</v>
      </c>
      <c r="W608" s="6">
        <v>42906</v>
      </c>
      <c r="X608" t="s">
        <v>1622</v>
      </c>
      <c r="Y608">
        <v>2201.84</v>
      </c>
      <c r="AJ608" s="6">
        <v>42867</v>
      </c>
      <c r="AK608" s="4">
        <f t="shared" si="184"/>
        <v>6.2600000000000003E-2</v>
      </c>
      <c r="AM608" s="6">
        <v>42871</v>
      </c>
      <c r="AN608">
        <f t="shared" si="185"/>
        <v>1623.72579</v>
      </c>
      <c r="AR608" s="6">
        <v>42864</v>
      </c>
      <c r="AS608">
        <f t="shared" si="186"/>
        <v>205.28219999999999</v>
      </c>
      <c r="AT608">
        <f t="shared" si="187"/>
        <v>2153.21</v>
      </c>
      <c r="AU608">
        <f t="shared" si="193"/>
        <v>-2.5741939245526035E-3</v>
      </c>
      <c r="AV608">
        <f t="shared" si="194"/>
        <v>-2.5431972946680093E-3</v>
      </c>
      <c r="AX608" s="6">
        <v>42864</v>
      </c>
      <c r="AY608">
        <f t="shared" si="188"/>
        <v>205.28219999999999</v>
      </c>
      <c r="AZ608">
        <f t="shared" si="189"/>
        <v>206.96</v>
      </c>
      <c r="BA608">
        <f t="shared" si="195"/>
        <v>0</v>
      </c>
      <c r="BB608">
        <f t="shared" si="196"/>
        <v>8.1731392200590225E-3</v>
      </c>
      <c r="BE608">
        <f t="shared" si="197"/>
        <v>113.45632409428789</v>
      </c>
      <c r="BF608" t="e">
        <f t="shared" si="198"/>
        <v>#N/A</v>
      </c>
      <c r="BG608">
        <f t="shared" si="182"/>
        <v>0.18878371948046974</v>
      </c>
      <c r="BH608">
        <f t="shared" si="183"/>
        <v>0.1888256258002077</v>
      </c>
      <c r="BI608">
        <f t="shared" si="201"/>
        <v>0.99999097897361033</v>
      </c>
      <c r="BL608" s="9"/>
      <c r="BM608" s="10" t="e">
        <f t="shared" si="199"/>
        <v>#N/A</v>
      </c>
      <c r="BN608" s="10" t="e">
        <f t="shared" si="200"/>
        <v>#N/A</v>
      </c>
      <c r="BO608" s="10" t="e">
        <f t="shared" si="190"/>
        <v>#N/A</v>
      </c>
      <c r="BP608" t="str">
        <f t="shared" si="191"/>
        <v/>
      </c>
      <c r="BQ608" s="10" t="str">
        <f t="shared" si="192"/>
        <v/>
      </c>
    </row>
    <row r="609" spans="4:69" x14ac:dyDescent="0.25">
      <c r="D609" s="6">
        <v>42865</v>
      </c>
      <c r="E609">
        <v>205.70779999999999</v>
      </c>
      <c r="F609">
        <v>206.2</v>
      </c>
      <c r="I609" s="6">
        <v>42865</v>
      </c>
      <c r="J609">
        <v>206.2</v>
      </c>
      <c r="K609">
        <v>205.70779999999999</v>
      </c>
      <c r="P609" s="6">
        <v>42870</v>
      </c>
      <c r="Q609">
        <v>7.7799999999999994E-2</v>
      </c>
      <c r="S609" s="6">
        <v>42872</v>
      </c>
      <c r="T609">
        <v>10087</v>
      </c>
      <c r="W609" s="6">
        <v>42907</v>
      </c>
      <c r="X609" t="s">
        <v>1622</v>
      </c>
      <c r="Y609">
        <v>2194.08</v>
      </c>
      <c r="AJ609" s="6">
        <v>42870</v>
      </c>
      <c r="AK609" s="4">
        <f t="shared" si="184"/>
        <v>7.7799999999999994E-2</v>
      </c>
      <c r="AM609" s="6">
        <v>42872</v>
      </c>
      <c r="AN609">
        <f t="shared" si="185"/>
        <v>2032.5305000000001</v>
      </c>
      <c r="AR609" s="6">
        <v>42865</v>
      </c>
      <c r="AS609">
        <f t="shared" si="186"/>
        <v>205.70779999999999</v>
      </c>
      <c r="AT609">
        <f t="shared" si="187"/>
        <v>2157.7399999999998</v>
      </c>
      <c r="AU609">
        <f t="shared" si="193"/>
        <v>2.0732435642252245E-3</v>
      </c>
      <c r="AV609">
        <f t="shared" si="194"/>
        <v>2.1038356686062798E-3</v>
      </c>
      <c r="AX609" s="6">
        <v>42865</v>
      </c>
      <c r="AY609">
        <f t="shared" si="188"/>
        <v>205.70779999999999</v>
      </c>
      <c r="AZ609">
        <f t="shared" si="189"/>
        <v>206.2</v>
      </c>
      <c r="BA609">
        <f t="shared" si="195"/>
        <v>0</v>
      </c>
      <c r="BB609">
        <f t="shared" si="196"/>
        <v>2.392714325854417E-3</v>
      </c>
      <c r="BE609">
        <f t="shared" si="197"/>
        <v>113.69154668803702</v>
      </c>
      <c r="BF609" t="e">
        <f t="shared" si="198"/>
        <v>#N/A</v>
      </c>
      <c r="BG609">
        <f t="shared" si="182"/>
        <v>0.18878308158361293</v>
      </c>
      <c r="BH609">
        <f t="shared" si="183"/>
        <v>0.18882503536913553</v>
      </c>
      <c r="BI609">
        <f t="shared" si="201"/>
        <v>0.99999125671535216</v>
      </c>
      <c r="BL609" s="9"/>
      <c r="BM609" s="10" t="e">
        <f t="shared" si="199"/>
        <v>#N/A</v>
      </c>
      <c r="BN609" s="10" t="e">
        <f t="shared" si="200"/>
        <v>#N/A</v>
      </c>
      <c r="BO609" s="10" t="e">
        <f t="shared" si="190"/>
        <v>#N/A</v>
      </c>
      <c r="BP609" t="str">
        <f t="shared" si="191"/>
        <v/>
      </c>
      <c r="BQ609" s="10" t="str">
        <f t="shared" si="192"/>
        <v/>
      </c>
    </row>
    <row r="610" spans="4:69" x14ac:dyDescent="0.25">
      <c r="D610" s="6">
        <v>42866</v>
      </c>
      <c r="E610">
        <v>205.91030000000001</v>
      </c>
      <c r="F610">
        <v>205.12</v>
      </c>
      <c r="I610" s="6">
        <v>42866</v>
      </c>
      <c r="J610">
        <v>205.12</v>
      </c>
      <c r="K610">
        <v>205.91030000000001</v>
      </c>
      <c r="P610" s="6">
        <v>42871</v>
      </c>
      <c r="Q610">
        <v>8.1600000000000006E-2</v>
      </c>
      <c r="S610" s="6">
        <v>42873</v>
      </c>
      <c r="T610">
        <v>8808</v>
      </c>
      <c r="W610" s="6">
        <v>42908</v>
      </c>
      <c r="X610" t="s">
        <v>1622</v>
      </c>
      <c r="Y610">
        <v>2192.4299999999998</v>
      </c>
      <c r="AJ610" s="6">
        <v>42871</v>
      </c>
      <c r="AK610" s="4">
        <f t="shared" si="184"/>
        <v>8.1600000000000006E-2</v>
      </c>
      <c r="AM610" s="6">
        <v>42873</v>
      </c>
      <c r="AN610">
        <f t="shared" si="185"/>
        <v>1776.1332</v>
      </c>
      <c r="AR610" s="6">
        <v>42866</v>
      </c>
      <c r="AS610">
        <f t="shared" si="186"/>
        <v>205.91030000000001</v>
      </c>
      <c r="AT610">
        <f t="shared" si="187"/>
        <v>2159.9299999999998</v>
      </c>
      <c r="AU610">
        <f t="shared" si="193"/>
        <v>9.8440603613481059E-4</v>
      </c>
      <c r="AV610">
        <f t="shared" si="194"/>
        <v>1.0149508281813713E-3</v>
      </c>
      <c r="AX610" s="6">
        <v>42866</v>
      </c>
      <c r="AY610">
        <f t="shared" si="188"/>
        <v>205.91030000000001</v>
      </c>
      <c r="AZ610">
        <f t="shared" si="189"/>
        <v>205.12</v>
      </c>
      <c r="BA610">
        <f t="shared" si="195"/>
        <v>-3.8380790081894434E-3</v>
      </c>
      <c r="BB610">
        <f t="shared" si="196"/>
        <v>0</v>
      </c>
      <c r="BE610">
        <f t="shared" si="197"/>
        <v>113.80346533285423</v>
      </c>
      <c r="BF610" t="e">
        <f t="shared" si="198"/>
        <v>#N/A</v>
      </c>
      <c r="BG610">
        <f t="shared" si="182"/>
        <v>0.18828595840837498</v>
      </c>
      <c r="BH610">
        <f t="shared" si="183"/>
        <v>0.18832703796464986</v>
      </c>
      <c r="BI610">
        <f t="shared" si="201"/>
        <v>0.99999092711902304</v>
      </c>
      <c r="BL610" s="9"/>
      <c r="BM610" s="10" t="e">
        <f t="shared" si="199"/>
        <v>#N/A</v>
      </c>
      <c r="BN610" s="10" t="e">
        <f t="shared" si="200"/>
        <v>#N/A</v>
      </c>
      <c r="BO610" s="10" t="e">
        <f t="shared" si="190"/>
        <v>#N/A</v>
      </c>
      <c r="BP610" t="str">
        <f t="shared" si="191"/>
        <v/>
      </c>
      <c r="BQ610" s="10" t="str">
        <f t="shared" si="192"/>
        <v/>
      </c>
    </row>
    <row r="611" spans="4:69" x14ac:dyDescent="0.25">
      <c r="D611" s="6">
        <v>42867</v>
      </c>
      <c r="E611">
        <v>205.1165</v>
      </c>
      <c r="F611">
        <v>204.95</v>
      </c>
      <c r="I611" s="6">
        <v>42867</v>
      </c>
      <c r="J611">
        <v>204.95</v>
      </c>
      <c r="K611">
        <v>205.1165</v>
      </c>
      <c r="P611" s="6">
        <v>42872</v>
      </c>
      <c r="Q611">
        <v>8.8999999999999996E-2</v>
      </c>
      <c r="S611" s="6">
        <v>42874</v>
      </c>
      <c r="T611">
        <v>62026</v>
      </c>
      <c r="W611" s="6">
        <v>42909</v>
      </c>
      <c r="X611" t="s">
        <v>1622</v>
      </c>
      <c r="Y611">
        <v>2193.69</v>
      </c>
      <c r="AJ611" s="6">
        <v>42872</v>
      </c>
      <c r="AK611" s="4">
        <f t="shared" si="184"/>
        <v>8.8999999999999996E-2</v>
      </c>
      <c r="AM611" s="6">
        <v>42874</v>
      </c>
      <c r="AN611">
        <f t="shared" si="185"/>
        <v>12625.392300000001</v>
      </c>
      <c r="AR611" s="6">
        <v>42867</v>
      </c>
      <c r="AS611">
        <f t="shared" si="186"/>
        <v>205.1165</v>
      </c>
      <c r="AT611">
        <f t="shared" si="187"/>
        <v>2151.67</v>
      </c>
      <c r="AU611">
        <f t="shared" si="193"/>
        <v>-3.8550767008741493E-3</v>
      </c>
      <c r="AV611">
        <f t="shared" si="194"/>
        <v>-3.8241980064167569E-3</v>
      </c>
      <c r="AX611" s="6">
        <v>42867</v>
      </c>
      <c r="AY611">
        <f t="shared" si="188"/>
        <v>205.1165</v>
      </c>
      <c r="AZ611">
        <f t="shared" si="189"/>
        <v>204.95</v>
      </c>
      <c r="BA611">
        <f t="shared" si="195"/>
        <v>-8.1173381956112234E-4</v>
      </c>
      <c r="BB611">
        <f t="shared" si="196"/>
        <v>0</v>
      </c>
      <c r="BE611">
        <f t="shared" si="197"/>
        <v>113.36474424517081</v>
      </c>
      <c r="BF611" t="e">
        <f t="shared" si="198"/>
        <v>#N/A</v>
      </c>
      <c r="BG611">
        <f t="shared" si="182"/>
        <v>0.18834400654088862</v>
      </c>
      <c r="BH611">
        <f t="shared" si="183"/>
        <v>0.18838532992610707</v>
      </c>
      <c r="BI611">
        <f t="shared" si="201"/>
        <v>0.99998966187717697</v>
      </c>
      <c r="BL611" s="9"/>
      <c r="BM611" s="10" t="e">
        <f t="shared" si="199"/>
        <v>#N/A</v>
      </c>
      <c r="BN611" s="10" t="e">
        <f t="shared" si="200"/>
        <v>#N/A</v>
      </c>
      <c r="BO611" s="10" t="e">
        <f t="shared" si="190"/>
        <v>#N/A</v>
      </c>
      <c r="BP611" t="str">
        <f t="shared" si="191"/>
        <v/>
      </c>
      <c r="BQ611" s="10" t="str">
        <f t="shared" si="192"/>
        <v/>
      </c>
    </row>
    <row r="612" spans="4:69" x14ac:dyDescent="0.25">
      <c r="D612" s="6">
        <v>42870</v>
      </c>
      <c r="E612">
        <v>205.0042</v>
      </c>
      <c r="F612">
        <v>205.88</v>
      </c>
      <c r="I612" s="6">
        <v>42870</v>
      </c>
      <c r="J612">
        <v>205.88</v>
      </c>
      <c r="K612">
        <v>205.0042</v>
      </c>
      <c r="P612" s="6">
        <v>42873</v>
      </c>
      <c r="Q612">
        <v>7.7299999999999994E-2</v>
      </c>
      <c r="S612" s="6">
        <v>42877</v>
      </c>
      <c r="T612">
        <v>2733</v>
      </c>
      <c r="W612" s="6">
        <v>42912</v>
      </c>
      <c r="X612" t="s">
        <v>1622</v>
      </c>
      <c r="Y612">
        <v>2194.8200000000002</v>
      </c>
      <c r="AJ612" s="6">
        <v>42873</v>
      </c>
      <c r="AK612" s="4">
        <f t="shared" si="184"/>
        <v>7.7299999999999994E-2</v>
      </c>
      <c r="AM612" s="6">
        <v>42877</v>
      </c>
      <c r="AN612">
        <f t="shared" si="185"/>
        <v>555.67355999999995</v>
      </c>
      <c r="AR612" s="6">
        <v>42870</v>
      </c>
      <c r="AS612">
        <f t="shared" si="186"/>
        <v>205.0042</v>
      </c>
      <c r="AT612">
        <f t="shared" si="187"/>
        <v>2150.69</v>
      </c>
      <c r="AU612">
        <f t="shared" si="193"/>
        <v>-5.4749374136164874E-4</v>
      </c>
      <c r="AV612">
        <f t="shared" si="194"/>
        <v>-4.5546017744357847E-4</v>
      </c>
      <c r="AX612" s="6">
        <v>42870</v>
      </c>
      <c r="AY612">
        <f t="shared" si="188"/>
        <v>205.0042</v>
      </c>
      <c r="AZ612">
        <f t="shared" si="189"/>
        <v>205.88</v>
      </c>
      <c r="BA612">
        <f t="shared" si="195"/>
        <v>0</v>
      </c>
      <c r="BB612">
        <f t="shared" si="196"/>
        <v>4.2721075958442878E-3</v>
      </c>
      <c r="BE612">
        <f t="shared" si="197"/>
        <v>113.30267775720552</v>
      </c>
      <c r="BF612" t="e">
        <f t="shared" si="198"/>
        <v>#N/A</v>
      </c>
      <c r="BG612">
        <f t="shared" si="182"/>
        <v>0.18808039429711881</v>
      </c>
      <c r="BH612">
        <f t="shared" si="183"/>
        <v>0.18812211841103693</v>
      </c>
      <c r="BI612">
        <f t="shared" si="201"/>
        <v>0.99998685946271426</v>
      </c>
      <c r="BL612" s="9"/>
      <c r="BM612" s="10" t="e">
        <f t="shared" si="199"/>
        <v>#N/A</v>
      </c>
      <c r="BN612" s="10" t="e">
        <f t="shared" si="200"/>
        <v>#N/A</v>
      </c>
      <c r="BO612" s="10" t="e">
        <f t="shared" si="190"/>
        <v>#N/A</v>
      </c>
      <c r="BP612" t="str">
        <f t="shared" si="191"/>
        <v/>
      </c>
      <c r="BQ612" s="10" t="str">
        <f t="shared" si="192"/>
        <v/>
      </c>
    </row>
    <row r="613" spans="4:69" x14ac:dyDescent="0.25">
      <c r="D613" s="6">
        <v>42871</v>
      </c>
      <c r="E613">
        <v>205.52789999999999</v>
      </c>
      <c r="F613">
        <v>204.99</v>
      </c>
      <c r="I613" s="6">
        <v>42871</v>
      </c>
      <c r="J613">
        <v>204.99</v>
      </c>
      <c r="K613">
        <v>205.52789999999999</v>
      </c>
      <c r="P613" s="6">
        <v>42874</v>
      </c>
      <c r="Q613">
        <v>8.3099999999999993E-2</v>
      </c>
      <c r="S613" s="6">
        <v>42878</v>
      </c>
      <c r="T613">
        <v>160385</v>
      </c>
      <c r="W613" s="6">
        <v>42913</v>
      </c>
      <c r="X613" t="s">
        <v>1622</v>
      </c>
      <c r="Y613">
        <v>2203.92</v>
      </c>
      <c r="AJ613" s="6">
        <v>42874</v>
      </c>
      <c r="AK613" s="4">
        <f t="shared" si="184"/>
        <v>8.3099999999999993E-2</v>
      </c>
      <c r="AM613" s="6">
        <v>42878</v>
      </c>
      <c r="AN613">
        <f t="shared" si="185"/>
        <v>32696.0861</v>
      </c>
      <c r="AR613" s="6">
        <v>42871</v>
      </c>
      <c r="AS613">
        <f t="shared" si="186"/>
        <v>205.52789999999999</v>
      </c>
      <c r="AT613">
        <f t="shared" si="187"/>
        <v>2156.25</v>
      </c>
      <c r="AU613">
        <f t="shared" si="193"/>
        <v>2.554581808567713E-3</v>
      </c>
      <c r="AV613">
        <f t="shared" si="194"/>
        <v>2.5852168373869944E-3</v>
      </c>
      <c r="AX613" s="6">
        <v>42871</v>
      </c>
      <c r="AY613">
        <f t="shared" si="188"/>
        <v>205.52789999999999</v>
      </c>
      <c r="AZ613">
        <f t="shared" si="189"/>
        <v>204.99</v>
      </c>
      <c r="BA613">
        <f t="shared" si="195"/>
        <v>-2.6171629253253226E-3</v>
      </c>
      <c r="BB613">
        <f t="shared" si="196"/>
        <v>0</v>
      </c>
      <c r="BE613">
        <f t="shared" si="197"/>
        <v>113.59211871666608</v>
      </c>
      <c r="BF613" t="e">
        <f t="shared" si="198"/>
        <v>#N/A</v>
      </c>
      <c r="BG613">
        <f t="shared" si="182"/>
        <v>0.18808597357696291</v>
      </c>
      <c r="BH613">
        <f t="shared" si="183"/>
        <v>0.1881276463367979</v>
      </c>
      <c r="BI613">
        <f t="shared" si="201"/>
        <v>0.999993451893052</v>
      </c>
      <c r="BL613" s="9"/>
      <c r="BM613" s="10" t="e">
        <f t="shared" si="199"/>
        <v>#N/A</v>
      </c>
      <c r="BN613" s="10" t="e">
        <f t="shared" si="200"/>
        <v>#N/A</v>
      </c>
      <c r="BO613" s="10" t="e">
        <f t="shared" si="190"/>
        <v>#N/A</v>
      </c>
      <c r="BP613" t="str">
        <f t="shared" si="191"/>
        <v/>
      </c>
      <c r="BQ613" s="10" t="str">
        <f t="shared" si="192"/>
        <v/>
      </c>
    </row>
    <row r="614" spans="4:69" x14ac:dyDescent="0.25">
      <c r="D614" s="6">
        <v>42872</v>
      </c>
      <c r="E614">
        <v>204.4522</v>
      </c>
      <c r="F614">
        <v>201.5</v>
      </c>
      <c r="I614" s="6">
        <v>42872</v>
      </c>
      <c r="J614">
        <v>201.5</v>
      </c>
      <c r="K614">
        <v>204.4522</v>
      </c>
      <c r="P614" s="6">
        <v>42877</v>
      </c>
      <c r="Q614">
        <v>8.1299999999999997E-2</v>
      </c>
      <c r="S614" s="6">
        <v>42879</v>
      </c>
      <c r="T614">
        <v>2191</v>
      </c>
      <c r="W614" s="6">
        <v>42914</v>
      </c>
      <c r="X614" t="s">
        <v>1622</v>
      </c>
      <c r="Y614">
        <v>2200.1</v>
      </c>
      <c r="AJ614" s="6">
        <v>42877</v>
      </c>
      <c r="AK614" s="4">
        <f t="shared" si="184"/>
        <v>8.1299999999999997E-2</v>
      </c>
      <c r="AM614" s="6">
        <v>42879</v>
      </c>
      <c r="AN614">
        <f t="shared" si="185"/>
        <v>448.14713999999998</v>
      </c>
      <c r="AR614" s="6">
        <v>42872</v>
      </c>
      <c r="AS614">
        <f t="shared" si="186"/>
        <v>204.4522</v>
      </c>
      <c r="AT614">
        <f t="shared" si="187"/>
        <v>2145.0300000000002</v>
      </c>
      <c r="AU614">
        <f t="shared" si="193"/>
        <v>-5.2338392987033577E-3</v>
      </c>
      <c r="AV614">
        <f t="shared" si="194"/>
        <v>-5.2034782608694208E-3</v>
      </c>
      <c r="AX614" s="6">
        <v>42872</v>
      </c>
      <c r="AY614">
        <f t="shared" si="188"/>
        <v>204.4522</v>
      </c>
      <c r="AZ614">
        <f t="shared" si="189"/>
        <v>201.5</v>
      </c>
      <c r="BA614">
        <f t="shared" si="195"/>
        <v>-1.4439560934047191E-2</v>
      </c>
      <c r="BB614">
        <f t="shared" si="196"/>
        <v>0</v>
      </c>
      <c r="BE614">
        <f t="shared" si="197"/>
        <v>112.99759582170381</v>
      </c>
      <c r="BF614" t="e">
        <f t="shared" si="198"/>
        <v>#N/A</v>
      </c>
      <c r="BG614">
        <f t="shared" si="182"/>
        <v>0.18817025642865332</v>
      </c>
      <c r="BH614">
        <f t="shared" si="183"/>
        <v>0.18821219370008072</v>
      </c>
      <c r="BI614">
        <f t="shared" si="201"/>
        <v>0.99999391117829795</v>
      </c>
      <c r="BL614" s="9"/>
      <c r="BM614" s="10" t="e">
        <f t="shared" si="199"/>
        <v>#N/A</v>
      </c>
      <c r="BN614" s="10" t="e">
        <f t="shared" si="200"/>
        <v>#N/A</v>
      </c>
      <c r="BO614" s="10" t="e">
        <f t="shared" si="190"/>
        <v>#N/A</v>
      </c>
      <c r="BP614" t="str">
        <f t="shared" si="191"/>
        <v/>
      </c>
      <c r="BQ614" s="10" t="str">
        <f t="shared" si="192"/>
        <v/>
      </c>
    </row>
    <row r="615" spans="4:69" x14ac:dyDescent="0.25">
      <c r="D615" s="6">
        <v>42873</v>
      </c>
      <c r="E615">
        <v>201.7886</v>
      </c>
      <c r="F615">
        <v>201.65</v>
      </c>
      <c r="I615" s="6">
        <v>42873</v>
      </c>
      <c r="J615">
        <v>201.65</v>
      </c>
      <c r="K615">
        <v>201.7886</v>
      </c>
      <c r="P615" s="6">
        <v>42878</v>
      </c>
      <c r="Q615">
        <v>9.01E-2</v>
      </c>
      <c r="S615" s="6">
        <v>42880</v>
      </c>
      <c r="T615">
        <v>893</v>
      </c>
      <c r="W615" s="6">
        <v>42915</v>
      </c>
      <c r="X615" t="s">
        <v>1622</v>
      </c>
      <c r="Y615">
        <v>2212.86</v>
      </c>
      <c r="AJ615" s="6">
        <v>42878</v>
      </c>
      <c r="AK615" s="4">
        <f t="shared" si="184"/>
        <v>9.01E-2</v>
      </c>
      <c r="AM615" s="6">
        <v>42880</v>
      </c>
      <c r="AN615">
        <f t="shared" si="185"/>
        <v>182.93998000000002</v>
      </c>
      <c r="AR615" s="6">
        <v>42873</v>
      </c>
      <c r="AS615">
        <f t="shared" si="186"/>
        <v>201.7886</v>
      </c>
      <c r="AT615">
        <f t="shared" si="187"/>
        <v>2117.15</v>
      </c>
      <c r="AU615">
        <f t="shared" si="193"/>
        <v>-1.3027984047126906E-2</v>
      </c>
      <c r="AV615">
        <f t="shared" si="194"/>
        <v>-1.299748721463112E-2</v>
      </c>
      <c r="AX615" s="6">
        <v>42873</v>
      </c>
      <c r="AY615">
        <f t="shared" si="188"/>
        <v>201.7886</v>
      </c>
      <c r="AZ615">
        <f t="shared" si="189"/>
        <v>201.65</v>
      </c>
      <c r="BA615">
        <f t="shared" si="195"/>
        <v>-6.8685743396801335E-4</v>
      </c>
      <c r="BB615">
        <f t="shared" si="196"/>
        <v>0</v>
      </c>
      <c r="BE615">
        <f t="shared" si="197"/>
        <v>111.52546494597496</v>
      </c>
      <c r="BF615" t="e">
        <f t="shared" si="198"/>
        <v>#N/A</v>
      </c>
      <c r="BG615">
        <f t="shared" si="182"/>
        <v>0.18862860169807319</v>
      </c>
      <c r="BH615">
        <f t="shared" si="183"/>
        <v>0.18867173016706337</v>
      </c>
      <c r="BI615">
        <f t="shared" si="201"/>
        <v>0.99999512029685911</v>
      </c>
      <c r="BL615" s="9"/>
      <c r="BM615" s="10" t="e">
        <f t="shared" si="199"/>
        <v>#N/A</v>
      </c>
      <c r="BN615" s="10" t="e">
        <f t="shared" si="200"/>
        <v>#N/A</v>
      </c>
      <c r="BO615" s="10" t="e">
        <f t="shared" si="190"/>
        <v>#N/A</v>
      </c>
      <c r="BP615" t="str">
        <f t="shared" si="191"/>
        <v/>
      </c>
      <c r="BQ615" s="10" t="str">
        <f t="shared" si="192"/>
        <v/>
      </c>
    </row>
    <row r="616" spans="4:69" x14ac:dyDescent="0.25">
      <c r="D616" s="6">
        <v>42874</v>
      </c>
      <c r="E616">
        <v>202.37719999999999</v>
      </c>
      <c r="F616">
        <v>203.55</v>
      </c>
      <c r="I616" s="6">
        <v>42874</v>
      </c>
      <c r="J616">
        <v>203.55</v>
      </c>
      <c r="K616">
        <v>202.37719999999999</v>
      </c>
      <c r="P616" s="6">
        <v>42879</v>
      </c>
      <c r="Q616">
        <v>9.9400000000000002E-2</v>
      </c>
      <c r="S616" s="6">
        <v>42881</v>
      </c>
      <c r="T616">
        <v>27212</v>
      </c>
      <c r="W616" s="6">
        <v>42916</v>
      </c>
      <c r="X616" t="s">
        <v>1622</v>
      </c>
      <c r="Y616">
        <v>2196.73</v>
      </c>
      <c r="AJ616" s="6">
        <v>42879</v>
      </c>
      <c r="AK616" s="4">
        <f t="shared" si="184"/>
        <v>9.9400000000000002E-2</v>
      </c>
      <c r="AM616" s="6">
        <v>42881</v>
      </c>
      <c r="AN616">
        <f t="shared" si="185"/>
        <v>5541.9959200000003</v>
      </c>
      <c r="AR616" s="6">
        <v>42874</v>
      </c>
      <c r="AS616">
        <f t="shared" si="186"/>
        <v>202.37719999999999</v>
      </c>
      <c r="AT616">
        <f t="shared" si="187"/>
        <v>2123.39</v>
      </c>
      <c r="AU616">
        <f t="shared" si="193"/>
        <v>2.9169140377602876E-3</v>
      </c>
      <c r="AV616">
        <f t="shared" si="194"/>
        <v>2.9473584771979588E-3</v>
      </c>
      <c r="AX616" s="6">
        <v>42874</v>
      </c>
      <c r="AY616">
        <f t="shared" si="188"/>
        <v>202.37719999999999</v>
      </c>
      <c r="AZ616">
        <f t="shared" si="189"/>
        <v>203.55</v>
      </c>
      <c r="BA616">
        <f t="shared" si="195"/>
        <v>0</v>
      </c>
      <c r="BB616">
        <f t="shared" si="196"/>
        <v>5.7951192130341056E-3</v>
      </c>
      <c r="BE616">
        <f t="shared" si="197"/>
        <v>111.85077514024361</v>
      </c>
      <c r="BF616" t="e">
        <f t="shared" si="198"/>
        <v>#N/A</v>
      </c>
      <c r="BG616">
        <f t="shared" si="182"/>
        <v>0.1885930657960502</v>
      </c>
      <c r="BH616">
        <f t="shared" si="183"/>
        <v>0.18863714179232127</v>
      </c>
      <c r="BI616">
        <f t="shared" si="201"/>
        <v>0.99999515193203825</v>
      </c>
      <c r="BL616" s="9"/>
      <c r="BM616" s="10" t="e">
        <f t="shared" si="199"/>
        <v>#N/A</v>
      </c>
      <c r="BN616" s="10" t="e">
        <f t="shared" si="200"/>
        <v>#N/A</v>
      </c>
      <c r="BO616" s="10" t="e">
        <f t="shared" si="190"/>
        <v>#N/A</v>
      </c>
      <c r="BP616" t="str">
        <f t="shared" si="191"/>
        <v/>
      </c>
      <c r="BQ616" s="10" t="str">
        <f t="shared" si="192"/>
        <v/>
      </c>
    </row>
    <row r="617" spans="4:69" x14ac:dyDescent="0.25">
      <c r="D617" s="6">
        <v>42877</v>
      </c>
      <c r="E617">
        <v>203.35249999999999</v>
      </c>
      <c r="F617">
        <v>203.32</v>
      </c>
      <c r="I617" s="6">
        <v>42877</v>
      </c>
      <c r="J617">
        <v>203.32</v>
      </c>
      <c r="K617">
        <v>203.35249999999999</v>
      </c>
      <c r="P617" s="6">
        <v>42880</v>
      </c>
      <c r="Q617">
        <v>9.8500000000000004E-2</v>
      </c>
      <c r="S617" s="6">
        <v>42884</v>
      </c>
      <c r="T617">
        <v>1282</v>
      </c>
      <c r="W617" s="6">
        <v>42919</v>
      </c>
      <c r="X617" t="s">
        <v>1622</v>
      </c>
      <c r="Y617">
        <v>2200.0500000000002</v>
      </c>
      <c r="AJ617" s="6">
        <v>42880</v>
      </c>
      <c r="AK617" s="4">
        <f t="shared" si="184"/>
        <v>9.8500000000000004E-2</v>
      </c>
      <c r="AM617" s="6">
        <v>42884</v>
      </c>
      <c r="AN617">
        <f t="shared" si="185"/>
        <v>260.64341999999999</v>
      </c>
      <c r="AR617" s="6">
        <v>42877</v>
      </c>
      <c r="AS617">
        <f t="shared" si="186"/>
        <v>203.35249999999999</v>
      </c>
      <c r="AT617">
        <f t="shared" si="187"/>
        <v>2133.8200000000002</v>
      </c>
      <c r="AU617">
        <f t="shared" si="193"/>
        <v>4.8192187657503105E-3</v>
      </c>
      <c r="AV617">
        <f t="shared" si="194"/>
        <v>4.9119568237583344E-3</v>
      </c>
      <c r="AX617" s="6">
        <v>42877</v>
      </c>
      <c r="AY617">
        <f t="shared" si="188"/>
        <v>203.35249999999999</v>
      </c>
      <c r="AZ617">
        <f t="shared" si="189"/>
        <v>203.32</v>
      </c>
      <c r="BA617">
        <f t="shared" si="195"/>
        <v>-1.5982100047950976E-4</v>
      </c>
      <c r="BB617">
        <f t="shared" si="196"/>
        <v>0</v>
      </c>
      <c r="BE617">
        <f t="shared" si="197"/>
        <v>112.38980849476319</v>
      </c>
      <c r="BF617" t="e">
        <f t="shared" si="198"/>
        <v>#N/A</v>
      </c>
      <c r="BG617">
        <f t="shared" si="182"/>
        <v>0.1883762344779594</v>
      </c>
      <c r="BH617">
        <f t="shared" si="183"/>
        <v>0.18842073484773383</v>
      </c>
      <c r="BI617">
        <f t="shared" si="201"/>
        <v>0.99999458487125303</v>
      </c>
      <c r="BL617" s="9"/>
      <c r="BM617" s="10" t="e">
        <f t="shared" si="199"/>
        <v>#N/A</v>
      </c>
      <c r="BN617" s="10" t="e">
        <f t="shared" si="200"/>
        <v>#N/A</v>
      </c>
      <c r="BO617" s="10" t="e">
        <f t="shared" si="190"/>
        <v>#N/A</v>
      </c>
      <c r="BP617" t="str">
        <f t="shared" si="191"/>
        <v/>
      </c>
      <c r="BQ617" s="10" t="str">
        <f t="shared" si="192"/>
        <v/>
      </c>
    </row>
    <row r="618" spans="4:69" x14ac:dyDescent="0.25">
      <c r="D618" s="6">
        <v>42878</v>
      </c>
      <c r="E618">
        <v>203.03749999999999</v>
      </c>
      <c r="F618">
        <v>203.86</v>
      </c>
      <c r="I618" s="6">
        <v>42878</v>
      </c>
      <c r="J618">
        <v>203.86</v>
      </c>
      <c r="K618">
        <v>203.03749999999999</v>
      </c>
      <c r="P618" s="6">
        <v>42881</v>
      </c>
      <c r="Q618">
        <v>9.6000000000000002E-2</v>
      </c>
      <c r="S618" s="6">
        <v>42885</v>
      </c>
      <c r="T618">
        <v>2547</v>
      </c>
      <c r="W618" s="6">
        <v>42920</v>
      </c>
      <c r="X618" t="s">
        <v>1622</v>
      </c>
      <c r="Y618">
        <v>2193.65</v>
      </c>
      <c r="AJ618" s="6">
        <v>42881</v>
      </c>
      <c r="AK618" s="4">
        <f t="shared" si="184"/>
        <v>9.6000000000000002E-2</v>
      </c>
      <c r="AM618" s="6">
        <v>42885</v>
      </c>
      <c r="AN618">
        <f t="shared" si="185"/>
        <v>518.62013999999999</v>
      </c>
      <c r="AR618" s="6">
        <v>42878</v>
      </c>
      <c r="AS618">
        <f t="shared" si="186"/>
        <v>203.03749999999999</v>
      </c>
      <c r="AT618">
        <f t="shared" si="187"/>
        <v>2130.58</v>
      </c>
      <c r="AU618">
        <f t="shared" si="193"/>
        <v>-1.5490343123394368E-3</v>
      </c>
      <c r="AV618">
        <f t="shared" si="194"/>
        <v>-1.5184036141756563E-3</v>
      </c>
      <c r="AX618" s="6">
        <v>42878</v>
      </c>
      <c r="AY618">
        <f t="shared" si="188"/>
        <v>203.03749999999999</v>
      </c>
      <c r="AZ618">
        <f t="shared" si="189"/>
        <v>203.86</v>
      </c>
      <c r="BA618">
        <f t="shared" si="195"/>
        <v>0</v>
      </c>
      <c r="BB618">
        <f t="shared" si="196"/>
        <v>4.0509758049622757E-3</v>
      </c>
      <c r="BE618">
        <f t="shared" si="197"/>
        <v>112.21571282504755</v>
      </c>
      <c r="BF618" t="e">
        <f t="shared" si="198"/>
        <v>#N/A</v>
      </c>
      <c r="BG618">
        <f t="shared" si="182"/>
        <v>0.18802295208950265</v>
      </c>
      <c r="BH618">
        <f t="shared" si="183"/>
        <v>0.18806815099613425</v>
      </c>
      <c r="BI618">
        <f t="shared" si="201"/>
        <v>0.99999475961935891</v>
      </c>
      <c r="BL618" s="9"/>
      <c r="BM618" s="10" t="e">
        <f t="shared" si="199"/>
        <v>#N/A</v>
      </c>
      <c r="BN618" s="10" t="e">
        <f t="shared" si="200"/>
        <v>#N/A</v>
      </c>
      <c r="BO618" s="10" t="e">
        <f t="shared" si="190"/>
        <v>#N/A</v>
      </c>
      <c r="BP618" t="str">
        <f t="shared" si="191"/>
        <v/>
      </c>
      <c r="BQ618" s="10" t="str">
        <f t="shared" si="192"/>
        <v/>
      </c>
    </row>
    <row r="619" spans="4:69" x14ac:dyDescent="0.25">
      <c r="D619" s="6">
        <v>42879</v>
      </c>
      <c r="E619">
        <v>204.27109999999999</v>
      </c>
      <c r="F619">
        <v>204.54</v>
      </c>
      <c r="I619" s="6">
        <v>42879</v>
      </c>
      <c r="J619">
        <v>204.54</v>
      </c>
      <c r="K619">
        <v>204.27109999999999</v>
      </c>
      <c r="P619" s="6">
        <v>42884</v>
      </c>
      <c r="Q619">
        <v>9.9900000000000003E-2</v>
      </c>
      <c r="S619" s="6">
        <v>42886</v>
      </c>
      <c r="T619">
        <v>1691</v>
      </c>
      <c r="W619" s="6">
        <v>42921</v>
      </c>
      <c r="X619" t="s">
        <v>1622</v>
      </c>
      <c r="Y619">
        <v>2205.7199999999998</v>
      </c>
      <c r="AJ619" s="6">
        <v>42884</v>
      </c>
      <c r="AK619" s="4">
        <f t="shared" si="184"/>
        <v>9.9900000000000003E-2</v>
      </c>
      <c r="AM619" s="6">
        <v>42886</v>
      </c>
      <c r="AN619">
        <f t="shared" si="185"/>
        <v>343.45901000000003</v>
      </c>
      <c r="AR619" s="6">
        <v>42879</v>
      </c>
      <c r="AS619">
        <f t="shared" si="186"/>
        <v>204.27109999999999</v>
      </c>
      <c r="AT619">
        <f t="shared" si="187"/>
        <v>2143.59</v>
      </c>
      <c r="AU619">
        <f t="shared" si="193"/>
        <v>6.0757249276610636E-3</v>
      </c>
      <c r="AV619">
        <f t="shared" si="194"/>
        <v>6.1063184672718318E-3</v>
      </c>
      <c r="AX619" s="6">
        <v>42879</v>
      </c>
      <c r="AY619">
        <f t="shared" si="188"/>
        <v>204.27109999999999</v>
      </c>
      <c r="AZ619">
        <f t="shared" si="189"/>
        <v>204.54</v>
      </c>
      <c r="BA619">
        <f t="shared" si="195"/>
        <v>0</v>
      </c>
      <c r="BB619">
        <f t="shared" si="196"/>
        <v>1.316387878657288E-3</v>
      </c>
      <c r="BE619">
        <f t="shared" si="197"/>
        <v>112.89750462873394</v>
      </c>
      <c r="BF619" t="e">
        <f t="shared" si="198"/>
        <v>#N/A</v>
      </c>
      <c r="BG619">
        <f t="shared" si="182"/>
        <v>0.1881010115589036</v>
      </c>
      <c r="BH619">
        <f t="shared" si="183"/>
        <v>0.18814573203713719</v>
      </c>
      <c r="BI619">
        <f t="shared" si="201"/>
        <v>0.99999477566689787</v>
      </c>
      <c r="BL619" s="9"/>
      <c r="BM619" s="10" t="e">
        <f t="shared" si="199"/>
        <v>#N/A</v>
      </c>
      <c r="BN619" s="10" t="e">
        <f t="shared" si="200"/>
        <v>#N/A</v>
      </c>
      <c r="BO619" s="10" t="e">
        <f t="shared" si="190"/>
        <v>#N/A</v>
      </c>
      <c r="BP619" t="str">
        <f t="shared" si="191"/>
        <v/>
      </c>
      <c r="BQ619" s="10" t="str">
        <f t="shared" si="192"/>
        <v/>
      </c>
    </row>
    <row r="620" spans="4:69" x14ac:dyDescent="0.25">
      <c r="D620" s="6">
        <v>42880</v>
      </c>
      <c r="E620">
        <v>204.68029999999999</v>
      </c>
      <c r="F620">
        <v>204.86</v>
      </c>
      <c r="I620" s="6">
        <v>42880</v>
      </c>
      <c r="J620">
        <v>204.86</v>
      </c>
      <c r="K620">
        <v>204.68029999999999</v>
      </c>
      <c r="P620" s="6">
        <v>42885</v>
      </c>
      <c r="Q620">
        <v>0.1011</v>
      </c>
      <c r="S620" s="6">
        <v>42887</v>
      </c>
      <c r="T620">
        <v>9236</v>
      </c>
      <c r="W620" s="6">
        <v>42922</v>
      </c>
      <c r="X620" t="s">
        <v>1622</v>
      </c>
      <c r="Y620">
        <v>2201.4499999999998</v>
      </c>
      <c r="AJ620" s="6">
        <v>42885</v>
      </c>
      <c r="AK620" s="4">
        <f t="shared" si="184"/>
        <v>0.1011</v>
      </c>
      <c r="AM620" s="6">
        <v>42887</v>
      </c>
      <c r="AN620">
        <f t="shared" si="185"/>
        <v>1902.5236400000001</v>
      </c>
      <c r="AR620" s="6">
        <v>42880</v>
      </c>
      <c r="AS620">
        <f t="shared" si="186"/>
        <v>204.68029999999999</v>
      </c>
      <c r="AT620">
        <f t="shared" si="187"/>
        <v>2147.9499999999998</v>
      </c>
      <c r="AU620">
        <f t="shared" si="193"/>
        <v>2.0032202303703617E-3</v>
      </c>
      <c r="AV620">
        <f t="shared" si="194"/>
        <v>2.0339710485679507E-3</v>
      </c>
      <c r="AX620" s="6">
        <v>42880</v>
      </c>
      <c r="AY620">
        <f t="shared" si="188"/>
        <v>204.68029999999999</v>
      </c>
      <c r="AZ620">
        <f t="shared" si="189"/>
        <v>204.86</v>
      </c>
      <c r="BA620">
        <f t="shared" si="195"/>
        <v>0</v>
      </c>
      <c r="BB620">
        <f t="shared" si="196"/>
        <v>8.7795454667616291E-4</v>
      </c>
      <c r="BE620">
        <f t="shared" si="197"/>
        <v>113.12366319396455</v>
      </c>
      <c r="BF620" t="e">
        <f t="shared" si="198"/>
        <v>#N/A</v>
      </c>
      <c r="BG620">
        <f t="shared" si="182"/>
        <v>0.18804844408380747</v>
      </c>
      <c r="BH620">
        <f t="shared" si="183"/>
        <v>0.18809340721079493</v>
      </c>
      <c r="BI620">
        <f t="shared" si="201"/>
        <v>0.9999946672696981</v>
      </c>
      <c r="BL620" s="9"/>
      <c r="BM620" s="10" t="e">
        <f t="shared" si="199"/>
        <v>#N/A</v>
      </c>
      <c r="BN620" s="10" t="e">
        <f t="shared" si="200"/>
        <v>#N/A</v>
      </c>
      <c r="BO620" s="10" t="e">
        <f t="shared" si="190"/>
        <v>#N/A</v>
      </c>
      <c r="BP620" t="str">
        <f t="shared" si="191"/>
        <v/>
      </c>
      <c r="BQ620" s="10" t="str">
        <f t="shared" si="192"/>
        <v/>
      </c>
    </row>
    <row r="621" spans="4:69" x14ac:dyDescent="0.25">
      <c r="D621" s="6">
        <v>42881</v>
      </c>
      <c r="E621">
        <v>203.529</v>
      </c>
      <c r="F621">
        <v>203.66</v>
      </c>
      <c r="I621" s="6">
        <v>42881</v>
      </c>
      <c r="J621">
        <v>203.66</v>
      </c>
      <c r="K621">
        <v>203.529</v>
      </c>
      <c r="P621" s="6">
        <v>42886</v>
      </c>
      <c r="Q621">
        <v>0.1014</v>
      </c>
      <c r="S621" s="6">
        <v>42888</v>
      </c>
      <c r="T621">
        <v>4885</v>
      </c>
      <c r="W621" s="6">
        <v>42923</v>
      </c>
      <c r="X621" t="s">
        <v>1622</v>
      </c>
      <c r="Y621">
        <v>2189.84</v>
      </c>
      <c r="AJ621" s="6">
        <v>42886</v>
      </c>
      <c r="AK621" s="4">
        <f t="shared" si="184"/>
        <v>0.1014</v>
      </c>
      <c r="AM621" s="6">
        <v>42888</v>
      </c>
      <c r="AN621">
        <f t="shared" si="185"/>
        <v>1016.6662000000001</v>
      </c>
      <c r="AR621" s="6">
        <v>42881</v>
      </c>
      <c r="AS621">
        <f t="shared" si="186"/>
        <v>203.529</v>
      </c>
      <c r="AT621">
        <f t="shared" si="187"/>
        <v>2135.9499999999998</v>
      </c>
      <c r="AU621">
        <f t="shared" si="193"/>
        <v>-5.6248696137342069E-3</v>
      </c>
      <c r="AV621">
        <f t="shared" si="194"/>
        <v>-5.5867222235154168E-3</v>
      </c>
      <c r="AX621" s="6">
        <v>42881</v>
      </c>
      <c r="AY621">
        <f t="shared" si="188"/>
        <v>203.529</v>
      </c>
      <c r="AZ621">
        <f t="shared" si="189"/>
        <v>203.66</v>
      </c>
      <c r="BA621">
        <f t="shared" si="195"/>
        <v>0</v>
      </c>
      <c r="BB621">
        <f t="shared" si="196"/>
        <v>6.4364292066487749E-4</v>
      </c>
      <c r="BE621">
        <f t="shared" si="197"/>
        <v>112.48735733827051</v>
      </c>
      <c r="BF621" t="e">
        <f t="shared" si="198"/>
        <v>#N/A</v>
      </c>
      <c r="BG621">
        <f t="shared" si="182"/>
        <v>0.18782055037252524</v>
      </c>
      <c r="BH621">
        <f t="shared" si="183"/>
        <v>0.18786309285464628</v>
      </c>
      <c r="BI621">
        <f t="shared" si="201"/>
        <v>0.99999477477283549</v>
      </c>
      <c r="BL621" s="9"/>
      <c r="BM621" s="10" t="e">
        <f t="shared" si="199"/>
        <v>#N/A</v>
      </c>
      <c r="BN621" s="10" t="e">
        <f t="shared" si="200"/>
        <v>#N/A</v>
      </c>
      <c r="BO621" s="10" t="e">
        <f t="shared" si="190"/>
        <v>#N/A</v>
      </c>
      <c r="BP621" t="str">
        <f t="shared" si="191"/>
        <v/>
      </c>
      <c r="BQ621" s="10" t="str">
        <f t="shared" si="192"/>
        <v/>
      </c>
    </row>
    <row r="622" spans="4:69" x14ac:dyDescent="0.25">
      <c r="D622" s="6">
        <v>42884</v>
      </c>
      <c r="E622">
        <v>203.6103</v>
      </c>
      <c r="F622">
        <v>203.31</v>
      </c>
      <c r="I622" s="6">
        <v>42884</v>
      </c>
      <c r="J622">
        <v>203.31</v>
      </c>
      <c r="K622">
        <v>203.6103</v>
      </c>
      <c r="P622" s="6">
        <v>42887</v>
      </c>
      <c r="Q622">
        <v>0.10009999999999999</v>
      </c>
      <c r="S622" s="6">
        <v>42891</v>
      </c>
      <c r="T622">
        <v>213</v>
      </c>
      <c r="W622" s="6">
        <v>42926</v>
      </c>
      <c r="X622" t="s">
        <v>1622</v>
      </c>
      <c r="Y622">
        <v>2201.2800000000002</v>
      </c>
      <c r="AJ622" s="6">
        <v>42887</v>
      </c>
      <c r="AK622" s="4">
        <f t="shared" si="184"/>
        <v>0.10009999999999999</v>
      </c>
      <c r="AM622" s="6">
        <v>42891</v>
      </c>
      <c r="AN622">
        <f t="shared" si="185"/>
        <v>44.372159999999994</v>
      </c>
      <c r="AR622" s="6">
        <v>42884</v>
      </c>
      <c r="AS622">
        <f t="shared" si="186"/>
        <v>203.6103</v>
      </c>
      <c r="AT622">
        <f t="shared" si="187"/>
        <v>2137</v>
      </c>
      <c r="AU622">
        <f t="shared" si="193"/>
        <v>3.9945167519128688E-4</v>
      </c>
      <c r="AV622">
        <f t="shared" si="194"/>
        <v>4.915845408366426E-4</v>
      </c>
      <c r="AX622" s="6">
        <v>42884</v>
      </c>
      <c r="AY622">
        <f t="shared" si="188"/>
        <v>203.6103</v>
      </c>
      <c r="AZ622">
        <f t="shared" si="189"/>
        <v>203.31</v>
      </c>
      <c r="BA622">
        <f t="shared" si="195"/>
        <v>-1.4748762709940744E-3</v>
      </c>
      <c r="BB622">
        <f t="shared" si="196"/>
        <v>0</v>
      </c>
      <c r="BE622">
        <f t="shared" si="197"/>
        <v>112.53229060159713</v>
      </c>
      <c r="BF622" t="e">
        <f t="shared" si="198"/>
        <v>#N/A</v>
      </c>
      <c r="BG622">
        <f t="shared" si="182"/>
        <v>0.18757844937507606</v>
      </c>
      <c r="BH622">
        <f t="shared" si="183"/>
        <v>0.18762138086241167</v>
      </c>
      <c r="BI622">
        <f t="shared" si="201"/>
        <v>0.99999446217740673</v>
      </c>
      <c r="BL622" s="9"/>
      <c r="BM622" s="10" t="e">
        <f t="shared" si="199"/>
        <v>#N/A</v>
      </c>
      <c r="BN622" s="10" t="e">
        <f t="shared" si="200"/>
        <v>#N/A</v>
      </c>
      <c r="BO622" s="10" t="e">
        <f t="shared" si="190"/>
        <v>#N/A</v>
      </c>
      <c r="BP622" t="str">
        <f t="shared" si="191"/>
        <v/>
      </c>
      <c r="BQ622" s="10" t="str">
        <f t="shared" si="192"/>
        <v/>
      </c>
    </row>
    <row r="623" spans="4:69" x14ac:dyDescent="0.25">
      <c r="D623" s="6">
        <v>42885</v>
      </c>
      <c r="E623">
        <v>203.91370000000001</v>
      </c>
      <c r="F623">
        <v>203.62</v>
      </c>
      <c r="I623" s="6">
        <v>42885</v>
      </c>
      <c r="J623">
        <v>203.62</v>
      </c>
      <c r="K623">
        <v>203.91370000000001</v>
      </c>
      <c r="P623" s="6">
        <v>42888</v>
      </c>
      <c r="Q623">
        <v>7.9399999999999998E-2</v>
      </c>
      <c r="S623" s="6">
        <v>42892</v>
      </c>
      <c r="T623">
        <v>1651</v>
      </c>
      <c r="W623" s="6">
        <v>42927</v>
      </c>
      <c r="X623" t="s">
        <v>1622</v>
      </c>
      <c r="Y623">
        <v>2216.83</v>
      </c>
      <c r="AJ623" s="6">
        <v>42888</v>
      </c>
      <c r="AK623" s="4">
        <f t="shared" si="184"/>
        <v>7.9399999999999998E-2</v>
      </c>
      <c r="AM623" s="6">
        <v>42892</v>
      </c>
      <c r="AN623">
        <f t="shared" si="185"/>
        <v>340.56828000000002</v>
      </c>
      <c r="AR623" s="6">
        <v>42885</v>
      </c>
      <c r="AS623">
        <f t="shared" si="186"/>
        <v>203.91370000000001</v>
      </c>
      <c r="AT623">
        <f t="shared" si="187"/>
        <v>2140.25</v>
      </c>
      <c r="AU623">
        <f t="shared" si="193"/>
        <v>1.4901014339647745E-3</v>
      </c>
      <c r="AV623">
        <f t="shared" si="194"/>
        <v>1.5208235844641482E-3</v>
      </c>
      <c r="AX623" s="6">
        <v>42885</v>
      </c>
      <c r="AY623">
        <f t="shared" si="188"/>
        <v>203.91370000000001</v>
      </c>
      <c r="AZ623">
        <f t="shared" si="189"/>
        <v>203.62</v>
      </c>
      <c r="BA623">
        <f t="shared" si="195"/>
        <v>-1.4403151921621449E-3</v>
      </c>
      <c r="BB623">
        <f t="shared" si="196"/>
        <v>0</v>
      </c>
      <c r="BE623">
        <f t="shared" si="197"/>
        <v>112.69997512918991</v>
      </c>
      <c r="BF623" t="e">
        <f t="shared" si="198"/>
        <v>#N/A</v>
      </c>
      <c r="BG623">
        <f t="shared" si="182"/>
        <v>0.18707067226581645</v>
      </c>
      <c r="BH623">
        <f t="shared" si="183"/>
        <v>0.18711263965683328</v>
      </c>
      <c r="BI623">
        <f t="shared" si="201"/>
        <v>0.99999441814624757</v>
      </c>
      <c r="BL623" s="9"/>
      <c r="BM623" s="10" t="e">
        <f t="shared" si="199"/>
        <v>#N/A</v>
      </c>
      <c r="BN623" s="10" t="e">
        <f t="shared" si="200"/>
        <v>#N/A</v>
      </c>
      <c r="BO623" s="10" t="e">
        <f t="shared" si="190"/>
        <v>#N/A</v>
      </c>
      <c r="BP623" t="str">
        <f t="shared" si="191"/>
        <v/>
      </c>
      <c r="BQ623" s="10" t="str">
        <f t="shared" si="192"/>
        <v/>
      </c>
    </row>
    <row r="624" spans="4:69" x14ac:dyDescent="0.25">
      <c r="D624" s="6">
        <v>42886</v>
      </c>
      <c r="E624">
        <v>203.36150000000001</v>
      </c>
      <c r="F624">
        <v>203.11</v>
      </c>
      <c r="I624" s="6">
        <v>42886</v>
      </c>
      <c r="J624">
        <v>203.11</v>
      </c>
      <c r="K624">
        <v>203.36150000000001</v>
      </c>
      <c r="P624" s="6">
        <v>42891</v>
      </c>
      <c r="Q624">
        <v>8.1799999999999998E-2</v>
      </c>
      <c r="S624" s="6">
        <v>42893</v>
      </c>
      <c r="T624">
        <v>3158</v>
      </c>
      <c r="W624" s="6">
        <v>42928</v>
      </c>
      <c r="X624" t="s">
        <v>1622</v>
      </c>
      <c r="Y624">
        <v>2206.31</v>
      </c>
      <c r="AJ624" s="6">
        <v>42891</v>
      </c>
      <c r="AK624" s="4">
        <f t="shared" si="184"/>
        <v>8.1799999999999998E-2</v>
      </c>
      <c r="AM624" s="6">
        <v>42893</v>
      </c>
      <c r="AN624">
        <f t="shared" si="185"/>
        <v>652.12699999999995</v>
      </c>
      <c r="AR624" s="6">
        <v>42886</v>
      </c>
      <c r="AS624">
        <f t="shared" si="186"/>
        <v>203.36150000000001</v>
      </c>
      <c r="AT624">
        <f t="shared" si="187"/>
        <v>2134.52</v>
      </c>
      <c r="AU624">
        <f t="shared" si="193"/>
        <v>-2.7080083388217879E-3</v>
      </c>
      <c r="AV624">
        <f t="shared" si="194"/>
        <v>-2.6772573297512148E-3</v>
      </c>
      <c r="AX624" s="6">
        <v>42886</v>
      </c>
      <c r="AY624">
        <f t="shared" si="188"/>
        <v>203.36150000000001</v>
      </c>
      <c r="AZ624">
        <f t="shared" si="189"/>
        <v>203.11</v>
      </c>
      <c r="BA624">
        <f t="shared" si="195"/>
        <v>-1.2367139306111996E-3</v>
      </c>
      <c r="BB624">
        <f t="shared" si="196"/>
        <v>0</v>
      </c>
      <c r="BE624">
        <f t="shared" si="197"/>
        <v>112.39478265675505</v>
      </c>
      <c r="BF624" t="e">
        <f t="shared" si="198"/>
        <v>#N/A</v>
      </c>
      <c r="BG624">
        <f t="shared" si="182"/>
        <v>0.18560669236443503</v>
      </c>
      <c r="BH624">
        <f t="shared" si="183"/>
        <v>0.18564745218682943</v>
      </c>
      <c r="BI624">
        <f t="shared" si="201"/>
        <v>0.99999454363138962</v>
      </c>
      <c r="BL624" s="9"/>
      <c r="BM624" s="10" t="e">
        <f t="shared" si="199"/>
        <v>#N/A</v>
      </c>
      <c r="BN624" s="10" t="e">
        <f t="shared" si="200"/>
        <v>#N/A</v>
      </c>
      <c r="BO624" s="10" t="e">
        <f t="shared" si="190"/>
        <v>#N/A</v>
      </c>
      <c r="BP624" t="str">
        <f t="shared" si="191"/>
        <v/>
      </c>
      <c r="BQ624" s="10" t="str">
        <f t="shared" si="192"/>
        <v/>
      </c>
    </row>
    <row r="625" spans="4:69" x14ac:dyDescent="0.25">
      <c r="D625" s="6">
        <v>42887</v>
      </c>
      <c r="E625">
        <v>205.6465</v>
      </c>
      <c r="F625">
        <v>205.99</v>
      </c>
      <c r="I625" s="6">
        <v>42887</v>
      </c>
      <c r="J625">
        <v>205.99</v>
      </c>
      <c r="K625">
        <v>205.6465</v>
      </c>
      <c r="P625" s="6">
        <v>42892</v>
      </c>
      <c r="Q625">
        <v>9.3700000000000006E-2</v>
      </c>
      <c r="S625" s="6">
        <v>42894</v>
      </c>
      <c r="T625">
        <v>8185</v>
      </c>
      <c r="W625" s="6">
        <v>42929</v>
      </c>
      <c r="X625" t="s">
        <v>1622</v>
      </c>
      <c r="Y625">
        <v>2205.98</v>
      </c>
      <c r="AJ625" s="6">
        <v>42892</v>
      </c>
      <c r="AK625" s="4">
        <f t="shared" si="184"/>
        <v>9.3700000000000006E-2</v>
      </c>
      <c r="AM625" s="6">
        <v>42894</v>
      </c>
      <c r="AN625">
        <f t="shared" si="185"/>
        <v>1697.15975</v>
      </c>
      <c r="AR625" s="6">
        <v>42887</v>
      </c>
      <c r="AS625">
        <f t="shared" si="186"/>
        <v>205.6465</v>
      </c>
      <c r="AT625">
        <f t="shared" si="187"/>
        <v>2158.5700000000002</v>
      </c>
      <c r="AU625">
        <f t="shared" si="193"/>
        <v>1.123614843517573E-2</v>
      </c>
      <c r="AV625">
        <f t="shared" si="194"/>
        <v>1.1267170136611604E-2</v>
      </c>
      <c r="AX625" s="6">
        <v>42887</v>
      </c>
      <c r="AY625">
        <f t="shared" si="188"/>
        <v>205.6465</v>
      </c>
      <c r="AZ625">
        <f t="shared" si="189"/>
        <v>205.99</v>
      </c>
      <c r="BA625">
        <f t="shared" si="195"/>
        <v>0</v>
      </c>
      <c r="BB625">
        <f t="shared" si="196"/>
        <v>1.6703420675772129E-3</v>
      </c>
      <c r="BE625">
        <f t="shared" si="197"/>
        <v>113.65766711802567</v>
      </c>
      <c r="BF625" t="e">
        <f t="shared" si="198"/>
        <v>#N/A</v>
      </c>
      <c r="BG625">
        <f t="shared" si="182"/>
        <v>0.18587973166509644</v>
      </c>
      <c r="BH625">
        <f t="shared" si="183"/>
        <v>0.18591993321461678</v>
      </c>
      <c r="BI625">
        <f t="shared" si="201"/>
        <v>0.99999475888168154</v>
      </c>
      <c r="BL625" s="9"/>
      <c r="BM625" s="10" t="e">
        <f t="shared" si="199"/>
        <v>#N/A</v>
      </c>
      <c r="BN625" s="10" t="e">
        <f t="shared" si="200"/>
        <v>#N/A</v>
      </c>
      <c r="BO625" s="10" t="e">
        <f t="shared" si="190"/>
        <v>#N/A</v>
      </c>
      <c r="BP625" t="str">
        <f t="shared" si="191"/>
        <v/>
      </c>
      <c r="BQ625" s="10" t="str">
        <f t="shared" si="192"/>
        <v/>
      </c>
    </row>
    <row r="626" spans="4:69" x14ac:dyDescent="0.25">
      <c r="D626" s="6">
        <v>42888</v>
      </c>
      <c r="E626">
        <v>209.0146</v>
      </c>
      <c r="F626">
        <v>208.12</v>
      </c>
      <c r="I626" s="6">
        <v>42888</v>
      </c>
      <c r="J626">
        <v>208.12</v>
      </c>
      <c r="K626">
        <v>209.0146</v>
      </c>
      <c r="P626" s="6">
        <v>42893</v>
      </c>
      <c r="Q626">
        <v>9.3799999999999994E-2</v>
      </c>
      <c r="S626" s="6">
        <v>42895</v>
      </c>
      <c r="T626">
        <v>1150</v>
      </c>
      <c r="W626" s="6">
        <v>42930</v>
      </c>
      <c r="X626" t="s">
        <v>1622</v>
      </c>
      <c r="Y626">
        <v>2214.48</v>
      </c>
      <c r="AJ626" s="6">
        <v>42893</v>
      </c>
      <c r="AK626" s="4">
        <f t="shared" si="184"/>
        <v>9.3799999999999994E-2</v>
      </c>
      <c r="AM626" s="6">
        <v>42895</v>
      </c>
      <c r="AN626">
        <f t="shared" si="185"/>
        <v>238.1995</v>
      </c>
      <c r="AR626" s="6">
        <v>42888</v>
      </c>
      <c r="AS626">
        <f t="shared" si="186"/>
        <v>209.0146</v>
      </c>
      <c r="AT626">
        <f t="shared" si="187"/>
        <v>2193.9899999999998</v>
      </c>
      <c r="AU626">
        <f t="shared" si="193"/>
        <v>1.6378105146452659E-2</v>
      </c>
      <c r="AV626">
        <f t="shared" si="194"/>
        <v>1.6409011521516303E-2</v>
      </c>
      <c r="AX626" s="6">
        <v>42888</v>
      </c>
      <c r="AY626">
        <f t="shared" si="188"/>
        <v>209.0146</v>
      </c>
      <c r="AZ626">
        <f t="shared" si="189"/>
        <v>208.12</v>
      </c>
      <c r="BA626">
        <f t="shared" si="195"/>
        <v>-4.2800837836208805E-3</v>
      </c>
      <c r="BB626">
        <f t="shared" si="196"/>
        <v>0</v>
      </c>
      <c r="BE626">
        <f t="shared" si="197"/>
        <v>115.51916434078521</v>
      </c>
      <c r="BF626" t="e">
        <f t="shared" si="198"/>
        <v>#N/A</v>
      </c>
      <c r="BG626">
        <f t="shared" si="182"/>
        <v>0.18649515298471581</v>
      </c>
      <c r="BH626">
        <f t="shared" si="183"/>
        <v>0.18653528302090444</v>
      </c>
      <c r="BI626">
        <f t="shared" si="201"/>
        <v>0.99999349070768084</v>
      </c>
      <c r="BL626" s="9"/>
      <c r="BM626" s="10" t="e">
        <f t="shared" si="199"/>
        <v>#N/A</v>
      </c>
      <c r="BN626" s="10" t="e">
        <f t="shared" si="200"/>
        <v>#N/A</v>
      </c>
      <c r="BO626" s="10" t="e">
        <f t="shared" si="190"/>
        <v>#N/A</v>
      </c>
      <c r="BP626" t="str">
        <f t="shared" si="191"/>
        <v/>
      </c>
      <c r="BQ626" s="10" t="str">
        <f t="shared" si="192"/>
        <v/>
      </c>
    </row>
    <row r="627" spans="4:69" x14ac:dyDescent="0.25">
      <c r="D627" s="6">
        <v>42891</v>
      </c>
      <c r="E627">
        <v>208.70189999999999</v>
      </c>
      <c r="F627">
        <v>208.32</v>
      </c>
      <c r="I627" s="6">
        <v>42891</v>
      </c>
      <c r="J627">
        <v>208.32</v>
      </c>
      <c r="K627">
        <v>208.70189999999999</v>
      </c>
      <c r="P627" s="6">
        <v>42894</v>
      </c>
      <c r="Q627">
        <v>0.1048</v>
      </c>
      <c r="S627" s="6">
        <v>42898</v>
      </c>
      <c r="T627">
        <v>58192</v>
      </c>
      <c r="W627" s="6">
        <v>42934</v>
      </c>
      <c r="X627" t="s">
        <v>1622</v>
      </c>
      <c r="Y627">
        <v>2207.7199999999998</v>
      </c>
      <c r="AJ627" s="6">
        <v>42894</v>
      </c>
      <c r="AK627" s="4">
        <f t="shared" si="184"/>
        <v>0.1048</v>
      </c>
      <c r="AM627" s="6">
        <v>42898</v>
      </c>
      <c r="AN627">
        <f t="shared" si="185"/>
        <v>11960.20176</v>
      </c>
      <c r="AR627" s="6">
        <v>42891</v>
      </c>
      <c r="AS627">
        <f t="shared" si="186"/>
        <v>208.70189999999999</v>
      </c>
      <c r="AT627">
        <f t="shared" si="187"/>
        <v>2190.91</v>
      </c>
      <c r="AU627">
        <f t="shared" si="193"/>
        <v>-1.4960677388087262E-3</v>
      </c>
      <c r="AV627">
        <f t="shared" si="194"/>
        <v>-1.4038350220374474E-3</v>
      </c>
      <c r="AX627" s="6">
        <v>42891</v>
      </c>
      <c r="AY627">
        <f t="shared" si="188"/>
        <v>208.70189999999999</v>
      </c>
      <c r="AZ627">
        <f t="shared" si="189"/>
        <v>208.32</v>
      </c>
      <c r="BA627">
        <f t="shared" si="195"/>
        <v>-1.8298827178860888E-3</v>
      </c>
      <c r="BB627">
        <f t="shared" si="196"/>
        <v>0</v>
      </c>
      <c r="BE627">
        <f t="shared" si="197"/>
        <v>115.34633984580081</v>
      </c>
      <c r="BF627" t="e">
        <f t="shared" si="198"/>
        <v>#N/A</v>
      </c>
      <c r="BG627">
        <f t="shared" si="182"/>
        <v>0.18642546698922224</v>
      </c>
      <c r="BH627">
        <f t="shared" si="183"/>
        <v>0.18646540713195864</v>
      </c>
      <c r="BI627">
        <f t="shared" si="201"/>
        <v>0.99999179857827292</v>
      </c>
      <c r="BL627" s="9"/>
      <c r="BM627" s="10" t="e">
        <f t="shared" si="199"/>
        <v>#N/A</v>
      </c>
      <c r="BN627" s="10" t="e">
        <f t="shared" si="200"/>
        <v>#N/A</v>
      </c>
      <c r="BO627" s="10" t="e">
        <f t="shared" si="190"/>
        <v>#N/A</v>
      </c>
      <c r="BP627" t="str">
        <f t="shared" si="191"/>
        <v/>
      </c>
      <c r="BQ627" s="10" t="str">
        <f t="shared" si="192"/>
        <v/>
      </c>
    </row>
    <row r="628" spans="4:69" x14ac:dyDescent="0.25">
      <c r="D628" s="6">
        <v>42892</v>
      </c>
      <c r="E628">
        <v>206.92570000000001</v>
      </c>
      <c r="F628">
        <v>206.28</v>
      </c>
      <c r="I628" s="6">
        <v>42892</v>
      </c>
      <c r="J628">
        <v>206.28</v>
      </c>
      <c r="K628">
        <v>206.92570000000001</v>
      </c>
      <c r="P628" s="6">
        <v>42895</v>
      </c>
      <c r="Q628">
        <v>0.1041</v>
      </c>
      <c r="S628" s="6">
        <v>42899</v>
      </c>
      <c r="T628">
        <v>1938</v>
      </c>
      <c r="W628" s="6">
        <v>42935</v>
      </c>
      <c r="X628" t="s">
        <v>1622</v>
      </c>
      <c r="Y628">
        <v>2209.62</v>
      </c>
      <c r="AJ628" s="6">
        <v>42895</v>
      </c>
      <c r="AK628" s="4">
        <f t="shared" si="184"/>
        <v>0.1041</v>
      </c>
      <c r="AM628" s="6">
        <v>42899</v>
      </c>
      <c r="AN628">
        <f t="shared" si="185"/>
        <v>400.77840000000003</v>
      </c>
      <c r="AR628" s="6">
        <v>42892</v>
      </c>
      <c r="AS628">
        <f t="shared" si="186"/>
        <v>206.92570000000001</v>
      </c>
      <c r="AT628">
        <f t="shared" si="187"/>
        <v>2172.33</v>
      </c>
      <c r="AU628">
        <f t="shared" si="193"/>
        <v>-8.5107035441459589E-3</v>
      </c>
      <c r="AV628">
        <f t="shared" si="194"/>
        <v>-8.4804944064338361E-3</v>
      </c>
      <c r="AX628" s="6">
        <v>42892</v>
      </c>
      <c r="AY628">
        <f t="shared" si="188"/>
        <v>206.92570000000001</v>
      </c>
      <c r="AZ628">
        <f t="shared" si="189"/>
        <v>206.28</v>
      </c>
      <c r="BA628">
        <f t="shared" si="195"/>
        <v>-3.1204437148213415E-3</v>
      </c>
      <c r="BB628">
        <f t="shared" si="196"/>
        <v>0</v>
      </c>
      <c r="BE628">
        <f t="shared" si="197"/>
        <v>114.3646613424709</v>
      </c>
      <c r="BF628" t="e">
        <f t="shared" si="198"/>
        <v>#N/A</v>
      </c>
      <c r="BG628">
        <f t="shared" si="182"/>
        <v>0.18652865701324334</v>
      </c>
      <c r="BH628">
        <f t="shared" si="183"/>
        <v>0.18656975346792196</v>
      </c>
      <c r="BI628">
        <f t="shared" si="201"/>
        <v>0.9999926249568154</v>
      </c>
      <c r="BL628" s="9"/>
      <c r="BM628" s="10" t="e">
        <f t="shared" si="199"/>
        <v>#N/A</v>
      </c>
      <c r="BN628" s="10" t="e">
        <f t="shared" si="200"/>
        <v>#N/A</v>
      </c>
      <c r="BO628" s="10" t="e">
        <f t="shared" si="190"/>
        <v>#N/A</v>
      </c>
      <c r="BP628" t="str">
        <f t="shared" si="191"/>
        <v/>
      </c>
      <c r="BQ628" s="10" t="str">
        <f t="shared" si="192"/>
        <v/>
      </c>
    </row>
    <row r="629" spans="4:69" x14ac:dyDescent="0.25">
      <c r="D629" s="6">
        <v>42893</v>
      </c>
      <c r="E629">
        <v>207.14410000000001</v>
      </c>
      <c r="F629">
        <v>206.5</v>
      </c>
      <c r="I629" s="6">
        <v>42893</v>
      </c>
      <c r="J629">
        <v>206.5</v>
      </c>
      <c r="K629">
        <v>207.14410000000001</v>
      </c>
      <c r="P629" s="6">
        <v>42898</v>
      </c>
      <c r="Q629">
        <v>0.1048</v>
      </c>
      <c r="S629" s="6">
        <v>42900</v>
      </c>
      <c r="T629">
        <v>1360</v>
      </c>
      <c r="W629" s="6">
        <v>42936</v>
      </c>
      <c r="X629" t="s">
        <v>1622</v>
      </c>
      <c r="Y629">
        <v>2224.5700000000002</v>
      </c>
      <c r="AJ629" s="6">
        <v>42898</v>
      </c>
      <c r="AK629" s="4">
        <f t="shared" si="184"/>
        <v>0.1048</v>
      </c>
      <c r="AM629" s="6">
        <v>42900</v>
      </c>
      <c r="AN629">
        <f t="shared" si="185"/>
        <v>279.14</v>
      </c>
      <c r="AR629" s="6">
        <v>42893</v>
      </c>
      <c r="AS629">
        <f t="shared" si="186"/>
        <v>207.14410000000001</v>
      </c>
      <c r="AT629">
        <f t="shared" si="187"/>
        <v>2174.69</v>
      </c>
      <c r="AU629">
        <f t="shared" si="193"/>
        <v>1.0554513045020197E-3</v>
      </c>
      <c r="AV629">
        <f t="shared" si="194"/>
        <v>1.0863911100063017E-3</v>
      </c>
      <c r="AX629" s="6">
        <v>42893</v>
      </c>
      <c r="AY629">
        <f t="shared" si="188"/>
        <v>207.14410000000001</v>
      </c>
      <c r="AZ629">
        <f t="shared" si="189"/>
        <v>206.5</v>
      </c>
      <c r="BA629">
        <f t="shared" si="195"/>
        <v>-3.1094296192843984E-3</v>
      </c>
      <c r="BB629">
        <f t="shared" si="196"/>
        <v>0</v>
      </c>
      <c r="BE629">
        <f t="shared" si="197"/>
        <v>114.48536767347373</v>
      </c>
      <c r="BF629" t="e">
        <f t="shared" si="198"/>
        <v>#N/A</v>
      </c>
      <c r="BG629">
        <f t="shared" si="182"/>
        <v>0.18619024027667602</v>
      </c>
      <c r="BH629">
        <f t="shared" si="183"/>
        <v>0.18623056721983031</v>
      </c>
      <c r="BI629">
        <f t="shared" si="201"/>
        <v>0.99999263227856605</v>
      </c>
      <c r="BL629" s="9"/>
      <c r="BM629" s="10" t="e">
        <f t="shared" si="199"/>
        <v>#N/A</v>
      </c>
      <c r="BN629" s="10" t="e">
        <f t="shared" si="200"/>
        <v>#N/A</v>
      </c>
      <c r="BO629" s="10" t="e">
        <f t="shared" si="190"/>
        <v>#N/A</v>
      </c>
      <c r="BP629" t="str">
        <f t="shared" si="191"/>
        <v/>
      </c>
      <c r="BQ629" s="10" t="str">
        <f t="shared" si="192"/>
        <v/>
      </c>
    </row>
    <row r="630" spans="4:69" x14ac:dyDescent="0.25">
      <c r="D630" s="6">
        <v>42894</v>
      </c>
      <c r="E630">
        <v>206.2567</v>
      </c>
      <c r="F630">
        <v>207.35</v>
      </c>
      <c r="I630" s="6">
        <v>42894</v>
      </c>
      <c r="J630">
        <v>207.35</v>
      </c>
      <c r="K630">
        <v>206.2567</v>
      </c>
      <c r="P630" s="6">
        <v>42899</v>
      </c>
      <c r="Q630">
        <v>9.8699999999999996E-2</v>
      </c>
      <c r="S630" s="6">
        <v>42901</v>
      </c>
      <c r="T630">
        <v>778</v>
      </c>
      <c r="W630" s="6">
        <v>42937</v>
      </c>
      <c r="X630" t="s">
        <v>1622</v>
      </c>
      <c r="Y630">
        <v>2220.5</v>
      </c>
      <c r="AJ630" s="6">
        <v>42899</v>
      </c>
      <c r="AK630" s="4">
        <f t="shared" si="184"/>
        <v>9.8699999999999996E-2</v>
      </c>
      <c r="AM630" s="6">
        <v>42901</v>
      </c>
      <c r="AN630">
        <f t="shared" si="185"/>
        <v>160.20575999999997</v>
      </c>
      <c r="AR630" s="6">
        <v>42894</v>
      </c>
      <c r="AS630">
        <f t="shared" si="186"/>
        <v>206.2567</v>
      </c>
      <c r="AT630">
        <f t="shared" si="187"/>
        <v>2165.44</v>
      </c>
      <c r="AU630">
        <f t="shared" si="193"/>
        <v>-4.283974296154236E-3</v>
      </c>
      <c r="AV630">
        <f t="shared" si="194"/>
        <v>-4.2534798063171841E-3</v>
      </c>
      <c r="AX630" s="6">
        <v>42894</v>
      </c>
      <c r="AY630">
        <f t="shared" si="188"/>
        <v>206.2567</v>
      </c>
      <c r="AZ630">
        <f t="shared" si="189"/>
        <v>207.35</v>
      </c>
      <c r="BA630">
        <f t="shared" si="195"/>
        <v>0</v>
      </c>
      <c r="BB630">
        <f t="shared" si="196"/>
        <v>5.3006762931822049E-3</v>
      </c>
      <c r="BE630">
        <f t="shared" si="197"/>
        <v>113.9949153010748</v>
      </c>
      <c r="BF630" t="e">
        <f t="shared" si="198"/>
        <v>#N/A</v>
      </c>
      <c r="BG630">
        <f t="shared" si="182"/>
        <v>0.18616250069199139</v>
      </c>
      <c r="BH630">
        <f t="shared" si="183"/>
        <v>0.18620276569002489</v>
      </c>
      <c r="BI630">
        <f t="shared" si="201"/>
        <v>0.99999266144243359</v>
      </c>
      <c r="BL630" s="9"/>
      <c r="BM630" s="10" t="e">
        <f t="shared" si="199"/>
        <v>#N/A</v>
      </c>
      <c r="BN630" s="10" t="e">
        <f t="shared" si="200"/>
        <v>#N/A</v>
      </c>
      <c r="BO630" s="10" t="e">
        <f t="shared" si="190"/>
        <v>#N/A</v>
      </c>
      <c r="BP630" t="str">
        <f t="shared" si="191"/>
        <v/>
      </c>
      <c r="BQ630" s="10" t="str">
        <f t="shared" si="192"/>
        <v/>
      </c>
    </row>
    <row r="631" spans="4:69" x14ac:dyDescent="0.25">
      <c r="D631" s="6">
        <v>42895</v>
      </c>
      <c r="E631">
        <v>206.4066</v>
      </c>
      <c r="F631">
        <v>207.13</v>
      </c>
      <c r="I631" s="6">
        <v>42895</v>
      </c>
      <c r="J631">
        <v>207.13</v>
      </c>
      <c r="K631">
        <v>206.4066</v>
      </c>
      <c r="P631" s="6">
        <v>42900</v>
      </c>
      <c r="Q631">
        <v>9.9599999999999994E-2</v>
      </c>
      <c r="S631" s="6">
        <v>42902</v>
      </c>
      <c r="T631">
        <v>6938</v>
      </c>
      <c r="W631" s="6">
        <v>42940</v>
      </c>
      <c r="X631" t="s">
        <v>1622</v>
      </c>
      <c r="Y631">
        <v>2209.08</v>
      </c>
      <c r="AJ631" s="6">
        <v>42900</v>
      </c>
      <c r="AK631" s="4">
        <f t="shared" si="184"/>
        <v>9.9599999999999994E-2</v>
      </c>
      <c r="AM631" s="6">
        <v>42902</v>
      </c>
      <c r="AN631">
        <f t="shared" si="185"/>
        <v>1434.4314999999999</v>
      </c>
      <c r="AR631" s="6">
        <v>42895</v>
      </c>
      <c r="AS631">
        <f t="shared" si="186"/>
        <v>206.4066</v>
      </c>
      <c r="AT631">
        <f t="shared" si="187"/>
        <v>2167.08</v>
      </c>
      <c r="AU631">
        <f t="shared" si="193"/>
        <v>7.267642699606558E-4</v>
      </c>
      <c r="AV631">
        <f t="shared" si="194"/>
        <v>7.5735185458847276E-4</v>
      </c>
      <c r="AX631" s="6">
        <v>42895</v>
      </c>
      <c r="AY631">
        <f t="shared" si="188"/>
        <v>206.4066</v>
      </c>
      <c r="AZ631">
        <f t="shared" si="189"/>
        <v>207.13</v>
      </c>
      <c r="BA631">
        <f t="shared" si="195"/>
        <v>0</v>
      </c>
      <c r="BB631">
        <f t="shared" si="196"/>
        <v>3.5047328912931608E-3</v>
      </c>
      <c r="BE631">
        <f t="shared" si="197"/>
        <v>114.07776273247281</v>
      </c>
      <c r="BF631" t="e">
        <f t="shared" si="198"/>
        <v>#N/A</v>
      </c>
      <c r="BG631">
        <f t="shared" si="182"/>
        <v>0.18243905828511742</v>
      </c>
      <c r="BH631">
        <f t="shared" si="183"/>
        <v>0.1824893608386941</v>
      </c>
      <c r="BI631">
        <f t="shared" si="201"/>
        <v>0.9999941037267478</v>
      </c>
      <c r="BL631" s="9"/>
      <c r="BM631" s="10" t="e">
        <f t="shared" si="199"/>
        <v>#N/A</v>
      </c>
      <c r="BN631" s="10" t="e">
        <f t="shared" si="200"/>
        <v>#N/A</v>
      </c>
      <c r="BO631" s="10" t="e">
        <f t="shared" si="190"/>
        <v>#N/A</v>
      </c>
      <c r="BP631" t="str">
        <f t="shared" si="191"/>
        <v/>
      </c>
      <c r="BQ631" s="10" t="str">
        <f t="shared" si="192"/>
        <v/>
      </c>
    </row>
    <row r="632" spans="4:69" x14ac:dyDescent="0.25">
      <c r="D632" s="6">
        <v>42898</v>
      </c>
      <c r="E632">
        <v>206.36859999999999</v>
      </c>
      <c r="F632">
        <v>205.53</v>
      </c>
      <c r="I632" s="6">
        <v>42898</v>
      </c>
      <c r="J632">
        <v>205.53</v>
      </c>
      <c r="K632">
        <v>206.36859999999999</v>
      </c>
      <c r="P632" s="6">
        <v>42901</v>
      </c>
      <c r="Q632">
        <v>9.4799999999999995E-2</v>
      </c>
      <c r="S632" s="6">
        <v>42905</v>
      </c>
      <c r="T632">
        <v>3796</v>
      </c>
      <c r="W632" s="6">
        <v>42941</v>
      </c>
      <c r="X632" t="s">
        <v>1622</v>
      </c>
      <c r="Y632">
        <v>2203.0300000000002</v>
      </c>
      <c r="AJ632" s="6">
        <v>42901</v>
      </c>
      <c r="AK632" s="4">
        <f t="shared" si="184"/>
        <v>9.4799999999999995E-2</v>
      </c>
      <c r="AM632" s="6">
        <v>42905</v>
      </c>
      <c r="AN632">
        <f t="shared" si="185"/>
        <v>792.49092000000007</v>
      </c>
      <c r="AR632" s="6">
        <v>42898</v>
      </c>
      <c r="AS632">
        <f t="shared" si="186"/>
        <v>206.36859999999999</v>
      </c>
      <c r="AT632">
        <f t="shared" si="187"/>
        <v>2166.88</v>
      </c>
      <c r="AU632">
        <f t="shared" si="193"/>
        <v>-1.8410264012880262E-4</v>
      </c>
      <c r="AV632">
        <f t="shared" si="194"/>
        <v>-9.2290086198820731E-5</v>
      </c>
      <c r="AX632" s="6">
        <v>42898</v>
      </c>
      <c r="AY632">
        <f t="shared" si="188"/>
        <v>206.36859999999999</v>
      </c>
      <c r="AZ632">
        <f t="shared" si="189"/>
        <v>205.53</v>
      </c>
      <c r="BA632">
        <f t="shared" si="195"/>
        <v>-4.0636026992477703E-3</v>
      </c>
      <c r="BB632">
        <f t="shared" si="196"/>
        <v>0</v>
      </c>
      <c r="BE632">
        <f t="shared" si="197"/>
        <v>114.05676071517377</v>
      </c>
      <c r="BF632" t="e">
        <f t="shared" si="198"/>
        <v>#N/A</v>
      </c>
      <c r="BG632">
        <f t="shared" si="182"/>
        <v>0.18209262486281544</v>
      </c>
      <c r="BH632">
        <f t="shared" si="183"/>
        <v>0.1821418883410143</v>
      </c>
      <c r="BI632">
        <f t="shared" si="201"/>
        <v>0.99999263208910383</v>
      </c>
      <c r="BL632" s="9"/>
      <c r="BM632" s="10" t="e">
        <f t="shared" si="199"/>
        <v>#N/A</v>
      </c>
      <c r="BN632" s="10" t="e">
        <f t="shared" si="200"/>
        <v>#N/A</v>
      </c>
      <c r="BO632" s="10" t="e">
        <f t="shared" si="190"/>
        <v>#N/A</v>
      </c>
      <c r="BP632" t="str">
        <f t="shared" si="191"/>
        <v/>
      </c>
      <c r="BQ632" s="10" t="str">
        <f t="shared" si="192"/>
        <v/>
      </c>
    </row>
    <row r="633" spans="4:69" x14ac:dyDescent="0.25">
      <c r="D633" s="6">
        <v>42899</v>
      </c>
      <c r="E633">
        <v>206.6165</v>
      </c>
      <c r="F633">
        <v>206.8</v>
      </c>
      <c r="I633" s="6">
        <v>42899</v>
      </c>
      <c r="J633">
        <v>206.8</v>
      </c>
      <c r="K633">
        <v>206.6165</v>
      </c>
      <c r="P633" s="6">
        <v>42902</v>
      </c>
      <c r="Q633">
        <v>8.6900000000000005E-2</v>
      </c>
      <c r="S633" s="6">
        <v>42906</v>
      </c>
      <c r="T633">
        <v>21590</v>
      </c>
      <c r="W633" s="6">
        <v>42942</v>
      </c>
      <c r="X633" t="s">
        <v>1622</v>
      </c>
      <c r="Y633">
        <v>2208.08</v>
      </c>
      <c r="AJ633" s="6">
        <v>42902</v>
      </c>
      <c r="AK633" s="4">
        <f t="shared" si="184"/>
        <v>8.6900000000000005E-2</v>
      </c>
      <c r="AM633" s="6">
        <v>42906</v>
      </c>
      <c r="AN633">
        <f t="shared" si="185"/>
        <v>4525.9117000000006</v>
      </c>
      <c r="AR633" s="6">
        <v>42899</v>
      </c>
      <c r="AS633">
        <f t="shared" si="186"/>
        <v>206.6165</v>
      </c>
      <c r="AT633">
        <f t="shared" si="187"/>
        <v>2169.5500000000002</v>
      </c>
      <c r="AU633">
        <f t="shared" si="193"/>
        <v>1.2012486395702737E-3</v>
      </c>
      <c r="AV633">
        <f t="shared" si="194"/>
        <v>1.2321863693420809E-3</v>
      </c>
      <c r="AX633" s="6">
        <v>42899</v>
      </c>
      <c r="AY633">
        <f t="shared" si="188"/>
        <v>206.6165</v>
      </c>
      <c r="AZ633">
        <f t="shared" si="189"/>
        <v>206.8</v>
      </c>
      <c r="BA633">
        <f t="shared" si="195"/>
        <v>0</v>
      </c>
      <c r="BB633">
        <f t="shared" si="196"/>
        <v>8.8811880948536093E-4</v>
      </c>
      <c r="BE633">
        <f t="shared" si="197"/>
        <v>114.19377124381666</v>
      </c>
      <c r="BF633" t="e">
        <f t="shared" si="198"/>
        <v>#N/A</v>
      </c>
      <c r="BG633">
        <f t="shared" si="182"/>
        <v>0.1820630629547714</v>
      </c>
      <c r="BH633">
        <f t="shared" si="183"/>
        <v>0.1821125518317607</v>
      </c>
      <c r="BI633">
        <f t="shared" si="201"/>
        <v>0.99999232972276342</v>
      </c>
      <c r="BL633" s="9"/>
      <c r="BM633" s="10" t="e">
        <f t="shared" si="199"/>
        <v>#N/A</v>
      </c>
      <c r="BN633" s="10" t="e">
        <f t="shared" si="200"/>
        <v>#N/A</v>
      </c>
      <c r="BO633" s="10" t="e">
        <f t="shared" si="190"/>
        <v>#N/A</v>
      </c>
      <c r="BP633" t="str">
        <f t="shared" si="191"/>
        <v/>
      </c>
      <c r="BQ633" s="10" t="str">
        <f t="shared" si="192"/>
        <v/>
      </c>
    </row>
    <row r="634" spans="4:69" x14ac:dyDescent="0.25">
      <c r="D634" s="6">
        <v>42900</v>
      </c>
      <c r="E634">
        <v>206.37110000000001</v>
      </c>
      <c r="F634">
        <v>205.25</v>
      </c>
      <c r="I634" s="6">
        <v>42900</v>
      </c>
      <c r="J634">
        <v>205.25</v>
      </c>
      <c r="K634">
        <v>206.37110000000001</v>
      </c>
      <c r="P634" s="6">
        <v>42905</v>
      </c>
      <c r="Q634">
        <v>8.4599999999999995E-2</v>
      </c>
      <c r="S634" s="6">
        <v>42907</v>
      </c>
      <c r="T634">
        <v>32922</v>
      </c>
      <c r="W634" s="6">
        <v>42943</v>
      </c>
      <c r="X634" t="s">
        <v>1622</v>
      </c>
      <c r="Y634">
        <v>2216.2199999999998</v>
      </c>
      <c r="AJ634" s="6">
        <v>42905</v>
      </c>
      <c r="AK634" s="4">
        <f t="shared" si="184"/>
        <v>8.4599999999999995E-2</v>
      </c>
      <c r="AM634" s="6">
        <v>42907</v>
      </c>
      <c r="AN634">
        <f t="shared" si="185"/>
        <v>6881.3564400000005</v>
      </c>
      <c r="AR634" s="6">
        <v>42900</v>
      </c>
      <c r="AS634">
        <f t="shared" si="186"/>
        <v>206.37110000000001</v>
      </c>
      <c r="AT634">
        <f t="shared" si="187"/>
        <v>2167.04</v>
      </c>
      <c r="AU634">
        <f t="shared" si="193"/>
        <v>-1.1877076612951676E-3</v>
      </c>
      <c r="AV634">
        <f t="shared" si="194"/>
        <v>-1.156921942338407E-3</v>
      </c>
      <c r="AX634" s="6">
        <v>42900</v>
      </c>
      <c r="AY634">
        <f t="shared" si="188"/>
        <v>206.37110000000001</v>
      </c>
      <c r="AZ634">
        <f t="shared" si="189"/>
        <v>205.25</v>
      </c>
      <c r="BA634">
        <f t="shared" si="195"/>
        <v>-5.4324466943288519E-3</v>
      </c>
      <c r="BB634">
        <f t="shared" si="196"/>
        <v>0</v>
      </c>
      <c r="BE634">
        <f t="shared" si="197"/>
        <v>114.05814242683819</v>
      </c>
      <c r="BF634" t="e">
        <f t="shared" si="198"/>
        <v>#N/A</v>
      </c>
      <c r="BG634">
        <f t="shared" si="182"/>
        <v>0.17940722376201124</v>
      </c>
      <c r="BH634">
        <f t="shared" si="183"/>
        <v>0.17945513365772653</v>
      </c>
      <c r="BI634">
        <f t="shared" si="201"/>
        <v>0.999989849787837</v>
      </c>
      <c r="BL634" s="9"/>
      <c r="BM634" s="10" t="e">
        <f t="shared" si="199"/>
        <v>#N/A</v>
      </c>
      <c r="BN634" s="10" t="e">
        <f t="shared" si="200"/>
        <v>#N/A</v>
      </c>
      <c r="BO634" s="10" t="e">
        <f t="shared" si="190"/>
        <v>#N/A</v>
      </c>
      <c r="BP634" t="str">
        <f t="shared" si="191"/>
        <v/>
      </c>
      <c r="BQ634" s="10" t="str">
        <f t="shared" si="192"/>
        <v/>
      </c>
    </row>
    <row r="635" spans="4:69" x14ac:dyDescent="0.25">
      <c r="D635" s="6">
        <v>42901</v>
      </c>
      <c r="E635">
        <v>205.89439999999999</v>
      </c>
      <c r="F635">
        <v>205.92</v>
      </c>
      <c r="I635" s="6">
        <v>42901</v>
      </c>
      <c r="J635">
        <v>205.92</v>
      </c>
      <c r="K635">
        <v>205.89439999999999</v>
      </c>
      <c r="P635" s="6">
        <v>42906</v>
      </c>
      <c r="Q635">
        <v>5.8400000000000001E-2</v>
      </c>
      <c r="S635" s="6">
        <v>42908</v>
      </c>
      <c r="T635">
        <v>14099</v>
      </c>
      <c r="W635" s="6">
        <v>42944</v>
      </c>
      <c r="X635" t="s">
        <v>1622</v>
      </c>
      <c r="Y635">
        <v>2208.67</v>
      </c>
      <c r="AJ635" s="6">
        <v>42906</v>
      </c>
      <c r="AK635" s="4">
        <f t="shared" si="184"/>
        <v>5.8400000000000001E-2</v>
      </c>
      <c r="AM635" s="6">
        <v>42908</v>
      </c>
      <c r="AN635">
        <f t="shared" si="185"/>
        <v>2952.8945600000002</v>
      </c>
      <c r="AR635" s="6">
        <v>42901</v>
      </c>
      <c r="AS635">
        <f t="shared" si="186"/>
        <v>205.89439999999999</v>
      </c>
      <c r="AT635">
        <f t="shared" si="187"/>
        <v>2162.1</v>
      </c>
      <c r="AU635">
        <f t="shared" si="193"/>
        <v>-2.3099164563256114E-3</v>
      </c>
      <c r="AV635">
        <f t="shared" si="194"/>
        <v>-2.2796072061429529E-3</v>
      </c>
      <c r="AX635" s="6">
        <v>42901</v>
      </c>
      <c r="AY635">
        <f t="shared" si="188"/>
        <v>205.89439999999999</v>
      </c>
      <c r="AZ635">
        <f t="shared" si="189"/>
        <v>205.92</v>
      </c>
      <c r="BA635">
        <f t="shared" si="195"/>
        <v>0</v>
      </c>
      <c r="BB635">
        <f t="shared" si="196"/>
        <v>1.2433558173507997E-4</v>
      </c>
      <c r="BE635">
        <f t="shared" si="197"/>
        <v>113.7946776466685</v>
      </c>
      <c r="BF635" t="e">
        <f t="shared" si="198"/>
        <v>#N/A</v>
      </c>
      <c r="BG635">
        <f t="shared" si="182"/>
        <v>0.1793047435835026</v>
      </c>
      <c r="BH635">
        <f t="shared" si="183"/>
        <v>0.17935346862655752</v>
      </c>
      <c r="BI635">
        <f t="shared" si="201"/>
        <v>0.99998996899997905</v>
      </c>
      <c r="BL635" s="9"/>
      <c r="BM635" s="10" t="e">
        <f t="shared" si="199"/>
        <v>#N/A</v>
      </c>
      <c r="BN635" s="10" t="e">
        <f t="shared" si="200"/>
        <v>#N/A</v>
      </c>
      <c r="BO635" s="10" t="e">
        <f t="shared" si="190"/>
        <v>#N/A</v>
      </c>
      <c r="BP635" t="str">
        <f t="shared" si="191"/>
        <v/>
      </c>
      <c r="BQ635" s="10" t="str">
        <f t="shared" si="192"/>
        <v/>
      </c>
    </row>
    <row r="636" spans="4:69" x14ac:dyDescent="0.25">
      <c r="D636" s="6">
        <v>42902</v>
      </c>
      <c r="E636">
        <v>206.9194</v>
      </c>
      <c r="F636">
        <v>206.75</v>
      </c>
      <c r="I636" s="6">
        <v>42902</v>
      </c>
      <c r="J636">
        <v>206.75</v>
      </c>
      <c r="K636">
        <v>206.9194</v>
      </c>
      <c r="P636" s="6">
        <v>42907</v>
      </c>
      <c r="Q636">
        <v>0.1114</v>
      </c>
      <c r="S636" s="6">
        <v>42909</v>
      </c>
      <c r="T636">
        <v>52351</v>
      </c>
      <c r="W636" s="6">
        <v>42947</v>
      </c>
      <c r="X636" t="s">
        <v>1622</v>
      </c>
      <c r="Y636">
        <v>2205.11</v>
      </c>
      <c r="AJ636" s="6">
        <v>42907</v>
      </c>
      <c r="AK636" s="4">
        <f t="shared" si="184"/>
        <v>0.1114</v>
      </c>
      <c r="AM636" s="6">
        <v>42909</v>
      </c>
      <c r="AN636">
        <f t="shared" si="185"/>
        <v>10927.747740000001</v>
      </c>
      <c r="AR636" s="6">
        <v>42902</v>
      </c>
      <c r="AS636">
        <f t="shared" si="186"/>
        <v>206.9194</v>
      </c>
      <c r="AT636">
        <f t="shared" si="187"/>
        <v>2172.9299999999998</v>
      </c>
      <c r="AU636">
        <f t="shared" si="193"/>
        <v>4.9782801280657818E-3</v>
      </c>
      <c r="AV636">
        <f t="shared" si="194"/>
        <v>5.0090190092964004E-3</v>
      </c>
      <c r="AX636" s="6">
        <v>42902</v>
      </c>
      <c r="AY636">
        <f t="shared" si="188"/>
        <v>206.9194</v>
      </c>
      <c r="AZ636">
        <f t="shared" si="189"/>
        <v>206.75</v>
      </c>
      <c r="BA636">
        <f t="shared" si="195"/>
        <v>-8.1867625751863571E-4</v>
      </c>
      <c r="BB636">
        <f t="shared" si="196"/>
        <v>0</v>
      </c>
      <c r="BE636">
        <f t="shared" si="197"/>
        <v>114.36117942907657</v>
      </c>
      <c r="BF636" t="e">
        <f t="shared" si="198"/>
        <v>#N/A</v>
      </c>
      <c r="BG636">
        <f t="shared" si="182"/>
        <v>0.17787386334366834</v>
      </c>
      <c r="BH636">
        <f t="shared" si="183"/>
        <v>0.17791605741314889</v>
      </c>
      <c r="BI636">
        <f t="shared" si="201"/>
        <v>0.99999212917139502</v>
      </c>
      <c r="BL636" s="9"/>
      <c r="BM636" s="10" t="e">
        <f t="shared" si="199"/>
        <v>#N/A</v>
      </c>
      <c r="BN636" s="10" t="e">
        <f t="shared" si="200"/>
        <v>#N/A</v>
      </c>
      <c r="BO636" s="10" t="e">
        <f t="shared" si="190"/>
        <v>#N/A</v>
      </c>
      <c r="BP636" t="str">
        <f t="shared" si="191"/>
        <v/>
      </c>
      <c r="BQ636" s="10" t="str">
        <f t="shared" si="192"/>
        <v/>
      </c>
    </row>
    <row r="637" spans="4:69" x14ac:dyDescent="0.25">
      <c r="D637" s="6">
        <v>42905</v>
      </c>
      <c r="E637">
        <v>208.20099999999999</v>
      </c>
      <c r="F637">
        <v>208.77</v>
      </c>
      <c r="I637" s="6">
        <v>42905</v>
      </c>
      <c r="J637">
        <v>208.77</v>
      </c>
      <c r="K637">
        <v>208.20099999999999</v>
      </c>
      <c r="P637" s="6">
        <v>42908</v>
      </c>
      <c r="Q637">
        <v>8.1299999999999997E-2</v>
      </c>
      <c r="S637" s="6">
        <v>42912</v>
      </c>
      <c r="T637">
        <v>3263</v>
      </c>
      <c r="W637" s="6">
        <v>42948</v>
      </c>
      <c r="X637" t="s">
        <v>1622</v>
      </c>
      <c r="Y637">
        <v>2218.52</v>
      </c>
      <c r="AJ637" s="6">
        <v>42908</v>
      </c>
      <c r="AK637" s="4">
        <f t="shared" si="184"/>
        <v>8.1299999999999997E-2</v>
      </c>
      <c r="AM637" s="6">
        <v>42912</v>
      </c>
      <c r="AN637">
        <f t="shared" si="185"/>
        <v>683.79428000000007</v>
      </c>
      <c r="AR637" s="6">
        <v>42905</v>
      </c>
      <c r="AS637">
        <f t="shared" si="186"/>
        <v>208.20099999999999</v>
      </c>
      <c r="AT637">
        <f t="shared" si="187"/>
        <v>2186.59</v>
      </c>
      <c r="AU637">
        <f t="shared" si="193"/>
        <v>6.1937160072955688E-3</v>
      </c>
      <c r="AV637">
        <f t="shared" si="194"/>
        <v>6.2864427294024861E-3</v>
      </c>
      <c r="AX637" s="6">
        <v>42905</v>
      </c>
      <c r="AY637">
        <f t="shared" si="188"/>
        <v>208.20099999999999</v>
      </c>
      <c r="AZ637">
        <f t="shared" si="189"/>
        <v>208.77</v>
      </c>
      <c r="BA637">
        <f t="shared" si="195"/>
        <v>0</v>
      </c>
      <c r="BB637">
        <f t="shared" si="196"/>
        <v>2.7329359609225001E-3</v>
      </c>
      <c r="BE637">
        <f t="shared" si="197"/>
        <v>115.06950009671965</v>
      </c>
      <c r="BF637" t="e">
        <f t="shared" si="198"/>
        <v>#N/A</v>
      </c>
      <c r="BG637">
        <f t="shared" si="182"/>
        <v>0.17759657757632238</v>
      </c>
      <c r="BH637">
        <f t="shared" si="183"/>
        <v>0.17764113934418047</v>
      </c>
      <c r="BI637">
        <f t="shared" si="201"/>
        <v>0.99999029831433861</v>
      </c>
      <c r="BL637" s="9"/>
      <c r="BM637" s="10" t="e">
        <f t="shared" si="199"/>
        <v>#N/A</v>
      </c>
      <c r="BN637" s="10" t="e">
        <f t="shared" si="200"/>
        <v>#N/A</v>
      </c>
      <c r="BO637" s="10" t="e">
        <f t="shared" si="190"/>
        <v>#N/A</v>
      </c>
      <c r="BP637" t="str">
        <f t="shared" si="191"/>
        <v/>
      </c>
      <c r="BQ637" s="10" t="str">
        <f t="shared" si="192"/>
        <v/>
      </c>
    </row>
    <row r="638" spans="4:69" x14ac:dyDescent="0.25">
      <c r="D638" s="6">
        <v>42906</v>
      </c>
      <c r="E638">
        <v>209.64660000000001</v>
      </c>
      <c r="F638">
        <v>209.63</v>
      </c>
      <c r="I638" s="6">
        <v>42906</v>
      </c>
      <c r="J638">
        <v>209.63</v>
      </c>
      <c r="K638">
        <v>209.64660000000001</v>
      </c>
      <c r="P638" s="6">
        <v>42909</v>
      </c>
      <c r="Q638">
        <v>9.8799999999999999E-2</v>
      </c>
      <c r="S638" s="6">
        <v>42913</v>
      </c>
      <c r="T638">
        <v>6891</v>
      </c>
      <c r="W638" s="6">
        <v>42949</v>
      </c>
      <c r="X638" t="s">
        <v>1622</v>
      </c>
      <c r="Y638">
        <v>2226.48</v>
      </c>
      <c r="AJ638" s="6">
        <v>42909</v>
      </c>
      <c r="AK638" s="4">
        <f t="shared" si="184"/>
        <v>9.8799999999999999E-2</v>
      </c>
      <c r="AM638" s="6">
        <v>42913</v>
      </c>
      <c r="AN638">
        <f t="shared" si="185"/>
        <v>1447.73019</v>
      </c>
      <c r="AR638" s="6">
        <v>42906</v>
      </c>
      <c r="AS638">
        <f t="shared" si="186"/>
        <v>209.64660000000001</v>
      </c>
      <c r="AT638">
        <f t="shared" si="187"/>
        <v>2201.84</v>
      </c>
      <c r="AU638">
        <f t="shared" si="193"/>
        <v>6.9432903780481947E-3</v>
      </c>
      <c r="AV638">
        <f t="shared" si="194"/>
        <v>6.9743298926638886E-3</v>
      </c>
      <c r="AX638" s="6">
        <v>42906</v>
      </c>
      <c r="AY638">
        <f t="shared" si="188"/>
        <v>209.64660000000001</v>
      </c>
      <c r="AZ638">
        <f t="shared" si="189"/>
        <v>209.63</v>
      </c>
      <c r="BA638">
        <f t="shared" si="195"/>
        <v>-7.9180869138828491E-5</v>
      </c>
      <c r="BB638">
        <f t="shared" si="196"/>
        <v>0</v>
      </c>
      <c r="BE638">
        <f t="shared" si="197"/>
        <v>115.86846104954802</v>
      </c>
      <c r="BF638" t="e">
        <f t="shared" si="198"/>
        <v>#N/A</v>
      </c>
      <c r="BG638">
        <f t="shared" si="182"/>
        <v>0.17749535622436646</v>
      </c>
      <c r="BH638">
        <f t="shared" si="183"/>
        <v>0.17753882737210255</v>
      </c>
      <c r="BI638">
        <f t="shared" si="201"/>
        <v>0.9999904494648939</v>
      </c>
      <c r="BL638" s="9"/>
      <c r="BM638" s="10" t="e">
        <f t="shared" si="199"/>
        <v>#N/A</v>
      </c>
      <c r="BN638" s="10" t="e">
        <f t="shared" si="200"/>
        <v>#N/A</v>
      </c>
      <c r="BO638" s="10" t="e">
        <f t="shared" si="190"/>
        <v>#N/A</v>
      </c>
      <c r="BP638" t="str">
        <f t="shared" si="191"/>
        <v/>
      </c>
      <c r="BQ638" s="10" t="str">
        <f t="shared" si="192"/>
        <v/>
      </c>
    </row>
    <row r="639" spans="4:69" x14ac:dyDescent="0.25">
      <c r="D639" s="6">
        <v>42907</v>
      </c>
      <c r="E639">
        <v>208.90129999999999</v>
      </c>
      <c r="F639">
        <v>209.02</v>
      </c>
      <c r="I639" s="6">
        <v>42907</v>
      </c>
      <c r="J639">
        <v>209.02</v>
      </c>
      <c r="K639">
        <v>208.90129999999999</v>
      </c>
      <c r="P639" s="6">
        <v>42912</v>
      </c>
      <c r="Q639">
        <v>7.9399999999999998E-2</v>
      </c>
      <c r="S639" s="6">
        <v>42914</v>
      </c>
      <c r="T639">
        <v>2916</v>
      </c>
      <c r="W639" s="6">
        <v>42950</v>
      </c>
      <c r="X639" t="s">
        <v>1622</v>
      </c>
      <c r="Y639">
        <v>2225.66</v>
      </c>
      <c r="AJ639" s="6">
        <v>42912</v>
      </c>
      <c r="AK639" s="4">
        <f t="shared" si="184"/>
        <v>7.9399999999999998E-2</v>
      </c>
      <c r="AM639" s="6">
        <v>42914</v>
      </c>
      <c r="AN639">
        <f t="shared" si="185"/>
        <v>612.53495999999996</v>
      </c>
      <c r="AR639" s="6">
        <v>42907</v>
      </c>
      <c r="AS639">
        <f t="shared" si="186"/>
        <v>208.90129999999999</v>
      </c>
      <c r="AT639">
        <f t="shared" si="187"/>
        <v>2194.08</v>
      </c>
      <c r="AU639">
        <f t="shared" si="193"/>
        <v>-3.5550302270583867E-3</v>
      </c>
      <c r="AV639">
        <f t="shared" si="194"/>
        <v>-3.5243251099081885E-3</v>
      </c>
      <c r="AX639" s="6">
        <v>42907</v>
      </c>
      <c r="AY639">
        <f t="shared" si="188"/>
        <v>208.90129999999999</v>
      </c>
      <c r="AZ639">
        <f t="shared" si="189"/>
        <v>209.02</v>
      </c>
      <c r="BA639">
        <f t="shared" si="195"/>
        <v>0</v>
      </c>
      <c r="BB639">
        <f t="shared" si="196"/>
        <v>5.6821092065972856E-4</v>
      </c>
      <c r="BE639">
        <f t="shared" si="197"/>
        <v>115.45654516815414</v>
      </c>
      <c r="BF639" t="e">
        <f t="shared" si="198"/>
        <v>#N/A</v>
      </c>
      <c r="BG639">
        <f t="shared" si="182"/>
        <v>0.1772457435225987</v>
      </c>
      <c r="BH639">
        <f t="shared" si="183"/>
        <v>0.17729036710497911</v>
      </c>
      <c r="BI639">
        <f t="shared" si="201"/>
        <v>0.99999077817766757</v>
      </c>
      <c r="BL639" s="9"/>
      <c r="BM639" s="10" t="e">
        <f t="shared" si="199"/>
        <v>#N/A</v>
      </c>
      <c r="BN639" s="10" t="e">
        <f t="shared" si="200"/>
        <v>#N/A</v>
      </c>
      <c r="BO639" s="10" t="e">
        <f t="shared" si="190"/>
        <v>#N/A</v>
      </c>
      <c r="BP639" t="str">
        <f t="shared" si="191"/>
        <v/>
      </c>
      <c r="BQ639" s="10" t="str">
        <f t="shared" si="192"/>
        <v/>
      </c>
    </row>
    <row r="640" spans="4:69" x14ac:dyDescent="0.25">
      <c r="D640" s="6">
        <v>42908</v>
      </c>
      <c r="E640">
        <v>208.73779999999999</v>
      </c>
      <c r="F640">
        <v>209.44</v>
      </c>
      <c r="I640" s="6">
        <v>42908</v>
      </c>
      <c r="J640">
        <v>209.44</v>
      </c>
      <c r="K640">
        <v>208.73779999999999</v>
      </c>
      <c r="P640" s="6">
        <v>42913</v>
      </c>
      <c r="Q640">
        <v>7.3099999999999998E-2</v>
      </c>
      <c r="S640" s="6">
        <v>42915</v>
      </c>
      <c r="T640">
        <v>17128</v>
      </c>
      <c r="W640" s="6">
        <v>42951</v>
      </c>
      <c r="X640" t="s">
        <v>1622</v>
      </c>
      <c r="Y640">
        <v>2222.4</v>
      </c>
      <c r="AJ640" s="6">
        <v>42913</v>
      </c>
      <c r="AK640" s="4">
        <f t="shared" si="184"/>
        <v>7.3099999999999998E-2</v>
      </c>
      <c r="AM640" s="6">
        <v>42915</v>
      </c>
      <c r="AN640">
        <f t="shared" si="185"/>
        <v>3589.0011199999994</v>
      </c>
      <c r="AR640" s="6">
        <v>42908</v>
      </c>
      <c r="AS640">
        <f t="shared" si="186"/>
        <v>208.73779999999999</v>
      </c>
      <c r="AT640">
        <f t="shared" si="187"/>
        <v>2192.4299999999998</v>
      </c>
      <c r="AU640">
        <f t="shared" si="193"/>
        <v>-7.8266626392464733E-4</v>
      </c>
      <c r="AV640">
        <f t="shared" si="194"/>
        <v>-7.5202362721504823E-4</v>
      </c>
      <c r="AX640" s="6">
        <v>42908</v>
      </c>
      <c r="AY640">
        <f t="shared" si="188"/>
        <v>208.73779999999999</v>
      </c>
      <c r="AZ640">
        <f t="shared" si="189"/>
        <v>209.44</v>
      </c>
      <c r="BA640">
        <f t="shared" si="195"/>
        <v>0</v>
      </c>
      <c r="BB640">
        <f t="shared" si="196"/>
        <v>3.3640289396554834E-3</v>
      </c>
      <c r="BE640">
        <f t="shared" si="197"/>
        <v>115.36618122530173</v>
      </c>
      <c r="BF640" t="e">
        <f t="shared" si="198"/>
        <v>#N/A</v>
      </c>
      <c r="BG640">
        <f t="shared" si="182"/>
        <v>0.15762603581886206</v>
      </c>
      <c r="BH640">
        <f t="shared" si="183"/>
        <v>0.1576683079754623</v>
      </c>
      <c r="BI640">
        <f t="shared" si="201"/>
        <v>0.99998999755694928</v>
      </c>
      <c r="BL640" s="9"/>
      <c r="BM640" s="10" t="e">
        <f t="shared" si="199"/>
        <v>#N/A</v>
      </c>
      <c r="BN640" s="10" t="e">
        <f t="shared" si="200"/>
        <v>#N/A</v>
      </c>
      <c r="BO640" s="10" t="e">
        <f t="shared" si="190"/>
        <v>#N/A</v>
      </c>
      <c r="BP640" t="str">
        <f t="shared" si="191"/>
        <v/>
      </c>
      <c r="BQ640" s="10" t="str">
        <f t="shared" si="192"/>
        <v/>
      </c>
    </row>
    <row r="641" spans="4:69" x14ac:dyDescent="0.25">
      <c r="D641" s="6">
        <v>42909</v>
      </c>
      <c r="E641">
        <v>208.85140000000001</v>
      </c>
      <c r="F641">
        <v>208.74</v>
      </c>
      <c r="I641" s="6">
        <v>42909</v>
      </c>
      <c r="J641">
        <v>208.74</v>
      </c>
      <c r="K641">
        <v>208.85140000000001</v>
      </c>
      <c r="P641" s="6">
        <v>42914</v>
      </c>
      <c r="Q641">
        <v>8.3099999999999993E-2</v>
      </c>
      <c r="S641" s="6">
        <v>42916</v>
      </c>
      <c r="T641">
        <v>8107</v>
      </c>
      <c r="W641" s="6">
        <v>42954</v>
      </c>
      <c r="X641" t="s">
        <v>1622</v>
      </c>
      <c r="Y641">
        <v>2232.9699999999998</v>
      </c>
      <c r="AJ641" s="6">
        <v>42914</v>
      </c>
      <c r="AK641" s="4">
        <f t="shared" si="184"/>
        <v>8.3099999999999993E-2</v>
      </c>
      <c r="AM641" s="6">
        <v>42916</v>
      </c>
      <c r="AN641">
        <f t="shared" si="185"/>
        <v>1694.7683500000001</v>
      </c>
      <c r="AR641" s="6">
        <v>42909</v>
      </c>
      <c r="AS641">
        <f t="shared" si="186"/>
        <v>208.85140000000001</v>
      </c>
      <c r="AT641">
        <f t="shared" si="187"/>
        <v>2193.69</v>
      </c>
      <c r="AU641">
        <f t="shared" si="193"/>
        <v>5.4422342287807624E-4</v>
      </c>
      <c r="AV641">
        <f t="shared" si="194"/>
        <v>5.7470477962828781E-4</v>
      </c>
      <c r="AX641" s="6">
        <v>42909</v>
      </c>
      <c r="AY641">
        <f t="shared" si="188"/>
        <v>208.85140000000001</v>
      </c>
      <c r="AZ641">
        <f t="shared" si="189"/>
        <v>208.74</v>
      </c>
      <c r="BA641">
        <f t="shared" si="195"/>
        <v>-5.3339359946835696E-4</v>
      </c>
      <c r="BB641">
        <f t="shared" si="196"/>
        <v>0</v>
      </c>
      <c r="BE641">
        <f t="shared" si="197"/>
        <v>115.42896620333254</v>
      </c>
      <c r="BF641" t="e">
        <f t="shared" si="198"/>
        <v>#N/A</v>
      </c>
      <c r="BG641">
        <f t="shared" si="182"/>
        <v>0.15651613669960709</v>
      </c>
      <c r="BH641">
        <f t="shared" si="183"/>
        <v>0.15655276245343608</v>
      </c>
      <c r="BI641">
        <f t="shared" si="201"/>
        <v>0.99999198680734824</v>
      </c>
      <c r="BL641" s="9"/>
      <c r="BM641" s="10" t="e">
        <f t="shared" si="199"/>
        <v>#N/A</v>
      </c>
      <c r="BN641" s="10" t="e">
        <f t="shared" si="200"/>
        <v>#N/A</v>
      </c>
      <c r="BO641" s="10" t="e">
        <f t="shared" si="190"/>
        <v>#N/A</v>
      </c>
      <c r="BP641" t="str">
        <f t="shared" si="191"/>
        <v/>
      </c>
      <c r="BQ641" s="10" t="str">
        <f t="shared" si="192"/>
        <v/>
      </c>
    </row>
    <row r="642" spans="4:69" x14ac:dyDescent="0.25">
      <c r="D642" s="6">
        <v>42912</v>
      </c>
      <c r="E642">
        <v>208.93969999999999</v>
      </c>
      <c r="F642">
        <v>209.56</v>
      </c>
      <c r="I642" s="6">
        <v>42912</v>
      </c>
      <c r="J642">
        <v>209.56</v>
      </c>
      <c r="K642">
        <v>208.93969999999999</v>
      </c>
      <c r="P642" s="6">
        <v>42915</v>
      </c>
      <c r="Q642">
        <v>7.9399999999999998E-2</v>
      </c>
      <c r="S642" s="6">
        <v>42919</v>
      </c>
      <c r="T642">
        <v>169077</v>
      </c>
      <c r="W642" s="6">
        <v>42955</v>
      </c>
      <c r="X642" t="s">
        <v>1622</v>
      </c>
      <c r="Y642">
        <v>2227.65</v>
      </c>
      <c r="AJ642" s="6">
        <v>42915</v>
      </c>
      <c r="AK642" s="4">
        <f t="shared" si="184"/>
        <v>7.9399999999999998E-2</v>
      </c>
      <c r="AM642" s="6">
        <v>42919</v>
      </c>
      <c r="AN642">
        <f t="shared" si="185"/>
        <v>35680.319309999999</v>
      </c>
      <c r="AR642" s="6">
        <v>42912</v>
      </c>
      <c r="AS642">
        <f t="shared" si="186"/>
        <v>208.93969999999999</v>
      </c>
      <c r="AT642">
        <f t="shared" si="187"/>
        <v>2194.8200000000002</v>
      </c>
      <c r="AU642">
        <f t="shared" si="193"/>
        <v>4.2278864302547348E-4</v>
      </c>
      <c r="AV642">
        <f t="shared" si="194"/>
        <v>5.1511380368252091E-4</v>
      </c>
      <c r="AX642" s="6">
        <v>42912</v>
      </c>
      <c r="AY642">
        <f t="shared" si="188"/>
        <v>208.93969999999999</v>
      </c>
      <c r="AZ642">
        <f t="shared" si="189"/>
        <v>209.56</v>
      </c>
      <c r="BA642">
        <f t="shared" si="195"/>
        <v>0</v>
      </c>
      <c r="BB642">
        <f t="shared" si="196"/>
        <v>2.9687991319984341E-3</v>
      </c>
      <c r="BE642">
        <f t="shared" si="197"/>
        <v>115.47776825931948</v>
      </c>
      <c r="BF642" t="e">
        <f t="shared" si="198"/>
        <v>#N/A</v>
      </c>
      <c r="BG642">
        <f t="shared" si="182"/>
        <v>0.15651631767430518</v>
      </c>
      <c r="BH642">
        <f t="shared" si="183"/>
        <v>0.15655266567538378</v>
      </c>
      <c r="BI642">
        <f t="shared" si="201"/>
        <v>0.99998998592140886</v>
      </c>
      <c r="BL642" s="9"/>
      <c r="BM642" s="10" t="e">
        <f t="shared" si="199"/>
        <v>#N/A</v>
      </c>
      <c r="BN642" s="10" t="e">
        <f t="shared" si="200"/>
        <v>#N/A</v>
      </c>
      <c r="BO642" s="10" t="e">
        <f t="shared" si="190"/>
        <v>#N/A</v>
      </c>
      <c r="BP642" t="str">
        <f t="shared" si="191"/>
        <v/>
      </c>
      <c r="BQ642" s="10" t="str">
        <f t="shared" si="192"/>
        <v/>
      </c>
    </row>
    <row r="643" spans="4:69" x14ac:dyDescent="0.25">
      <c r="D643" s="6">
        <v>42913</v>
      </c>
      <c r="E643">
        <v>209.7996</v>
      </c>
      <c r="F643">
        <v>210.09</v>
      </c>
      <c r="I643" s="6">
        <v>42913</v>
      </c>
      <c r="J643">
        <v>210.09</v>
      </c>
      <c r="K643">
        <v>209.7996</v>
      </c>
      <c r="P643" s="6">
        <v>42916</v>
      </c>
      <c r="Q643">
        <v>7.8600000000000003E-2</v>
      </c>
      <c r="S643" s="6">
        <v>42920</v>
      </c>
      <c r="T643">
        <v>3573</v>
      </c>
      <c r="W643" s="6">
        <v>42956</v>
      </c>
      <c r="X643" t="s">
        <v>1622</v>
      </c>
      <c r="Y643">
        <v>2203.58</v>
      </c>
      <c r="AJ643" s="6">
        <v>42916</v>
      </c>
      <c r="AK643" s="4">
        <f t="shared" si="184"/>
        <v>7.8600000000000003E-2</v>
      </c>
      <c r="AM643" s="6">
        <v>42920</v>
      </c>
      <c r="AN643">
        <f t="shared" si="185"/>
        <v>747.00711000000001</v>
      </c>
      <c r="AR643" s="6">
        <v>42913</v>
      </c>
      <c r="AS643">
        <f t="shared" si="186"/>
        <v>209.7996</v>
      </c>
      <c r="AT643">
        <f t="shared" si="187"/>
        <v>2203.92</v>
      </c>
      <c r="AU643">
        <f t="shared" si="193"/>
        <v>4.115541469620343E-3</v>
      </c>
      <c r="AV643">
        <f t="shared" si="194"/>
        <v>4.1461258782040655E-3</v>
      </c>
      <c r="AX643" s="6">
        <v>42913</v>
      </c>
      <c r="AY643">
        <f t="shared" si="188"/>
        <v>209.7996</v>
      </c>
      <c r="AZ643">
        <f t="shared" si="189"/>
        <v>210.09</v>
      </c>
      <c r="BA643">
        <f t="shared" si="195"/>
        <v>0</v>
      </c>
      <c r="BB643">
        <f t="shared" si="196"/>
        <v>1.3841780441907758E-3</v>
      </c>
      <c r="BE643">
        <f t="shared" si="197"/>
        <v>115.95302180340991</v>
      </c>
      <c r="BF643" t="e">
        <f t="shared" si="198"/>
        <v>#N/A</v>
      </c>
      <c r="BG643">
        <f t="shared" si="182"/>
        <v>0.15530812864272633</v>
      </c>
      <c r="BH643">
        <f t="shared" si="183"/>
        <v>0.15534617008496104</v>
      </c>
      <c r="BI643">
        <f t="shared" si="201"/>
        <v>0.99998980973172724</v>
      </c>
      <c r="BL643" s="9"/>
      <c r="BM643" s="10" t="e">
        <f t="shared" si="199"/>
        <v>#N/A</v>
      </c>
      <c r="BN643" s="10" t="e">
        <f t="shared" si="200"/>
        <v>#N/A</v>
      </c>
      <c r="BO643" s="10" t="e">
        <f t="shared" si="190"/>
        <v>#N/A</v>
      </c>
      <c r="BP643" t="str">
        <f t="shared" si="191"/>
        <v/>
      </c>
      <c r="BQ643" s="10" t="str">
        <f t="shared" si="192"/>
        <v/>
      </c>
    </row>
    <row r="644" spans="4:69" x14ac:dyDescent="0.25">
      <c r="D644" s="6">
        <v>42914</v>
      </c>
      <c r="E644">
        <v>209.42949999999999</v>
      </c>
      <c r="F644">
        <v>210.06</v>
      </c>
      <c r="I644" s="6">
        <v>42914</v>
      </c>
      <c r="J644">
        <v>210.06</v>
      </c>
      <c r="K644">
        <v>209.42949999999999</v>
      </c>
      <c r="P644" s="6">
        <v>42919</v>
      </c>
      <c r="Q644">
        <v>7.4300000000000005E-2</v>
      </c>
      <c r="S644" s="6">
        <v>42921</v>
      </c>
      <c r="T644">
        <v>9110</v>
      </c>
      <c r="W644" s="6">
        <v>42957</v>
      </c>
      <c r="X644" t="s">
        <v>1622</v>
      </c>
      <c r="Y644">
        <v>2202.6799999999998</v>
      </c>
      <c r="AJ644" s="6">
        <v>42919</v>
      </c>
      <c r="AK644" s="4">
        <f t="shared" si="184"/>
        <v>7.4300000000000005E-2</v>
      </c>
      <c r="AM644" s="6">
        <v>42921</v>
      </c>
      <c r="AN644">
        <f t="shared" si="185"/>
        <v>1909.5471</v>
      </c>
      <c r="AR644" s="6">
        <v>42914</v>
      </c>
      <c r="AS644">
        <f t="shared" si="186"/>
        <v>209.42949999999999</v>
      </c>
      <c r="AT644">
        <f t="shared" si="187"/>
        <v>2200.1</v>
      </c>
      <c r="AU644">
        <f t="shared" si="193"/>
        <v>-1.7640643738120465E-3</v>
      </c>
      <c r="AV644">
        <f t="shared" si="194"/>
        <v>-1.7332752550002217E-3</v>
      </c>
      <c r="AX644" s="6">
        <v>42914</v>
      </c>
      <c r="AY644">
        <f t="shared" si="188"/>
        <v>209.42949999999999</v>
      </c>
      <c r="AZ644">
        <f t="shared" si="189"/>
        <v>210.06</v>
      </c>
      <c r="BA644">
        <f t="shared" si="195"/>
        <v>0</v>
      </c>
      <c r="BB644">
        <f t="shared" si="196"/>
        <v>3.0105596394014444E-3</v>
      </c>
      <c r="BE644">
        <f t="shared" si="197"/>
        <v>115.74847320861066</v>
      </c>
      <c r="BF644" t="e">
        <f t="shared" si="198"/>
        <v>#N/A</v>
      </c>
      <c r="BG644">
        <f t="shared" ref="BG644:BG707" si="202">STDEV(AU390:AU644)*SQRT(260)</f>
        <v>0.15531005091741804</v>
      </c>
      <c r="BH644">
        <f t="shared" ref="BH644:BH707" si="203">STDEV(AV390:AV644)*SQRT(260)</f>
        <v>0.15534810493816575</v>
      </c>
      <c r="BI644">
        <f t="shared" si="201"/>
        <v>0.9999879921128686</v>
      </c>
      <c r="BL644" s="9"/>
      <c r="BM644" s="10" t="e">
        <f t="shared" si="199"/>
        <v>#N/A</v>
      </c>
      <c r="BN644" s="10" t="e">
        <f t="shared" si="200"/>
        <v>#N/A</v>
      </c>
      <c r="BO644" s="10" t="e">
        <f t="shared" si="190"/>
        <v>#N/A</v>
      </c>
      <c r="BP644" t="str">
        <f t="shared" si="191"/>
        <v/>
      </c>
      <c r="BQ644" s="10" t="str">
        <f t="shared" si="192"/>
        <v/>
      </c>
    </row>
    <row r="645" spans="4:69" x14ac:dyDescent="0.25">
      <c r="D645" s="6">
        <v>42915</v>
      </c>
      <c r="E645">
        <v>210.63669999999999</v>
      </c>
      <c r="F645">
        <v>209.54</v>
      </c>
      <c r="I645" s="6">
        <v>42915</v>
      </c>
      <c r="J645">
        <v>209.54</v>
      </c>
      <c r="K645">
        <v>210.63669999999999</v>
      </c>
      <c r="P645" s="6">
        <v>42920</v>
      </c>
      <c r="Q645">
        <v>8.0500000000000002E-2</v>
      </c>
      <c r="S645" s="6">
        <v>42922</v>
      </c>
      <c r="T645">
        <v>17758</v>
      </c>
      <c r="W645" s="6">
        <v>42961</v>
      </c>
      <c r="X645" t="s">
        <v>1622</v>
      </c>
      <c r="Y645">
        <v>2177.5500000000002</v>
      </c>
      <c r="AJ645" s="6">
        <v>42920</v>
      </c>
      <c r="AK645" s="4">
        <f t="shared" ref="AK645:AK708" si="204">IF(VLOOKUP(AJ645,P645:Q1537,2,FALSE)&gt;=$Q$3,$Q$2,VLOOKUP(AJ645,P645:Q1537,2,FALSE))</f>
        <v>8.0500000000000002E-2</v>
      </c>
      <c r="AM645" s="6">
        <v>42922</v>
      </c>
      <c r="AN645">
        <f t="shared" ref="AN645:AN708" si="205">VLOOKUP(AM645,S645:T1537,2,FALSE)*VLOOKUP(AM645,I645:J1540,2,FALSE)/1000</f>
        <v>3705.7394399999998</v>
      </c>
      <c r="AR645" s="6">
        <v>42915</v>
      </c>
      <c r="AS645">
        <f t="shared" ref="AS645:AS708" si="206">IF(VLOOKUP(AR645,I:K,3,FALSE)=$A$9,VLOOKUP(AR644,I:K,3,FALSE),VLOOKUP(AR645,I:K,3,FALSE))</f>
        <v>210.63669999999999</v>
      </c>
      <c r="AT645">
        <f t="shared" ref="AT645:AT708" si="207">IF(VLOOKUP(AR645,W:Y,3,TRUE)="","impo",VLOOKUP(AR645,W:Y,3,TRUE))</f>
        <v>2212.86</v>
      </c>
      <c r="AU645">
        <f t="shared" si="193"/>
        <v>5.7642309225778288E-3</v>
      </c>
      <c r="AV645">
        <f t="shared" si="194"/>
        <v>5.7997363756194797E-3</v>
      </c>
      <c r="AX645" s="6">
        <v>42915</v>
      </c>
      <c r="AY645">
        <f t="shared" ref="AY645:AY708" si="208">IF(VLOOKUP(AX645,D:F,2,FALSE)=$A$9,VLOOKUP(AX644,D:F,2,FALSE),VLOOKUP(AX645,D:F,2,FALSE))</f>
        <v>210.63669999999999</v>
      </c>
      <c r="AZ645">
        <f t="shared" ref="AZ645:AZ708" si="209">IF(VLOOKUP(AX645,D:F,3,FALSE)=$A$9,VLOOKUP(AX644,D:F,3,FALSE),VLOOKUP(AX645,D:F,3,FALSE))</f>
        <v>209.54</v>
      </c>
      <c r="BA645">
        <f t="shared" si="195"/>
        <v>-5.2065950520493454E-3</v>
      </c>
      <c r="BB645">
        <f t="shared" si="196"/>
        <v>0</v>
      </c>
      <c r="BE645">
        <f t="shared" si="197"/>
        <v>116.4156741371209</v>
      </c>
      <c r="BF645" t="e">
        <f t="shared" si="198"/>
        <v>#N/A</v>
      </c>
      <c r="BG645">
        <f t="shared" si="202"/>
        <v>0.15527229019543404</v>
      </c>
      <c r="BH645">
        <f t="shared" si="203"/>
        <v>0.15531059187509011</v>
      </c>
      <c r="BI645">
        <f t="shared" si="201"/>
        <v>0.99997902735570954</v>
      </c>
      <c r="BL645" s="9"/>
      <c r="BM645" s="10" t="e">
        <f t="shared" si="199"/>
        <v>#N/A</v>
      </c>
      <c r="BN645" s="10" t="e">
        <f t="shared" si="200"/>
        <v>#N/A</v>
      </c>
      <c r="BO645" s="10" t="e">
        <f t="shared" ref="BO645:BO708" si="210">IF(VLOOKUP(BL645,AB:AF,3,FALSE)="",$BO$3,VLOOKUP(BL645,AB:AF,3,FALSE))</f>
        <v>#N/A</v>
      </c>
      <c r="BP645" t="str">
        <f t="shared" ref="BP645:BP708" si="211">+IFERROR(IF(VLOOKUP(BL645,I:K,3,FALSE)/VLOOKUP(BL645,I:K,2,FALSE)&lt;1,VLOOKUP(BL645,I:K,3,FALSE)/VLOOKUP(BL645,I:K,2,FALSE)-1,""),"")</f>
        <v/>
      </c>
      <c r="BQ645" s="10" t="str">
        <f t="shared" ref="BQ645:BQ708" si="212">+IFERROR(IF(VLOOKUP(BL645,I:L,3,FALSE)/VLOOKUP(BL645,I:L,2,FALSE)&gt;1,VLOOKUP(BL645,I:L,3,FALSE)/VLOOKUP(BL645,I:L,2,FALSE)-1,""),"")</f>
        <v/>
      </c>
    </row>
    <row r="646" spans="4:69" x14ac:dyDescent="0.25">
      <c r="D646" s="6">
        <v>42916</v>
      </c>
      <c r="E646">
        <v>209.0959</v>
      </c>
      <c r="F646">
        <v>209.05</v>
      </c>
      <c r="I646" s="6">
        <v>42916</v>
      </c>
      <c r="J646">
        <v>209.05</v>
      </c>
      <c r="K646">
        <v>209.0959</v>
      </c>
      <c r="P646" s="6">
        <v>42921</v>
      </c>
      <c r="Q646">
        <v>7.1999999999999995E-2</v>
      </c>
      <c r="S646" s="6">
        <v>42923</v>
      </c>
      <c r="T646">
        <v>36550</v>
      </c>
      <c r="W646" s="6">
        <v>42962</v>
      </c>
      <c r="X646" t="s">
        <v>1622</v>
      </c>
      <c r="Y646">
        <v>2201</v>
      </c>
      <c r="AJ646" s="6">
        <v>42921</v>
      </c>
      <c r="AK646" s="4">
        <f t="shared" si="204"/>
        <v>7.1999999999999995E-2</v>
      </c>
      <c r="AM646" s="6">
        <v>42923</v>
      </c>
      <c r="AN646">
        <f t="shared" si="205"/>
        <v>7667.4589999999998</v>
      </c>
      <c r="AR646" s="6">
        <v>42916</v>
      </c>
      <c r="AS646">
        <f t="shared" si="206"/>
        <v>209.0959</v>
      </c>
      <c r="AT646">
        <f t="shared" si="207"/>
        <v>2196.73</v>
      </c>
      <c r="AU646">
        <f t="shared" ref="AU646:AU709" si="213">AS646/AS645-1</f>
        <v>-7.3149645811959596E-3</v>
      </c>
      <c r="AV646">
        <f t="shared" ref="AV646:AV709" si="214">AT646/AT645-1</f>
        <v>-7.2892094393680607E-3</v>
      </c>
      <c r="AX646" s="6">
        <v>42916</v>
      </c>
      <c r="AY646">
        <f t="shared" si="208"/>
        <v>209.0959</v>
      </c>
      <c r="AZ646">
        <f t="shared" si="209"/>
        <v>209.05</v>
      </c>
      <c r="BA646">
        <f t="shared" ref="BA646:BA709" si="215">IFERROR(IF(AZ646/AY646&lt;1,AZ646/AY646-1,0),"")</f>
        <v>-2.1951649936702289E-4</v>
      </c>
      <c r="BB646">
        <f t="shared" ref="BB646:BB709" si="216">IFERROR(IF(AZ646/AY646&gt;1,AZ646/AY646-1,0),"")</f>
        <v>0</v>
      </c>
      <c r="BE646">
        <f t="shared" ref="BE646:BE709" si="217">BE645*(1+AU646)</f>
        <v>115.56409760411181</v>
      </c>
      <c r="BF646" t="e">
        <f t="shared" ref="BF646:BF709" si="218">BF645/(1+AV646)</f>
        <v>#N/A</v>
      </c>
      <c r="BG646">
        <f t="shared" si="202"/>
        <v>0.15542370295969807</v>
      </c>
      <c r="BH646">
        <f t="shared" si="203"/>
        <v>0.15546138622875527</v>
      </c>
      <c r="BI646">
        <f t="shared" si="201"/>
        <v>0.99998644614470678</v>
      </c>
      <c r="BL646" s="9"/>
      <c r="BM646" s="10" t="e">
        <f t="shared" ref="BM646:BM709" si="219">IF(VLOOKUP(BL646,AB:AF,2,FALSE)="",$BM645,VLOOKUP(BL646,AB:AF,2,FALSE))</f>
        <v>#N/A</v>
      </c>
      <c r="BN646" s="10" t="e">
        <f t="shared" ref="BN646:BN709" si="220">IF(VLOOKUP(BL646,AB:AF,5,FALSE)="",$BN645,VLOOKUP(BL646,AB:AF,5,FALSE))</f>
        <v>#N/A</v>
      </c>
      <c r="BO646" s="10" t="e">
        <f t="shared" si="210"/>
        <v>#N/A</v>
      </c>
      <c r="BP646" t="str">
        <f t="shared" si="211"/>
        <v/>
      </c>
      <c r="BQ646" s="10" t="str">
        <f t="shared" si="212"/>
        <v/>
      </c>
    </row>
    <row r="647" spans="4:69" x14ac:dyDescent="0.25">
      <c r="D647" s="6">
        <v>42919</v>
      </c>
      <c r="E647">
        <v>209.39259999999999</v>
      </c>
      <c r="F647">
        <v>211.03</v>
      </c>
      <c r="I647" s="6">
        <v>42919</v>
      </c>
      <c r="J647">
        <v>211.03</v>
      </c>
      <c r="K647">
        <v>209.39259999999999</v>
      </c>
      <c r="P647" s="6">
        <v>42922</v>
      </c>
      <c r="Q647">
        <v>8.5800000000000001E-2</v>
      </c>
      <c r="S647" s="6">
        <v>42926</v>
      </c>
      <c r="T647">
        <v>2872</v>
      </c>
      <c r="W647" s="6">
        <v>42963</v>
      </c>
      <c r="X647" t="s">
        <v>1622</v>
      </c>
      <c r="Y647">
        <v>2200.71</v>
      </c>
      <c r="AJ647" s="6">
        <v>42922</v>
      </c>
      <c r="AK647" s="4">
        <f t="shared" si="204"/>
        <v>8.5800000000000001E-2</v>
      </c>
      <c r="AM647" s="6">
        <v>42926</v>
      </c>
      <c r="AN647">
        <f t="shared" si="205"/>
        <v>602.17223999999999</v>
      </c>
      <c r="AR647" s="6">
        <v>42919</v>
      </c>
      <c r="AS647">
        <f t="shared" si="206"/>
        <v>209.39259999999999</v>
      </c>
      <c r="AT647">
        <f t="shared" si="207"/>
        <v>2200.0500000000002</v>
      </c>
      <c r="AU647">
        <f t="shared" si="213"/>
        <v>1.4189661298953382E-3</v>
      </c>
      <c r="AV647">
        <f t="shared" si="214"/>
        <v>1.511337305904803E-3</v>
      </c>
      <c r="AX647" s="6">
        <v>42919</v>
      </c>
      <c r="AY647">
        <f t="shared" si="208"/>
        <v>209.39259999999999</v>
      </c>
      <c r="AZ647">
        <f t="shared" si="209"/>
        <v>211.03</v>
      </c>
      <c r="BA647">
        <f t="shared" si="215"/>
        <v>0</v>
      </c>
      <c r="BB647">
        <f t="shared" si="216"/>
        <v>7.8197605837073692E-3</v>
      </c>
      <c r="BE647">
        <f t="shared" si="217"/>
        <v>115.72807914444397</v>
      </c>
      <c r="BF647" t="e">
        <f t="shared" si="218"/>
        <v>#N/A</v>
      </c>
      <c r="BG647">
        <f t="shared" si="202"/>
        <v>0.15533016450771484</v>
      </c>
      <c r="BH647">
        <f t="shared" si="203"/>
        <v>0.15536755267651994</v>
      </c>
      <c r="BI647">
        <f t="shared" si="201"/>
        <v>0.99997764910805587</v>
      </c>
      <c r="BL647" s="9"/>
      <c r="BM647" s="10" t="e">
        <f t="shared" si="219"/>
        <v>#N/A</v>
      </c>
      <c r="BN647" s="10" t="e">
        <f t="shared" si="220"/>
        <v>#N/A</v>
      </c>
      <c r="BO647" s="10" t="e">
        <f t="shared" si="210"/>
        <v>#N/A</v>
      </c>
      <c r="BP647" t="str">
        <f t="shared" si="211"/>
        <v/>
      </c>
      <c r="BQ647" s="10" t="str">
        <f t="shared" si="212"/>
        <v/>
      </c>
    </row>
    <row r="648" spans="4:69" x14ac:dyDescent="0.25">
      <c r="D648" s="6">
        <v>42920</v>
      </c>
      <c r="E648">
        <v>208.77709999999999</v>
      </c>
      <c r="F648">
        <v>209.07</v>
      </c>
      <c r="I648" s="6">
        <v>42920</v>
      </c>
      <c r="J648">
        <v>209.07</v>
      </c>
      <c r="K648">
        <v>208.77709999999999</v>
      </c>
      <c r="P648" s="6">
        <v>42923</v>
      </c>
      <c r="Q648">
        <v>8.3099999999999993E-2</v>
      </c>
      <c r="S648" s="6">
        <v>42927</v>
      </c>
      <c r="T648">
        <v>1178</v>
      </c>
      <c r="W648" s="6">
        <v>42964</v>
      </c>
      <c r="X648" t="s">
        <v>1622</v>
      </c>
      <c r="Y648">
        <v>2199.16</v>
      </c>
      <c r="AJ648" s="6">
        <v>42923</v>
      </c>
      <c r="AK648" s="4">
        <f t="shared" si="204"/>
        <v>8.3099999999999993E-2</v>
      </c>
      <c r="AM648" s="6">
        <v>42927</v>
      </c>
      <c r="AN648">
        <f t="shared" si="205"/>
        <v>248.01612</v>
      </c>
      <c r="AR648" s="6">
        <v>42920</v>
      </c>
      <c r="AS648">
        <f t="shared" si="206"/>
        <v>208.77709999999999</v>
      </c>
      <c r="AT648">
        <f t="shared" si="207"/>
        <v>2193.65</v>
      </c>
      <c r="AU648">
        <f t="shared" si="213"/>
        <v>-2.9394544028776837E-3</v>
      </c>
      <c r="AV648">
        <f t="shared" si="214"/>
        <v>-2.9090247948910797E-3</v>
      </c>
      <c r="AX648" s="6">
        <v>42920</v>
      </c>
      <c r="AY648">
        <f t="shared" si="208"/>
        <v>208.77709999999999</v>
      </c>
      <c r="AZ648">
        <f t="shared" si="209"/>
        <v>209.07</v>
      </c>
      <c r="BA648">
        <f t="shared" si="215"/>
        <v>0</v>
      </c>
      <c r="BB648">
        <f t="shared" si="216"/>
        <v>1.4029316433650241E-3</v>
      </c>
      <c r="BE648">
        <f t="shared" si="217"/>
        <v>115.38790173266625</v>
      </c>
      <c r="BF648" t="e">
        <f t="shared" si="218"/>
        <v>#N/A</v>
      </c>
      <c r="BG648">
        <f t="shared" si="202"/>
        <v>0.15414317353914767</v>
      </c>
      <c r="BH648">
        <f t="shared" si="203"/>
        <v>0.15417944429161742</v>
      </c>
      <c r="BI648">
        <f t="shared" si="201"/>
        <v>0.99997887650481698</v>
      </c>
      <c r="BL648" s="9"/>
      <c r="BM648" s="10" t="e">
        <f t="shared" si="219"/>
        <v>#N/A</v>
      </c>
      <c r="BN648" s="10" t="e">
        <f t="shared" si="220"/>
        <v>#N/A</v>
      </c>
      <c r="BO648" s="10" t="e">
        <f t="shared" si="210"/>
        <v>#N/A</v>
      </c>
      <c r="BP648" t="str">
        <f t="shared" si="211"/>
        <v/>
      </c>
      <c r="BQ648" s="10" t="str">
        <f t="shared" si="212"/>
        <v/>
      </c>
    </row>
    <row r="649" spans="4:69" x14ac:dyDescent="0.25">
      <c r="D649" s="6">
        <v>42921</v>
      </c>
      <c r="E649">
        <v>209.9203</v>
      </c>
      <c r="F649">
        <v>209.61</v>
      </c>
      <c r="I649" s="6">
        <v>42921</v>
      </c>
      <c r="J649">
        <v>209.61</v>
      </c>
      <c r="K649">
        <v>209.9203</v>
      </c>
      <c r="P649" s="6">
        <v>42926</v>
      </c>
      <c r="Q649">
        <v>7.8700000000000006E-2</v>
      </c>
      <c r="S649" s="6">
        <v>42928</v>
      </c>
      <c r="T649">
        <v>5392</v>
      </c>
      <c r="W649" s="6">
        <v>42965</v>
      </c>
      <c r="X649" t="s">
        <v>1622</v>
      </c>
      <c r="Y649">
        <v>2174.87</v>
      </c>
      <c r="AJ649" s="6">
        <v>42926</v>
      </c>
      <c r="AK649" s="4">
        <f t="shared" si="204"/>
        <v>7.8700000000000006E-2</v>
      </c>
      <c r="AM649" s="6">
        <v>42928</v>
      </c>
      <c r="AN649">
        <f t="shared" si="205"/>
        <v>1136.4179199999999</v>
      </c>
      <c r="AR649" s="6">
        <v>42921</v>
      </c>
      <c r="AS649">
        <f t="shared" si="206"/>
        <v>209.9203</v>
      </c>
      <c r="AT649">
        <f t="shared" si="207"/>
        <v>2205.7199999999998</v>
      </c>
      <c r="AU649">
        <f t="shared" si="213"/>
        <v>5.4756963287641014E-3</v>
      </c>
      <c r="AV649">
        <f t="shared" si="214"/>
        <v>5.5022451165864794E-3</v>
      </c>
      <c r="AX649" s="6">
        <v>42921</v>
      </c>
      <c r="AY649">
        <f t="shared" si="208"/>
        <v>209.9203</v>
      </c>
      <c r="AZ649">
        <f t="shared" si="209"/>
        <v>209.61</v>
      </c>
      <c r="BA649">
        <f t="shared" si="215"/>
        <v>-1.4781800521435073E-3</v>
      </c>
      <c r="BB649">
        <f t="shared" si="216"/>
        <v>0</v>
      </c>
      <c r="BE649">
        <f t="shared" si="217"/>
        <v>116.0197308425676</v>
      </c>
      <c r="BF649" t="e">
        <f t="shared" si="218"/>
        <v>#N/A</v>
      </c>
      <c r="BG649">
        <f t="shared" si="202"/>
        <v>0.1539976826725348</v>
      </c>
      <c r="BH649">
        <f t="shared" si="203"/>
        <v>0.15403277889498984</v>
      </c>
      <c r="BI649">
        <f t="shared" si="201"/>
        <v>0.99997772449551725</v>
      </c>
      <c r="BL649" s="9"/>
      <c r="BM649" s="10" t="e">
        <f t="shared" si="219"/>
        <v>#N/A</v>
      </c>
      <c r="BN649" s="10" t="e">
        <f t="shared" si="220"/>
        <v>#N/A</v>
      </c>
      <c r="BO649" s="10" t="e">
        <f t="shared" si="210"/>
        <v>#N/A</v>
      </c>
      <c r="BP649" t="str">
        <f t="shared" si="211"/>
        <v/>
      </c>
      <c r="BQ649" s="10" t="str">
        <f t="shared" si="212"/>
        <v/>
      </c>
    </row>
    <row r="650" spans="4:69" x14ac:dyDescent="0.25">
      <c r="D650" s="6">
        <v>42922</v>
      </c>
      <c r="E650">
        <v>209.50659999999999</v>
      </c>
      <c r="F650">
        <v>208.68</v>
      </c>
      <c r="I650" s="6">
        <v>42922</v>
      </c>
      <c r="J650">
        <v>208.68</v>
      </c>
      <c r="K650">
        <v>209.50659999999999</v>
      </c>
      <c r="P650" s="6">
        <v>42927</v>
      </c>
      <c r="Q650">
        <v>8.3500000000000005E-2</v>
      </c>
      <c r="S650" s="6">
        <v>42929</v>
      </c>
      <c r="T650">
        <v>3185</v>
      </c>
      <c r="W650" s="6">
        <v>42968</v>
      </c>
      <c r="X650" t="s">
        <v>1622</v>
      </c>
      <c r="Y650">
        <v>2171.86</v>
      </c>
      <c r="AJ650" s="6">
        <v>42927</v>
      </c>
      <c r="AK650" s="4">
        <f t="shared" si="204"/>
        <v>8.3500000000000005E-2</v>
      </c>
      <c r="AM650" s="6">
        <v>42929</v>
      </c>
      <c r="AN650">
        <f t="shared" si="205"/>
        <v>670.31510000000003</v>
      </c>
      <c r="AR650" s="6">
        <v>42922</v>
      </c>
      <c r="AS650">
        <f t="shared" si="206"/>
        <v>209.50659999999999</v>
      </c>
      <c r="AT650">
        <f t="shared" si="207"/>
        <v>2201.4499999999998</v>
      </c>
      <c r="AU650">
        <f t="shared" si="213"/>
        <v>-1.9707479457680144E-3</v>
      </c>
      <c r="AV650">
        <f t="shared" si="214"/>
        <v>-1.9358758137931753E-3</v>
      </c>
      <c r="AX650" s="6">
        <v>42922</v>
      </c>
      <c r="AY650">
        <f t="shared" si="208"/>
        <v>209.50659999999999</v>
      </c>
      <c r="AZ650">
        <f t="shared" si="209"/>
        <v>208.68</v>
      </c>
      <c r="BA650">
        <f t="shared" si="215"/>
        <v>-3.945460429408798E-3</v>
      </c>
      <c r="BB650">
        <f t="shared" si="216"/>
        <v>0</v>
      </c>
      <c r="BE650">
        <f t="shared" si="217"/>
        <v>115.79108519634104</v>
      </c>
      <c r="BF650" t="e">
        <f t="shared" si="218"/>
        <v>#N/A</v>
      </c>
      <c r="BG650">
        <f t="shared" si="202"/>
        <v>0.15329633781999125</v>
      </c>
      <c r="BH650">
        <f t="shared" si="203"/>
        <v>0.15333043528850201</v>
      </c>
      <c r="BI650">
        <f t="shared" si="201"/>
        <v>0.99997862842182772</v>
      </c>
      <c r="BL650" s="9"/>
      <c r="BM650" s="10" t="e">
        <f t="shared" si="219"/>
        <v>#N/A</v>
      </c>
      <c r="BN650" s="10" t="e">
        <f t="shared" si="220"/>
        <v>#N/A</v>
      </c>
      <c r="BO650" s="10" t="e">
        <f t="shared" si="210"/>
        <v>#N/A</v>
      </c>
      <c r="BP650" t="str">
        <f t="shared" si="211"/>
        <v/>
      </c>
      <c r="BQ650" s="10" t="str">
        <f t="shared" si="212"/>
        <v/>
      </c>
    </row>
    <row r="651" spans="4:69" x14ac:dyDescent="0.25">
      <c r="D651" s="6">
        <v>42923</v>
      </c>
      <c r="E651">
        <v>208.39529999999999</v>
      </c>
      <c r="F651">
        <v>209.78</v>
      </c>
      <c r="I651" s="6">
        <v>42923</v>
      </c>
      <c r="J651">
        <v>209.78</v>
      </c>
      <c r="K651">
        <v>208.39529999999999</v>
      </c>
      <c r="P651" s="6">
        <v>42928</v>
      </c>
      <c r="Q651">
        <v>7.8799999999999995E-2</v>
      </c>
      <c r="S651" s="6">
        <v>42930</v>
      </c>
      <c r="T651">
        <v>1640</v>
      </c>
      <c r="W651" s="6">
        <v>42969</v>
      </c>
      <c r="X651" t="s">
        <v>1622</v>
      </c>
      <c r="Y651">
        <v>2173.14</v>
      </c>
      <c r="AJ651" s="6">
        <v>42928</v>
      </c>
      <c r="AK651" s="4">
        <f t="shared" si="204"/>
        <v>7.8799999999999995E-2</v>
      </c>
      <c r="AM651" s="6">
        <v>42930</v>
      </c>
      <c r="AN651">
        <f t="shared" si="205"/>
        <v>344.08840000000004</v>
      </c>
      <c r="AR651" s="6">
        <v>42923</v>
      </c>
      <c r="AS651">
        <f t="shared" si="206"/>
        <v>208.39529999999999</v>
      </c>
      <c r="AT651">
        <f t="shared" si="207"/>
        <v>2189.84</v>
      </c>
      <c r="AU651">
        <f t="shared" si="213"/>
        <v>-5.304367499639584E-3</v>
      </c>
      <c r="AV651">
        <f t="shared" si="214"/>
        <v>-5.2737968157349213E-3</v>
      </c>
      <c r="AX651" s="6">
        <v>42923</v>
      </c>
      <c r="AY651">
        <f t="shared" si="208"/>
        <v>208.39529999999999</v>
      </c>
      <c r="AZ651">
        <f t="shared" si="209"/>
        <v>209.78</v>
      </c>
      <c r="BA651">
        <f t="shared" si="215"/>
        <v>0</v>
      </c>
      <c r="BB651">
        <f t="shared" si="216"/>
        <v>6.6445836350437215E-3</v>
      </c>
      <c r="BE651">
        <f t="shared" si="217"/>
        <v>115.17688672727758</v>
      </c>
      <c r="BF651" t="e">
        <f t="shared" si="218"/>
        <v>#N/A</v>
      </c>
      <c r="BG651">
        <f t="shared" si="202"/>
        <v>0.14878669632768579</v>
      </c>
      <c r="BH651">
        <f t="shared" si="203"/>
        <v>0.14880921541253431</v>
      </c>
      <c r="BI651">
        <f t="shared" si="201"/>
        <v>0.99998523376118498</v>
      </c>
      <c r="BL651" s="9"/>
      <c r="BM651" s="10" t="e">
        <f t="shared" si="219"/>
        <v>#N/A</v>
      </c>
      <c r="BN651" s="10" t="e">
        <f t="shared" si="220"/>
        <v>#N/A</v>
      </c>
      <c r="BO651" s="10" t="e">
        <f t="shared" si="210"/>
        <v>#N/A</v>
      </c>
      <c r="BP651" t="str">
        <f t="shared" si="211"/>
        <v/>
      </c>
      <c r="BQ651" s="10" t="str">
        <f t="shared" si="212"/>
        <v/>
      </c>
    </row>
    <row r="652" spans="4:69" x14ac:dyDescent="0.25">
      <c r="D652" s="6">
        <v>42926</v>
      </c>
      <c r="E652">
        <v>209.46469999999999</v>
      </c>
      <c r="F652">
        <v>209.67</v>
      </c>
      <c r="I652" s="6">
        <v>42926</v>
      </c>
      <c r="J652">
        <v>209.67</v>
      </c>
      <c r="K652">
        <v>209.46469999999999</v>
      </c>
      <c r="P652" s="6">
        <v>42929</v>
      </c>
      <c r="Q652">
        <v>8.1699999999999995E-2</v>
      </c>
      <c r="S652" s="6">
        <v>42933</v>
      </c>
      <c r="T652">
        <v>1706</v>
      </c>
      <c r="W652" s="6">
        <v>42970</v>
      </c>
      <c r="X652" t="s">
        <v>1622</v>
      </c>
      <c r="Y652">
        <v>2178.5</v>
      </c>
      <c r="AJ652" s="6">
        <v>42929</v>
      </c>
      <c r="AK652" s="4">
        <f t="shared" si="204"/>
        <v>8.1699999999999995E-2</v>
      </c>
      <c r="AM652" s="6">
        <v>42933</v>
      </c>
      <c r="AN652">
        <f t="shared" si="205"/>
        <v>358.55001999999996</v>
      </c>
      <c r="AR652" s="6">
        <v>42926</v>
      </c>
      <c r="AS652">
        <f t="shared" si="206"/>
        <v>209.46469999999999</v>
      </c>
      <c r="AT652">
        <f t="shared" si="207"/>
        <v>2201.2800000000002</v>
      </c>
      <c r="AU652">
        <f t="shared" si="213"/>
        <v>5.1315936587821298E-3</v>
      </c>
      <c r="AV652">
        <f t="shared" si="214"/>
        <v>5.2241259635408266E-3</v>
      </c>
      <c r="AX652" s="6">
        <v>42926</v>
      </c>
      <c r="AY652">
        <f t="shared" si="208"/>
        <v>209.46469999999999</v>
      </c>
      <c r="AZ652">
        <f t="shared" si="209"/>
        <v>209.67</v>
      </c>
      <c r="BA652">
        <f t="shared" si="215"/>
        <v>0</v>
      </c>
      <c r="BB652">
        <f t="shared" si="216"/>
        <v>9.8011741357839632E-4</v>
      </c>
      <c r="BE652">
        <f t="shared" si="217"/>
        <v>115.76792770884555</v>
      </c>
      <c r="BF652" t="e">
        <f t="shared" si="218"/>
        <v>#N/A</v>
      </c>
      <c r="BG652">
        <f t="shared" si="202"/>
        <v>0.14710030356753181</v>
      </c>
      <c r="BH652">
        <f t="shared" si="203"/>
        <v>0.14712640552025158</v>
      </c>
      <c r="BI652">
        <f t="shared" si="201"/>
        <v>0.99998361213797338</v>
      </c>
      <c r="BL652" s="9"/>
      <c r="BM652" s="10" t="e">
        <f t="shared" si="219"/>
        <v>#N/A</v>
      </c>
      <c r="BN652" s="10" t="e">
        <f t="shared" si="220"/>
        <v>#N/A</v>
      </c>
      <c r="BO652" s="10" t="e">
        <f t="shared" si="210"/>
        <v>#N/A</v>
      </c>
      <c r="BP652" t="str">
        <f t="shared" si="211"/>
        <v/>
      </c>
      <c r="BQ652" s="10" t="str">
        <f t="shared" si="212"/>
        <v/>
      </c>
    </row>
    <row r="653" spans="4:69" x14ac:dyDescent="0.25">
      <c r="D653" s="6">
        <v>42927</v>
      </c>
      <c r="E653">
        <v>210.93790000000001</v>
      </c>
      <c r="F653">
        <v>210.54</v>
      </c>
      <c r="I653" s="6">
        <v>42927</v>
      </c>
      <c r="J653">
        <v>210.54</v>
      </c>
      <c r="K653">
        <v>210.93790000000001</v>
      </c>
      <c r="P653" s="6">
        <v>42930</v>
      </c>
      <c r="Q653">
        <v>8.1199999999999994E-2</v>
      </c>
      <c r="S653" s="6">
        <v>42934</v>
      </c>
      <c r="T653">
        <v>1112</v>
      </c>
      <c r="W653" s="6">
        <v>42971</v>
      </c>
      <c r="X653" t="s">
        <v>1622</v>
      </c>
      <c r="Y653">
        <v>2167.69</v>
      </c>
      <c r="AJ653" s="6">
        <v>42930</v>
      </c>
      <c r="AK653" s="4">
        <f t="shared" si="204"/>
        <v>8.1199999999999994E-2</v>
      </c>
      <c r="AM653" s="6">
        <v>42934</v>
      </c>
      <c r="AN653">
        <f t="shared" si="205"/>
        <v>233.15303999999998</v>
      </c>
      <c r="AR653" s="6">
        <v>42927</v>
      </c>
      <c r="AS653">
        <f t="shared" si="206"/>
        <v>210.93790000000001</v>
      </c>
      <c r="AT653">
        <f t="shared" si="207"/>
        <v>2216.83</v>
      </c>
      <c r="AU653">
        <f t="shared" si="213"/>
        <v>7.0331659702089766E-3</v>
      </c>
      <c r="AV653">
        <f t="shared" si="214"/>
        <v>7.0640718127632507E-3</v>
      </c>
      <c r="AX653" s="6">
        <v>42927</v>
      </c>
      <c r="AY653">
        <f t="shared" si="208"/>
        <v>210.93790000000001</v>
      </c>
      <c r="AZ653">
        <f t="shared" si="209"/>
        <v>210.54</v>
      </c>
      <c r="BA653">
        <f t="shared" si="215"/>
        <v>-1.886337163686691E-3</v>
      </c>
      <c r="BB653">
        <f t="shared" si="216"/>
        <v>0</v>
      </c>
      <c r="BE653">
        <f t="shared" si="217"/>
        <v>116.58214275844901</v>
      </c>
      <c r="BF653" t="e">
        <f t="shared" si="218"/>
        <v>#N/A</v>
      </c>
      <c r="BG653">
        <f t="shared" si="202"/>
        <v>0.14686967196973624</v>
      </c>
      <c r="BH653">
        <f t="shared" si="203"/>
        <v>0.14689577751816982</v>
      </c>
      <c r="BI653">
        <f t="shared" si="201"/>
        <v>0.99998440781002162</v>
      </c>
      <c r="BL653" s="9"/>
      <c r="BM653" s="10" t="e">
        <f t="shared" si="219"/>
        <v>#N/A</v>
      </c>
      <c r="BN653" s="10" t="e">
        <f t="shared" si="220"/>
        <v>#N/A</v>
      </c>
      <c r="BO653" s="10" t="e">
        <f t="shared" si="210"/>
        <v>#N/A</v>
      </c>
      <c r="BP653" t="str">
        <f t="shared" si="211"/>
        <v/>
      </c>
      <c r="BQ653" s="10" t="str">
        <f t="shared" si="212"/>
        <v/>
      </c>
    </row>
    <row r="654" spans="4:69" x14ac:dyDescent="0.25">
      <c r="D654" s="6">
        <v>42928</v>
      </c>
      <c r="E654">
        <v>209.93039999999999</v>
      </c>
      <c r="F654">
        <v>210.76</v>
      </c>
      <c r="I654" s="6">
        <v>42928</v>
      </c>
      <c r="J654">
        <v>210.76</v>
      </c>
      <c r="K654">
        <v>209.93039999999999</v>
      </c>
      <c r="P654" s="6">
        <v>42933</v>
      </c>
      <c r="Q654">
        <v>8.5400000000000004E-2</v>
      </c>
      <c r="S654" s="6">
        <v>42935</v>
      </c>
      <c r="T654">
        <v>1519</v>
      </c>
      <c r="W654" s="6">
        <v>42972</v>
      </c>
      <c r="X654" t="s">
        <v>1622</v>
      </c>
      <c r="Y654">
        <v>2174.23</v>
      </c>
      <c r="AJ654" s="6">
        <v>42933</v>
      </c>
      <c r="AK654" s="4">
        <f t="shared" si="204"/>
        <v>8.5400000000000004E-2</v>
      </c>
      <c r="AM654" s="6">
        <v>42935</v>
      </c>
      <c r="AN654">
        <f t="shared" si="205"/>
        <v>319.50646</v>
      </c>
      <c r="AR654" s="6">
        <v>42928</v>
      </c>
      <c r="AS654">
        <f t="shared" si="206"/>
        <v>209.93039999999999</v>
      </c>
      <c r="AT654">
        <f t="shared" si="207"/>
        <v>2206.31</v>
      </c>
      <c r="AU654">
        <f t="shared" si="213"/>
        <v>-4.7762872390405553E-3</v>
      </c>
      <c r="AV654">
        <f t="shared" si="214"/>
        <v>-4.7455149921283857E-3</v>
      </c>
      <c r="AX654" s="6">
        <v>42928</v>
      </c>
      <c r="AY654">
        <f t="shared" si="208"/>
        <v>209.93039999999999</v>
      </c>
      <c r="AZ654">
        <f t="shared" si="209"/>
        <v>210.76</v>
      </c>
      <c r="BA654">
        <f t="shared" si="215"/>
        <v>0</v>
      </c>
      <c r="BB654">
        <f t="shared" si="216"/>
        <v>3.9517859252400367E-3</v>
      </c>
      <c r="BE654">
        <f t="shared" si="217"/>
        <v>116.02531295769182</v>
      </c>
      <c r="BF654" t="e">
        <f t="shared" si="218"/>
        <v>#N/A</v>
      </c>
      <c r="BG654">
        <f t="shared" si="202"/>
        <v>0.1468025195256113</v>
      </c>
      <c r="BH654">
        <f t="shared" si="203"/>
        <v>0.14683008222327176</v>
      </c>
      <c r="BI654">
        <f t="shared" si="201"/>
        <v>0.99998540566279492</v>
      </c>
      <c r="BL654" s="9"/>
      <c r="BM654" s="10" t="e">
        <f t="shared" si="219"/>
        <v>#N/A</v>
      </c>
      <c r="BN654" s="10" t="e">
        <f t="shared" si="220"/>
        <v>#N/A</v>
      </c>
      <c r="BO654" s="10" t="e">
        <f t="shared" si="210"/>
        <v>#N/A</v>
      </c>
      <c r="BP654" t="str">
        <f t="shared" si="211"/>
        <v/>
      </c>
      <c r="BQ654" s="10" t="str">
        <f t="shared" si="212"/>
        <v/>
      </c>
    </row>
    <row r="655" spans="4:69" x14ac:dyDescent="0.25">
      <c r="D655" s="6">
        <v>42929</v>
      </c>
      <c r="E655">
        <v>209.89259999999999</v>
      </c>
      <c r="F655">
        <v>210.46</v>
      </c>
      <c r="I655" s="6">
        <v>42929</v>
      </c>
      <c r="J655">
        <v>210.46</v>
      </c>
      <c r="K655">
        <v>209.89259999999999</v>
      </c>
      <c r="P655" s="6">
        <v>42934</v>
      </c>
      <c r="Q655">
        <v>8.1900000000000001E-2</v>
      </c>
      <c r="S655" s="6">
        <v>42936</v>
      </c>
      <c r="T655">
        <v>2994</v>
      </c>
      <c r="W655" s="6">
        <v>42975</v>
      </c>
      <c r="X655" t="s">
        <v>1622</v>
      </c>
      <c r="Y655">
        <v>2178.42</v>
      </c>
      <c r="AJ655" s="6">
        <v>42934</v>
      </c>
      <c r="AK655" s="4">
        <f t="shared" si="204"/>
        <v>8.1900000000000001E-2</v>
      </c>
      <c r="AM655" s="6">
        <v>42936</v>
      </c>
      <c r="AN655">
        <f t="shared" si="205"/>
        <v>631.64418000000001</v>
      </c>
      <c r="AR655" s="6">
        <v>42929</v>
      </c>
      <c r="AS655">
        <f t="shared" si="206"/>
        <v>209.89259999999999</v>
      </c>
      <c r="AT655">
        <f t="shared" si="207"/>
        <v>2205.98</v>
      </c>
      <c r="AU655">
        <f t="shared" si="213"/>
        <v>-1.8005967692147351E-4</v>
      </c>
      <c r="AV655">
        <f t="shared" si="214"/>
        <v>-1.4957100316814742E-4</v>
      </c>
      <c r="AX655" s="6">
        <v>42929</v>
      </c>
      <c r="AY655">
        <f t="shared" si="208"/>
        <v>209.89259999999999</v>
      </c>
      <c r="AZ655">
        <f t="shared" si="209"/>
        <v>210.46</v>
      </c>
      <c r="BA655">
        <f t="shared" si="215"/>
        <v>0</v>
      </c>
      <c r="BB655">
        <f t="shared" si="216"/>
        <v>2.7032873002670321E-3</v>
      </c>
      <c r="BE655">
        <f t="shared" si="217"/>
        <v>116.00442147732595</v>
      </c>
      <c r="BF655" t="e">
        <f t="shared" si="218"/>
        <v>#N/A</v>
      </c>
      <c r="BG655">
        <f t="shared" si="202"/>
        <v>0.14676500589754934</v>
      </c>
      <c r="BH655">
        <f t="shared" si="203"/>
        <v>0.14679298444244071</v>
      </c>
      <c r="BI655">
        <f t="shared" si="201"/>
        <v>0.99998515436697633</v>
      </c>
      <c r="BL655" s="9"/>
      <c r="BM655" s="10" t="e">
        <f t="shared" si="219"/>
        <v>#N/A</v>
      </c>
      <c r="BN655" s="10" t="e">
        <f t="shared" si="220"/>
        <v>#N/A</v>
      </c>
      <c r="BO655" s="10" t="e">
        <f t="shared" si="210"/>
        <v>#N/A</v>
      </c>
      <c r="BP655" t="str">
        <f t="shared" si="211"/>
        <v/>
      </c>
      <c r="BQ655" s="10" t="str">
        <f t="shared" si="212"/>
        <v/>
      </c>
    </row>
    <row r="656" spans="4:69" x14ac:dyDescent="0.25">
      <c r="D656" s="6">
        <v>42930</v>
      </c>
      <c r="E656">
        <v>210.69489999999999</v>
      </c>
      <c r="F656">
        <v>209.81</v>
      </c>
      <c r="I656" s="6">
        <v>42930</v>
      </c>
      <c r="J656">
        <v>209.81</v>
      </c>
      <c r="K656">
        <v>210.69489999999999</v>
      </c>
      <c r="P656" s="6">
        <v>42935</v>
      </c>
      <c r="Q656">
        <v>8.7999999999999995E-2</v>
      </c>
      <c r="S656" s="6">
        <v>42937</v>
      </c>
      <c r="T656">
        <v>7877</v>
      </c>
      <c r="W656" s="6">
        <v>42976</v>
      </c>
      <c r="X656" t="s">
        <v>1622</v>
      </c>
      <c r="Y656">
        <v>2175.7399999999998</v>
      </c>
      <c r="AJ656" s="6">
        <v>42935</v>
      </c>
      <c r="AK656" s="4">
        <f t="shared" si="204"/>
        <v>8.7999999999999995E-2</v>
      </c>
      <c r="AM656" s="6">
        <v>42937</v>
      </c>
      <c r="AN656">
        <f t="shared" si="205"/>
        <v>1653.9336899999998</v>
      </c>
      <c r="AR656" s="6">
        <v>42930</v>
      </c>
      <c r="AS656">
        <f t="shared" si="206"/>
        <v>210.69489999999999</v>
      </c>
      <c r="AT656">
        <f t="shared" si="207"/>
        <v>2214.48</v>
      </c>
      <c r="AU656">
        <f t="shared" si="213"/>
        <v>3.822431090948486E-3</v>
      </c>
      <c r="AV656">
        <f t="shared" si="214"/>
        <v>3.8531627666615886E-3</v>
      </c>
      <c r="AX656" s="6">
        <v>42930</v>
      </c>
      <c r="AY656">
        <f t="shared" si="208"/>
        <v>210.69489999999999</v>
      </c>
      <c r="AZ656">
        <f t="shared" si="209"/>
        <v>209.81</v>
      </c>
      <c r="BA656">
        <f t="shared" si="215"/>
        <v>-4.1999118156157422E-3</v>
      </c>
      <c r="BB656">
        <f t="shared" si="216"/>
        <v>0</v>
      </c>
      <c r="BE656">
        <f t="shared" si="217"/>
        <v>116.44784038466837</v>
      </c>
      <c r="BF656" t="e">
        <f t="shared" si="218"/>
        <v>#N/A</v>
      </c>
      <c r="BG656">
        <f t="shared" si="202"/>
        <v>0.14679198615155548</v>
      </c>
      <c r="BH656">
        <f t="shared" si="203"/>
        <v>0.14682001485308629</v>
      </c>
      <c r="BI656">
        <f t="shared" si="201"/>
        <v>0.99998654424417466</v>
      </c>
      <c r="BL656" s="9"/>
      <c r="BM656" s="10" t="e">
        <f t="shared" si="219"/>
        <v>#N/A</v>
      </c>
      <c r="BN656" s="10" t="e">
        <f t="shared" si="220"/>
        <v>#N/A</v>
      </c>
      <c r="BO656" s="10" t="e">
        <f t="shared" si="210"/>
        <v>#N/A</v>
      </c>
      <c r="BP656" t="str">
        <f t="shared" si="211"/>
        <v/>
      </c>
      <c r="BQ656" s="10" t="str">
        <f t="shared" si="212"/>
        <v/>
      </c>
    </row>
    <row r="657" spans="4:69" x14ac:dyDescent="0.25">
      <c r="D657" s="6">
        <v>42933</v>
      </c>
      <c r="E657">
        <v>210.6755</v>
      </c>
      <c r="F657">
        <v>210.17</v>
      </c>
      <c r="I657" s="6">
        <v>42933</v>
      </c>
      <c r="J657">
        <v>210.17</v>
      </c>
      <c r="K657">
        <v>210.6755</v>
      </c>
      <c r="P657" s="6">
        <v>42936</v>
      </c>
      <c r="Q657">
        <v>8.5099999999999995E-2</v>
      </c>
      <c r="S657" s="6">
        <v>42940</v>
      </c>
      <c r="T657">
        <v>1252</v>
      </c>
      <c r="W657" s="6">
        <v>42977</v>
      </c>
      <c r="X657" t="s">
        <v>1622</v>
      </c>
      <c r="Y657">
        <v>2189.08</v>
      </c>
      <c r="AJ657" s="6">
        <v>42936</v>
      </c>
      <c r="AK657" s="4">
        <f t="shared" si="204"/>
        <v>8.5099999999999995E-2</v>
      </c>
      <c r="AM657" s="6">
        <v>42940</v>
      </c>
      <c r="AN657">
        <f t="shared" si="205"/>
        <v>262.14375999999999</v>
      </c>
      <c r="AR657" s="6">
        <v>42933</v>
      </c>
      <c r="AS657">
        <f t="shared" si="206"/>
        <v>210.6755</v>
      </c>
      <c r="AT657">
        <f t="shared" si="207"/>
        <v>2214.48</v>
      </c>
      <c r="AU657">
        <f t="shared" si="213"/>
        <v>-9.2076267626750585E-5</v>
      </c>
      <c r="AV657">
        <f t="shared" si="214"/>
        <v>0</v>
      </c>
      <c r="AX657" s="6">
        <v>42933</v>
      </c>
      <c r="AY657">
        <f t="shared" si="208"/>
        <v>210.6755</v>
      </c>
      <c r="AZ657">
        <f t="shared" si="209"/>
        <v>210.17</v>
      </c>
      <c r="BA657">
        <f t="shared" si="215"/>
        <v>-2.3994247076666309E-3</v>
      </c>
      <c r="BB657">
        <f t="shared" si="216"/>
        <v>0</v>
      </c>
      <c r="BE657">
        <f t="shared" si="217"/>
        <v>116.43711830215256</v>
      </c>
      <c r="BF657" t="e">
        <f t="shared" si="218"/>
        <v>#N/A</v>
      </c>
      <c r="BG657">
        <f t="shared" si="202"/>
        <v>0.14646306087555327</v>
      </c>
      <c r="BH657">
        <f t="shared" si="203"/>
        <v>0.14649171676483858</v>
      </c>
      <c r="BI657">
        <f t="shared" si="201"/>
        <v>0.99998106632715456</v>
      </c>
      <c r="BL657" s="9"/>
      <c r="BM657" s="10" t="e">
        <f t="shared" si="219"/>
        <v>#N/A</v>
      </c>
      <c r="BN657" s="10" t="e">
        <f t="shared" si="220"/>
        <v>#N/A</v>
      </c>
      <c r="BO657" s="10" t="e">
        <f t="shared" si="210"/>
        <v>#N/A</v>
      </c>
      <c r="BP657" t="str">
        <f t="shared" si="211"/>
        <v/>
      </c>
      <c r="BQ657" s="10" t="str">
        <f t="shared" si="212"/>
        <v/>
      </c>
    </row>
    <row r="658" spans="4:69" x14ac:dyDescent="0.25">
      <c r="D658" s="6">
        <v>42934</v>
      </c>
      <c r="E658">
        <v>210.02590000000001</v>
      </c>
      <c r="F658">
        <v>209.67</v>
      </c>
      <c r="I658" s="6">
        <v>42934</v>
      </c>
      <c r="J658">
        <v>209.67</v>
      </c>
      <c r="K658">
        <v>210.02590000000001</v>
      </c>
      <c r="P658" s="6">
        <v>42937</v>
      </c>
      <c r="Q658">
        <v>6.8000000000000005E-2</v>
      </c>
      <c r="S658" s="6">
        <v>42941</v>
      </c>
      <c r="T658">
        <v>3724</v>
      </c>
      <c r="W658" s="6">
        <v>42978</v>
      </c>
      <c r="X658" t="s">
        <v>1622</v>
      </c>
      <c r="Y658">
        <v>2202.31</v>
      </c>
      <c r="AJ658" s="6">
        <v>42937</v>
      </c>
      <c r="AK658" s="4">
        <f t="shared" si="204"/>
        <v>6.8000000000000005E-2</v>
      </c>
      <c r="AM658" s="6">
        <v>42941</v>
      </c>
      <c r="AN658">
        <f t="shared" si="205"/>
        <v>783.71579999999994</v>
      </c>
      <c r="AR658" s="6">
        <v>42934</v>
      </c>
      <c r="AS658">
        <f t="shared" si="206"/>
        <v>210.02590000000001</v>
      </c>
      <c r="AT658">
        <f t="shared" si="207"/>
        <v>2207.7199999999998</v>
      </c>
      <c r="AU658">
        <f t="shared" si="213"/>
        <v>-3.0834150150349515E-3</v>
      </c>
      <c r="AV658">
        <f t="shared" si="214"/>
        <v>-3.0526353816698881E-3</v>
      </c>
      <c r="AX658" s="6">
        <v>42934</v>
      </c>
      <c r="AY658">
        <f t="shared" si="208"/>
        <v>210.02590000000001</v>
      </c>
      <c r="AZ658">
        <f t="shared" si="209"/>
        <v>209.67</v>
      </c>
      <c r="BA658">
        <f t="shared" si="215"/>
        <v>-1.6945529099030576E-3</v>
      </c>
      <c r="BB658">
        <f t="shared" si="216"/>
        <v>0</v>
      </c>
      <c r="BE658">
        <f t="shared" si="217"/>
        <v>116.0780943432723</v>
      </c>
      <c r="BF658" t="e">
        <f t="shared" si="218"/>
        <v>#N/A</v>
      </c>
      <c r="BG658">
        <f t="shared" si="202"/>
        <v>0.14651035211551622</v>
      </c>
      <c r="BH658">
        <f t="shared" si="203"/>
        <v>0.14653923311017336</v>
      </c>
      <c r="BI658">
        <f t="shared" si="201"/>
        <v>0.99998083856452158</v>
      </c>
      <c r="BL658" s="9"/>
      <c r="BM658" s="10" t="e">
        <f t="shared" si="219"/>
        <v>#N/A</v>
      </c>
      <c r="BN658" s="10" t="e">
        <f t="shared" si="220"/>
        <v>#N/A</v>
      </c>
      <c r="BO658" s="10" t="e">
        <f t="shared" si="210"/>
        <v>#N/A</v>
      </c>
      <c r="BP658" t="str">
        <f t="shared" si="211"/>
        <v/>
      </c>
      <c r="BQ658" s="10" t="str">
        <f t="shared" si="212"/>
        <v/>
      </c>
    </row>
    <row r="659" spans="4:69" x14ac:dyDescent="0.25">
      <c r="D659" s="6">
        <v>42935</v>
      </c>
      <c r="E659">
        <v>210.2002</v>
      </c>
      <c r="F659">
        <v>210.34</v>
      </c>
      <c r="I659" s="6">
        <v>42935</v>
      </c>
      <c r="J659">
        <v>210.34</v>
      </c>
      <c r="K659">
        <v>210.2002</v>
      </c>
      <c r="P659" s="6">
        <v>42940</v>
      </c>
      <c r="Q659">
        <v>8.8300000000000003E-2</v>
      </c>
      <c r="S659" s="6">
        <v>42942</v>
      </c>
      <c r="T659">
        <v>543</v>
      </c>
      <c r="W659" s="6">
        <v>42979</v>
      </c>
      <c r="X659" t="s">
        <v>1622</v>
      </c>
      <c r="Y659">
        <v>2205.2199999999998</v>
      </c>
      <c r="AJ659" s="6">
        <v>42940</v>
      </c>
      <c r="AK659" s="4">
        <f t="shared" si="204"/>
        <v>8.8300000000000003E-2</v>
      </c>
      <c r="AM659" s="6">
        <v>42942</v>
      </c>
      <c r="AN659">
        <f t="shared" si="205"/>
        <v>114.26891999999999</v>
      </c>
      <c r="AR659" s="6">
        <v>42935</v>
      </c>
      <c r="AS659">
        <f t="shared" si="206"/>
        <v>210.2002</v>
      </c>
      <c r="AT659">
        <f t="shared" si="207"/>
        <v>2209.62</v>
      </c>
      <c r="AU659">
        <f t="shared" si="213"/>
        <v>8.2989764595686744E-4</v>
      </c>
      <c r="AV659">
        <f t="shared" si="214"/>
        <v>8.6061638251222483E-4</v>
      </c>
      <c r="AX659" s="6">
        <v>42935</v>
      </c>
      <c r="AY659">
        <f t="shared" si="208"/>
        <v>210.2002</v>
      </c>
      <c r="AZ659">
        <f t="shared" si="209"/>
        <v>210.34</v>
      </c>
      <c r="BA659">
        <f t="shared" si="215"/>
        <v>0</v>
      </c>
      <c r="BB659">
        <f t="shared" si="216"/>
        <v>6.6508024254985365E-4</v>
      </c>
      <c r="BE659">
        <f t="shared" si="217"/>
        <v>116.17442728051493</v>
      </c>
      <c r="BF659" t="e">
        <f t="shared" si="218"/>
        <v>#N/A</v>
      </c>
      <c r="BG659">
        <f t="shared" si="202"/>
        <v>0.14640516857958427</v>
      </c>
      <c r="BH659">
        <f t="shared" si="203"/>
        <v>0.1464345831838883</v>
      </c>
      <c r="BI659">
        <f t="shared" si="201"/>
        <v>0.99998069124012645</v>
      </c>
      <c r="BL659" s="9"/>
      <c r="BM659" s="10" t="e">
        <f t="shared" si="219"/>
        <v>#N/A</v>
      </c>
      <c r="BN659" s="10" t="e">
        <f t="shared" si="220"/>
        <v>#N/A</v>
      </c>
      <c r="BO659" s="10" t="e">
        <f t="shared" si="210"/>
        <v>#N/A</v>
      </c>
      <c r="BP659" t="str">
        <f t="shared" si="211"/>
        <v/>
      </c>
      <c r="BQ659" s="10" t="str">
        <f t="shared" si="212"/>
        <v/>
      </c>
    </row>
    <row r="660" spans="4:69" x14ac:dyDescent="0.25">
      <c r="D660" s="6">
        <v>42936</v>
      </c>
      <c r="E660">
        <v>211.61590000000001</v>
      </c>
      <c r="F660">
        <v>210.97</v>
      </c>
      <c r="I660" s="6">
        <v>42936</v>
      </c>
      <c r="J660">
        <v>210.97</v>
      </c>
      <c r="K660">
        <v>211.61590000000001</v>
      </c>
      <c r="P660" s="6">
        <v>42941</v>
      </c>
      <c r="Q660">
        <v>8.6999999999999994E-2</v>
      </c>
      <c r="S660" s="6">
        <v>42943</v>
      </c>
      <c r="T660">
        <v>22427</v>
      </c>
      <c r="W660" s="6">
        <v>42982</v>
      </c>
      <c r="X660" t="s">
        <v>1622</v>
      </c>
      <c r="Y660">
        <v>2183.3200000000002</v>
      </c>
      <c r="AJ660" s="6">
        <v>42941</v>
      </c>
      <c r="AK660" s="4">
        <f t="shared" si="204"/>
        <v>8.6999999999999994E-2</v>
      </c>
      <c r="AM660" s="6">
        <v>42943</v>
      </c>
      <c r="AN660">
        <f t="shared" si="205"/>
        <v>4730.9756499999994</v>
      </c>
      <c r="AR660" s="6">
        <v>42936</v>
      </c>
      <c r="AS660">
        <f t="shared" si="206"/>
        <v>211.61590000000001</v>
      </c>
      <c r="AT660">
        <f t="shared" si="207"/>
        <v>2224.5700000000002</v>
      </c>
      <c r="AU660">
        <f t="shared" si="213"/>
        <v>6.7350078639316635E-3</v>
      </c>
      <c r="AV660">
        <f t="shared" si="214"/>
        <v>6.7658692444856339E-3</v>
      </c>
      <c r="AX660" s="6">
        <v>42936</v>
      </c>
      <c r="AY660">
        <f t="shared" si="208"/>
        <v>211.61590000000001</v>
      </c>
      <c r="AZ660">
        <f t="shared" si="209"/>
        <v>210.97</v>
      </c>
      <c r="BA660">
        <f t="shared" si="215"/>
        <v>-3.0522281170743959E-3</v>
      </c>
      <c r="BB660">
        <f t="shared" si="216"/>
        <v>0</v>
      </c>
      <c r="BE660">
        <f t="shared" si="217"/>
        <v>116.95686296183696</v>
      </c>
      <c r="BF660" t="e">
        <f t="shared" si="218"/>
        <v>#N/A</v>
      </c>
      <c r="BG660">
        <f t="shared" si="202"/>
        <v>0.14620812667511493</v>
      </c>
      <c r="BH660">
        <f t="shared" si="203"/>
        <v>0.14623617546365203</v>
      </c>
      <c r="BI660">
        <f t="shared" si="201"/>
        <v>0.99998257909573529</v>
      </c>
      <c r="BL660" s="9"/>
      <c r="BM660" s="10" t="e">
        <f t="shared" si="219"/>
        <v>#N/A</v>
      </c>
      <c r="BN660" s="10" t="e">
        <f t="shared" si="220"/>
        <v>#N/A</v>
      </c>
      <c r="BO660" s="10" t="e">
        <f t="shared" si="210"/>
        <v>#N/A</v>
      </c>
      <c r="BP660" t="str">
        <f t="shared" si="211"/>
        <v/>
      </c>
      <c r="BQ660" s="10" t="str">
        <f t="shared" si="212"/>
        <v/>
      </c>
    </row>
    <row r="661" spans="4:69" x14ac:dyDescent="0.25">
      <c r="D661" s="6">
        <v>42937</v>
      </c>
      <c r="E661">
        <v>211.22229999999999</v>
      </c>
      <c r="F661">
        <v>209.97</v>
      </c>
      <c r="I661" s="6">
        <v>42937</v>
      </c>
      <c r="J661">
        <v>209.97</v>
      </c>
      <c r="K661">
        <v>211.22229999999999</v>
      </c>
      <c r="P661" s="6">
        <v>42942</v>
      </c>
      <c r="Q661">
        <v>6.7799999999999999E-2</v>
      </c>
      <c r="S661" s="6">
        <v>42944</v>
      </c>
      <c r="T661">
        <v>1444</v>
      </c>
      <c r="W661" s="6">
        <v>42983</v>
      </c>
      <c r="X661" t="s">
        <v>1622</v>
      </c>
      <c r="Y661">
        <v>2165.7199999999998</v>
      </c>
      <c r="AJ661" s="6">
        <v>42942</v>
      </c>
      <c r="AK661" s="4">
        <f t="shared" si="204"/>
        <v>6.7799999999999999E-2</v>
      </c>
      <c r="AM661" s="6">
        <v>42944</v>
      </c>
      <c r="AN661">
        <f t="shared" si="205"/>
        <v>302.96564000000001</v>
      </c>
      <c r="AR661" s="6">
        <v>42937</v>
      </c>
      <c r="AS661">
        <f t="shared" si="206"/>
        <v>211.22229999999999</v>
      </c>
      <c r="AT661">
        <f t="shared" si="207"/>
        <v>2220.5</v>
      </c>
      <c r="AU661">
        <f t="shared" si="213"/>
        <v>-1.8599736598243766E-3</v>
      </c>
      <c r="AV661">
        <f t="shared" si="214"/>
        <v>-1.8295670623986737E-3</v>
      </c>
      <c r="AX661" s="6">
        <v>42937</v>
      </c>
      <c r="AY661">
        <f t="shared" si="208"/>
        <v>211.22229999999999</v>
      </c>
      <c r="AZ661">
        <f t="shared" si="209"/>
        <v>209.97</v>
      </c>
      <c r="BA661">
        <f t="shared" si="215"/>
        <v>-5.9288247500381974E-3</v>
      </c>
      <c r="BB661">
        <f t="shared" si="216"/>
        <v>0</v>
      </c>
      <c r="BE661">
        <f t="shared" si="217"/>
        <v>116.73932627739225</v>
      </c>
      <c r="BF661" t="e">
        <f t="shared" si="218"/>
        <v>#N/A</v>
      </c>
      <c r="BG661">
        <f t="shared" si="202"/>
        <v>0.14621132683752983</v>
      </c>
      <c r="BH661">
        <f t="shared" si="203"/>
        <v>0.14624048188806965</v>
      </c>
      <c r="BI661">
        <f t="shared" si="201"/>
        <v>0.99998645242804041</v>
      </c>
      <c r="BL661" s="9"/>
      <c r="BM661" s="10" t="e">
        <f t="shared" si="219"/>
        <v>#N/A</v>
      </c>
      <c r="BN661" s="10" t="e">
        <f t="shared" si="220"/>
        <v>#N/A</v>
      </c>
      <c r="BO661" s="10" t="e">
        <f t="shared" si="210"/>
        <v>#N/A</v>
      </c>
      <c r="BP661" t="str">
        <f t="shared" si="211"/>
        <v/>
      </c>
      <c r="BQ661" s="10" t="str">
        <f t="shared" si="212"/>
        <v/>
      </c>
    </row>
    <row r="662" spans="4:69" x14ac:dyDescent="0.25">
      <c r="D662" s="6">
        <v>42940</v>
      </c>
      <c r="E662">
        <v>210.11660000000001</v>
      </c>
      <c r="F662">
        <v>209.38</v>
      </c>
      <c r="I662" s="6">
        <v>42940</v>
      </c>
      <c r="J662">
        <v>209.38</v>
      </c>
      <c r="K662">
        <v>210.11660000000001</v>
      </c>
      <c r="P662" s="6">
        <v>42943</v>
      </c>
      <c r="Q662">
        <v>9.6600000000000005E-2</v>
      </c>
      <c r="S662" s="6">
        <v>42947</v>
      </c>
      <c r="T662">
        <v>1439</v>
      </c>
      <c r="W662" s="6">
        <v>42984</v>
      </c>
      <c r="X662" t="s">
        <v>1622</v>
      </c>
      <c r="Y662">
        <v>2167.4499999999998</v>
      </c>
      <c r="AJ662" s="6">
        <v>42943</v>
      </c>
      <c r="AK662" s="4">
        <f t="shared" si="204"/>
        <v>9.6600000000000005E-2</v>
      </c>
      <c r="AM662" s="6">
        <v>42947</v>
      </c>
      <c r="AN662">
        <f t="shared" si="205"/>
        <v>302.07488000000001</v>
      </c>
      <c r="AR662" s="6">
        <v>42940</v>
      </c>
      <c r="AS662">
        <f t="shared" si="206"/>
        <v>210.11660000000001</v>
      </c>
      <c r="AT662">
        <f t="shared" si="207"/>
        <v>2209.08</v>
      </c>
      <c r="AU662">
        <f t="shared" si="213"/>
        <v>-5.2347692454820516E-3</v>
      </c>
      <c r="AV662">
        <f t="shared" si="214"/>
        <v>-5.1429858140058515E-3</v>
      </c>
      <c r="AX662" s="6">
        <v>42940</v>
      </c>
      <c r="AY662">
        <f t="shared" si="208"/>
        <v>210.11660000000001</v>
      </c>
      <c r="AZ662">
        <f t="shared" si="209"/>
        <v>209.38</v>
      </c>
      <c r="BA662">
        <f t="shared" si="215"/>
        <v>-3.5056725646617215E-3</v>
      </c>
      <c r="BB662">
        <f t="shared" si="216"/>
        <v>0</v>
      </c>
      <c r="BE662">
        <f t="shared" si="217"/>
        <v>116.12822284245706</v>
      </c>
      <c r="BF662" t="e">
        <f t="shared" si="218"/>
        <v>#N/A</v>
      </c>
      <c r="BG662">
        <f t="shared" si="202"/>
        <v>0.14558156255518223</v>
      </c>
      <c r="BH662">
        <f t="shared" si="203"/>
        <v>0.14560737992977005</v>
      </c>
      <c r="BI662">
        <f t="shared" si="201"/>
        <v>0.99998342510967975</v>
      </c>
      <c r="BL662" s="9"/>
      <c r="BM662" s="10" t="e">
        <f t="shared" si="219"/>
        <v>#N/A</v>
      </c>
      <c r="BN662" s="10" t="e">
        <f t="shared" si="220"/>
        <v>#N/A</v>
      </c>
      <c r="BO662" s="10" t="e">
        <f t="shared" si="210"/>
        <v>#N/A</v>
      </c>
      <c r="BP662" t="str">
        <f t="shared" si="211"/>
        <v/>
      </c>
      <c r="BQ662" s="10" t="str">
        <f t="shared" si="212"/>
        <v/>
      </c>
    </row>
    <row r="663" spans="4:69" x14ac:dyDescent="0.25">
      <c r="D663" s="6">
        <v>42941</v>
      </c>
      <c r="E663">
        <v>209.53469999999999</v>
      </c>
      <c r="F663">
        <v>210.45</v>
      </c>
      <c r="I663" s="6">
        <v>42941</v>
      </c>
      <c r="J663">
        <v>210.45</v>
      </c>
      <c r="K663">
        <v>209.53469999999999</v>
      </c>
      <c r="P663" s="6">
        <v>42944</v>
      </c>
      <c r="Q663">
        <v>9.5699999999999993E-2</v>
      </c>
      <c r="S663" s="6">
        <v>42948</v>
      </c>
      <c r="T663">
        <v>2142</v>
      </c>
      <c r="W663" s="6">
        <v>42985</v>
      </c>
      <c r="X663" t="s">
        <v>1622</v>
      </c>
      <c r="Y663">
        <v>2175.98</v>
      </c>
      <c r="AJ663" s="6">
        <v>42944</v>
      </c>
      <c r="AK663" s="4">
        <f t="shared" si="204"/>
        <v>9.5699999999999993E-2</v>
      </c>
      <c r="AM663" s="6">
        <v>42948</v>
      </c>
      <c r="AN663">
        <f t="shared" si="205"/>
        <v>452.47608000000002</v>
      </c>
      <c r="AR663" s="6">
        <v>42941</v>
      </c>
      <c r="AS663">
        <f t="shared" si="206"/>
        <v>209.53469999999999</v>
      </c>
      <c r="AT663">
        <f t="shared" si="207"/>
        <v>2203.0300000000002</v>
      </c>
      <c r="AU663">
        <f t="shared" si="213"/>
        <v>-2.7694146964115651E-3</v>
      </c>
      <c r="AV663">
        <f t="shared" si="214"/>
        <v>-2.7386966519997724E-3</v>
      </c>
      <c r="AX663" s="6">
        <v>42941</v>
      </c>
      <c r="AY663">
        <f t="shared" si="208"/>
        <v>209.53469999999999</v>
      </c>
      <c r="AZ663">
        <f t="shared" si="209"/>
        <v>210.45</v>
      </c>
      <c r="BA663">
        <f t="shared" si="215"/>
        <v>0</v>
      </c>
      <c r="BB663">
        <f t="shared" si="216"/>
        <v>4.3682502229940301E-3</v>
      </c>
      <c r="BE663">
        <f t="shared" si="217"/>
        <v>115.80661563544901</v>
      </c>
      <c r="BF663" t="e">
        <f t="shared" si="218"/>
        <v>#N/A</v>
      </c>
      <c r="BG663">
        <f t="shared" si="202"/>
        <v>0.14525810432607669</v>
      </c>
      <c r="BH663">
        <f t="shared" si="203"/>
        <v>0.14528521551069978</v>
      </c>
      <c r="BI663">
        <f t="shared" si="201"/>
        <v>0.99998364476135038</v>
      </c>
      <c r="BL663" s="9"/>
      <c r="BM663" s="10" t="e">
        <f t="shared" si="219"/>
        <v>#N/A</v>
      </c>
      <c r="BN663" s="10" t="e">
        <f t="shared" si="220"/>
        <v>#N/A</v>
      </c>
      <c r="BO663" s="10" t="e">
        <f t="shared" si="210"/>
        <v>#N/A</v>
      </c>
      <c r="BP663" t="str">
        <f t="shared" si="211"/>
        <v/>
      </c>
      <c r="BQ663" s="10" t="str">
        <f t="shared" si="212"/>
        <v/>
      </c>
    </row>
    <row r="664" spans="4:69" x14ac:dyDescent="0.25">
      <c r="D664" s="6">
        <v>42942</v>
      </c>
      <c r="E664">
        <v>210.0086</v>
      </c>
      <c r="F664">
        <v>210.44</v>
      </c>
      <c r="I664" s="6">
        <v>42942</v>
      </c>
      <c r="J664">
        <v>210.44</v>
      </c>
      <c r="K664">
        <v>210.0086</v>
      </c>
      <c r="P664" s="6">
        <v>42947</v>
      </c>
      <c r="Q664">
        <v>0.10580000000000001</v>
      </c>
      <c r="S664" s="6">
        <v>42949</v>
      </c>
      <c r="T664">
        <v>1286</v>
      </c>
      <c r="W664" s="6">
        <v>42986</v>
      </c>
      <c r="X664" t="s">
        <v>1622</v>
      </c>
      <c r="Y664">
        <v>2169.54</v>
      </c>
      <c r="AJ664" s="6">
        <v>42947</v>
      </c>
      <c r="AK664" s="4">
        <f t="shared" si="204"/>
        <v>0.10580000000000001</v>
      </c>
      <c r="AM664" s="6">
        <v>42949</v>
      </c>
      <c r="AN664">
        <f t="shared" si="205"/>
        <v>271.70608000000004</v>
      </c>
      <c r="AR664" s="6">
        <v>42942</v>
      </c>
      <c r="AS664">
        <f t="shared" si="206"/>
        <v>210.0086</v>
      </c>
      <c r="AT664">
        <f t="shared" si="207"/>
        <v>2208.08</v>
      </c>
      <c r="AU664">
        <f t="shared" si="213"/>
        <v>2.2616778986965791E-3</v>
      </c>
      <c r="AV664">
        <f t="shared" si="214"/>
        <v>2.2922974267258756E-3</v>
      </c>
      <c r="AX664" s="6">
        <v>42942</v>
      </c>
      <c r="AY664">
        <f t="shared" si="208"/>
        <v>210.0086</v>
      </c>
      <c r="AZ664">
        <f t="shared" si="209"/>
        <v>210.44</v>
      </c>
      <c r="BA664">
        <f t="shared" si="215"/>
        <v>0</v>
      </c>
      <c r="BB664">
        <f t="shared" si="216"/>
        <v>2.0542015898397104E-3</v>
      </c>
      <c r="BE664">
        <f t="shared" si="217"/>
        <v>116.06853289855455</v>
      </c>
      <c r="BF664" t="e">
        <f t="shared" si="218"/>
        <v>#N/A</v>
      </c>
      <c r="BG664">
        <f t="shared" si="202"/>
        <v>0.14477188899050361</v>
      </c>
      <c r="BH664">
        <f t="shared" si="203"/>
        <v>0.14479784806136758</v>
      </c>
      <c r="BI664">
        <f t="shared" ref="BI664:BI727" si="221">CORREL(AU646:AU664,AV646:AV664)</f>
        <v>0.99998213924366175</v>
      </c>
      <c r="BL664" s="9"/>
      <c r="BM664" s="10" t="e">
        <f t="shared" si="219"/>
        <v>#N/A</v>
      </c>
      <c r="BN664" s="10" t="e">
        <f t="shared" si="220"/>
        <v>#N/A</v>
      </c>
      <c r="BO664" s="10" t="e">
        <f t="shared" si="210"/>
        <v>#N/A</v>
      </c>
      <c r="BP664" t="str">
        <f t="shared" si="211"/>
        <v/>
      </c>
      <c r="BQ664" s="10" t="str">
        <f t="shared" si="212"/>
        <v/>
      </c>
    </row>
    <row r="665" spans="4:69" x14ac:dyDescent="0.25">
      <c r="D665" s="6">
        <v>42943</v>
      </c>
      <c r="E665">
        <v>210.77629999999999</v>
      </c>
      <c r="F665">
        <v>210.95</v>
      </c>
      <c r="I665" s="6">
        <v>42943</v>
      </c>
      <c r="J665">
        <v>210.95</v>
      </c>
      <c r="K665">
        <v>210.77629999999999</v>
      </c>
      <c r="P665" s="6">
        <v>42948</v>
      </c>
      <c r="Q665">
        <v>8.1799999999999998E-2</v>
      </c>
      <c r="S665" s="6">
        <v>42950</v>
      </c>
      <c r="T665">
        <v>3601</v>
      </c>
      <c r="W665" s="6">
        <v>42989</v>
      </c>
      <c r="X665" t="s">
        <v>1622</v>
      </c>
      <c r="Y665">
        <v>2195.08</v>
      </c>
      <c r="AJ665" s="6">
        <v>42948</v>
      </c>
      <c r="AK665" s="4">
        <f t="shared" si="204"/>
        <v>8.1799999999999998E-2</v>
      </c>
      <c r="AM665" s="6">
        <v>42950</v>
      </c>
      <c r="AN665">
        <f t="shared" si="205"/>
        <v>760.78327000000002</v>
      </c>
      <c r="AR665" s="6">
        <v>42943</v>
      </c>
      <c r="AS665">
        <f t="shared" si="206"/>
        <v>210.77629999999999</v>
      </c>
      <c r="AT665">
        <f t="shared" si="207"/>
        <v>2216.2199999999998</v>
      </c>
      <c r="AU665">
        <f t="shared" si="213"/>
        <v>3.6555645816409577E-3</v>
      </c>
      <c r="AV665">
        <f t="shared" si="214"/>
        <v>3.6864606354840568E-3</v>
      </c>
      <c r="AX665" s="6">
        <v>42943</v>
      </c>
      <c r="AY665">
        <f t="shared" si="208"/>
        <v>210.77629999999999</v>
      </c>
      <c r="AZ665">
        <f t="shared" si="209"/>
        <v>210.95</v>
      </c>
      <c r="BA665">
        <f t="shared" si="215"/>
        <v>0</v>
      </c>
      <c r="BB665">
        <f t="shared" si="216"/>
        <v>8.2409644727610143E-4</v>
      </c>
      <c r="BE665">
        <f t="shared" si="217"/>
        <v>116.49282891646153</v>
      </c>
      <c r="BF665" t="e">
        <f t="shared" si="218"/>
        <v>#N/A</v>
      </c>
      <c r="BG665">
        <f t="shared" si="202"/>
        <v>0.14436484864762547</v>
      </c>
      <c r="BH665">
        <f t="shared" si="203"/>
        <v>0.14439163359987578</v>
      </c>
      <c r="BI665">
        <f t="shared" si="221"/>
        <v>0.99997970271783576</v>
      </c>
      <c r="BL665" s="9"/>
      <c r="BM665" s="10" t="e">
        <f t="shared" si="219"/>
        <v>#N/A</v>
      </c>
      <c r="BN665" s="10" t="e">
        <f t="shared" si="220"/>
        <v>#N/A</v>
      </c>
      <c r="BO665" s="10" t="e">
        <f t="shared" si="210"/>
        <v>#N/A</v>
      </c>
      <c r="BP665" t="str">
        <f t="shared" si="211"/>
        <v/>
      </c>
      <c r="BQ665" s="10" t="str">
        <f t="shared" si="212"/>
        <v/>
      </c>
    </row>
    <row r="666" spans="4:69" x14ac:dyDescent="0.25">
      <c r="D666" s="6">
        <v>42944</v>
      </c>
      <c r="E666">
        <v>210.05179999999999</v>
      </c>
      <c r="F666">
        <v>209.81</v>
      </c>
      <c r="I666" s="6">
        <v>42944</v>
      </c>
      <c r="J666">
        <v>209.81</v>
      </c>
      <c r="K666">
        <v>210.05179999999999</v>
      </c>
      <c r="P666" s="6">
        <v>42949</v>
      </c>
      <c r="Q666">
        <v>6.2799999999999995E-2</v>
      </c>
      <c r="S666" s="6">
        <v>42951</v>
      </c>
      <c r="T666">
        <v>2872</v>
      </c>
      <c r="W666" s="6">
        <v>42990</v>
      </c>
      <c r="X666" t="s">
        <v>1622</v>
      </c>
      <c r="Y666">
        <v>2215.6999999999998</v>
      </c>
      <c r="AJ666" s="6">
        <v>42949</v>
      </c>
      <c r="AK666" s="4">
        <f t="shared" si="204"/>
        <v>6.2799999999999995E-2</v>
      </c>
      <c r="AM666" s="6">
        <v>42951</v>
      </c>
      <c r="AN666">
        <f t="shared" si="205"/>
        <v>611.10415999999998</v>
      </c>
      <c r="AR666" s="6">
        <v>42944</v>
      </c>
      <c r="AS666">
        <f t="shared" si="206"/>
        <v>210.05179999999999</v>
      </c>
      <c r="AT666">
        <f t="shared" si="207"/>
        <v>2208.67</v>
      </c>
      <c r="AU666">
        <f t="shared" si="213"/>
        <v>-3.4372934717993298E-3</v>
      </c>
      <c r="AV666">
        <f t="shared" si="214"/>
        <v>-3.4067015007533952E-3</v>
      </c>
      <c r="AX666" s="6">
        <v>42944</v>
      </c>
      <c r="AY666">
        <f t="shared" si="208"/>
        <v>210.05179999999999</v>
      </c>
      <c r="AZ666">
        <f t="shared" si="209"/>
        <v>209.81</v>
      </c>
      <c r="BA666">
        <f t="shared" si="215"/>
        <v>-1.1511446224216071E-3</v>
      </c>
      <c r="BB666">
        <f t="shared" si="216"/>
        <v>0</v>
      </c>
      <c r="BE666">
        <f t="shared" si="217"/>
        <v>116.09240887611554</v>
      </c>
      <c r="BF666" t="e">
        <f t="shared" si="218"/>
        <v>#N/A</v>
      </c>
      <c r="BG666">
        <f t="shared" si="202"/>
        <v>0.14442098176871357</v>
      </c>
      <c r="BH666">
        <f t="shared" si="203"/>
        <v>0.14444870637430249</v>
      </c>
      <c r="BI666">
        <f t="shared" si="221"/>
        <v>0.99998445937643743</v>
      </c>
      <c r="BL666" s="9"/>
      <c r="BM666" s="10" t="e">
        <f t="shared" si="219"/>
        <v>#N/A</v>
      </c>
      <c r="BN666" s="10" t="e">
        <f t="shared" si="220"/>
        <v>#N/A</v>
      </c>
      <c r="BO666" s="10" t="e">
        <f t="shared" si="210"/>
        <v>#N/A</v>
      </c>
      <c r="BP666" t="str">
        <f t="shared" si="211"/>
        <v/>
      </c>
      <c r="BQ666" s="10" t="str">
        <f t="shared" si="212"/>
        <v/>
      </c>
    </row>
    <row r="667" spans="4:69" x14ac:dyDescent="0.25">
      <c r="D667" s="6">
        <v>42947</v>
      </c>
      <c r="E667">
        <v>209.69399999999999</v>
      </c>
      <c r="F667">
        <v>209.92</v>
      </c>
      <c r="I667" s="6">
        <v>42947</v>
      </c>
      <c r="J667">
        <v>209.92</v>
      </c>
      <c r="K667">
        <v>209.69399999999999</v>
      </c>
      <c r="P667" s="6">
        <v>42950</v>
      </c>
      <c r="Q667">
        <v>6.9400000000000003E-2</v>
      </c>
      <c r="S667" s="6">
        <v>42954</v>
      </c>
      <c r="T667">
        <v>2383</v>
      </c>
      <c r="W667" s="6">
        <v>42991</v>
      </c>
      <c r="X667" t="s">
        <v>1622</v>
      </c>
      <c r="Y667">
        <v>2229.0300000000002</v>
      </c>
      <c r="AJ667" s="6">
        <v>42950</v>
      </c>
      <c r="AK667" s="4">
        <f t="shared" si="204"/>
        <v>6.9400000000000003E-2</v>
      </c>
      <c r="AM667" s="6">
        <v>42954</v>
      </c>
      <c r="AN667">
        <f t="shared" si="205"/>
        <v>506.50665000000004</v>
      </c>
      <c r="AR667" s="6">
        <v>42947</v>
      </c>
      <c r="AS667">
        <f t="shared" si="206"/>
        <v>209.69399999999999</v>
      </c>
      <c r="AT667">
        <f t="shared" si="207"/>
        <v>2205.11</v>
      </c>
      <c r="AU667">
        <f t="shared" si="213"/>
        <v>-1.7033893544353695E-3</v>
      </c>
      <c r="AV667">
        <f t="shared" si="214"/>
        <v>-1.6118297436918949E-3</v>
      </c>
      <c r="AX667" s="6">
        <v>42947</v>
      </c>
      <c r="AY667">
        <f t="shared" si="208"/>
        <v>209.69399999999999</v>
      </c>
      <c r="AZ667">
        <f t="shared" si="209"/>
        <v>209.92</v>
      </c>
      <c r="BA667">
        <f t="shared" si="215"/>
        <v>0</v>
      </c>
      <c r="BB667">
        <f t="shared" si="216"/>
        <v>1.0777609278280753E-3</v>
      </c>
      <c r="BE667">
        <f t="shared" si="217"/>
        <v>115.89465830270521</v>
      </c>
      <c r="BF667" t="e">
        <f t="shared" si="218"/>
        <v>#N/A</v>
      </c>
      <c r="BG667">
        <f t="shared" si="202"/>
        <v>0.14336087879493636</v>
      </c>
      <c r="BH667">
        <f t="shared" si="203"/>
        <v>0.14338625717242781</v>
      </c>
      <c r="BI667">
        <f t="shared" si="221"/>
        <v>0.99998045579571992</v>
      </c>
      <c r="BL667" s="9"/>
      <c r="BM667" s="10" t="e">
        <f t="shared" si="219"/>
        <v>#N/A</v>
      </c>
      <c r="BN667" s="10" t="e">
        <f t="shared" si="220"/>
        <v>#N/A</v>
      </c>
      <c r="BO667" s="10" t="e">
        <f t="shared" si="210"/>
        <v>#N/A</v>
      </c>
      <c r="BP667" t="str">
        <f t="shared" si="211"/>
        <v/>
      </c>
      <c r="BQ667" s="10" t="str">
        <f t="shared" si="212"/>
        <v/>
      </c>
    </row>
    <row r="668" spans="4:69" x14ac:dyDescent="0.25">
      <c r="D668" s="6">
        <v>42948</v>
      </c>
      <c r="E668">
        <v>210.96270000000001</v>
      </c>
      <c r="F668">
        <v>211.24</v>
      </c>
      <c r="I668" s="6">
        <v>42948</v>
      </c>
      <c r="J668">
        <v>211.24</v>
      </c>
      <c r="K668">
        <v>210.96270000000001</v>
      </c>
      <c r="P668" s="6">
        <v>42951</v>
      </c>
      <c r="Q668">
        <v>7.8399999999999997E-2</v>
      </c>
      <c r="S668" s="6">
        <v>42955</v>
      </c>
      <c r="T668">
        <v>3046</v>
      </c>
      <c r="W668" s="6">
        <v>42992</v>
      </c>
      <c r="X668" t="s">
        <v>1622</v>
      </c>
      <c r="Y668">
        <v>2221.91</v>
      </c>
      <c r="AJ668" s="6">
        <v>42951</v>
      </c>
      <c r="AK668" s="4">
        <f t="shared" si="204"/>
        <v>7.8399999999999997E-2</v>
      </c>
      <c r="AM668" s="6">
        <v>42955</v>
      </c>
      <c r="AN668">
        <f t="shared" si="205"/>
        <v>646.23936000000003</v>
      </c>
      <c r="AR668" s="6">
        <v>42948</v>
      </c>
      <c r="AS668">
        <f t="shared" si="206"/>
        <v>210.96270000000001</v>
      </c>
      <c r="AT668">
        <f t="shared" si="207"/>
        <v>2218.52</v>
      </c>
      <c r="AU668">
        <f t="shared" si="213"/>
        <v>6.0502446421930589E-3</v>
      </c>
      <c r="AV668">
        <f t="shared" si="214"/>
        <v>6.081329276090397E-3</v>
      </c>
      <c r="AX668" s="6">
        <v>42948</v>
      </c>
      <c r="AY668">
        <f t="shared" si="208"/>
        <v>210.96270000000001</v>
      </c>
      <c r="AZ668">
        <f t="shared" si="209"/>
        <v>211.24</v>
      </c>
      <c r="BA668">
        <f t="shared" si="215"/>
        <v>0</v>
      </c>
      <c r="BB668">
        <f t="shared" si="216"/>
        <v>1.3144503744026981E-3</v>
      </c>
      <c r="BE668">
        <f t="shared" si="217"/>
        <v>116.59584933815995</v>
      </c>
      <c r="BF668" t="e">
        <f t="shared" si="218"/>
        <v>#N/A</v>
      </c>
      <c r="BG668">
        <f t="shared" si="202"/>
        <v>0.14155898103966083</v>
      </c>
      <c r="BH668">
        <f t="shared" si="203"/>
        <v>0.14158187049871765</v>
      </c>
      <c r="BI668">
        <f t="shared" si="221"/>
        <v>0.9999810431253171</v>
      </c>
      <c r="BL668" s="9"/>
      <c r="BM668" s="10" t="e">
        <f t="shared" si="219"/>
        <v>#N/A</v>
      </c>
      <c r="BN668" s="10" t="e">
        <f t="shared" si="220"/>
        <v>#N/A</v>
      </c>
      <c r="BO668" s="10" t="e">
        <f t="shared" si="210"/>
        <v>#N/A</v>
      </c>
      <c r="BP668" t="str">
        <f t="shared" si="211"/>
        <v/>
      </c>
      <c r="BQ668" s="10" t="str">
        <f t="shared" si="212"/>
        <v/>
      </c>
    </row>
    <row r="669" spans="4:69" x14ac:dyDescent="0.25">
      <c r="D669" s="6">
        <v>42949</v>
      </c>
      <c r="E669">
        <v>211.7131</v>
      </c>
      <c r="F669">
        <v>211.28</v>
      </c>
      <c r="I669" s="6">
        <v>42949</v>
      </c>
      <c r="J669">
        <v>211.28</v>
      </c>
      <c r="K669">
        <v>211.7131</v>
      </c>
      <c r="P669" s="6">
        <v>42954</v>
      </c>
      <c r="Q669">
        <v>8.3000000000000004E-2</v>
      </c>
      <c r="S669" s="6">
        <v>42956</v>
      </c>
      <c r="T669">
        <v>18003</v>
      </c>
      <c r="W669" s="6">
        <v>42993</v>
      </c>
      <c r="X669" t="s">
        <v>1622</v>
      </c>
      <c r="Y669">
        <v>2231.06</v>
      </c>
      <c r="AJ669" s="6">
        <v>42954</v>
      </c>
      <c r="AK669" s="4">
        <f t="shared" si="204"/>
        <v>8.3000000000000004E-2</v>
      </c>
      <c r="AM669" s="6">
        <v>42956</v>
      </c>
      <c r="AN669">
        <f t="shared" si="205"/>
        <v>3768.56799</v>
      </c>
      <c r="AR669" s="6">
        <v>42949</v>
      </c>
      <c r="AS669">
        <f t="shared" si="206"/>
        <v>211.7131</v>
      </c>
      <c r="AT669">
        <f t="shared" si="207"/>
        <v>2226.48</v>
      </c>
      <c r="AU669">
        <f t="shared" si="213"/>
        <v>3.5570269057041415E-3</v>
      </c>
      <c r="AV669">
        <f t="shared" si="214"/>
        <v>3.5879775706326722E-3</v>
      </c>
      <c r="AX669" s="6">
        <v>42949</v>
      </c>
      <c r="AY669">
        <f t="shared" si="208"/>
        <v>211.7131</v>
      </c>
      <c r="AZ669">
        <f t="shared" si="209"/>
        <v>211.28</v>
      </c>
      <c r="BA669">
        <f t="shared" si="215"/>
        <v>-2.0456929684559144E-3</v>
      </c>
      <c r="BB669">
        <f t="shared" si="216"/>
        <v>0</v>
      </c>
      <c r="BE669">
        <f t="shared" si="217"/>
        <v>117.01058391134922</v>
      </c>
      <c r="BF669" t="e">
        <f t="shared" si="218"/>
        <v>#N/A</v>
      </c>
      <c r="BG669">
        <f t="shared" si="202"/>
        <v>0.14136641158074689</v>
      </c>
      <c r="BH669">
        <f t="shared" si="203"/>
        <v>0.14138979540966129</v>
      </c>
      <c r="BI669">
        <f t="shared" si="221"/>
        <v>0.99998128528279273</v>
      </c>
      <c r="BL669" s="9"/>
      <c r="BM669" s="10" t="e">
        <f t="shared" si="219"/>
        <v>#N/A</v>
      </c>
      <c r="BN669" s="10" t="e">
        <f t="shared" si="220"/>
        <v>#N/A</v>
      </c>
      <c r="BO669" s="10" t="e">
        <f t="shared" si="210"/>
        <v>#N/A</v>
      </c>
      <c r="BP669" t="str">
        <f t="shared" si="211"/>
        <v/>
      </c>
      <c r="BQ669" s="10" t="str">
        <f t="shared" si="212"/>
        <v/>
      </c>
    </row>
    <row r="670" spans="4:69" x14ac:dyDescent="0.25">
      <c r="D670" s="6">
        <v>42950</v>
      </c>
      <c r="E670">
        <v>211.62870000000001</v>
      </c>
      <c r="F670">
        <v>211.27</v>
      </c>
      <c r="I670" s="6">
        <v>42950</v>
      </c>
      <c r="J670">
        <v>211.27</v>
      </c>
      <c r="K670">
        <v>211.62870000000001</v>
      </c>
      <c r="P670" s="6">
        <v>42955</v>
      </c>
      <c r="Q670">
        <v>6.3799999999999996E-2</v>
      </c>
      <c r="S670" s="6">
        <v>42957</v>
      </c>
      <c r="T670">
        <v>29625</v>
      </c>
      <c r="W670" s="6">
        <v>42997</v>
      </c>
      <c r="X670" t="s">
        <v>1622</v>
      </c>
      <c r="Y670">
        <v>2269.63</v>
      </c>
      <c r="AJ670" s="6">
        <v>42955</v>
      </c>
      <c r="AK670" s="4">
        <f t="shared" si="204"/>
        <v>6.3799999999999996E-2</v>
      </c>
      <c r="AM670" s="6">
        <v>42957</v>
      </c>
      <c r="AN670">
        <f t="shared" si="205"/>
        <v>6136.2262499999997</v>
      </c>
      <c r="AR670" s="6">
        <v>42950</v>
      </c>
      <c r="AS670">
        <f t="shared" si="206"/>
        <v>211.62870000000001</v>
      </c>
      <c r="AT670">
        <f t="shared" si="207"/>
        <v>2225.66</v>
      </c>
      <c r="AU670">
        <f t="shared" si="213"/>
        <v>-3.9865270500494265E-4</v>
      </c>
      <c r="AV670">
        <f t="shared" si="214"/>
        <v>-3.682943480292078E-4</v>
      </c>
      <c r="AX670" s="6">
        <v>42950</v>
      </c>
      <c r="AY670">
        <f t="shared" si="208"/>
        <v>211.62870000000001</v>
      </c>
      <c r="AZ670">
        <f t="shared" si="209"/>
        <v>211.27</v>
      </c>
      <c r="BA670">
        <f t="shared" si="215"/>
        <v>-1.6949496925511287E-3</v>
      </c>
      <c r="BB670">
        <f t="shared" si="216"/>
        <v>0</v>
      </c>
      <c r="BE670">
        <f t="shared" si="217"/>
        <v>116.96393732555875</v>
      </c>
      <c r="BF670" t="e">
        <f t="shared" si="218"/>
        <v>#N/A</v>
      </c>
      <c r="BG670">
        <f t="shared" si="202"/>
        <v>0.14132909681732628</v>
      </c>
      <c r="BH670">
        <f t="shared" si="203"/>
        <v>0.14135213091609306</v>
      </c>
      <c r="BI670">
        <f t="shared" si="221"/>
        <v>0.99997918706235767</v>
      </c>
      <c r="BL670" s="9"/>
      <c r="BM670" s="10" t="e">
        <f t="shared" si="219"/>
        <v>#N/A</v>
      </c>
      <c r="BN670" s="10" t="e">
        <f t="shared" si="220"/>
        <v>#N/A</v>
      </c>
      <c r="BO670" s="10" t="e">
        <f t="shared" si="210"/>
        <v>#N/A</v>
      </c>
      <c r="BP670" t="str">
        <f t="shared" si="211"/>
        <v/>
      </c>
      <c r="BQ670" s="10" t="str">
        <f t="shared" si="212"/>
        <v/>
      </c>
    </row>
    <row r="671" spans="4:69" x14ac:dyDescent="0.25">
      <c r="D671" s="6">
        <v>42951</v>
      </c>
      <c r="E671">
        <v>211.31219999999999</v>
      </c>
      <c r="F671">
        <v>212.78</v>
      </c>
      <c r="I671" s="6">
        <v>42951</v>
      </c>
      <c r="J671">
        <v>212.78</v>
      </c>
      <c r="K671">
        <v>211.31219999999999</v>
      </c>
      <c r="P671" s="6">
        <v>42956</v>
      </c>
      <c r="Q671">
        <v>6.9000000000000006E-2</v>
      </c>
      <c r="S671" s="6">
        <v>42958</v>
      </c>
      <c r="T671">
        <v>37214</v>
      </c>
      <c r="W671" s="6">
        <v>42998</v>
      </c>
      <c r="X671" t="s">
        <v>1622</v>
      </c>
      <c r="Y671">
        <v>2269.6799999999998</v>
      </c>
      <c r="AJ671" s="6">
        <v>42956</v>
      </c>
      <c r="AK671" s="4">
        <f t="shared" si="204"/>
        <v>6.9000000000000006E-2</v>
      </c>
      <c r="AM671" s="6">
        <v>42958</v>
      </c>
      <c r="AN671">
        <f t="shared" si="205"/>
        <v>7634.4521000000004</v>
      </c>
      <c r="AR671" s="6">
        <v>42951</v>
      </c>
      <c r="AS671">
        <f t="shared" si="206"/>
        <v>211.31219999999999</v>
      </c>
      <c r="AT671">
        <f t="shared" si="207"/>
        <v>2222.4</v>
      </c>
      <c r="AU671">
        <f t="shared" si="213"/>
        <v>-1.4955438463687409E-3</v>
      </c>
      <c r="AV671">
        <f t="shared" si="214"/>
        <v>-1.4647340564146738E-3</v>
      </c>
      <c r="AX671" s="6">
        <v>42951</v>
      </c>
      <c r="AY671">
        <f t="shared" si="208"/>
        <v>211.31219999999999</v>
      </c>
      <c r="AZ671">
        <f t="shared" si="209"/>
        <v>212.78</v>
      </c>
      <c r="BA671">
        <f t="shared" si="215"/>
        <v>0</v>
      </c>
      <c r="BB671">
        <f t="shared" si="216"/>
        <v>6.946120479555784E-3</v>
      </c>
      <c r="BE671">
        <f t="shared" si="217"/>
        <v>116.78901262884445</v>
      </c>
      <c r="BF671" t="e">
        <f t="shared" si="218"/>
        <v>#N/A</v>
      </c>
      <c r="BG671">
        <f t="shared" si="202"/>
        <v>0.14001536655108524</v>
      </c>
      <c r="BH671">
        <f t="shared" si="203"/>
        <v>0.14003091664723658</v>
      </c>
      <c r="BI671">
        <f t="shared" si="221"/>
        <v>0.99998381903357314</v>
      </c>
      <c r="BL671" s="9"/>
      <c r="BM671" s="10" t="e">
        <f t="shared" si="219"/>
        <v>#N/A</v>
      </c>
      <c r="BN671" s="10" t="e">
        <f t="shared" si="220"/>
        <v>#N/A</v>
      </c>
      <c r="BO671" s="10" t="e">
        <f t="shared" si="210"/>
        <v>#N/A</v>
      </c>
      <c r="BP671" t="str">
        <f t="shared" si="211"/>
        <v/>
      </c>
      <c r="BQ671" s="10" t="str">
        <f t="shared" si="212"/>
        <v/>
      </c>
    </row>
    <row r="672" spans="4:69" x14ac:dyDescent="0.25">
      <c r="D672" s="6">
        <v>42954</v>
      </c>
      <c r="E672">
        <v>212.29769999999999</v>
      </c>
      <c r="F672">
        <v>212.55</v>
      </c>
      <c r="I672" s="6">
        <v>42954</v>
      </c>
      <c r="J672">
        <v>212.55</v>
      </c>
      <c r="K672">
        <v>212.29769999999999</v>
      </c>
      <c r="P672" s="6">
        <v>42957</v>
      </c>
      <c r="Q672">
        <v>8.43E-2</v>
      </c>
      <c r="S672" s="6">
        <v>42961</v>
      </c>
      <c r="T672">
        <v>2720</v>
      </c>
      <c r="W672" s="6">
        <v>42999</v>
      </c>
      <c r="X672" t="s">
        <v>1622</v>
      </c>
      <c r="Y672">
        <v>2270.7399999999998</v>
      </c>
      <c r="AJ672" s="6">
        <v>42957</v>
      </c>
      <c r="AK672" s="4">
        <f t="shared" si="204"/>
        <v>8.43E-2</v>
      </c>
      <c r="AM672" s="6">
        <v>42961</v>
      </c>
      <c r="AN672">
        <f t="shared" si="205"/>
        <v>564.34559999999999</v>
      </c>
      <c r="AR672" s="6">
        <v>42954</v>
      </c>
      <c r="AS672">
        <f t="shared" si="206"/>
        <v>212.29769999999999</v>
      </c>
      <c r="AT672">
        <f t="shared" si="207"/>
        <v>2232.9699999999998</v>
      </c>
      <c r="AU672">
        <f t="shared" si="213"/>
        <v>4.6637155829147847E-3</v>
      </c>
      <c r="AV672">
        <f t="shared" si="214"/>
        <v>4.756119510439083E-3</v>
      </c>
      <c r="AX672" s="6">
        <v>42954</v>
      </c>
      <c r="AY672">
        <f t="shared" si="208"/>
        <v>212.29769999999999</v>
      </c>
      <c r="AZ672">
        <f t="shared" si="209"/>
        <v>212.55</v>
      </c>
      <c r="BA672">
        <f t="shared" si="215"/>
        <v>0</v>
      </c>
      <c r="BB672">
        <f t="shared" si="216"/>
        <v>1.1884254987220011E-3</v>
      </c>
      <c r="BE672">
        <f t="shared" si="217"/>
        <v>117.33368336695482</v>
      </c>
      <c r="BF672" t="e">
        <f t="shared" si="218"/>
        <v>#N/A</v>
      </c>
      <c r="BG672">
        <f t="shared" si="202"/>
        <v>0.13981377359648894</v>
      </c>
      <c r="BH672">
        <f t="shared" si="203"/>
        <v>0.13983113689925605</v>
      </c>
      <c r="BI672">
        <f t="shared" si="221"/>
        <v>0.99997529013082131</v>
      </c>
      <c r="BL672" s="9"/>
      <c r="BM672" s="10" t="e">
        <f t="shared" si="219"/>
        <v>#N/A</v>
      </c>
      <c r="BN672" s="10" t="e">
        <f t="shared" si="220"/>
        <v>#N/A</v>
      </c>
      <c r="BO672" s="10" t="e">
        <f t="shared" si="210"/>
        <v>#N/A</v>
      </c>
      <c r="BP672" t="str">
        <f t="shared" si="211"/>
        <v/>
      </c>
      <c r="BQ672" s="10" t="str">
        <f t="shared" si="212"/>
        <v/>
      </c>
    </row>
    <row r="673" spans="4:69" x14ac:dyDescent="0.25">
      <c r="D673" s="6">
        <v>42955</v>
      </c>
      <c r="E673">
        <v>211.78540000000001</v>
      </c>
      <c r="F673">
        <v>212.16</v>
      </c>
      <c r="I673" s="6">
        <v>42955</v>
      </c>
      <c r="J673">
        <v>212.16</v>
      </c>
      <c r="K673">
        <v>211.78540000000001</v>
      </c>
      <c r="P673" s="6">
        <v>42958</v>
      </c>
      <c r="Q673">
        <v>0.113</v>
      </c>
      <c r="S673" s="6">
        <v>42962</v>
      </c>
      <c r="T673">
        <v>365810</v>
      </c>
      <c r="W673" s="6">
        <v>43000</v>
      </c>
      <c r="X673" t="s">
        <v>1622</v>
      </c>
      <c r="Y673">
        <v>2265.2399999999998</v>
      </c>
      <c r="AJ673" s="6">
        <v>42958</v>
      </c>
      <c r="AK673" s="4">
        <f t="shared" si="204"/>
        <v>0.113</v>
      </c>
      <c r="AM673" s="6">
        <v>42962</v>
      </c>
      <c r="AN673">
        <f t="shared" si="205"/>
        <v>76425.025199999989</v>
      </c>
      <c r="AR673" s="6">
        <v>42955</v>
      </c>
      <c r="AS673">
        <f t="shared" si="206"/>
        <v>211.78540000000001</v>
      </c>
      <c r="AT673">
        <f t="shared" si="207"/>
        <v>2227.65</v>
      </c>
      <c r="AU673">
        <f t="shared" si="213"/>
        <v>-2.4131208204327681E-3</v>
      </c>
      <c r="AV673">
        <f t="shared" si="214"/>
        <v>-2.3824771492674257E-3</v>
      </c>
      <c r="AX673" s="6">
        <v>42955</v>
      </c>
      <c r="AY673">
        <f t="shared" si="208"/>
        <v>211.78540000000001</v>
      </c>
      <c r="AZ673">
        <f t="shared" si="209"/>
        <v>212.16</v>
      </c>
      <c r="BA673">
        <f t="shared" si="215"/>
        <v>0</v>
      </c>
      <c r="BB673">
        <f t="shared" si="216"/>
        <v>1.7687715961534067E-3</v>
      </c>
      <c r="BE673">
        <f t="shared" si="217"/>
        <v>117.05054301268395</v>
      </c>
      <c r="BF673" t="e">
        <f t="shared" si="218"/>
        <v>#N/A</v>
      </c>
      <c r="BG673">
        <f t="shared" si="202"/>
        <v>0.13982073883310106</v>
      </c>
      <c r="BH673">
        <f t="shared" si="203"/>
        <v>0.13983800390602871</v>
      </c>
      <c r="BI673">
        <f t="shared" si="221"/>
        <v>0.99997330887723368</v>
      </c>
      <c r="BL673" s="9"/>
      <c r="BM673" s="10" t="e">
        <f t="shared" si="219"/>
        <v>#N/A</v>
      </c>
      <c r="BN673" s="10" t="e">
        <f t="shared" si="220"/>
        <v>#N/A</v>
      </c>
      <c r="BO673" s="10" t="e">
        <f t="shared" si="210"/>
        <v>#N/A</v>
      </c>
      <c r="BP673" t="str">
        <f t="shared" si="211"/>
        <v/>
      </c>
      <c r="BQ673" s="10" t="str">
        <f t="shared" si="212"/>
        <v/>
      </c>
    </row>
    <row r="674" spans="4:69" x14ac:dyDescent="0.25">
      <c r="D674" s="6">
        <v>42956</v>
      </c>
      <c r="E674">
        <v>209.4906</v>
      </c>
      <c r="F674">
        <v>209.33</v>
      </c>
      <c r="I674" s="6">
        <v>42956</v>
      </c>
      <c r="J674">
        <v>209.33</v>
      </c>
      <c r="K674">
        <v>209.4906</v>
      </c>
      <c r="P674" s="6">
        <v>42961</v>
      </c>
      <c r="Q674">
        <v>8.2699999999999996E-2</v>
      </c>
      <c r="S674" s="6">
        <v>42963</v>
      </c>
      <c r="T674">
        <v>235806</v>
      </c>
      <c r="W674" s="6">
        <v>43003</v>
      </c>
      <c r="X674" t="s">
        <v>1622</v>
      </c>
      <c r="Y674">
        <v>2276.1999999999998</v>
      </c>
      <c r="AJ674" s="6">
        <v>42961</v>
      </c>
      <c r="AK674" s="4">
        <f t="shared" si="204"/>
        <v>8.2699999999999996E-2</v>
      </c>
      <c r="AM674" s="6">
        <v>42963</v>
      </c>
      <c r="AN674">
        <f t="shared" si="205"/>
        <v>49424.937600000005</v>
      </c>
      <c r="AR674" s="6">
        <v>42956</v>
      </c>
      <c r="AS674">
        <f t="shared" si="206"/>
        <v>209.4906</v>
      </c>
      <c r="AT674">
        <f t="shared" si="207"/>
        <v>2203.58</v>
      </c>
      <c r="AU674">
        <f t="shared" si="213"/>
        <v>-1.0835496686740442E-2</v>
      </c>
      <c r="AV674">
        <f t="shared" si="214"/>
        <v>-1.0805108522433993E-2</v>
      </c>
      <c r="AX674" s="6">
        <v>42956</v>
      </c>
      <c r="AY674">
        <f t="shared" si="208"/>
        <v>209.4906</v>
      </c>
      <c r="AZ674">
        <f t="shared" si="209"/>
        <v>209.33</v>
      </c>
      <c r="BA674">
        <f t="shared" si="215"/>
        <v>-7.6662150950923547E-4</v>
      </c>
      <c r="BB674">
        <f t="shared" si="216"/>
        <v>0</v>
      </c>
      <c r="BE674">
        <f t="shared" si="217"/>
        <v>115.78224224168883</v>
      </c>
      <c r="BF674" t="e">
        <f t="shared" si="218"/>
        <v>#N/A</v>
      </c>
      <c r="BG674">
        <f t="shared" si="202"/>
        <v>0.14031999975232173</v>
      </c>
      <c r="BH674">
        <f t="shared" si="203"/>
        <v>0.14033826246728806</v>
      </c>
      <c r="BI674">
        <f t="shared" si="221"/>
        <v>0.99998253340157695</v>
      </c>
      <c r="BL674" s="9"/>
      <c r="BM674" s="10" t="e">
        <f t="shared" si="219"/>
        <v>#N/A</v>
      </c>
      <c r="BN674" s="10" t="e">
        <f t="shared" si="220"/>
        <v>#N/A</v>
      </c>
      <c r="BO674" s="10" t="e">
        <f t="shared" si="210"/>
        <v>#N/A</v>
      </c>
      <c r="BP674" t="str">
        <f t="shared" si="211"/>
        <v/>
      </c>
      <c r="BQ674" s="10" t="str">
        <f t="shared" si="212"/>
        <v/>
      </c>
    </row>
    <row r="675" spans="4:69" x14ac:dyDescent="0.25">
      <c r="D675" s="6">
        <v>42957</v>
      </c>
      <c r="E675">
        <v>209.39859999999999</v>
      </c>
      <c r="F675">
        <v>207.13</v>
      </c>
      <c r="I675" s="6">
        <v>42957</v>
      </c>
      <c r="J675">
        <v>207.13</v>
      </c>
      <c r="K675">
        <v>209.39859999999999</v>
      </c>
      <c r="P675" s="6">
        <v>42962</v>
      </c>
      <c r="Q675">
        <v>8.9599999999999999E-2</v>
      </c>
      <c r="S675" s="6">
        <v>42964</v>
      </c>
      <c r="T675">
        <v>5689</v>
      </c>
      <c r="W675" s="6">
        <v>43004</v>
      </c>
      <c r="X675" t="s">
        <v>1622</v>
      </c>
      <c r="Y675">
        <v>2276.09</v>
      </c>
      <c r="AJ675" s="6">
        <v>42962</v>
      </c>
      <c r="AK675" s="4">
        <f t="shared" si="204"/>
        <v>8.9599999999999999E-2</v>
      </c>
      <c r="AM675" s="6">
        <v>42964</v>
      </c>
      <c r="AN675">
        <f t="shared" si="205"/>
        <v>1183.36889</v>
      </c>
      <c r="AR675" s="6">
        <v>42957</v>
      </c>
      <c r="AS675">
        <f t="shared" si="206"/>
        <v>209.39859999999999</v>
      </c>
      <c r="AT675">
        <f t="shared" si="207"/>
        <v>2202.6799999999998</v>
      </c>
      <c r="AU675">
        <f t="shared" si="213"/>
        <v>-4.3916051603276607E-4</v>
      </c>
      <c r="AV675">
        <f t="shared" si="214"/>
        <v>-4.0842628813120285E-4</v>
      </c>
      <c r="AX675" s="6">
        <v>42957</v>
      </c>
      <c r="AY675">
        <f t="shared" si="208"/>
        <v>209.39859999999999</v>
      </c>
      <c r="AZ675">
        <f t="shared" si="209"/>
        <v>207.13</v>
      </c>
      <c r="BA675">
        <f t="shared" si="215"/>
        <v>-1.0833883321091919E-2</v>
      </c>
      <c r="BB675">
        <f t="shared" si="216"/>
        <v>0</v>
      </c>
      <c r="BE675">
        <f t="shared" si="217"/>
        <v>115.73139525243855</v>
      </c>
      <c r="BF675" t="e">
        <f t="shared" si="218"/>
        <v>#N/A</v>
      </c>
      <c r="BG675">
        <f t="shared" si="202"/>
        <v>0.14021265799699859</v>
      </c>
      <c r="BH675">
        <f t="shared" si="203"/>
        <v>0.14023166975447388</v>
      </c>
      <c r="BI675">
        <f t="shared" si="221"/>
        <v>0.99998162260720291</v>
      </c>
      <c r="BL675" s="9"/>
      <c r="BM675" s="10" t="e">
        <f t="shared" si="219"/>
        <v>#N/A</v>
      </c>
      <c r="BN675" s="10" t="e">
        <f t="shared" si="220"/>
        <v>#N/A</v>
      </c>
      <c r="BO675" s="10" t="e">
        <f t="shared" si="210"/>
        <v>#N/A</v>
      </c>
      <c r="BP675" t="str">
        <f t="shared" si="211"/>
        <v/>
      </c>
      <c r="BQ675" s="10" t="str">
        <f t="shared" si="212"/>
        <v/>
      </c>
    </row>
    <row r="676" spans="4:69" x14ac:dyDescent="0.25">
      <c r="D676" s="6">
        <v>42958</v>
      </c>
      <c r="E676">
        <v>209.3922</v>
      </c>
      <c r="F676">
        <v>205.15</v>
      </c>
      <c r="I676" s="6">
        <v>42958</v>
      </c>
      <c r="J676">
        <v>205.15</v>
      </c>
      <c r="K676">
        <v>209.3922</v>
      </c>
      <c r="P676" s="6">
        <v>42963</v>
      </c>
      <c r="Q676">
        <v>9.7799999999999998E-2</v>
      </c>
      <c r="S676" s="6">
        <v>42965</v>
      </c>
      <c r="T676">
        <v>38766</v>
      </c>
      <c r="W676" s="6">
        <v>43005</v>
      </c>
      <c r="X676" t="s">
        <v>1622</v>
      </c>
      <c r="Y676">
        <v>2282.12</v>
      </c>
      <c r="AJ676" s="6">
        <v>42963</v>
      </c>
      <c r="AK676" s="4">
        <f t="shared" si="204"/>
        <v>9.7799999999999998E-2</v>
      </c>
      <c r="AM676" s="6">
        <v>42965</v>
      </c>
      <c r="AN676">
        <f t="shared" si="205"/>
        <v>8020.2977399999991</v>
      </c>
      <c r="AR676" s="6">
        <v>42958</v>
      </c>
      <c r="AS676">
        <f t="shared" si="206"/>
        <v>209.3922</v>
      </c>
      <c r="AT676">
        <f t="shared" si="207"/>
        <v>2202.6799999999998</v>
      </c>
      <c r="AU676">
        <f t="shared" si="213"/>
        <v>-3.0563719146114998E-5</v>
      </c>
      <c r="AV676">
        <f t="shared" si="214"/>
        <v>0</v>
      </c>
      <c r="AX676" s="6">
        <v>42958</v>
      </c>
      <c r="AY676">
        <f t="shared" si="208"/>
        <v>209.3922</v>
      </c>
      <c r="AZ676">
        <f t="shared" si="209"/>
        <v>205.15</v>
      </c>
      <c r="BA676">
        <f t="shared" si="215"/>
        <v>-2.0259589421191437E-2</v>
      </c>
      <c r="BB676">
        <f t="shared" si="216"/>
        <v>0</v>
      </c>
      <c r="BE676">
        <f t="shared" si="217"/>
        <v>115.72785807057767</v>
      </c>
      <c r="BF676" t="e">
        <f t="shared" si="218"/>
        <v>#N/A</v>
      </c>
      <c r="BG676">
        <f t="shared" si="202"/>
        <v>0.14008450523673141</v>
      </c>
      <c r="BH676">
        <f t="shared" si="203"/>
        <v>0.14010580727450844</v>
      </c>
      <c r="BI676">
        <f t="shared" si="221"/>
        <v>0.99998532436768572</v>
      </c>
      <c r="BL676" s="9"/>
      <c r="BM676" s="10" t="e">
        <f t="shared" si="219"/>
        <v>#N/A</v>
      </c>
      <c r="BN676" s="10" t="e">
        <f t="shared" si="220"/>
        <v>#N/A</v>
      </c>
      <c r="BO676" s="10" t="e">
        <f t="shared" si="210"/>
        <v>#N/A</v>
      </c>
      <c r="BP676" t="str">
        <f t="shared" si="211"/>
        <v/>
      </c>
      <c r="BQ676" s="10" t="str">
        <f t="shared" si="212"/>
        <v/>
      </c>
    </row>
    <row r="677" spans="4:69" x14ac:dyDescent="0.25">
      <c r="D677" s="6">
        <v>42961</v>
      </c>
      <c r="E677">
        <v>206.98419999999999</v>
      </c>
      <c r="F677">
        <v>207.48</v>
      </c>
      <c r="I677" s="6">
        <v>42961</v>
      </c>
      <c r="J677">
        <v>207.48</v>
      </c>
      <c r="K677">
        <v>206.98419999999999</v>
      </c>
      <c r="P677" s="6">
        <v>42964</v>
      </c>
      <c r="Q677">
        <v>0.09</v>
      </c>
      <c r="S677" s="6">
        <v>42968</v>
      </c>
      <c r="T677">
        <v>2144</v>
      </c>
      <c r="W677" s="6">
        <v>43006</v>
      </c>
      <c r="X677" t="s">
        <v>1622</v>
      </c>
      <c r="Y677">
        <v>2297.9699999999998</v>
      </c>
      <c r="AJ677" s="6">
        <v>42964</v>
      </c>
      <c r="AK677" s="4">
        <f t="shared" si="204"/>
        <v>0.09</v>
      </c>
      <c r="AM677" s="6">
        <v>42968</v>
      </c>
      <c r="AN677">
        <f t="shared" si="205"/>
        <v>441.04223999999999</v>
      </c>
      <c r="AR677" s="6">
        <v>42961</v>
      </c>
      <c r="AS677">
        <f t="shared" si="206"/>
        <v>206.98419999999999</v>
      </c>
      <c r="AT677">
        <f t="shared" si="207"/>
        <v>2177.5500000000002</v>
      </c>
      <c r="AU677">
        <f t="shared" si="213"/>
        <v>-1.1499950810011095E-2</v>
      </c>
      <c r="AV677">
        <f t="shared" si="214"/>
        <v>-1.1408829244374918E-2</v>
      </c>
      <c r="AX677" s="6">
        <v>42961</v>
      </c>
      <c r="AY677">
        <f t="shared" si="208"/>
        <v>206.98419999999999</v>
      </c>
      <c r="AZ677">
        <f t="shared" si="209"/>
        <v>207.48</v>
      </c>
      <c r="BA677">
        <f t="shared" si="215"/>
        <v>0</v>
      </c>
      <c r="BB677">
        <f t="shared" si="216"/>
        <v>2.3953519157500214E-3</v>
      </c>
      <c r="BE677">
        <f t="shared" si="217"/>
        <v>114.39699339541808</v>
      </c>
      <c r="BF677" t="e">
        <f t="shared" si="218"/>
        <v>#N/A</v>
      </c>
      <c r="BG677">
        <f t="shared" si="202"/>
        <v>0.13983770078401445</v>
      </c>
      <c r="BH677">
        <f t="shared" si="203"/>
        <v>0.13985326457673722</v>
      </c>
      <c r="BI677">
        <f t="shared" si="221"/>
        <v>0.99998754144444035</v>
      </c>
      <c r="BL677" s="9"/>
      <c r="BM677" s="10" t="e">
        <f t="shared" si="219"/>
        <v>#N/A</v>
      </c>
      <c r="BN677" s="10" t="e">
        <f t="shared" si="220"/>
        <v>#N/A</v>
      </c>
      <c r="BO677" s="10" t="e">
        <f t="shared" si="210"/>
        <v>#N/A</v>
      </c>
      <c r="BP677" t="str">
        <f t="shared" si="211"/>
        <v/>
      </c>
      <c r="BQ677" s="10" t="str">
        <f t="shared" si="212"/>
        <v/>
      </c>
    </row>
    <row r="678" spans="4:69" x14ac:dyDescent="0.25">
      <c r="D678" s="6">
        <v>42962</v>
      </c>
      <c r="E678">
        <v>209.20679999999999</v>
      </c>
      <c r="F678">
        <v>208.92</v>
      </c>
      <c r="I678" s="6">
        <v>42962</v>
      </c>
      <c r="J678">
        <v>208.92</v>
      </c>
      <c r="K678">
        <v>209.20679999999999</v>
      </c>
      <c r="P678" s="6">
        <v>42965</v>
      </c>
      <c r="Q678">
        <v>9.2299999999999993E-2</v>
      </c>
      <c r="S678" s="6">
        <v>42969</v>
      </c>
      <c r="T678">
        <v>987</v>
      </c>
      <c r="W678" s="6">
        <v>43007</v>
      </c>
      <c r="X678" t="s">
        <v>1622</v>
      </c>
      <c r="Y678">
        <v>2296.0300000000002</v>
      </c>
      <c r="AJ678" s="6">
        <v>42965</v>
      </c>
      <c r="AK678" s="4">
        <f t="shared" si="204"/>
        <v>9.2299999999999993E-2</v>
      </c>
      <c r="AM678" s="6">
        <v>42969</v>
      </c>
      <c r="AN678">
        <f t="shared" si="205"/>
        <v>204.61497</v>
      </c>
      <c r="AR678" s="6">
        <v>42962</v>
      </c>
      <c r="AS678">
        <f t="shared" si="206"/>
        <v>209.20679999999999</v>
      </c>
      <c r="AT678">
        <f t="shared" si="207"/>
        <v>2201</v>
      </c>
      <c r="AU678">
        <f t="shared" si="213"/>
        <v>1.0738017684441603E-2</v>
      </c>
      <c r="AV678">
        <f t="shared" si="214"/>
        <v>1.0768983490620165E-2</v>
      </c>
      <c r="AX678" s="6">
        <v>42962</v>
      </c>
      <c r="AY678">
        <f t="shared" si="208"/>
        <v>209.20679999999999</v>
      </c>
      <c r="AZ678">
        <f t="shared" si="209"/>
        <v>208.92</v>
      </c>
      <c r="BA678">
        <f t="shared" si="215"/>
        <v>-1.3708923419315511E-3</v>
      </c>
      <c r="BB678">
        <f t="shared" si="216"/>
        <v>0</v>
      </c>
      <c r="BE678">
        <f t="shared" si="217"/>
        <v>115.62539033354503</v>
      </c>
      <c r="BF678" t="e">
        <f t="shared" si="218"/>
        <v>#N/A</v>
      </c>
      <c r="BG678">
        <f t="shared" si="202"/>
        <v>0.1398982601017279</v>
      </c>
      <c r="BH678">
        <f t="shared" si="203"/>
        <v>0.13991373143998101</v>
      </c>
      <c r="BI678">
        <f t="shared" si="221"/>
        <v>0.99999040778090575</v>
      </c>
      <c r="BL678" s="9"/>
      <c r="BM678" s="10" t="e">
        <f t="shared" si="219"/>
        <v>#N/A</v>
      </c>
      <c r="BN678" s="10" t="e">
        <f t="shared" si="220"/>
        <v>#N/A</v>
      </c>
      <c r="BO678" s="10" t="e">
        <f t="shared" si="210"/>
        <v>#N/A</v>
      </c>
      <c r="BP678" t="str">
        <f t="shared" si="211"/>
        <v/>
      </c>
      <c r="BQ678" s="10" t="str">
        <f t="shared" si="212"/>
        <v/>
      </c>
    </row>
    <row r="679" spans="4:69" x14ac:dyDescent="0.25">
      <c r="D679" s="6">
        <v>42963</v>
      </c>
      <c r="E679">
        <v>209.1728</v>
      </c>
      <c r="F679">
        <v>209.6</v>
      </c>
      <c r="I679" s="6">
        <v>42963</v>
      </c>
      <c r="J679">
        <v>209.6</v>
      </c>
      <c r="K679">
        <v>209.1728</v>
      </c>
      <c r="P679" s="6">
        <v>42968</v>
      </c>
      <c r="Q679">
        <v>9.2100000000000001E-2</v>
      </c>
      <c r="S679" s="6">
        <v>42970</v>
      </c>
      <c r="T679">
        <v>11521</v>
      </c>
      <c r="W679" s="6">
        <v>43010</v>
      </c>
      <c r="X679" t="s">
        <v>1622</v>
      </c>
      <c r="Y679">
        <v>2294.79</v>
      </c>
      <c r="AJ679" s="6">
        <v>42968</v>
      </c>
      <c r="AK679" s="4">
        <f t="shared" si="204"/>
        <v>9.2100000000000001E-2</v>
      </c>
      <c r="AM679" s="6">
        <v>42970</v>
      </c>
      <c r="AN679">
        <f t="shared" si="205"/>
        <v>2381.0450699999997</v>
      </c>
      <c r="AR679" s="6">
        <v>42963</v>
      </c>
      <c r="AS679">
        <f t="shared" si="206"/>
        <v>209.1728</v>
      </c>
      <c r="AT679">
        <f t="shared" si="207"/>
        <v>2200.71</v>
      </c>
      <c r="AU679">
        <f t="shared" si="213"/>
        <v>-1.6251861794158717E-4</v>
      </c>
      <c r="AV679">
        <f t="shared" si="214"/>
        <v>-1.3175829168554642E-4</v>
      </c>
      <c r="AX679" s="6">
        <v>42963</v>
      </c>
      <c r="AY679">
        <f t="shared" si="208"/>
        <v>209.1728</v>
      </c>
      <c r="AZ679">
        <f t="shared" si="209"/>
        <v>209.6</v>
      </c>
      <c r="BA679">
        <f t="shared" si="215"/>
        <v>0</v>
      </c>
      <c r="BB679">
        <f t="shared" si="216"/>
        <v>2.0423305515822054E-3</v>
      </c>
      <c r="BE679">
        <f t="shared" si="217"/>
        <v>115.60659905490907</v>
      </c>
      <c r="BF679" t="e">
        <f t="shared" si="218"/>
        <v>#N/A</v>
      </c>
      <c r="BG679">
        <f t="shared" si="202"/>
        <v>0.13888723127673477</v>
      </c>
      <c r="BH679">
        <f t="shared" si="203"/>
        <v>0.1389012664478787</v>
      </c>
      <c r="BI679">
        <f t="shared" si="221"/>
        <v>0.99998930367085181</v>
      </c>
      <c r="BL679" s="9"/>
      <c r="BM679" s="10" t="e">
        <f t="shared" si="219"/>
        <v>#N/A</v>
      </c>
      <c r="BN679" s="10" t="e">
        <f t="shared" si="220"/>
        <v>#N/A</v>
      </c>
      <c r="BO679" s="10" t="e">
        <f t="shared" si="210"/>
        <v>#N/A</v>
      </c>
      <c r="BP679" t="str">
        <f t="shared" si="211"/>
        <v/>
      </c>
      <c r="BQ679" s="10" t="str">
        <f t="shared" si="212"/>
        <v/>
      </c>
    </row>
    <row r="680" spans="4:69" x14ac:dyDescent="0.25">
      <c r="D680" s="6">
        <v>42964</v>
      </c>
      <c r="E680">
        <v>209.02</v>
      </c>
      <c r="F680">
        <v>208.01</v>
      </c>
      <c r="I680" s="6">
        <v>42964</v>
      </c>
      <c r="J680">
        <v>208.01</v>
      </c>
      <c r="K680">
        <v>209.02</v>
      </c>
      <c r="P680" s="6">
        <v>42969</v>
      </c>
      <c r="Q680">
        <v>9.0800000000000006E-2</v>
      </c>
      <c r="S680" s="6">
        <v>42971</v>
      </c>
      <c r="T680">
        <v>2837</v>
      </c>
      <c r="W680" s="6">
        <v>43011</v>
      </c>
      <c r="X680" t="s">
        <v>1622</v>
      </c>
      <c r="Y680">
        <v>2309.69</v>
      </c>
      <c r="AJ680" s="6">
        <v>42969</v>
      </c>
      <c r="AK680" s="4">
        <f t="shared" si="204"/>
        <v>9.0800000000000006E-2</v>
      </c>
      <c r="AM680" s="6">
        <v>42971</v>
      </c>
      <c r="AN680">
        <f t="shared" si="205"/>
        <v>585.41494999999998</v>
      </c>
      <c r="AR680" s="6">
        <v>42964</v>
      </c>
      <c r="AS680">
        <f t="shared" si="206"/>
        <v>209.02</v>
      </c>
      <c r="AT680">
        <f t="shared" si="207"/>
        <v>2199.16</v>
      </c>
      <c r="AU680">
        <f t="shared" si="213"/>
        <v>-7.3049650815015799E-4</v>
      </c>
      <c r="AV680">
        <f t="shared" si="214"/>
        <v>-7.0431815186922098E-4</v>
      </c>
      <c r="AX680" s="6">
        <v>42964</v>
      </c>
      <c r="AY680">
        <f t="shared" si="208"/>
        <v>209.02</v>
      </c>
      <c r="AZ680">
        <f t="shared" si="209"/>
        <v>208.01</v>
      </c>
      <c r="BA680">
        <f t="shared" si="215"/>
        <v>-4.8320734857909553E-3</v>
      </c>
      <c r="BB680">
        <f t="shared" si="216"/>
        <v>0</v>
      </c>
      <c r="BE680">
        <f t="shared" si="217"/>
        <v>115.52214883798034</v>
      </c>
      <c r="BF680" t="e">
        <f t="shared" si="218"/>
        <v>#N/A</v>
      </c>
      <c r="BG680">
        <f t="shared" si="202"/>
        <v>0.13886693323761651</v>
      </c>
      <c r="BH680">
        <f t="shared" si="203"/>
        <v>0.13888145941987651</v>
      </c>
      <c r="BI680">
        <f t="shared" si="221"/>
        <v>0.99998918191871777</v>
      </c>
      <c r="BL680" s="9"/>
      <c r="BM680" s="10" t="e">
        <f t="shared" si="219"/>
        <v>#N/A</v>
      </c>
      <c r="BN680" s="10" t="e">
        <f t="shared" si="220"/>
        <v>#N/A</v>
      </c>
      <c r="BO680" s="10" t="e">
        <f t="shared" si="210"/>
        <v>#N/A</v>
      </c>
      <c r="BP680" t="str">
        <f t="shared" si="211"/>
        <v/>
      </c>
      <c r="BQ680" s="10" t="str">
        <f t="shared" si="212"/>
        <v/>
      </c>
    </row>
    <row r="681" spans="4:69" x14ac:dyDescent="0.25">
      <c r="D681" s="6">
        <v>42965</v>
      </c>
      <c r="E681">
        <v>206.70410000000001</v>
      </c>
      <c r="F681">
        <v>206.89</v>
      </c>
      <c r="I681" s="6">
        <v>42965</v>
      </c>
      <c r="J681">
        <v>206.89</v>
      </c>
      <c r="K681">
        <v>206.70410000000001</v>
      </c>
      <c r="P681" s="6">
        <v>42970</v>
      </c>
      <c r="Q681">
        <v>8.9099999999999999E-2</v>
      </c>
      <c r="S681" s="6">
        <v>42972</v>
      </c>
      <c r="T681">
        <v>8438</v>
      </c>
      <c r="W681" s="6">
        <v>43012</v>
      </c>
      <c r="X681" t="s">
        <v>1622</v>
      </c>
      <c r="Y681">
        <v>2309.81</v>
      </c>
      <c r="AJ681" s="6">
        <v>42970</v>
      </c>
      <c r="AK681" s="4">
        <f t="shared" si="204"/>
        <v>8.9099999999999999E-2</v>
      </c>
      <c r="AM681" s="6">
        <v>42972</v>
      </c>
      <c r="AN681">
        <f t="shared" si="205"/>
        <v>1744.3877399999999</v>
      </c>
      <c r="AR681" s="6">
        <v>42965</v>
      </c>
      <c r="AS681">
        <f t="shared" si="206"/>
        <v>206.70410000000001</v>
      </c>
      <c r="AT681">
        <f t="shared" si="207"/>
        <v>2174.87</v>
      </c>
      <c r="AU681">
        <f t="shared" si="213"/>
        <v>-1.1079800975983156E-2</v>
      </c>
      <c r="AV681">
        <f t="shared" si="214"/>
        <v>-1.1045126320958887E-2</v>
      </c>
      <c r="AX681" s="6">
        <v>42965</v>
      </c>
      <c r="AY681">
        <f t="shared" si="208"/>
        <v>206.70410000000001</v>
      </c>
      <c r="AZ681">
        <f t="shared" si="209"/>
        <v>206.89</v>
      </c>
      <c r="BA681">
        <f t="shared" si="215"/>
        <v>0</v>
      </c>
      <c r="BB681">
        <f t="shared" si="216"/>
        <v>8.9935323005185808E-4</v>
      </c>
      <c r="BE681">
        <f t="shared" si="217"/>
        <v>114.24218642053761</v>
      </c>
      <c r="BF681" t="e">
        <f t="shared" si="218"/>
        <v>#N/A</v>
      </c>
      <c r="BG681">
        <f t="shared" si="202"/>
        <v>0.13929131494177902</v>
      </c>
      <c r="BH681">
        <f t="shared" si="203"/>
        <v>0.13930468078550803</v>
      </c>
      <c r="BI681">
        <f t="shared" si="221"/>
        <v>0.99999226666987551</v>
      </c>
      <c r="BL681" s="9"/>
      <c r="BM681" s="10" t="e">
        <f t="shared" si="219"/>
        <v>#N/A</v>
      </c>
      <c r="BN681" s="10" t="e">
        <f t="shared" si="220"/>
        <v>#N/A</v>
      </c>
      <c r="BO681" s="10" t="e">
        <f t="shared" si="210"/>
        <v>#N/A</v>
      </c>
      <c r="BP681" t="str">
        <f t="shared" si="211"/>
        <v/>
      </c>
      <c r="BQ681" s="10" t="str">
        <f t="shared" si="212"/>
        <v/>
      </c>
    </row>
    <row r="682" spans="4:69" x14ac:dyDescent="0.25">
      <c r="D682" s="6">
        <v>42968</v>
      </c>
      <c r="E682">
        <v>206.3981</v>
      </c>
      <c r="F682">
        <v>205.71</v>
      </c>
      <c r="I682" s="6">
        <v>42968</v>
      </c>
      <c r="J682">
        <v>205.71</v>
      </c>
      <c r="K682">
        <v>206.3981</v>
      </c>
      <c r="P682" s="6">
        <v>42971</v>
      </c>
      <c r="Q682">
        <v>8.9800000000000005E-2</v>
      </c>
      <c r="S682" s="6">
        <v>42975</v>
      </c>
      <c r="T682">
        <v>2656</v>
      </c>
      <c r="W682" s="6">
        <v>43013</v>
      </c>
      <c r="X682" t="s">
        <v>1622</v>
      </c>
      <c r="Y682">
        <v>2306.92</v>
      </c>
      <c r="AJ682" s="6">
        <v>42971</v>
      </c>
      <c r="AK682" s="4">
        <f t="shared" si="204"/>
        <v>8.9800000000000005E-2</v>
      </c>
      <c r="AM682" s="6">
        <v>42975</v>
      </c>
      <c r="AN682">
        <f t="shared" si="205"/>
        <v>549.47328000000005</v>
      </c>
      <c r="AR682" s="6">
        <v>42968</v>
      </c>
      <c r="AS682">
        <f t="shared" si="206"/>
        <v>206.3981</v>
      </c>
      <c r="AT682">
        <f t="shared" si="207"/>
        <v>2171.86</v>
      </c>
      <c r="AU682">
        <f t="shared" si="213"/>
        <v>-1.4803770220329637E-3</v>
      </c>
      <c r="AV682">
        <f t="shared" si="214"/>
        <v>-1.3839907672641427E-3</v>
      </c>
      <c r="AX682" s="6">
        <v>42968</v>
      </c>
      <c r="AY682">
        <f t="shared" si="208"/>
        <v>206.3981</v>
      </c>
      <c r="AZ682">
        <f t="shared" si="209"/>
        <v>205.71</v>
      </c>
      <c r="BA682">
        <f t="shared" si="215"/>
        <v>-3.3338485189543521E-3</v>
      </c>
      <c r="BB682">
        <f t="shared" si="216"/>
        <v>0</v>
      </c>
      <c r="BE682">
        <f t="shared" si="217"/>
        <v>114.07306491281383</v>
      </c>
      <c r="BF682" t="e">
        <f t="shared" si="218"/>
        <v>#N/A</v>
      </c>
      <c r="BG682">
        <f t="shared" si="202"/>
        <v>0.13919489791008044</v>
      </c>
      <c r="BH682">
        <f t="shared" si="203"/>
        <v>0.13920682763417153</v>
      </c>
      <c r="BI682">
        <f t="shared" si="221"/>
        <v>0.99998990078503958</v>
      </c>
      <c r="BL682" s="9"/>
      <c r="BM682" s="10" t="e">
        <f t="shared" si="219"/>
        <v>#N/A</v>
      </c>
      <c r="BN682" s="10" t="e">
        <f t="shared" si="220"/>
        <v>#N/A</v>
      </c>
      <c r="BO682" s="10" t="e">
        <f t="shared" si="210"/>
        <v>#N/A</v>
      </c>
      <c r="BP682" t="str">
        <f t="shared" si="211"/>
        <v/>
      </c>
      <c r="BQ682" s="10" t="str">
        <f t="shared" si="212"/>
        <v/>
      </c>
    </row>
    <row r="683" spans="4:69" x14ac:dyDescent="0.25">
      <c r="D683" s="6">
        <v>42969</v>
      </c>
      <c r="E683">
        <v>206.51429999999999</v>
      </c>
      <c r="F683">
        <v>207.31</v>
      </c>
      <c r="I683" s="6">
        <v>42969</v>
      </c>
      <c r="J683">
        <v>207.31</v>
      </c>
      <c r="K683">
        <v>206.51429999999999</v>
      </c>
      <c r="P683" s="6">
        <v>42972</v>
      </c>
      <c r="Q683">
        <v>0.1158</v>
      </c>
      <c r="S683" s="6">
        <v>42976</v>
      </c>
      <c r="T683">
        <v>1969</v>
      </c>
      <c r="W683" s="6">
        <v>43014</v>
      </c>
      <c r="X683" t="s">
        <v>1622</v>
      </c>
      <c r="Y683">
        <v>2313.16</v>
      </c>
      <c r="AJ683" s="6">
        <v>42972</v>
      </c>
      <c r="AK683" s="4">
        <f t="shared" si="204"/>
        <v>0.1158</v>
      </c>
      <c r="AM683" s="6">
        <v>42976</v>
      </c>
      <c r="AN683">
        <f t="shared" si="205"/>
        <v>406.61819000000003</v>
      </c>
      <c r="AR683" s="6">
        <v>42969</v>
      </c>
      <c r="AS683">
        <f t="shared" si="206"/>
        <v>206.51429999999999</v>
      </c>
      <c r="AT683">
        <f t="shared" si="207"/>
        <v>2173.14</v>
      </c>
      <c r="AU683">
        <f t="shared" si="213"/>
        <v>5.6298967868406713E-4</v>
      </c>
      <c r="AV683">
        <f t="shared" si="214"/>
        <v>5.8935658836190008E-4</v>
      </c>
      <c r="AX683" s="6">
        <v>42969</v>
      </c>
      <c r="AY683">
        <f t="shared" si="208"/>
        <v>206.51429999999999</v>
      </c>
      <c r="AZ683">
        <f t="shared" si="209"/>
        <v>207.31</v>
      </c>
      <c r="BA683">
        <f t="shared" si="215"/>
        <v>0</v>
      </c>
      <c r="BB683">
        <f t="shared" si="216"/>
        <v>3.8530019470808252E-3</v>
      </c>
      <c r="BE683">
        <f t="shared" si="217"/>
        <v>114.1372868709756</v>
      </c>
      <c r="BF683" t="e">
        <f t="shared" si="218"/>
        <v>#N/A</v>
      </c>
      <c r="BG683">
        <f t="shared" si="202"/>
        <v>0.13905088203100419</v>
      </c>
      <c r="BH683">
        <f t="shared" si="203"/>
        <v>0.13906346993475691</v>
      </c>
      <c r="BI683">
        <f t="shared" si="221"/>
        <v>0.9999896421102269</v>
      </c>
      <c r="BL683" s="9"/>
      <c r="BM683" s="10" t="e">
        <f t="shared" si="219"/>
        <v>#N/A</v>
      </c>
      <c r="BN683" s="10" t="e">
        <f t="shared" si="220"/>
        <v>#N/A</v>
      </c>
      <c r="BO683" s="10" t="e">
        <f t="shared" si="210"/>
        <v>#N/A</v>
      </c>
      <c r="BP683" t="str">
        <f t="shared" si="211"/>
        <v/>
      </c>
      <c r="BQ683" s="10" t="str">
        <f t="shared" si="212"/>
        <v/>
      </c>
    </row>
    <row r="684" spans="4:69" x14ac:dyDescent="0.25">
      <c r="D684" s="6">
        <v>42970</v>
      </c>
      <c r="E684">
        <v>207.01730000000001</v>
      </c>
      <c r="F684">
        <v>206.67</v>
      </c>
      <c r="I684" s="6">
        <v>42970</v>
      </c>
      <c r="J684">
        <v>206.67</v>
      </c>
      <c r="K684">
        <v>207.01730000000001</v>
      </c>
      <c r="P684" s="6">
        <v>42975</v>
      </c>
      <c r="Q684">
        <v>8.8400000000000006E-2</v>
      </c>
      <c r="S684" s="6">
        <v>42977</v>
      </c>
      <c r="T684">
        <v>2951</v>
      </c>
      <c r="W684" s="6">
        <v>43018</v>
      </c>
      <c r="X684" t="s">
        <v>1622</v>
      </c>
      <c r="Y684">
        <v>2324.27</v>
      </c>
      <c r="AJ684" s="6">
        <v>42975</v>
      </c>
      <c r="AK684" s="4">
        <f t="shared" si="204"/>
        <v>8.8400000000000006E-2</v>
      </c>
      <c r="AM684" s="6">
        <v>42977</v>
      </c>
      <c r="AN684">
        <f t="shared" si="205"/>
        <v>613.95555000000002</v>
      </c>
      <c r="AR684" s="6">
        <v>42970</v>
      </c>
      <c r="AS684">
        <f t="shared" si="206"/>
        <v>207.01730000000001</v>
      </c>
      <c r="AT684">
        <f t="shared" si="207"/>
        <v>2178.5</v>
      </c>
      <c r="AU684">
        <f t="shared" si="213"/>
        <v>2.4356666826461648E-3</v>
      </c>
      <c r="AV684">
        <f t="shared" si="214"/>
        <v>2.4664770792495183E-3</v>
      </c>
      <c r="AX684" s="6">
        <v>42970</v>
      </c>
      <c r="AY684">
        <f t="shared" si="208"/>
        <v>207.01730000000001</v>
      </c>
      <c r="AZ684">
        <f t="shared" si="209"/>
        <v>206.67</v>
      </c>
      <c r="BA684">
        <f t="shared" si="215"/>
        <v>-1.6776375694206314E-3</v>
      </c>
      <c r="BB684">
        <f t="shared" si="216"/>
        <v>0</v>
      </c>
      <c r="BE684">
        <f t="shared" si="217"/>
        <v>114.41528725785486</v>
      </c>
      <c r="BF684" t="e">
        <f t="shared" si="218"/>
        <v>#N/A</v>
      </c>
      <c r="BG684">
        <f t="shared" si="202"/>
        <v>0.13903190186708242</v>
      </c>
      <c r="BH684">
        <f t="shared" si="203"/>
        <v>0.13904407101696106</v>
      </c>
      <c r="BI684">
        <f t="shared" si="221"/>
        <v>0.99998945217432988</v>
      </c>
      <c r="BL684" s="9"/>
      <c r="BM684" s="10" t="e">
        <f t="shared" si="219"/>
        <v>#N/A</v>
      </c>
      <c r="BN684" s="10" t="e">
        <f t="shared" si="220"/>
        <v>#N/A</v>
      </c>
      <c r="BO684" s="10" t="e">
        <f t="shared" si="210"/>
        <v>#N/A</v>
      </c>
      <c r="BP684" t="str">
        <f t="shared" si="211"/>
        <v/>
      </c>
      <c r="BQ684" s="10" t="str">
        <f t="shared" si="212"/>
        <v/>
      </c>
    </row>
    <row r="685" spans="4:69" x14ac:dyDescent="0.25">
      <c r="D685" s="6">
        <v>42971</v>
      </c>
      <c r="E685">
        <v>205.9838</v>
      </c>
      <c r="F685">
        <v>206.35</v>
      </c>
      <c r="I685" s="6">
        <v>42971</v>
      </c>
      <c r="J685">
        <v>206.35</v>
      </c>
      <c r="K685">
        <v>205.9838</v>
      </c>
      <c r="P685" s="6">
        <v>42976</v>
      </c>
      <c r="Q685">
        <v>8.8099999999999998E-2</v>
      </c>
      <c r="S685" s="6">
        <v>42978</v>
      </c>
      <c r="T685">
        <v>11721</v>
      </c>
      <c r="W685" s="6">
        <v>43019</v>
      </c>
      <c r="X685" t="s">
        <v>1622</v>
      </c>
      <c r="Y685">
        <v>2326.5300000000002</v>
      </c>
      <c r="AJ685" s="6">
        <v>42976</v>
      </c>
      <c r="AK685" s="4">
        <f t="shared" si="204"/>
        <v>8.8099999999999998E-2</v>
      </c>
      <c r="AM685" s="6">
        <v>42978</v>
      </c>
      <c r="AN685">
        <f t="shared" si="205"/>
        <v>2455.3150799999999</v>
      </c>
      <c r="AR685" s="6">
        <v>42971</v>
      </c>
      <c r="AS685">
        <f t="shared" si="206"/>
        <v>205.9838</v>
      </c>
      <c r="AT685">
        <f t="shared" si="207"/>
        <v>2167.69</v>
      </c>
      <c r="AU685">
        <f t="shared" si="213"/>
        <v>-4.9923363892776518E-3</v>
      </c>
      <c r="AV685">
        <f t="shared" si="214"/>
        <v>-4.9621299058985047E-3</v>
      </c>
      <c r="AX685" s="6">
        <v>42971</v>
      </c>
      <c r="AY685">
        <f t="shared" si="208"/>
        <v>205.9838</v>
      </c>
      <c r="AZ685">
        <f t="shared" si="209"/>
        <v>206.35</v>
      </c>
      <c r="BA685">
        <f t="shared" si="215"/>
        <v>0</v>
      </c>
      <c r="BB685">
        <f t="shared" si="216"/>
        <v>1.7778097112490787E-3</v>
      </c>
      <c r="BE685">
        <f t="shared" si="217"/>
        <v>113.84408765578782</v>
      </c>
      <c r="BF685" t="e">
        <f t="shared" si="218"/>
        <v>#N/A</v>
      </c>
      <c r="BG685">
        <f t="shared" si="202"/>
        <v>0.13847640171759065</v>
      </c>
      <c r="BH685">
        <f t="shared" si="203"/>
        <v>0.13848789185374935</v>
      </c>
      <c r="BI685">
        <f t="shared" si="221"/>
        <v>0.99998959651596209</v>
      </c>
      <c r="BL685" s="9"/>
      <c r="BM685" s="10" t="e">
        <f t="shared" si="219"/>
        <v>#N/A</v>
      </c>
      <c r="BN685" s="10" t="e">
        <f t="shared" si="220"/>
        <v>#N/A</v>
      </c>
      <c r="BO685" s="10" t="e">
        <f t="shared" si="210"/>
        <v>#N/A</v>
      </c>
      <c r="BP685" t="str">
        <f t="shared" si="211"/>
        <v/>
      </c>
      <c r="BQ685" s="10" t="str">
        <f t="shared" si="212"/>
        <v/>
      </c>
    </row>
    <row r="686" spans="4:69" x14ac:dyDescent="0.25">
      <c r="D686" s="6">
        <v>42972</v>
      </c>
      <c r="E686">
        <v>206.59889999999999</v>
      </c>
      <c r="F686">
        <v>206.73</v>
      </c>
      <c r="I686" s="6">
        <v>42972</v>
      </c>
      <c r="J686">
        <v>206.73</v>
      </c>
      <c r="K686">
        <v>206.59889999999999</v>
      </c>
      <c r="P686" s="6">
        <v>42977</v>
      </c>
      <c r="Q686">
        <v>8.8800000000000004E-2</v>
      </c>
      <c r="S686" s="6">
        <v>42979</v>
      </c>
      <c r="T686">
        <v>11544</v>
      </c>
      <c r="W686" s="6">
        <v>43020</v>
      </c>
      <c r="X686" t="s">
        <v>1622</v>
      </c>
      <c r="Y686">
        <v>2331.0500000000002</v>
      </c>
      <c r="AJ686" s="6">
        <v>42977</v>
      </c>
      <c r="AK686" s="4">
        <f t="shared" si="204"/>
        <v>8.8800000000000004E-2</v>
      </c>
      <c r="AM686" s="6">
        <v>42979</v>
      </c>
      <c r="AN686">
        <f t="shared" si="205"/>
        <v>2417.7753600000001</v>
      </c>
      <c r="AR686" s="6">
        <v>42972</v>
      </c>
      <c r="AS686">
        <f t="shared" si="206"/>
        <v>206.59889999999999</v>
      </c>
      <c r="AT686">
        <f t="shared" si="207"/>
        <v>2174.23</v>
      </c>
      <c r="AU686">
        <f t="shared" si="213"/>
        <v>2.9861571638156725E-3</v>
      </c>
      <c r="AV686">
        <f t="shared" si="214"/>
        <v>3.01703656888197E-3</v>
      </c>
      <c r="AX686" s="6">
        <v>42972</v>
      </c>
      <c r="AY686">
        <f t="shared" si="208"/>
        <v>206.59889999999999</v>
      </c>
      <c r="AZ686">
        <f t="shared" si="209"/>
        <v>206.73</v>
      </c>
      <c r="BA686">
        <f t="shared" si="215"/>
        <v>0</v>
      </c>
      <c r="BB686">
        <f t="shared" si="216"/>
        <v>6.3456291393615416E-4</v>
      </c>
      <c r="BE686">
        <f t="shared" si="217"/>
        <v>114.18404399369921</v>
      </c>
      <c r="BF686" t="e">
        <f t="shared" si="218"/>
        <v>#N/A</v>
      </c>
      <c r="BG686">
        <f t="shared" si="202"/>
        <v>0.13713781256739019</v>
      </c>
      <c r="BH686">
        <f t="shared" si="203"/>
        <v>0.13714205714856539</v>
      </c>
      <c r="BI686">
        <f t="shared" si="221"/>
        <v>0.99999180110679453</v>
      </c>
      <c r="BL686" s="9"/>
      <c r="BM686" s="10" t="e">
        <f t="shared" si="219"/>
        <v>#N/A</v>
      </c>
      <c r="BN686" s="10" t="e">
        <f t="shared" si="220"/>
        <v>#N/A</v>
      </c>
      <c r="BO686" s="10" t="e">
        <f t="shared" si="210"/>
        <v>#N/A</v>
      </c>
      <c r="BP686" t="str">
        <f t="shared" si="211"/>
        <v/>
      </c>
      <c r="BQ686" s="10" t="str">
        <f t="shared" si="212"/>
        <v/>
      </c>
    </row>
    <row r="687" spans="4:69" x14ac:dyDescent="0.25">
      <c r="D687" s="6">
        <v>42975</v>
      </c>
      <c r="E687">
        <v>206.97800000000001</v>
      </c>
      <c r="F687">
        <v>206.88</v>
      </c>
      <c r="I687" s="6">
        <v>42975</v>
      </c>
      <c r="J687">
        <v>206.88</v>
      </c>
      <c r="K687">
        <v>206.97800000000001</v>
      </c>
      <c r="P687" s="6">
        <v>42978</v>
      </c>
      <c r="Q687">
        <v>6.3299999999999995E-2</v>
      </c>
      <c r="S687" s="6">
        <v>42982</v>
      </c>
      <c r="T687">
        <v>1181</v>
      </c>
      <c r="W687" s="6">
        <v>43021</v>
      </c>
      <c r="X687" t="s">
        <v>1622</v>
      </c>
      <c r="Y687">
        <v>2342.7199999999998</v>
      </c>
      <c r="AJ687" s="6">
        <v>42978</v>
      </c>
      <c r="AK687" s="4">
        <f t="shared" si="204"/>
        <v>6.3299999999999995E-2</v>
      </c>
      <c r="AM687" s="6">
        <v>42982</v>
      </c>
      <c r="AN687">
        <f t="shared" si="205"/>
        <v>244.40794999999997</v>
      </c>
      <c r="AR687" s="6">
        <v>42975</v>
      </c>
      <c r="AS687">
        <f t="shared" si="206"/>
        <v>206.97800000000001</v>
      </c>
      <c r="AT687">
        <f t="shared" si="207"/>
        <v>2178.42</v>
      </c>
      <c r="AU687">
        <f t="shared" si="213"/>
        <v>1.8349565268742651E-3</v>
      </c>
      <c r="AV687">
        <f t="shared" si="214"/>
        <v>1.9271190260459203E-3</v>
      </c>
      <c r="AX687" s="6">
        <v>42975</v>
      </c>
      <c r="AY687">
        <f t="shared" si="208"/>
        <v>206.97800000000001</v>
      </c>
      <c r="AZ687">
        <f t="shared" si="209"/>
        <v>206.88</v>
      </c>
      <c r="BA687">
        <f t="shared" si="215"/>
        <v>-4.7348027326576947E-4</v>
      </c>
      <c r="BB687">
        <f t="shared" si="216"/>
        <v>0</v>
      </c>
      <c r="BE687">
        <f t="shared" si="217"/>
        <v>114.39356675049034</v>
      </c>
      <c r="BF687" t="e">
        <f t="shared" si="218"/>
        <v>#N/A</v>
      </c>
      <c r="BG687">
        <f t="shared" si="202"/>
        <v>0.13713626030827888</v>
      </c>
      <c r="BH687">
        <f t="shared" si="203"/>
        <v>0.13714076290938584</v>
      </c>
      <c r="BI687">
        <f t="shared" si="221"/>
        <v>0.99998887562104022</v>
      </c>
      <c r="BL687" s="6"/>
      <c r="BM687" s="10" t="e">
        <f t="shared" si="219"/>
        <v>#N/A</v>
      </c>
      <c r="BN687" s="10" t="e">
        <f t="shared" si="220"/>
        <v>#N/A</v>
      </c>
      <c r="BO687" s="10" t="e">
        <f t="shared" si="210"/>
        <v>#N/A</v>
      </c>
      <c r="BP687" t="str">
        <f t="shared" si="211"/>
        <v/>
      </c>
      <c r="BQ687" s="10" t="str">
        <f t="shared" si="212"/>
        <v/>
      </c>
    </row>
    <row r="688" spans="4:69" x14ac:dyDescent="0.25">
      <c r="D688" s="6">
        <v>42976</v>
      </c>
      <c r="E688">
        <v>206.71700000000001</v>
      </c>
      <c r="F688">
        <v>206.51</v>
      </c>
      <c r="I688" s="6">
        <v>42976</v>
      </c>
      <c r="J688">
        <v>206.51</v>
      </c>
      <c r="K688">
        <v>206.71700000000001</v>
      </c>
      <c r="P688" s="6">
        <v>42979</v>
      </c>
      <c r="Q688">
        <v>8.9099999999999999E-2</v>
      </c>
      <c r="S688" s="6">
        <v>42983</v>
      </c>
      <c r="T688">
        <v>8967</v>
      </c>
      <c r="W688" s="6">
        <v>43024</v>
      </c>
      <c r="X688" t="s">
        <v>1622</v>
      </c>
      <c r="Y688">
        <v>2357.34</v>
      </c>
      <c r="AJ688" s="6">
        <v>42979</v>
      </c>
      <c r="AK688" s="4">
        <f t="shared" si="204"/>
        <v>8.9099999999999999E-2</v>
      </c>
      <c r="AM688" s="6">
        <v>42983</v>
      </c>
      <c r="AN688">
        <f t="shared" si="205"/>
        <v>1840.47675</v>
      </c>
      <c r="AR688" s="6">
        <v>42976</v>
      </c>
      <c r="AS688">
        <f t="shared" si="206"/>
        <v>206.71700000000001</v>
      </c>
      <c r="AT688">
        <f t="shared" si="207"/>
        <v>2175.7399999999998</v>
      </c>
      <c r="AU688">
        <f t="shared" si="213"/>
        <v>-1.2610035849220935E-3</v>
      </c>
      <c r="AV688">
        <f t="shared" si="214"/>
        <v>-1.2302494468469094E-3</v>
      </c>
      <c r="AX688" s="6">
        <v>42976</v>
      </c>
      <c r="AY688">
        <f t="shared" si="208"/>
        <v>206.71700000000001</v>
      </c>
      <c r="AZ688">
        <f t="shared" si="209"/>
        <v>206.51</v>
      </c>
      <c r="BA688">
        <f t="shared" si="215"/>
        <v>-1.0013690214158988E-3</v>
      </c>
      <c r="BB688">
        <f t="shared" si="216"/>
        <v>0</v>
      </c>
      <c r="BE688">
        <f t="shared" si="217"/>
        <v>114.24931605272594</v>
      </c>
      <c r="BF688" t="e">
        <f t="shared" si="218"/>
        <v>#N/A</v>
      </c>
      <c r="BG688">
        <f t="shared" si="202"/>
        <v>0.13662696111974759</v>
      </c>
      <c r="BH688">
        <f t="shared" si="203"/>
        <v>0.13663281838760477</v>
      </c>
      <c r="BI688">
        <f t="shared" si="221"/>
        <v>0.99998839105063231</v>
      </c>
      <c r="BL688" s="9"/>
      <c r="BM688" s="10" t="e">
        <f t="shared" si="219"/>
        <v>#N/A</v>
      </c>
      <c r="BN688" s="10" t="e">
        <f t="shared" si="220"/>
        <v>#N/A</v>
      </c>
      <c r="BO688" s="10" t="e">
        <f t="shared" si="210"/>
        <v>#N/A</v>
      </c>
      <c r="BP688" t="str">
        <f t="shared" si="211"/>
        <v/>
      </c>
      <c r="BQ688" s="10" t="str">
        <f t="shared" si="212"/>
        <v/>
      </c>
    </row>
    <row r="689" spans="4:69" x14ac:dyDescent="0.25">
      <c r="D689" s="6">
        <v>42977</v>
      </c>
      <c r="E689">
        <v>207.97810000000001</v>
      </c>
      <c r="F689">
        <v>208.05</v>
      </c>
      <c r="I689" s="6">
        <v>42977</v>
      </c>
      <c r="J689">
        <v>208.05</v>
      </c>
      <c r="K689">
        <v>207.97810000000001</v>
      </c>
      <c r="P689" s="6">
        <v>42982</v>
      </c>
      <c r="Q689">
        <v>8.09E-2</v>
      </c>
      <c r="S689" s="6">
        <v>42984</v>
      </c>
      <c r="T689">
        <v>2014</v>
      </c>
      <c r="W689" s="6">
        <v>43025</v>
      </c>
      <c r="X689" t="s">
        <v>1622</v>
      </c>
      <c r="Y689">
        <v>2363.11</v>
      </c>
      <c r="AJ689" s="6">
        <v>42982</v>
      </c>
      <c r="AK689" s="4">
        <f t="shared" si="204"/>
        <v>8.09E-2</v>
      </c>
      <c r="AM689" s="6">
        <v>42984</v>
      </c>
      <c r="AN689">
        <f t="shared" si="205"/>
        <v>415.02497999999997</v>
      </c>
      <c r="AR689" s="6">
        <v>42977</v>
      </c>
      <c r="AS689">
        <f t="shared" si="206"/>
        <v>207.97810000000001</v>
      </c>
      <c r="AT689">
        <f t="shared" si="207"/>
        <v>2189.08</v>
      </c>
      <c r="AU689">
        <f t="shared" si="213"/>
        <v>6.1006109802290709E-3</v>
      </c>
      <c r="AV689">
        <f t="shared" si="214"/>
        <v>6.1312472997694378E-3</v>
      </c>
      <c r="AX689" s="6">
        <v>42977</v>
      </c>
      <c r="AY689">
        <f t="shared" si="208"/>
        <v>207.97810000000001</v>
      </c>
      <c r="AZ689">
        <f t="shared" si="209"/>
        <v>208.05</v>
      </c>
      <c r="BA689">
        <f t="shared" si="215"/>
        <v>0</v>
      </c>
      <c r="BB689">
        <f t="shared" si="216"/>
        <v>3.4570947614187553E-4</v>
      </c>
      <c r="BE689">
        <f t="shared" si="217"/>
        <v>114.94630668472087</v>
      </c>
      <c r="BF689" t="e">
        <f t="shared" si="218"/>
        <v>#N/A</v>
      </c>
      <c r="BG689">
        <f t="shared" si="202"/>
        <v>0.13663876766511668</v>
      </c>
      <c r="BH689">
        <f t="shared" si="203"/>
        <v>0.1366445766109389</v>
      </c>
      <c r="BI689">
        <f t="shared" si="221"/>
        <v>0.99998943998830714</v>
      </c>
      <c r="BL689" s="9"/>
      <c r="BM689" s="10" t="e">
        <f t="shared" si="219"/>
        <v>#N/A</v>
      </c>
      <c r="BN689" s="10" t="e">
        <f t="shared" si="220"/>
        <v>#N/A</v>
      </c>
      <c r="BO689" s="10" t="e">
        <f t="shared" si="210"/>
        <v>#N/A</v>
      </c>
      <c r="BP689" t="str">
        <f t="shared" si="211"/>
        <v/>
      </c>
      <c r="BQ689" s="10" t="str">
        <f t="shared" si="212"/>
        <v/>
      </c>
    </row>
    <row r="690" spans="4:69" x14ac:dyDescent="0.25">
      <c r="D690" s="6">
        <v>42978</v>
      </c>
      <c r="E690">
        <v>209.2286</v>
      </c>
      <c r="F690">
        <v>209.48</v>
      </c>
      <c r="I690" s="6">
        <v>42978</v>
      </c>
      <c r="J690">
        <v>209.48</v>
      </c>
      <c r="K690">
        <v>209.2286</v>
      </c>
      <c r="P690" s="6">
        <v>42983</v>
      </c>
      <c r="Q690">
        <v>9.1300000000000006E-2</v>
      </c>
      <c r="S690" s="6">
        <v>42985</v>
      </c>
      <c r="T690">
        <v>261215</v>
      </c>
      <c r="W690" s="6">
        <v>43026</v>
      </c>
      <c r="X690" t="s">
        <v>1622</v>
      </c>
      <c r="Y690">
        <v>2364.83</v>
      </c>
      <c r="AJ690" s="6">
        <v>42983</v>
      </c>
      <c r="AK690" s="4">
        <f t="shared" si="204"/>
        <v>9.1300000000000006E-2</v>
      </c>
      <c r="AM690" s="6">
        <v>42985</v>
      </c>
      <c r="AN690">
        <f t="shared" si="205"/>
        <v>53920.0003</v>
      </c>
      <c r="AR690" s="6">
        <v>42978</v>
      </c>
      <c r="AS690">
        <f t="shared" si="206"/>
        <v>209.2286</v>
      </c>
      <c r="AT690">
        <f t="shared" si="207"/>
        <v>2202.31</v>
      </c>
      <c r="AU690">
        <f t="shared" si="213"/>
        <v>6.0126522936789772E-3</v>
      </c>
      <c r="AV690">
        <f t="shared" si="214"/>
        <v>6.043634768944095E-3</v>
      </c>
      <c r="AX690" s="6">
        <v>42978</v>
      </c>
      <c r="AY690">
        <f t="shared" si="208"/>
        <v>209.2286</v>
      </c>
      <c r="AZ690">
        <f t="shared" si="209"/>
        <v>209.48</v>
      </c>
      <c r="BA690">
        <f t="shared" si="215"/>
        <v>0</v>
      </c>
      <c r="BB690">
        <f t="shared" si="216"/>
        <v>1.2015565749614598E-3</v>
      </c>
      <c r="BE690">
        <f t="shared" si="217"/>
        <v>115.63743885925868</v>
      </c>
      <c r="BF690" t="e">
        <f t="shared" si="218"/>
        <v>#N/A</v>
      </c>
      <c r="BG690">
        <f t="shared" si="202"/>
        <v>0.13673102145102603</v>
      </c>
      <c r="BH690">
        <f t="shared" si="203"/>
        <v>0.13673649020692447</v>
      </c>
      <c r="BI690">
        <f t="shared" si="221"/>
        <v>0.99999024010642656</v>
      </c>
      <c r="BL690" s="9"/>
      <c r="BM690" s="10" t="e">
        <f t="shared" si="219"/>
        <v>#N/A</v>
      </c>
      <c r="BN690" s="10" t="e">
        <f t="shared" si="220"/>
        <v>#N/A</v>
      </c>
      <c r="BO690" s="10" t="e">
        <f t="shared" si="210"/>
        <v>#N/A</v>
      </c>
      <c r="BP690" t="str">
        <f t="shared" si="211"/>
        <v/>
      </c>
      <c r="BQ690" s="10" t="str">
        <f t="shared" si="212"/>
        <v/>
      </c>
    </row>
    <row r="691" spans="4:69" x14ac:dyDescent="0.25">
      <c r="D691" s="6">
        <v>42979</v>
      </c>
      <c r="E691">
        <v>209.49959999999999</v>
      </c>
      <c r="F691">
        <v>209.44</v>
      </c>
      <c r="I691" s="6">
        <v>42979</v>
      </c>
      <c r="J691">
        <v>209.44</v>
      </c>
      <c r="K691">
        <v>209.49959999999999</v>
      </c>
      <c r="P691" s="6">
        <v>42984</v>
      </c>
      <c r="Q691">
        <v>9.2399999999999996E-2</v>
      </c>
      <c r="S691" s="6">
        <v>42986</v>
      </c>
      <c r="T691">
        <v>1014</v>
      </c>
      <c r="W691" s="6">
        <v>43027</v>
      </c>
      <c r="X691" t="s">
        <v>1622</v>
      </c>
      <c r="Y691">
        <v>2372.16</v>
      </c>
      <c r="AJ691" s="6">
        <v>42984</v>
      </c>
      <c r="AK691" s="4">
        <f t="shared" si="204"/>
        <v>9.2399999999999996E-2</v>
      </c>
      <c r="AM691" s="6">
        <v>42986</v>
      </c>
      <c r="AN691">
        <f t="shared" si="205"/>
        <v>209.30987999999996</v>
      </c>
      <c r="AR691" s="6">
        <v>42979</v>
      </c>
      <c r="AS691">
        <f t="shared" si="206"/>
        <v>209.49959999999999</v>
      </c>
      <c r="AT691">
        <f t="shared" si="207"/>
        <v>2205.2199999999998</v>
      </c>
      <c r="AU691">
        <f t="shared" si="213"/>
        <v>1.2952340167644572E-3</v>
      </c>
      <c r="AV691">
        <f t="shared" si="214"/>
        <v>1.3213398658680209E-3</v>
      </c>
      <c r="AX691" s="6">
        <v>42979</v>
      </c>
      <c r="AY691">
        <f t="shared" si="208"/>
        <v>209.49959999999999</v>
      </c>
      <c r="AZ691">
        <f t="shared" si="209"/>
        <v>209.44</v>
      </c>
      <c r="BA691">
        <f t="shared" si="215"/>
        <v>-2.8448741668241073E-4</v>
      </c>
      <c r="BB691">
        <f t="shared" si="216"/>
        <v>0</v>
      </c>
      <c r="BE691">
        <f t="shared" si="217"/>
        <v>115.78721640368072</v>
      </c>
      <c r="BF691" t="e">
        <f t="shared" si="218"/>
        <v>#N/A</v>
      </c>
      <c r="BG691">
        <f t="shared" si="202"/>
        <v>0.13672409757722781</v>
      </c>
      <c r="BH691">
        <f t="shared" si="203"/>
        <v>0.13672896373486357</v>
      </c>
      <c r="BI691">
        <f t="shared" si="221"/>
        <v>0.99999211375698882</v>
      </c>
      <c r="BL691" s="9"/>
      <c r="BM691" s="10" t="e">
        <f t="shared" si="219"/>
        <v>#N/A</v>
      </c>
      <c r="BN691" s="10" t="e">
        <f t="shared" si="220"/>
        <v>#N/A</v>
      </c>
      <c r="BO691" s="10" t="e">
        <f t="shared" si="210"/>
        <v>#N/A</v>
      </c>
      <c r="BP691" t="str">
        <f t="shared" si="211"/>
        <v/>
      </c>
      <c r="BQ691" s="10" t="str">
        <f t="shared" si="212"/>
        <v/>
      </c>
    </row>
    <row r="692" spans="4:69" x14ac:dyDescent="0.25">
      <c r="D692" s="6">
        <v>42982</v>
      </c>
      <c r="E692">
        <v>207.399</v>
      </c>
      <c r="F692">
        <v>206.95</v>
      </c>
      <c r="I692" s="6">
        <v>42982</v>
      </c>
      <c r="J692">
        <v>206.95</v>
      </c>
      <c r="K692">
        <v>207.399</v>
      </c>
      <c r="P692" s="6">
        <v>42985</v>
      </c>
      <c r="Q692">
        <v>0.16689999999999999</v>
      </c>
      <c r="S692" s="6">
        <v>42989</v>
      </c>
      <c r="T692">
        <v>4386</v>
      </c>
      <c r="W692" s="6">
        <v>43028</v>
      </c>
      <c r="X692" t="s">
        <v>1622</v>
      </c>
      <c r="Y692">
        <v>2372.9499999999998</v>
      </c>
      <c r="AJ692" s="6">
        <v>42985</v>
      </c>
      <c r="AK692" s="4">
        <f t="shared" si="204"/>
        <v>0.16689999999999999</v>
      </c>
      <c r="AM692" s="6">
        <v>42989</v>
      </c>
      <c r="AN692">
        <f t="shared" si="205"/>
        <v>919.61261999999999</v>
      </c>
      <c r="AR692" s="6">
        <v>42982</v>
      </c>
      <c r="AS692">
        <f t="shared" si="206"/>
        <v>207.399</v>
      </c>
      <c r="AT692">
        <f t="shared" si="207"/>
        <v>2183.3200000000002</v>
      </c>
      <c r="AU692">
        <f t="shared" si="213"/>
        <v>-1.0026749454414174E-2</v>
      </c>
      <c r="AV692">
        <f t="shared" si="214"/>
        <v>-9.9309819428445856E-3</v>
      </c>
      <c r="AX692" s="6">
        <v>42982</v>
      </c>
      <c r="AY692">
        <f t="shared" si="208"/>
        <v>207.399</v>
      </c>
      <c r="AZ692">
        <f t="shared" si="209"/>
        <v>206.95</v>
      </c>
      <c r="BA692">
        <f t="shared" si="215"/>
        <v>-2.164909184711683E-3</v>
      </c>
      <c r="BB692">
        <f t="shared" si="216"/>
        <v>0</v>
      </c>
      <c r="BE692">
        <f t="shared" si="217"/>
        <v>114.62624699477698</v>
      </c>
      <c r="BF692" t="e">
        <f t="shared" si="218"/>
        <v>#N/A</v>
      </c>
      <c r="BG692">
        <f t="shared" si="202"/>
        <v>0.13703398317557416</v>
      </c>
      <c r="BH692">
        <f t="shared" si="203"/>
        <v>0.13703519372174092</v>
      </c>
      <c r="BI692">
        <f t="shared" si="221"/>
        <v>0.999991872750431</v>
      </c>
      <c r="BL692" s="9"/>
      <c r="BM692" s="10" t="e">
        <f t="shared" si="219"/>
        <v>#N/A</v>
      </c>
      <c r="BN692" s="10" t="e">
        <f t="shared" si="220"/>
        <v>#N/A</v>
      </c>
      <c r="BO692" s="10" t="e">
        <f t="shared" si="210"/>
        <v>#N/A</v>
      </c>
      <c r="BP692" t="str">
        <f t="shared" si="211"/>
        <v/>
      </c>
      <c r="BQ692" s="10" t="str">
        <f t="shared" si="212"/>
        <v/>
      </c>
    </row>
    <row r="693" spans="4:69" x14ac:dyDescent="0.25">
      <c r="D693" s="6">
        <v>42983</v>
      </c>
      <c r="E693">
        <v>205.7208</v>
      </c>
      <c r="F693">
        <v>205.25</v>
      </c>
      <c r="I693" s="6">
        <v>42983</v>
      </c>
      <c r="J693">
        <v>205.25</v>
      </c>
      <c r="K693">
        <v>205.7208</v>
      </c>
      <c r="P693" s="6">
        <v>42986</v>
      </c>
      <c r="Q693">
        <v>0.109</v>
      </c>
      <c r="S693" s="6">
        <v>42990</v>
      </c>
      <c r="T693">
        <v>4890</v>
      </c>
      <c r="W693" s="6">
        <v>43031</v>
      </c>
      <c r="X693" t="s">
        <v>1622</v>
      </c>
      <c r="Y693">
        <v>2392.85</v>
      </c>
      <c r="AJ693" s="6">
        <v>42986</v>
      </c>
      <c r="AK693" s="4">
        <f t="shared" si="204"/>
        <v>0.109</v>
      </c>
      <c r="AM693" s="6">
        <v>42990</v>
      </c>
      <c r="AN693">
        <f t="shared" si="205"/>
        <v>1034.3328000000001</v>
      </c>
      <c r="AR693" s="6">
        <v>42983</v>
      </c>
      <c r="AS693">
        <f t="shared" si="206"/>
        <v>205.7208</v>
      </c>
      <c r="AT693">
        <f t="shared" si="207"/>
        <v>2165.7199999999998</v>
      </c>
      <c r="AU693">
        <f t="shared" si="213"/>
        <v>-8.0916494293608032E-3</v>
      </c>
      <c r="AV693">
        <f t="shared" si="214"/>
        <v>-8.0611179304913572E-3</v>
      </c>
      <c r="AX693" s="6">
        <v>42983</v>
      </c>
      <c r="AY693">
        <f t="shared" si="208"/>
        <v>205.7208</v>
      </c>
      <c r="AZ693">
        <f t="shared" si="209"/>
        <v>205.25</v>
      </c>
      <c r="BA693">
        <f t="shared" si="215"/>
        <v>-2.2885386407207609E-3</v>
      </c>
      <c r="BB693">
        <f t="shared" si="216"/>
        <v>0</v>
      </c>
      <c r="BE693">
        <f t="shared" si="217"/>
        <v>113.69873158869191</v>
      </c>
      <c r="BF693" t="e">
        <f t="shared" si="218"/>
        <v>#N/A</v>
      </c>
      <c r="BG693">
        <f t="shared" si="202"/>
        <v>0.13728774216416842</v>
      </c>
      <c r="BH693">
        <f t="shared" si="203"/>
        <v>0.13728952362719993</v>
      </c>
      <c r="BI693">
        <f t="shared" si="221"/>
        <v>0.99999148737387999</v>
      </c>
      <c r="BL693" s="9"/>
      <c r="BM693" s="10" t="e">
        <f t="shared" si="219"/>
        <v>#N/A</v>
      </c>
      <c r="BN693" s="10" t="e">
        <f t="shared" si="220"/>
        <v>#N/A</v>
      </c>
      <c r="BO693" s="10" t="e">
        <f t="shared" si="210"/>
        <v>#N/A</v>
      </c>
      <c r="BP693" t="str">
        <f t="shared" si="211"/>
        <v/>
      </c>
      <c r="BQ693" s="10" t="str">
        <f t="shared" si="212"/>
        <v/>
      </c>
    </row>
    <row r="694" spans="4:69" x14ac:dyDescent="0.25">
      <c r="D694" s="6">
        <v>42984</v>
      </c>
      <c r="E694">
        <v>205.87880000000001</v>
      </c>
      <c r="F694">
        <v>206.07</v>
      </c>
      <c r="I694" s="6">
        <v>42984</v>
      </c>
      <c r="J694">
        <v>206.07</v>
      </c>
      <c r="K694">
        <v>205.87880000000001</v>
      </c>
      <c r="P694" s="6">
        <v>42989</v>
      </c>
      <c r="Q694">
        <v>8.4900000000000003E-2</v>
      </c>
      <c r="S694" s="6">
        <v>42991</v>
      </c>
      <c r="T694">
        <v>3238</v>
      </c>
      <c r="W694" s="6">
        <v>43032</v>
      </c>
      <c r="X694" t="s">
        <v>1622</v>
      </c>
      <c r="Y694">
        <v>2408.7199999999998</v>
      </c>
      <c r="AJ694" s="6">
        <v>42989</v>
      </c>
      <c r="AK694" s="4">
        <f t="shared" si="204"/>
        <v>8.4900000000000003E-2</v>
      </c>
      <c r="AM694" s="6">
        <v>42991</v>
      </c>
      <c r="AN694">
        <f t="shared" si="205"/>
        <v>686.16458</v>
      </c>
      <c r="AR694" s="6">
        <v>42984</v>
      </c>
      <c r="AS694">
        <f t="shared" si="206"/>
        <v>205.87880000000001</v>
      </c>
      <c r="AT694">
        <f t="shared" si="207"/>
        <v>2167.4499999999998</v>
      </c>
      <c r="AU694">
        <f t="shared" si="213"/>
        <v>7.6803123456659073E-4</v>
      </c>
      <c r="AV694">
        <f t="shared" si="214"/>
        <v>7.9881055722808014E-4</v>
      </c>
      <c r="AX694" s="6">
        <v>42984</v>
      </c>
      <c r="AY694">
        <f t="shared" si="208"/>
        <v>205.87880000000001</v>
      </c>
      <c r="AZ694">
        <f t="shared" si="209"/>
        <v>206.07</v>
      </c>
      <c r="BA694">
        <f t="shared" si="215"/>
        <v>0</v>
      </c>
      <c r="BB694">
        <f t="shared" si="216"/>
        <v>9.2870174102421821E-4</v>
      </c>
      <c r="BE694">
        <f t="shared" si="217"/>
        <v>113.78605576588264</v>
      </c>
      <c r="BF694" t="e">
        <f t="shared" si="218"/>
        <v>#N/A</v>
      </c>
      <c r="BG694">
        <f t="shared" si="202"/>
        <v>0.13724387239127661</v>
      </c>
      <c r="BH694">
        <f t="shared" si="203"/>
        <v>0.13724530064137744</v>
      </c>
      <c r="BI694">
        <f t="shared" si="221"/>
        <v>0.99999155834330444</v>
      </c>
      <c r="BL694" s="9"/>
      <c r="BM694" s="10" t="e">
        <f t="shared" si="219"/>
        <v>#N/A</v>
      </c>
      <c r="BN694" s="10" t="e">
        <f t="shared" si="220"/>
        <v>#N/A</v>
      </c>
      <c r="BO694" s="10" t="e">
        <f t="shared" si="210"/>
        <v>#N/A</v>
      </c>
      <c r="BP694" t="str">
        <f t="shared" si="211"/>
        <v/>
      </c>
      <c r="BQ694" s="10" t="str">
        <f t="shared" si="212"/>
        <v/>
      </c>
    </row>
    <row r="695" spans="4:69" x14ac:dyDescent="0.25">
      <c r="D695" s="6">
        <v>42985</v>
      </c>
      <c r="E695">
        <v>206.68270000000001</v>
      </c>
      <c r="F695">
        <v>206.42</v>
      </c>
      <c r="I695" s="6">
        <v>42985</v>
      </c>
      <c r="J695">
        <v>206.42</v>
      </c>
      <c r="K695">
        <v>206.68270000000001</v>
      </c>
      <c r="P695" s="6">
        <v>42990</v>
      </c>
      <c r="Q695">
        <v>6.5100000000000005E-2</v>
      </c>
      <c r="S695" s="6">
        <v>42992</v>
      </c>
      <c r="T695">
        <v>23290</v>
      </c>
      <c r="W695" s="6">
        <v>43033</v>
      </c>
      <c r="X695" t="s">
        <v>1622</v>
      </c>
      <c r="Y695">
        <v>2401.21</v>
      </c>
      <c r="AJ695" s="6">
        <v>42990</v>
      </c>
      <c r="AK695" s="4">
        <f t="shared" si="204"/>
        <v>6.5100000000000005E-2</v>
      </c>
      <c r="AM695" s="6">
        <v>42992</v>
      </c>
      <c r="AN695">
        <f t="shared" si="205"/>
        <v>4936.3154999999997</v>
      </c>
      <c r="AR695" s="6">
        <v>42985</v>
      </c>
      <c r="AS695">
        <f t="shared" si="206"/>
        <v>206.68270000000001</v>
      </c>
      <c r="AT695">
        <f t="shared" si="207"/>
        <v>2175.98</v>
      </c>
      <c r="AU695">
        <f t="shared" si="213"/>
        <v>3.9047245272461062E-3</v>
      </c>
      <c r="AV695">
        <f t="shared" si="214"/>
        <v>3.9355002422201135E-3</v>
      </c>
      <c r="AX695" s="6">
        <v>42985</v>
      </c>
      <c r="AY695">
        <f t="shared" si="208"/>
        <v>206.68270000000001</v>
      </c>
      <c r="AZ695">
        <f t="shared" si="209"/>
        <v>206.42</v>
      </c>
      <c r="BA695">
        <f t="shared" si="215"/>
        <v>-1.2710304248978455E-3</v>
      </c>
      <c r="BB695">
        <f t="shared" si="216"/>
        <v>0</v>
      </c>
      <c r="BE695">
        <f t="shared" si="217"/>
        <v>114.23035896869027</v>
      </c>
      <c r="BF695" t="e">
        <f t="shared" si="218"/>
        <v>#N/A</v>
      </c>
      <c r="BG695">
        <f t="shared" si="202"/>
        <v>0.13726225559897273</v>
      </c>
      <c r="BH695">
        <f t="shared" si="203"/>
        <v>0.13726314957061481</v>
      </c>
      <c r="BI695">
        <f t="shared" si="221"/>
        <v>0.99999191563964418</v>
      </c>
      <c r="BL695" s="9"/>
      <c r="BM695" s="10" t="e">
        <f t="shared" si="219"/>
        <v>#N/A</v>
      </c>
      <c r="BN695" s="10" t="e">
        <f t="shared" si="220"/>
        <v>#N/A</v>
      </c>
      <c r="BO695" s="10" t="e">
        <f t="shared" si="210"/>
        <v>#N/A</v>
      </c>
      <c r="BP695" t="str">
        <f t="shared" si="211"/>
        <v/>
      </c>
      <c r="BQ695" s="10" t="str">
        <f t="shared" si="212"/>
        <v/>
      </c>
    </row>
    <row r="696" spans="4:69" x14ac:dyDescent="0.25">
      <c r="D696" s="6">
        <v>42986</v>
      </c>
      <c r="E696">
        <v>206.06469999999999</v>
      </c>
      <c r="F696">
        <v>206.42</v>
      </c>
      <c r="I696" s="6">
        <v>42986</v>
      </c>
      <c r="J696">
        <v>206.42</v>
      </c>
      <c r="K696">
        <v>206.06469999999999</v>
      </c>
      <c r="P696" s="6">
        <v>42991</v>
      </c>
      <c r="Q696">
        <v>6.4399999999999999E-2</v>
      </c>
      <c r="S696" s="6">
        <v>42993</v>
      </c>
      <c r="T696">
        <v>7003</v>
      </c>
      <c r="W696" s="6">
        <v>43034</v>
      </c>
      <c r="X696" t="s">
        <v>1622</v>
      </c>
      <c r="Y696">
        <v>2404.58</v>
      </c>
      <c r="AJ696" s="6">
        <v>42991</v>
      </c>
      <c r="AK696" s="4">
        <f t="shared" si="204"/>
        <v>6.4399999999999999E-2</v>
      </c>
      <c r="AM696" s="6">
        <v>42993</v>
      </c>
      <c r="AN696">
        <f t="shared" si="205"/>
        <v>1489.6781599999999</v>
      </c>
      <c r="AR696" s="6">
        <v>42986</v>
      </c>
      <c r="AS696">
        <f t="shared" si="206"/>
        <v>206.06469999999999</v>
      </c>
      <c r="AT696">
        <f t="shared" si="207"/>
        <v>2169.54</v>
      </c>
      <c r="AU696">
        <f t="shared" si="213"/>
        <v>-2.9900906074868949E-3</v>
      </c>
      <c r="AV696">
        <f t="shared" si="214"/>
        <v>-2.959586025606864E-3</v>
      </c>
      <c r="AX696" s="6">
        <v>42986</v>
      </c>
      <c r="AY696">
        <f t="shared" si="208"/>
        <v>206.06469999999999</v>
      </c>
      <c r="AZ696">
        <f t="shared" si="209"/>
        <v>206.42</v>
      </c>
      <c r="BA696">
        <f t="shared" si="215"/>
        <v>0</v>
      </c>
      <c r="BB696">
        <f t="shared" si="216"/>
        <v>1.7242157438901451E-3</v>
      </c>
      <c r="BE696">
        <f t="shared" si="217"/>
        <v>113.88879984524813</v>
      </c>
      <c r="BF696" t="e">
        <f t="shared" si="218"/>
        <v>#N/A</v>
      </c>
      <c r="BG696">
        <f t="shared" si="202"/>
        <v>0.13630739810003339</v>
      </c>
      <c r="BH696">
        <f t="shared" si="203"/>
        <v>0.1363144382614434</v>
      </c>
      <c r="BI696">
        <f t="shared" si="221"/>
        <v>0.99999098589589519</v>
      </c>
      <c r="BL696" s="9"/>
      <c r="BM696" s="10" t="e">
        <f t="shared" si="219"/>
        <v>#N/A</v>
      </c>
      <c r="BN696" s="10" t="e">
        <f t="shared" si="220"/>
        <v>#N/A</v>
      </c>
      <c r="BO696" s="10" t="e">
        <f t="shared" si="210"/>
        <v>#N/A</v>
      </c>
      <c r="BP696" t="str">
        <f t="shared" si="211"/>
        <v/>
      </c>
      <c r="BQ696" s="10" t="str">
        <f t="shared" si="212"/>
        <v/>
      </c>
    </row>
    <row r="697" spans="4:69" x14ac:dyDescent="0.25">
      <c r="D697" s="6">
        <v>42989</v>
      </c>
      <c r="E697">
        <v>208.47130000000001</v>
      </c>
      <c r="F697">
        <v>209.67</v>
      </c>
      <c r="I697" s="6">
        <v>42989</v>
      </c>
      <c r="J697">
        <v>209.67</v>
      </c>
      <c r="K697">
        <v>208.47130000000001</v>
      </c>
      <c r="P697" s="6">
        <v>42992</v>
      </c>
      <c r="Q697">
        <v>7.9299999999999995E-2</v>
      </c>
      <c r="S697" s="6">
        <v>42996</v>
      </c>
      <c r="T697">
        <v>8801</v>
      </c>
      <c r="W697" s="6">
        <v>43035</v>
      </c>
      <c r="X697" t="s">
        <v>1622</v>
      </c>
      <c r="Y697">
        <v>2428.34</v>
      </c>
      <c r="AJ697" s="6">
        <v>42992</v>
      </c>
      <c r="AK697" s="4">
        <f t="shared" si="204"/>
        <v>7.9299999999999995E-2</v>
      </c>
      <c r="AM697" s="6">
        <v>42996</v>
      </c>
      <c r="AN697">
        <f t="shared" si="205"/>
        <v>1885.08619</v>
      </c>
      <c r="AR697" s="6">
        <v>42989</v>
      </c>
      <c r="AS697">
        <f t="shared" si="206"/>
        <v>208.47130000000001</v>
      </c>
      <c r="AT697">
        <f t="shared" si="207"/>
        <v>2195.08</v>
      </c>
      <c r="AU697">
        <f t="shared" si="213"/>
        <v>1.1678856203901189E-2</v>
      </c>
      <c r="AV697">
        <f t="shared" si="214"/>
        <v>1.1772080717571409E-2</v>
      </c>
      <c r="AX697" s="6">
        <v>42989</v>
      </c>
      <c r="AY697">
        <f t="shared" si="208"/>
        <v>208.47130000000001</v>
      </c>
      <c r="AZ697">
        <f t="shared" si="209"/>
        <v>209.67</v>
      </c>
      <c r="BA697">
        <f t="shared" si="215"/>
        <v>0</v>
      </c>
      <c r="BB697">
        <f t="shared" si="216"/>
        <v>5.7499521516868324E-3</v>
      </c>
      <c r="BE697">
        <f t="shared" si="217"/>
        <v>115.21889076187567</v>
      </c>
      <c r="BF697" t="e">
        <f t="shared" si="218"/>
        <v>#N/A</v>
      </c>
      <c r="BG697">
        <f t="shared" si="202"/>
        <v>0.13674784333070167</v>
      </c>
      <c r="BH697">
        <f t="shared" si="203"/>
        <v>0.13675881833134398</v>
      </c>
      <c r="BI697">
        <f t="shared" si="221"/>
        <v>0.99998852891540779</v>
      </c>
      <c r="BL697" s="6"/>
      <c r="BM697" s="10" t="e">
        <f t="shared" si="219"/>
        <v>#N/A</v>
      </c>
      <c r="BN697" s="10" t="e">
        <f t="shared" si="220"/>
        <v>#N/A</v>
      </c>
      <c r="BO697" s="10" t="e">
        <f t="shared" si="210"/>
        <v>#N/A</v>
      </c>
      <c r="BP697" t="str">
        <f t="shared" si="211"/>
        <v/>
      </c>
      <c r="BQ697" s="10" t="str">
        <f t="shared" si="212"/>
        <v/>
      </c>
    </row>
    <row r="698" spans="4:69" x14ac:dyDescent="0.25">
      <c r="D698" s="6">
        <v>42990</v>
      </c>
      <c r="E698">
        <v>210.42320000000001</v>
      </c>
      <c r="F698">
        <v>211.52</v>
      </c>
      <c r="I698" s="6">
        <v>42990</v>
      </c>
      <c r="J698">
        <v>211.52</v>
      </c>
      <c r="K698">
        <v>210.42320000000001</v>
      </c>
      <c r="P698" s="6">
        <v>42993</v>
      </c>
      <c r="Q698">
        <v>8.1500000000000003E-2</v>
      </c>
      <c r="S698" s="6">
        <v>42997</v>
      </c>
      <c r="T698">
        <v>16522</v>
      </c>
      <c r="W698" s="6">
        <v>43038</v>
      </c>
      <c r="X698" t="s">
        <v>1622</v>
      </c>
      <c r="Y698">
        <v>2427.9899999999998</v>
      </c>
      <c r="AJ698" s="6">
        <v>42993</v>
      </c>
      <c r="AK698" s="4">
        <f t="shared" si="204"/>
        <v>8.1500000000000003E-2</v>
      </c>
      <c r="AM698" s="6">
        <v>42997</v>
      </c>
      <c r="AN698">
        <f t="shared" si="205"/>
        <v>3549.9169200000006</v>
      </c>
      <c r="AR698" s="6">
        <v>42990</v>
      </c>
      <c r="AS698">
        <f t="shared" si="206"/>
        <v>210.42320000000001</v>
      </c>
      <c r="AT698">
        <f t="shared" si="207"/>
        <v>2215.6999999999998</v>
      </c>
      <c r="AU698">
        <f t="shared" si="213"/>
        <v>9.3629195001900811E-3</v>
      </c>
      <c r="AV698">
        <f t="shared" si="214"/>
        <v>9.3937350802704156E-3</v>
      </c>
      <c r="AX698" s="6">
        <v>42990</v>
      </c>
      <c r="AY698">
        <f t="shared" si="208"/>
        <v>210.42320000000001</v>
      </c>
      <c r="AZ698">
        <f t="shared" si="209"/>
        <v>211.52</v>
      </c>
      <c r="BA698">
        <f t="shared" si="215"/>
        <v>0</v>
      </c>
      <c r="BB698">
        <f t="shared" si="216"/>
        <v>5.2123530105046001E-3</v>
      </c>
      <c r="BE698">
        <f t="shared" si="217"/>
        <v>116.2976759609803</v>
      </c>
      <c r="BF698" t="e">
        <f t="shared" si="218"/>
        <v>#N/A</v>
      </c>
      <c r="BG698">
        <f t="shared" si="202"/>
        <v>0.13682733854937501</v>
      </c>
      <c r="BH698">
        <f t="shared" si="203"/>
        <v>0.13683679754566214</v>
      </c>
      <c r="BI698">
        <f t="shared" si="221"/>
        <v>0.99999001572896529</v>
      </c>
      <c r="BL698" s="9"/>
      <c r="BM698" s="10" t="e">
        <f t="shared" si="219"/>
        <v>#N/A</v>
      </c>
      <c r="BN698" s="10" t="e">
        <f t="shared" si="220"/>
        <v>#N/A</v>
      </c>
      <c r="BO698" s="10" t="e">
        <f t="shared" si="210"/>
        <v>#N/A</v>
      </c>
      <c r="BP698" t="str">
        <f t="shared" si="211"/>
        <v/>
      </c>
      <c r="BQ698" s="10" t="str">
        <f t="shared" si="212"/>
        <v/>
      </c>
    </row>
    <row r="699" spans="4:69" x14ac:dyDescent="0.25">
      <c r="D699" s="6">
        <v>42991</v>
      </c>
      <c r="E699">
        <v>211.68260000000001</v>
      </c>
      <c r="F699">
        <v>211.91</v>
      </c>
      <c r="I699" s="6">
        <v>42991</v>
      </c>
      <c r="J699">
        <v>211.91</v>
      </c>
      <c r="K699">
        <v>211.68260000000001</v>
      </c>
      <c r="P699" s="6">
        <v>42996</v>
      </c>
      <c r="Q699">
        <v>7.7200000000000005E-2</v>
      </c>
      <c r="S699" s="6">
        <v>42998</v>
      </c>
      <c r="T699">
        <v>4018</v>
      </c>
      <c r="W699" s="6">
        <v>43039</v>
      </c>
      <c r="X699" t="s">
        <v>1622</v>
      </c>
      <c r="Y699">
        <v>2421.2399999999998</v>
      </c>
      <c r="AJ699" s="6">
        <v>42996</v>
      </c>
      <c r="AK699" s="4">
        <f t="shared" si="204"/>
        <v>7.7200000000000005E-2</v>
      </c>
      <c r="AM699" s="6">
        <v>42998</v>
      </c>
      <c r="AN699">
        <f t="shared" si="205"/>
        <v>865.39684</v>
      </c>
      <c r="AR699" s="6">
        <v>42991</v>
      </c>
      <c r="AS699">
        <f t="shared" si="206"/>
        <v>211.68260000000001</v>
      </c>
      <c r="AT699">
        <f t="shared" si="207"/>
        <v>2229.0300000000002</v>
      </c>
      <c r="AU699">
        <f t="shared" si="213"/>
        <v>5.9850814929152119E-3</v>
      </c>
      <c r="AV699">
        <f t="shared" si="214"/>
        <v>6.0161574220338743E-3</v>
      </c>
      <c r="AX699" s="6">
        <v>42991</v>
      </c>
      <c r="AY699">
        <f t="shared" si="208"/>
        <v>211.68260000000001</v>
      </c>
      <c r="AZ699">
        <f t="shared" si="209"/>
        <v>211.91</v>
      </c>
      <c r="BA699">
        <f t="shared" si="215"/>
        <v>0</v>
      </c>
      <c r="BB699">
        <f t="shared" si="216"/>
        <v>1.0742498438700565E-3</v>
      </c>
      <c r="BE699">
        <f t="shared" si="217"/>
        <v>116.99372702904341</v>
      </c>
      <c r="BF699" t="e">
        <f t="shared" si="218"/>
        <v>#N/A</v>
      </c>
      <c r="BG699">
        <f t="shared" si="202"/>
        <v>0.13644472804316987</v>
      </c>
      <c r="BH699">
        <f t="shared" si="203"/>
        <v>0.13645255437694215</v>
      </c>
      <c r="BI699">
        <f t="shared" si="221"/>
        <v>0.99999054920281671</v>
      </c>
      <c r="BL699" s="9"/>
      <c r="BM699" s="10" t="e">
        <f t="shared" si="219"/>
        <v>#N/A</v>
      </c>
      <c r="BN699" s="10" t="e">
        <f t="shared" si="220"/>
        <v>#N/A</v>
      </c>
      <c r="BO699" s="10" t="e">
        <f t="shared" si="210"/>
        <v>#N/A</v>
      </c>
      <c r="BP699" t="str">
        <f t="shared" si="211"/>
        <v/>
      </c>
      <c r="BQ699" s="10" t="str">
        <f t="shared" si="212"/>
        <v/>
      </c>
    </row>
    <row r="700" spans="4:69" x14ac:dyDescent="0.25">
      <c r="D700" s="6">
        <v>42992</v>
      </c>
      <c r="E700">
        <v>211</v>
      </c>
      <c r="F700">
        <v>211.95</v>
      </c>
      <c r="I700" s="6">
        <v>42992</v>
      </c>
      <c r="J700">
        <v>211.95</v>
      </c>
      <c r="K700">
        <v>211</v>
      </c>
      <c r="P700" s="6">
        <v>42997</v>
      </c>
      <c r="Q700">
        <v>8.1100000000000005E-2</v>
      </c>
      <c r="S700" s="6">
        <v>42999</v>
      </c>
      <c r="T700">
        <v>6226</v>
      </c>
      <c r="W700" s="6">
        <v>43040</v>
      </c>
      <c r="X700" t="s">
        <v>1622</v>
      </c>
      <c r="Y700">
        <v>2449.6999999999998</v>
      </c>
      <c r="AJ700" s="6">
        <v>42997</v>
      </c>
      <c r="AK700" s="4">
        <f t="shared" si="204"/>
        <v>8.1100000000000005E-2</v>
      </c>
      <c r="AM700" s="6">
        <v>42999</v>
      </c>
      <c r="AN700">
        <f t="shared" si="205"/>
        <v>1343.38402</v>
      </c>
      <c r="AR700" s="6">
        <v>42992</v>
      </c>
      <c r="AS700">
        <f t="shared" si="206"/>
        <v>211</v>
      </c>
      <c r="AT700">
        <f t="shared" si="207"/>
        <v>2221.91</v>
      </c>
      <c r="AU700">
        <f t="shared" si="213"/>
        <v>-3.2246391531473018E-3</v>
      </c>
      <c r="AV700">
        <f t="shared" si="214"/>
        <v>-3.1942145238065267E-3</v>
      </c>
      <c r="AX700" s="6">
        <v>42992</v>
      </c>
      <c r="AY700">
        <f t="shared" si="208"/>
        <v>211</v>
      </c>
      <c r="AZ700">
        <f t="shared" si="209"/>
        <v>211.95</v>
      </c>
      <c r="BA700">
        <f t="shared" si="215"/>
        <v>0</v>
      </c>
      <c r="BB700">
        <f t="shared" si="216"/>
        <v>4.5023696682464642E-3</v>
      </c>
      <c r="BE700">
        <f t="shared" si="217"/>
        <v>116.61646447619293</v>
      </c>
      <c r="BF700" t="e">
        <f t="shared" si="218"/>
        <v>#N/A</v>
      </c>
      <c r="BG700">
        <f t="shared" si="202"/>
        <v>0.13632083523551186</v>
      </c>
      <c r="BH700">
        <f t="shared" si="203"/>
        <v>0.13632975060587932</v>
      </c>
      <c r="BI700">
        <f t="shared" si="221"/>
        <v>0.99998835965218957</v>
      </c>
      <c r="BL700" s="9"/>
      <c r="BM700" s="10" t="e">
        <f t="shared" si="219"/>
        <v>#N/A</v>
      </c>
      <c r="BN700" s="10" t="e">
        <f t="shared" si="220"/>
        <v>#N/A</v>
      </c>
      <c r="BO700" s="10" t="e">
        <f t="shared" si="210"/>
        <v>#N/A</v>
      </c>
      <c r="BP700" t="str">
        <f t="shared" si="211"/>
        <v/>
      </c>
      <c r="BQ700" s="10" t="str">
        <f t="shared" si="212"/>
        <v/>
      </c>
    </row>
    <row r="701" spans="4:69" x14ac:dyDescent="0.25">
      <c r="D701" s="6">
        <v>42993</v>
      </c>
      <c r="E701">
        <v>211.86240000000001</v>
      </c>
      <c r="F701">
        <v>212.72</v>
      </c>
      <c r="I701" s="6">
        <v>42993</v>
      </c>
      <c r="J701">
        <v>212.72</v>
      </c>
      <c r="K701">
        <v>211.86240000000001</v>
      </c>
      <c r="P701" s="6">
        <v>42998</v>
      </c>
      <c r="Q701">
        <v>7.9600000000000004E-2</v>
      </c>
      <c r="S701" s="6">
        <v>43000</v>
      </c>
      <c r="T701">
        <v>8433</v>
      </c>
      <c r="W701" s="6">
        <v>43041</v>
      </c>
      <c r="X701" t="s">
        <v>1622</v>
      </c>
      <c r="Y701">
        <v>2459.59</v>
      </c>
      <c r="AJ701" s="6">
        <v>42998</v>
      </c>
      <c r="AK701" s="4">
        <f t="shared" si="204"/>
        <v>7.9600000000000004E-2</v>
      </c>
      <c r="AM701" s="6">
        <v>43000</v>
      </c>
      <c r="AN701">
        <f t="shared" si="205"/>
        <v>1816.5525299999999</v>
      </c>
      <c r="AR701" s="6">
        <v>42993</v>
      </c>
      <c r="AS701">
        <f t="shared" si="206"/>
        <v>211.86240000000001</v>
      </c>
      <c r="AT701">
        <f t="shared" si="207"/>
        <v>2231.06</v>
      </c>
      <c r="AU701">
        <f t="shared" si="213"/>
        <v>4.0872037914692072E-3</v>
      </c>
      <c r="AV701">
        <f t="shared" si="214"/>
        <v>4.1180785900418737E-3</v>
      </c>
      <c r="AX701" s="6">
        <v>42993</v>
      </c>
      <c r="AY701">
        <f t="shared" si="208"/>
        <v>211.86240000000001</v>
      </c>
      <c r="AZ701">
        <f t="shared" si="209"/>
        <v>212.72</v>
      </c>
      <c r="BA701">
        <f t="shared" si="215"/>
        <v>0</v>
      </c>
      <c r="BB701">
        <f t="shared" si="216"/>
        <v>4.0479103418067375E-3</v>
      </c>
      <c r="BE701">
        <f t="shared" si="217"/>
        <v>117.09309973194776</v>
      </c>
      <c r="BF701" t="e">
        <f t="shared" si="218"/>
        <v>#N/A</v>
      </c>
      <c r="BG701">
        <f t="shared" si="202"/>
        <v>0.13635472987233077</v>
      </c>
      <c r="BH701">
        <f t="shared" si="203"/>
        <v>0.13636369480236338</v>
      </c>
      <c r="BI701">
        <f t="shared" si="221"/>
        <v>0.999990870655458</v>
      </c>
      <c r="BL701" s="9"/>
      <c r="BM701" s="10" t="e">
        <f t="shared" si="219"/>
        <v>#N/A</v>
      </c>
      <c r="BN701" s="10" t="e">
        <f t="shared" si="220"/>
        <v>#N/A</v>
      </c>
      <c r="BO701" s="10" t="e">
        <f t="shared" si="210"/>
        <v>#N/A</v>
      </c>
      <c r="BP701" t="str">
        <f t="shared" si="211"/>
        <v/>
      </c>
      <c r="BQ701" s="10" t="str">
        <f t="shared" si="212"/>
        <v/>
      </c>
    </row>
    <row r="702" spans="4:69" x14ac:dyDescent="0.25">
      <c r="D702" s="6">
        <v>42996</v>
      </c>
      <c r="E702">
        <v>211.84289999999999</v>
      </c>
      <c r="F702">
        <v>214.19</v>
      </c>
      <c r="I702" s="6">
        <v>42996</v>
      </c>
      <c r="J702">
        <v>214.19</v>
      </c>
      <c r="K702">
        <v>211.84289999999999</v>
      </c>
      <c r="P702" s="6">
        <v>42999</v>
      </c>
      <c r="Q702">
        <v>7.6300000000000007E-2</v>
      </c>
      <c r="S702" s="6">
        <v>43003</v>
      </c>
      <c r="T702">
        <v>14704</v>
      </c>
      <c r="W702" s="6">
        <v>43045</v>
      </c>
      <c r="X702" t="s">
        <v>1622</v>
      </c>
      <c r="Y702">
        <v>2457.5300000000002</v>
      </c>
      <c r="AJ702" s="6">
        <v>42999</v>
      </c>
      <c r="AK702" s="4">
        <f t="shared" si="204"/>
        <v>7.6300000000000007E-2</v>
      </c>
      <c r="AM702" s="6">
        <v>43003</v>
      </c>
      <c r="AN702">
        <f t="shared" si="205"/>
        <v>3164.3008</v>
      </c>
      <c r="AR702" s="6">
        <v>42996</v>
      </c>
      <c r="AS702">
        <f t="shared" si="206"/>
        <v>211.84289999999999</v>
      </c>
      <c r="AT702">
        <f t="shared" si="207"/>
        <v>2231.06</v>
      </c>
      <c r="AU702">
        <f t="shared" si="213"/>
        <v>-9.2040871811249758E-5</v>
      </c>
      <c r="AV702">
        <f t="shared" si="214"/>
        <v>0</v>
      </c>
      <c r="AX702" s="6">
        <v>42996</v>
      </c>
      <c r="AY702">
        <f t="shared" si="208"/>
        <v>211.84289999999999</v>
      </c>
      <c r="AZ702">
        <f t="shared" si="209"/>
        <v>214.19</v>
      </c>
      <c r="BA702">
        <f t="shared" si="215"/>
        <v>0</v>
      </c>
      <c r="BB702">
        <f t="shared" si="216"/>
        <v>1.1079436695777822E-2</v>
      </c>
      <c r="BE702">
        <f t="shared" si="217"/>
        <v>117.08232238096535</v>
      </c>
      <c r="BF702" t="e">
        <f t="shared" si="218"/>
        <v>#N/A</v>
      </c>
      <c r="BG702">
        <f t="shared" si="202"/>
        <v>0.13631693285385257</v>
      </c>
      <c r="BH702">
        <f t="shared" si="203"/>
        <v>0.13632575594835175</v>
      </c>
      <c r="BI702">
        <f t="shared" si="221"/>
        <v>0.99998890090576675</v>
      </c>
      <c r="BL702" s="9"/>
      <c r="BM702" s="10" t="e">
        <f t="shared" si="219"/>
        <v>#N/A</v>
      </c>
      <c r="BN702" s="10" t="e">
        <f t="shared" si="220"/>
        <v>#N/A</v>
      </c>
      <c r="BO702" s="10" t="e">
        <f t="shared" si="210"/>
        <v>#N/A</v>
      </c>
      <c r="BP702" t="str">
        <f t="shared" si="211"/>
        <v/>
      </c>
      <c r="BQ702" s="10" t="str">
        <f t="shared" si="212"/>
        <v/>
      </c>
    </row>
    <row r="703" spans="4:69" x14ac:dyDescent="0.25">
      <c r="D703" s="6">
        <v>42997</v>
      </c>
      <c r="E703">
        <v>215.49860000000001</v>
      </c>
      <c r="F703">
        <v>214.86</v>
      </c>
      <c r="I703" s="6">
        <v>42997</v>
      </c>
      <c r="J703">
        <v>214.86</v>
      </c>
      <c r="K703">
        <v>215.49860000000001</v>
      </c>
      <c r="P703" s="6">
        <v>43000</v>
      </c>
      <c r="Q703">
        <v>7.46E-2</v>
      </c>
      <c r="S703" s="6">
        <v>43004</v>
      </c>
      <c r="T703">
        <v>185056</v>
      </c>
      <c r="W703" s="6">
        <v>43046</v>
      </c>
      <c r="X703" t="s">
        <v>1622</v>
      </c>
      <c r="Y703">
        <v>2485.94</v>
      </c>
      <c r="AJ703" s="6">
        <v>43000</v>
      </c>
      <c r="AK703" s="4">
        <f t="shared" si="204"/>
        <v>7.46E-2</v>
      </c>
      <c r="AM703" s="6">
        <v>43004</v>
      </c>
      <c r="AN703">
        <f t="shared" si="205"/>
        <v>40010.957759999998</v>
      </c>
      <c r="AR703" s="6">
        <v>42997</v>
      </c>
      <c r="AS703">
        <f t="shared" si="206"/>
        <v>215.49860000000001</v>
      </c>
      <c r="AT703">
        <f t="shared" si="207"/>
        <v>2269.63</v>
      </c>
      <c r="AU703">
        <f t="shared" si="213"/>
        <v>1.7256655757639461E-2</v>
      </c>
      <c r="AV703">
        <f t="shared" si="214"/>
        <v>1.7287746631646117E-2</v>
      </c>
      <c r="AX703" s="6">
        <v>42997</v>
      </c>
      <c r="AY703">
        <f t="shared" si="208"/>
        <v>215.49860000000001</v>
      </c>
      <c r="AZ703">
        <f t="shared" si="209"/>
        <v>214.86</v>
      </c>
      <c r="BA703">
        <f t="shared" si="215"/>
        <v>-2.9633603188141677E-3</v>
      </c>
      <c r="BB703">
        <f t="shared" si="216"/>
        <v>0</v>
      </c>
      <c r="BE703">
        <f t="shared" si="217"/>
        <v>119.10277171359864</v>
      </c>
      <c r="BF703" t="e">
        <f t="shared" si="218"/>
        <v>#N/A</v>
      </c>
      <c r="BG703">
        <f t="shared" si="202"/>
        <v>0.13458409380741762</v>
      </c>
      <c r="BH703">
        <f t="shared" si="203"/>
        <v>0.1345948186291637</v>
      </c>
      <c r="BI703">
        <f t="shared" si="221"/>
        <v>0.99999228414911168</v>
      </c>
      <c r="BL703" s="9"/>
      <c r="BM703" s="10" t="e">
        <f t="shared" si="219"/>
        <v>#N/A</v>
      </c>
      <c r="BN703" s="10" t="e">
        <f t="shared" si="220"/>
        <v>#N/A</v>
      </c>
      <c r="BO703" s="10" t="e">
        <f t="shared" si="210"/>
        <v>#N/A</v>
      </c>
      <c r="BP703" t="str">
        <f t="shared" si="211"/>
        <v/>
      </c>
      <c r="BQ703" s="10" t="str">
        <f t="shared" si="212"/>
        <v/>
      </c>
    </row>
    <row r="704" spans="4:69" x14ac:dyDescent="0.25">
      <c r="D704" s="6">
        <v>42998</v>
      </c>
      <c r="E704">
        <v>215.49770000000001</v>
      </c>
      <c r="F704">
        <v>215.38</v>
      </c>
      <c r="I704" s="6">
        <v>42998</v>
      </c>
      <c r="J704">
        <v>215.38</v>
      </c>
      <c r="K704">
        <v>215.49770000000001</v>
      </c>
      <c r="P704" s="6">
        <v>43003</v>
      </c>
      <c r="Q704">
        <v>6.0299999999999999E-2</v>
      </c>
      <c r="S704" s="6">
        <v>43005</v>
      </c>
      <c r="T704">
        <v>21777</v>
      </c>
      <c r="W704" s="6">
        <v>43047</v>
      </c>
      <c r="X704" t="s">
        <v>1622</v>
      </c>
      <c r="Y704">
        <v>2491.84</v>
      </c>
      <c r="AJ704" s="6">
        <v>43003</v>
      </c>
      <c r="AK704" s="4">
        <f t="shared" si="204"/>
        <v>6.0299999999999999E-2</v>
      </c>
      <c r="AM704" s="6">
        <v>43005</v>
      </c>
      <c r="AN704">
        <f t="shared" si="205"/>
        <v>4732.1421000000009</v>
      </c>
      <c r="AR704" s="6">
        <v>42998</v>
      </c>
      <c r="AS704">
        <f t="shared" si="206"/>
        <v>215.49770000000001</v>
      </c>
      <c r="AT704">
        <f t="shared" si="207"/>
        <v>2269.6799999999998</v>
      </c>
      <c r="AU704">
        <f t="shared" si="213"/>
        <v>-4.1763612385059545E-6</v>
      </c>
      <c r="AV704">
        <f t="shared" si="214"/>
        <v>2.2030022514663017E-5</v>
      </c>
      <c r="AX704" s="6">
        <v>42998</v>
      </c>
      <c r="AY704">
        <f t="shared" si="208"/>
        <v>215.49770000000001</v>
      </c>
      <c r="AZ704">
        <f t="shared" si="209"/>
        <v>215.38</v>
      </c>
      <c r="BA704">
        <f t="shared" si="215"/>
        <v>-5.461775230084509E-4</v>
      </c>
      <c r="BB704">
        <f t="shared" si="216"/>
        <v>0</v>
      </c>
      <c r="BE704">
        <f t="shared" si="217"/>
        <v>119.10227429739946</v>
      </c>
      <c r="BF704" t="e">
        <f t="shared" si="218"/>
        <v>#N/A</v>
      </c>
      <c r="BG704">
        <f t="shared" si="202"/>
        <v>0.13458391734880096</v>
      </c>
      <c r="BH704">
        <f t="shared" si="203"/>
        <v>0.13459466785379975</v>
      </c>
      <c r="BI704">
        <f t="shared" si="221"/>
        <v>0.99999175699935883</v>
      </c>
      <c r="BL704" s="9"/>
      <c r="BM704" s="10" t="e">
        <f t="shared" si="219"/>
        <v>#N/A</v>
      </c>
      <c r="BN704" s="10" t="e">
        <f t="shared" si="220"/>
        <v>#N/A</v>
      </c>
      <c r="BO704" s="10" t="e">
        <f t="shared" si="210"/>
        <v>#N/A</v>
      </c>
      <c r="BP704" t="str">
        <f t="shared" si="211"/>
        <v/>
      </c>
      <c r="BQ704" s="10" t="str">
        <f t="shared" si="212"/>
        <v/>
      </c>
    </row>
    <row r="705" spans="4:69" x14ac:dyDescent="0.25">
      <c r="D705" s="6">
        <v>42999</v>
      </c>
      <c r="E705">
        <v>215.5907</v>
      </c>
      <c r="F705">
        <v>215.77</v>
      </c>
      <c r="I705" s="6">
        <v>42999</v>
      </c>
      <c r="J705">
        <v>215.77</v>
      </c>
      <c r="K705">
        <v>215.5907</v>
      </c>
      <c r="P705" s="6">
        <v>43004</v>
      </c>
      <c r="Q705">
        <v>7.7399999999999997E-2</v>
      </c>
      <c r="S705" s="6">
        <v>43006</v>
      </c>
      <c r="T705">
        <v>34238</v>
      </c>
      <c r="W705" s="6">
        <v>43048</v>
      </c>
      <c r="X705" t="s">
        <v>1622</v>
      </c>
      <c r="Y705">
        <v>2485.64</v>
      </c>
      <c r="AJ705" s="6">
        <v>43004</v>
      </c>
      <c r="AK705" s="4">
        <f t="shared" si="204"/>
        <v>7.7399999999999997E-2</v>
      </c>
      <c r="AM705" s="6">
        <v>43006</v>
      </c>
      <c r="AN705">
        <f t="shared" si="205"/>
        <v>7467.3077999999996</v>
      </c>
      <c r="AR705" s="6">
        <v>42999</v>
      </c>
      <c r="AS705">
        <f t="shared" si="206"/>
        <v>215.5907</v>
      </c>
      <c r="AT705">
        <f t="shared" si="207"/>
        <v>2270.7399999999998</v>
      </c>
      <c r="AU705">
        <f t="shared" si="213"/>
        <v>4.3155913032943971E-4</v>
      </c>
      <c r="AV705">
        <f t="shared" si="214"/>
        <v>4.6702618871385937E-4</v>
      </c>
      <c r="AX705" s="6">
        <v>42999</v>
      </c>
      <c r="AY705">
        <f t="shared" si="208"/>
        <v>215.5907</v>
      </c>
      <c r="AZ705">
        <f t="shared" si="209"/>
        <v>215.77</v>
      </c>
      <c r="BA705">
        <f t="shared" si="215"/>
        <v>0</v>
      </c>
      <c r="BB705">
        <f t="shared" si="216"/>
        <v>8.3166852744587239E-4</v>
      </c>
      <c r="BE705">
        <f t="shared" si="217"/>
        <v>119.1536739713155</v>
      </c>
      <c r="BF705" t="e">
        <f t="shared" si="218"/>
        <v>#N/A</v>
      </c>
      <c r="BG705">
        <f t="shared" si="202"/>
        <v>0.1345451821043753</v>
      </c>
      <c r="BH705">
        <f t="shared" si="203"/>
        <v>0.13455562017640035</v>
      </c>
      <c r="BI705">
        <f t="shared" si="221"/>
        <v>0.99999183911807576</v>
      </c>
      <c r="BL705" s="9"/>
      <c r="BM705" s="10" t="e">
        <f t="shared" si="219"/>
        <v>#N/A</v>
      </c>
      <c r="BN705" s="10" t="e">
        <f t="shared" si="220"/>
        <v>#N/A</v>
      </c>
      <c r="BO705" s="10" t="e">
        <f t="shared" si="210"/>
        <v>#N/A</v>
      </c>
      <c r="BP705" t="str">
        <f t="shared" si="211"/>
        <v/>
      </c>
      <c r="BQ705" s="10" t="str">
        <f t="shared" si="212"/>
        <v/>
      </c>
    </row>
    <row r="706" spans="4:69" x14ac:dyDescent="0.25">
      <c r="D706" s="6">
        <v>43000</v>
      </c>
      <c r="E706">
        <v>215.06200000000001</v>
      </c>
      <c r="F706">
        <v>215.41</v>
      </c>
      <c r="I706" s="6">
        <v>43000</v>
      </c>
      <c r="J706">
        <v>215.41</v>
      </c>
      <c r="K706">
        <v>215.06200000000001</v>
      </c>
      <c r="P706" s="6">
        <v>43005</v>
      </c>
      <c r="Q706">
        <v>0.109</v>
      </c>
      <c r="S706" s="6">
        <v>43007</v>
      </c>
      <c r="T706">
        <v>159975</v>
      </c>
      <c r="W706" s="6">
        <v>43049</v>
      </c>
      <c r="X706" t="s">
        <v>1622</v>
      </c>
      <c r="Y706">
        <v>2468.1999999999998</v>
      </c>
      <c r="AJ706" s="6">
        <v>43005</v>
      </c>
      <c r="AK706" s="4">
        <f t="shared" si="204"/>
        <v>0.109</v>
      </c>
      <c r="AM706" s="6">
        <v>43007</v>
      </c>
      <c r="AN706">
        <f t="shared" si="205"/>
        <v>34885.748249999997</v>
      </c>
      <c r="AR706" s="6">
        <v>43000</v>
      </c>
      <c r="AS706">
        <f t="shared" si="206"/>
        <v>215.06200000000001</v>
      </c>
      <c r="AT706">
        <f t="shared" si="207"/>
        <v>2265.2399999999998</v>
      </c>
      <c r="AU706">
        <f t="shared" si="213"/>
        <v>-2.4523321274989573E-3</v>
      </c>
      <c r="AV706">
        <f t="shared" si="214"/>
        <v>-2.4221178998916626E-3</v>
      </c>
      <c r="AX706" s="6">
        <v>43000</v>
      </c>
      <c r="AY706">
        <f t="shared" si="208"/>
        <v>215.06200000000001</v>
      </c>
      <c r="AZ706">
        <f t="shared" si="209"/>
        <v>215.41</v>
      </c>
      <c r="BA706">
        <f t="shared" si="215"/>
        <v>0</v>
      </c>
      <c r="BB706">
        <f t="shared" si="216"/>
        <v>1.6181380253135202E-3</v>
      </c>
      <c r="BE706">
        <f t="shared" si="217"/>
        <v>118.86146958852611</v>
      </c>
      <c r="BF706" t="e">
        <f t="shared" si="218"/>
        <v>#N/A</v>
      </c>
      <c r="BG706">
        <f t="shared" si="202"/>
        <v>0.134100338199342</v>
      </c>
      <c r="BH706">
        <f t="shared" si="203"/>
        <v>0.13411534202516837</v>
      </c>
      <c r="BI706">
        <f t="shared" si="221"/>
        <v>0.99999354160834464</v>
      </c>
      <c r="BL706" s="9"/>
      <c r="BM706" s="10" t="e">
        <f t="shared" si="219"/>
        <v>#N/A</v>
      </c>
      <c r="BN706" s="10" t="e">
        <f t="shared" si="220"/>
        <v>#N/A</v>
      </c>
      <c r="BO706" s="10" t="e">
        <f t="shared" si="210"/>
        <v>#N/A</v>
      </c>
      <c r="BP706" t="str">
        <f t="shared" si="211"/>
        <v/>
      </c>
      <c r="BQ706" s="10" t="str">
        <f t="shared" si="212"/>
        <v/>
      </c>
    </row>
    <row r="707" spans="4:69" x14ac:dyDescent="0.25">
      <c r="D707" s="6">
        <v>43003</v>
      </c>
      <c r="E707">
        <v>216.08260000000001</v>
      </c>
      <c r="F707">
        <v>215.2</v>
      </c>
      <c r="I707" s="6">
        <v>43003</v>
      </c>
      <c r="J707">
        <v>215.2</v>
      </c>
      <c r="K707">
        <v>216.08260000000001</v>
      </c>
      <c r="P707" s="6">
        <v>43006</v>
      </c>
      <c r="Q707">
        <v>6.1199999999999997E-2</v>
      </c>
      <c r="S707" s="6">
        <v>43010</v>
      </c>
      <c r="T707">
        <v>3095</v>
      </c>
      <c r="W707" s="6">
        <v>43052</v>
      </c>
      <c r="X707" t="s">
        <v>1622</v>
      </c>
      <c r="Y707">
        <v>2444.91</v>
      </c>
      <c r="AJ707" s="6">
        <v>43006</v>
      </c>
      <c r="AK707" s="4">
        <f t="shared" si="204"/>
        <v>6.1199999999999997E-2</v>
      </c>
      <c r="AM707" s="6">
        <v>43010</v>
      </c>
      <c r="AN707">
        <f t="shared" si="205"/>
        <v>675.42184999999995</v>
      </c>
      <c r="AR707" s="6">
        <v>43003</v>
      </c>
      <c r="AS707">
        <f t="shared" si="206"/>
        <v>216.08260000000001</v>
      </c>
      <c r="AT707">
        <f t="shared" si="207"/>
        <v>2276.1999999999998</v>
      </c>
      <c r="AU707">
        <f t="shared" si="213"/>
        <v>4.7456082432042468E-3</v>
      </c>
      <c r="AV707">
        <f t="shared" si="214"/>
        <v>4.8383394254030154E-3</v>
      </c>
      <c r="AX707" s="6">
        <v>43003</v>
      </c>
      <c r="AY707">
        <f t="shared" si="208"/>
        <v>216.08260000000001</v>
      </c>
      <c r="AZ707">
        <f t="shared" si="209"/>
        <v>215.2</v>
      </c>
      <c r="BA707">
        <f t="shared" si="215"/>
        <v>-4.0845491492605968E-3</v>
      </c>
      <c r="BB707">
        <f t="shared" si="216"/>
        <v>0</v>
      </c>
      <c r="BE707">
        <f t="shared" si="217"/>
        <v>119.42553955840478</v>
      </c>
      <c r="BF707" t="e">
        <f t="shared" si="218"/>
        <v>#N/A</v>
      </c>
      <c r="BG707">
        <f t="shared" si="202"/>
        <v>0.1338234431639802</v>
      </c>
      <c r="BH707">
        <f t="shared" si="203"/>
        <v>0.13384087164890687</v>
      </c>
      <c r="BI707">
        <f t="shared" si="221"/>
        <v>0.99999188436406883</v>
      </c>
      <c r="BL707" s="9"/>
      <c r="BM707" s="10" t="e">
        <f t="shared" si="219"/>
        <v>#N/A</v>
      </c>
      <c r="BN707" s="10" t="e">
        <f t="shared" si="220"/>
        <v>#N/A</v>
      </c>
      <c r="BO707" s="10" t="e">
        <f t="shared" si="210"/>
        <v>#N/A</v>
      </c>
      <c r="BP707" t="str">
        <f t="shared" si="211"/>
        <v/>
      </c>
      <c r="BQ707" s="10" t="str">
        <f t="shared" si="212"/>
        <v/>
      </c>
    </row>
    <row r="708" spans="4:69" x14ac:dyDescent="0.25">
      <c r="D708" s="6">
        <v>43004</v>
      </c>
      <c r="E708">
        <v>216.06549999999999</v>
      </c>
      <c r="F708">
        <v>216.21</v>
      </c>
      <c r="I708" s="6">
        <v>43004</v>
      </c>
      <c r="J708">
        <v>216.21</v>
      </c>
      <c r="K708">
        <v>216.06549999999999</v>
      </c>
      <c r="P708" s="6">
        <v>43007</v>
      </c>
      <c r="Q708">
        <v>6.3E-2</v>
      </c>
      <c r="S708" s="6">
        <v>43011</v>
      </c>
      <c r="T708">
        <v>5889</v>
      </c>
      <c r="W708" s="6">
        <v>43053</v>
      </c>
      <c r="X708" t="s">
        <v>1622</v>
      </c>
      <c r="Y708">
        <v>2438.6</v>
      </c>
      <c r="AJ708" s="6">
        <v>43007</v>
      </c>
      <c r="AK708" s="4">
        <f t="shared" si="204"/>
        <v>6.3E-2</v>
      </c>
      <c r="AM708" s="6">
        <v>43011</v>
      </c>
      <c r="AN708">
        <f t="shared" si="205"/>
        <v>1291.81104</v>
      </c>
      <c r="AR708" s="6">
        <v>43004</v>
      </c>
      <c r="AS708">
        <f t="shared" si="206"/>
        <v>216.06549999999999</v>
      </c>
      <c r="AT708">
        <f t="shared" si="207"/>
        <v>2276.09</v>
      </c>
      <c r="AU708">
        <f t="shared" si="213"/>
        <v>-7.9136404319557485E-5</v>
      </c>
      <c r="AV708">
        <f t="shared" si="214"/>
        <v>-4.8326157630951272E-5</v>
      </c>
      <c r="AX708" s="6">
        <v>43004</v>
      </c>
      <c r="AY708">
        <f t="shared" si="208"/>
        <v>216.06549999999999</v>
      </c>
      <c r="AZ708">
        <f t="shared" si="209"/>
        <v>216.21</v>
      </c>
      <c r="BA708">
        <f t="shared" si="215"/>
        <v>0</v>
      </c>
      <c r="BB708">
        <f t="shared" si="216"/>
        <v>6.6877868053905054E-4</v>
      </c>
      <c r="BE708">
        <f t="shared" si="217"/>
        <v>119.41608865062021</v>
      </c>
      <c r="BF708" t="e">
        <f t="shared" si="218"/>
        <v>#N/A</v>
      </c>
      <c r="BG708">
        <f t="shared" ref="BG708:BG771" si="222">STDEV(AU454:AU708)*SQRT(260)</f>
        <v>0.13367591243954483</v>
      </c>
      <c r="BH708">
        <f t="shared" ref="BH708:BH771" si="223">STDEV(AV454:AV708)*SQRT(260)</f>
        <v>0.13369282626604523</v>
      </c>
      <c r="BI708">
        <f t="shared" si="221"/>
        <v>0.9999917596516269</v>
      </c>
      <c r="BL708" s="9"/>
      <c r="BM708" s="10" t="e">
        <f t="shared" si="219"/>
        <v>#N/A</v>
      </c>
      <c r="BN708" s="10" t="e">
        <f t="shared" si="220"/>
        <v>#N/A</v>
      </c>
      <c r="BO708" s="10" t="e">
        <f t="shared" si="210"/>
        <v>#N/A</v>
      </c>
      <c r="BP708" t="str">
        <f t="shared" si="211"/>
        <v/>
      </c>
      <c r="BQ708" s="10" t="str">
        <f t="shared" si="212"/>
        <v/>
      </c>
    </row>
    <row r="709" spans="4:69" x14ac:dyDescent="0.25">
      <c r="D709" s="6">
        <v>43005</v>
      </c>
      <c r="E709">
        <v>216.63130000000001</v>
      </c>
      <c r="F709">
        <v>217.3</v>
      </c>
      <c r="I709" s="6">
        <v>43005</v>
      </c>
      <c r="J709">
        <v>217.3</v>
      </c>
      <c r="K709">
        <v>216.63130000000001</v>
      </c>
      <c r="P709" s="6">
        <v>43010</v>
      </c>
      <c r="Q709">
        <v>7.6899999999999996E-2</v>
      </c>
      <c r="S709" s="6">
        <v>43012</v>
      </c>
      <c r="T709">
        <v>36314</v>
      </c>
      <c r="W709" s="6">
        <v>43054</v>
      </c>
      <c r="X709" t="s">
        <v>1622</v>
      </c>
      <c r="Y709">
        <v>2391.14</v>
      </c>
      <c r="AJ709" s="6">
        <v>43010</v>
      </c>
      <c r="AK709" s="4">
        <f t="shared" ref="AK709:AK772" si="224">IF(VLOOKUP(AJ709,P709:Q1601,2,FALSE)&gt;=$Q$3,$Q$2,VLOOKUP(AJ709,P709:Q1601,2,FALSE))</f>
        <v>7.6899999999999996E-2</v>
      </c>
      <c r="AM709" s="6">
        <v>43012</v>
      </c>
      <c r="AN709">
        <f t="shared" ref="AN709:AN772" si="225">VLOOKUP(AM709,S709:T1601,2,FALSE)*VLOOKUP(AM709,I709:J1604,2,FALSE)/1000</f>
        <v>7981.0909199999996</v>
      </c>
      <c r="AR709" s="6">
        <v>43005</v>
      </c>
      <c r="AS709">
        <f t="shared" ref="AS709:AS772" si="226">IF(VLOOKUP(AR709,I:K,3,FALSE)=$A$9,VLOOKUP(AR708,I:K,3,FALSE),VLOOKUP(AR709,I:K,3,FALSE))</f>
        <v>216.63130000000001</v>
      </c>
      <c r="AT709">
        <f t="shared" ref="AT709:AT772" si="227">IF(VLOOKUP(AR709,W:Y,3,TRUE)="","impo",VLOOKUP(AR709,W:Y,3,TRUE))</f>
        <v>2282.12</v>
      </c>
      <c r="AU709">
        <f t="shared" si="213"/>
        <v>2.6186503629688218E-3</v>
      </c>
      <c r="AV709">
        <f t="shared" si="214"/>
        <v>2.6492801251267739E-3</v>
      </c>
      <c r="AX709" s="6">
        <v>43005</v>
      </c>
      <c r="AY709">
        <f t="shared" ref="AY709:AY772" si="228">IF(VLOOKUP(AX709,D:F,2,FALSE)=$A$9,VLOOKUP(AX708,D:F,2,FALSE),VLOOKUP(AX709,D:F,2,FALSE))</f>
        <v>216.63130000000001</v>
      </c>
      <c r="AZ709">
        <f t="shared" ref="AZ709:AZ772" si="229">IF(VLOOKUP(AX709,D:F,3,FALSE)=$A$9,VLOOKUP(AX708,D:F,3,FALSE),VLOOKUP(AX709,D:F,3,FALSE))</f>
        <v>217.3</v>
      </c>
      <c r="BA709">
        <f t="shared" si="215"/>
        <v>0</v>
      </c>
      <c r="BB709">
        <f t="shared" si="216"/>
        <v>3.0868115549322894E-3</v>
      </c>
      <c r="BE709">
        <f t="shared" si="217"/>
        <v>119.72879763450948</v>
      </c>
      <c r="BF709" t="e">
        <f t="shared" si="218"/>
        <v>#N/A</v>
      </c>
      <c r="BG709">
        <f t="shared" si="222"/>
        <v>0.13340812200077595</v>
      </c>
      <c r="BH709">
        <f t="shared" si="223"/>
        <v>0.13342574560132719</v>
      </c>
      <c r="BI709">
        <f t="shared" si="221"/>
        <v>0.99999156935836742</v>
      </c>
      <c r="BL709" s="9"/>
      <c r="BM709" s="10" t="e">
        <f t="shared" si="219"/>
        <v>#N/A</v>
      </c>
      <c r="BN709" s="10" t="e">
        <f t="shared" si="220"/>
        <v>#N/A</v>
      </c>
      <c r="BO709" s="10" t="e">
        <f t="shared" ref="BO709:BO772" si="230">IF(VLOOKUP(BL709,AB:AF,3,FALSE)="",$BO$3,VLOOKUP(BL709,AB:AF,3,FALSE))</f>
        <v>#N/A</v>
      </c>
      <c r="BP709" t="str">
        <f t="shared" ref="BP709:BP772" si="231">+IFERROR(IF(VLOOKUP(BL709,I:K,3,FALSE)/VLOOKUP(BL709,I:K,2,FALSE)&lt;1,VLOOKUP(BL709,I:K,3,FALSE)/VLOOKUP(BL709,I:K,2,FALSE)-1,""),"")</f>
        <v/>
      </c>
      <c r="BQ709" s="10" t="str">
        <f t="shared" ref="BQ709:BQ772" si="232">+IFERROR(IF(VLOOKUP(BL709,I:L,3,FALSE)/VLOOKUP(BL709,I:L,2,FALSE)&gt;1,VLOOKUP(BL709,I:L,3,FALSE)/VLOOKUP(BL709,I:L,2,FALSE)-1,""),"")</f>
        <v/>
      </c>
    </row>
    <row r="710" spans="4:69" x14ac:dyDescent="0.25">
      <c r="D710" s="6">
        <v>43006</v>
      </c>
      <c r="E710">
        <v>218.1292</v>
      </c>
      <c r="F710">
        <v>218.1</v>
      </c>
      <c r="I710" s="6">
        <v>43006</v>
      </c>
      <c r="J710">
        <v>218.1</v>
      </c>
      <c r="K710">
        <v>218.1292</v>
      </c>
      <c r="P710" s="6">
        <v>43011</v>
      </c>
      <c r="Q710">
        <v>4.9599999999999998E-2</v>
      </c>
      <c r="S710" s="6">
        <v>43013</v>
      </c>
      <c r="T710">
        <v>7783</v>
      </c>
      <c r="W710" s="6">
        <v>43055</v>
      </c>
      <c r="X710" t="s">
        <v>1622</v>
      </c>
      <c r="Y710">
        <v>2415.3000000000002</v>
      </c>
      <c r="AJ710" s="6">
        <v>43011</v>
      </c>
      <c r="AK710" s="4">
        <f t="shared" si="224"/>
        <v>4.9599999999999998E-2</v>
      </c>
      <c r="AM710" s="6">
        <v>43013</v>
      </c>
      <c r="AN710">
        <f t="shared" si="225"/>
        <v>1706.3449200000002</v>
      </c>
      <c r="AR710" s="6">
        <v>43006</v>
      </c>
      <c r="AS710">
        <f t="shared" si="226"/>
        <v>218.1292</v>
      </c>
      <c r="AT710">
        <f t="shared" si="227"/>
        <v>2297.9699999999998</v>
      </c>
      <c r="AU710">
        <f t="shared" ref="AU710:AU773" si="233">AS710/AS709-1</f>
        <v>6.9145132767056694E-3</v>
      </c>
      <c r="AV710">
        <f t="shared" ref="AV710:AV773" si="234">AT710/AT709-1</f>
        <v>6.9452964787126703E-3</v>
      </c>
      <c r="AX710" s="6">
        <v>43006</v>
      </c>
      <c r="AY710">
        <f t="shared" si="228"/>
        <v>218.1292</v>
      </c>
      <c r="AZ710">
        <f t="shared" si="229"/>
        <v>218.1</v>
      </c>
      <c r="BA710">
        <f t="shared" ref="BA710:BA773" si="235">IFERROR(IF(AZ710/AY710&lt;1,AZ710/AY710-1,0),"")</f>
        <v>-1.3386561725803325E-4</v>
      </c>
      <c r="BB710">
        <f t="shared" ref="BB710:BB773" si="236">IFERROR(IF(AZ710/AY710&gt;1,AZ710/AY710-1,0),"")</f>
        <v>0</v>
      </c>
      <c r="BE710">
        <f t="shared" ref="BE710:BE773" si="237">BE709*(1+AU710)</f>
        <v>120.5566639953573</v>
      </c>
      <c r="BF710" t="e">
        <f t="shared" ref="BF710:BF773" si="238">BF709/(1+AV710)</f>
        <v>#N/A</v>
      </c>
      <c r="BG710">
        <f t="shared" si="222"/>
        <v>0.13251567695563668</v>
      </c>
      <c r="BH710">
        <f t="shared" si="223"/>
        <v>0.13253042531295134</v>
      </c>
      <c r="BI710">
        <f t="shared" si="221"/>
        <v>0.99999193458259694</v>
      </c>
      <c r="BL710" s="9"/>
      <c r="BM710" s="10" t="e">
        <f t="shared" ref="BM710:BM773" si="239">IF(VLOOKUP(BL710,AB:AF,2,FALSE)="",$BM709,VLOOKUP(BL710,AB:AF,2,FALSE))</f>
        <v>#N/A</v>
      </c>
      <c r="BN710" s="10" t="e">
        <f t="shared" ref="BN710:BN773" si="240">IF(VLOOKUP(BL710,AB:AF,5,FALSE)="",$BN709,VLOOKUP(BL710,AB:AF,5,FALSE))</f>
        <v>#N/A</v>
      </c>
      <c r="BO710" s="10" t="e">
        <f t="shared" si="230"/>
        <v>#N/A</v>
      </c>
      <c r="BP710" t="str">
        <f t="shared" si="231"/>
        <v/>
      </c>
      <c r="BQ710" s="10" t="str">
        <f t="shared" si="232"/>
        <v/>
      </c>
    </row>
    <row r="711" spans="4:69" x14ac:dyDescent="0.25">
      <c r="D711" s="6">
        <v>43007</v>
      </c>
      <c r="E711">
        <v>217.9374</v>
      </c>
      <c r="F711">
        <v>218.07</v>
      </c>
      <c r="I711" s="6">
        <v>43007</v>
      </c>
      <c r="J711">
        <v>218.07</v>
      </c>
      <c r="K711">
        <v>217.9374</v>
      </c>
      <c r="P711" s="6">
        <v>43012</v>
      </c>
      <c r="Q711">
        <v>0.1089</v>
      </c>
      <c r="S711" s="6">
        <v>43014</v>
      </c>
      <c r="T711">
        <v>136338</v>
      </c>
      <c r="W711" s="6">
        <v>43056</v>
      </c>
      <c r="X711" t="s">
        <v>1622</v>
      </c>
      <c r="Y711">
        <v>2418.08</v>
      </c>
      <c r="AJ711" s="6">
        <v>43012</v>
      </c>
      <c r="AK711" s="4">
        <f t="shared" si="224"/>
        <v>0.1089</v>
      </c>
      <c r="AM711" s="6">
        <v>43014</v>
      </c>
      <c r="AN711">
        <f t="shared" si="225"/>
        <v>29867.56566</v>
      </c>
      <c r="AR711" s="6">
        <v>43007</v>
      </c>
      <c r="AS711">
        <f t="shared" si="226"/>
        <v>217.9374</v>
      </c>
      <c r="AT711">
        <f t="shared" si="227"/>
        <v>2296.0300000000002</v>
      </c>
      <c r="AU711">
        <f t="shared" si="233"/>
        <v>-8.792953900715883E-4</v>
      </c>
      <c r="AV711">
        <f t="shared" si="234"/>
        <v>-8.4422337976541861E-4</v>
      </c>
      <c r="AX711" s="6">
        <v>43007</v>
      </c>
      <c r="AY711">
        <f t="shared" si="228"/>
        <v>217.9374</v>
      </c>
      <c r="AZ711">
        <f t="shared" si="229"/>
        <v>218.07</v>
      </c>
      <c r="BA711">
        <f t="shared" si="235"/>
        <v>0</v>
      </c>
      <c r="BB711">
        <f t="shared" si="236"/>
        <v>6.0843159549484049E-4</v>
      </c>
      <c r="BE711">
        <f t="shared" si="237"/>
        <v>120.45065907646377</v>
      </c>
      <c r="BF711" t="e">
        <f t="shared" si="238"/>
        <v>#N/A</v>
      </c>
      <c r="BG711">
        <f t="shared" si="222"/>
        <v>0.13243292688265054</v>
      </c>
      <c r="BH711">
        <f t="shared" si="223"/>
        <v>0.13244569912731152</v>
      </c>
      <c r="BI711">
        <f t="shared" si="221"/>
        <v>0.99999267263753155</v>
      </c>
      <c r="BL711" s="9"/>
      <c r="BM711" s="10" t="e">
        <f t="shared" si="239"/>
        <v>#N/A</v>
      </c>
      <c r="BN711" s="10" t="e">
        <f t="shared" si="240"/>
        <v>#N/A</v>
      </c>
      <c r="BO711" s="10" t="e">
        <f t="shared" si="230"/>
        <v>#N/A</v>
      </c>
      <c r="BP711" t="str">
        <f t="shared" si="231"/>
        <v/>
      </c>
      <c r="BQ711" s="10" t="str">
        <f t="shared" si="232"/>
        <v/>
      </c>
    </row>
    <row r="712" spans="4:69" x14ac:dyDescent="0.25">
      <c r="D712" s="6">
        <v>43010</v>
      </c>
      <c r="E712">
        <v>217.8006</v>
      </c>
      <c r="F712">
        <v>218.23</v>
      </c>
      <c r="I712" s="6">
        <v>43010</v>
      </c>
      <c r="J712">
        <v>218.23</v>
      </c>
      <c r="K712">
        <v>217.8006</v>
      </c>
      <c r="P712" s="6">
        <v>43013</v>
      </c>
      <c r="Q712">
        <v>8.9599999999999999E-2</v>
      </c>
      <c r="S712" s="6">
        <v>43017</v>
      </c>
      <c r="T712">
        <v>1339</v>
      </c>
      <c r="W712" s="6">
        <v>43059</v>
      </c>
      <c r="X712" t="s">
        <v>1622</v>
      </c>
      <c r="Y712">
        <v>2412.37</v>
      </c>
      <c r="AJ712" s="6">
        <v>43013</v>
      </c>
      <c r="AK712" s="4">
        <f t="shared" si="224"/>
        <v>8.9599999999999999E-2</v>
      </c>
      <c r="AM712" s="6">
        <v>43017</v>
      </c>
      <c r="AN712">
        <f t="shared" si="225"/>
        <v>294.37914999999998</v>
      </c>
      <c r="AR712" s="6">
        <v>43010</v>
      </c>
      <c r="AS712">
        <f t="shared" si="226"/>
        <v>217.8006</v>
      </c>
      <c r="AT712">
        <f t="shared" si="227"/>
        <v>2294.79</v>
      </c>
      <c r="AU712">
        <f t="shared" si="233"/>
        <v>-6.277031844923453E-4</v>
      </c>
      <c r="AV712">
        <f t="shared" si="234"/>
        <v>-5.4006262984374054E-4</v>
      </c>
      <c r="AX712" s="6">
        <v>43010</v>
      </c>
      <c r="AY712">
        <f t="shared" si="228"/>
        <v>217.8006</v>
      </c>
      <c r="AZ712">
        <f t="shared" si="229"/>
        <v>218.23</v>
      </c>
      <c r="BA712">
        <f t="shared" si="235"/>
        <v>0</v>
      </c>
      <c r="BB712">
        <f t="shared" si="236"/>
        <v>1.9715280857810491E-3</v>
      </c>
      <c r="BE712">
        <f t="shared" si="237"/>
        <v>120.37505181418727</v>
      </c>
      <c r="BF712" t="e">
        <f t="shared" si="238"/>
        <v>#N/A</v>
      </c>
      <c r="BG712">
        <f t="shared" si="222"/>
        <v>0.13229899670725964</v>
      </c>
      <c r="BH712">
        <f t="shared" si="223"/>
        <v>0.13231185409274998</v>
      </c>
      <c r="BI712">
        <f t="shared" si="221"/>
        <v>0.99998899208522773</v>
      </c>
      <c r="BL712" s="9"/>
      <c r="BM712" s="10" t="e">
        <f t="shared" si="239"/>
        <v>#N/A</v>
      </c>
      <c r="BN712" s="10" t="e">
        <f t="shared" si="240"/>
        <v>#N/A</v>
      </c>
      <c r="BO712" s="10" t="e">
        <f t="shared" si="230"/>
        <v>#N/A</v>
      </c>
      <c r="BP712" t="str">
        <f t="shared" si="231"/>
        <v/>
      </c>
      <c r="BQ712" s="10" t="str">
        <f t="shared" si="232"/>
        <v/>
      </c>
    </row>
    <row r="713" spans="4:69" x14ac:dyDescent="0.25">
      <c r="D713" s="6">
        <v>43011</v>
      </c>
      <c r="E713">
        <v>219.208</v>
      </c>
      <c r="F713">
        <v>219.36</v>
      </c>
      <c r="I713" s="6">
        <v>43011</v>
      </c>
      <c r="J713">
        <v>219.36</v>
      </c>
      <c r="K713">
        <v>219.208</v>
      </c>
      <c r="P713" s="6">
        <v>43014</v>
      </c>
      <c r="Q713">
        <v>7.9000000000000001E-2</v>
      </c>
      <c r="S713" s="6">
        <v>43018</v>
      </c>
      <c r="T713">
        <v>31875</v>
      </c>
      <c r="W713" s="6">
        <v>43060</v>
      </c>
      <c r="X713" t="s">
        <v>1622</v>
      </c>
      <c r="Y713">
        <v>2428.17</v>
      </c>
      <c r="AJ713" s="6">
        <v>43014</v>
      </c>
      <c r="AK713" s="4">
        <f t="shared" si="224"/>
        <v>7.9000000000000001E-2</v>
      </c>
      <c r="AM713" s="6">
        <v>43018</v>
      </c>
      <c r="AN713">
        <f t="shared" si="225"/>
        <v>7018.875</v>
      </c>
      <c r="AR713" s="6">
        <v>43011</v>
      </c>
      <c r="AS713">
        <f t="shared" si="226"/>
        <v>219.208</v>
      </c>
      <c r="AT713">
        <f t="shared" si="227"/>
        <v>2309.69</v>
      </c>
      <c r="AU713">
        <f t="shared" si="233"/>
        <v>6.4618738424044864E-3</v>
      </c>
      <c r="AV713">
        <f t="shared" si="234"/>
        <v>6.4929688555379617E-3</v>
      </c>
      <c r="AX713" s="6">
        <v>43011</v>
      </c>
      <c r="AY713">
        <f t="shared" si="228"/>
        <v>219.208</v>
      </c>
      <c r="AZ713">
        <f t="shared" si="229"/>
        <v>219.36</v>
      </c>
      <c r="BA713">
        <f t="shared" si="235"/>
        <v>0</v>
      </c>
      <c r="BB713">
        <f t="shared" si="236"/>
        <v>6.9340535016970684E-4</v>
      </c>
      <c r="BE713">
        <f t="shared" si="237"/>
        <v>121.15290021278345</v>
      </c>
      <c r="BF713" t="e">
        <f t="shared" si="238"/>
        <v>#N/A</v>
      </c>
      <c r="BG713">
        <f t="shared" si="222"/>
        <v>0.1323361134432024</v>
      </c>
      <c r="BH713">
        <f t="shared" si="223"/>
        <v>0.13234889391602259</v>
      </c>
      <c r="BI713">
        <f t="shared" si="221"/>
        <v>0.99998904601964411</v>
      </c>
      <c r="BL713" s="9"/>
      <c r="BM713" s="10" t="e">
        <f t="shared" si="239"/>
        <v>#N/A</v>
      </c>
      <c r="BN713" s="10" t="e">
        <f t="shared" si="240"/>
        <v>#N/A</v>
      </c>
      <c r="BO713" s="10" t="e">
        <f t="shared" si="230"/>
        <v>#N/A</v>
      </c>
      <c r="BP713" t="str">
        <f t="shared" si="231"/>
        <v/>
      </c>
      <c r="BQ713" s="10" t="str">
        <f t="shared" si="232"/>
        <v/>
      </c>
    </row>
    <row r="714" spans="4:69" x14ac:dyDescent="0.25">
      <c r="D714" s="6">
        <v>43012</v>
      </c>
      <c r="E714">
        <v>219.21270000000001</v>
      </c>
      <c r="F714">
        <v>219.78</v>
      </c>
      <c r="I714" s="6">
        <v>43012</v>
      </c>
      <c r="J714">
        <v>219.78</v>
      </c>
      <c r="K714">
        <v>219.21270000000001</v>
      </c>
      <c r="P714" s="6">
        <v>43017</v>
      </c>
      <c r="Q714">
        <v>7.5300000000000006E-2</v>
      </c>
      <c r="S714" s="6">
        <v>43019</v>
      </c>
      <c r="T714">
        <v>2232</v>
      </c>
      <c r="W714" s="6">
        <v>43061</v>
      </c>
      <c r="X714" t="s">
        <v>1622</v>
      </c>
      <c r="Y714">
        <v>2436.4</v>
      </c>
      <c r="AJ714" s="6">
        <v>43017</v>
      </c>
      <c r="AK714" s="4">
        <f t="shared" si="224"/>
        <v>7.5300000000000006E-2</v>
      </c>
      <c r="AM714" s="6">
        <v>43019</v>
      </c>
      <c r="AN714">
        <f t="shared" si="225"/>
        <v>494.38799999999998</v>
      </c>
      <c r="AR714" s="6">
        <v>43012</v>
      </c>
      <c r="AS714">
        <f t="shared" si="226"/>
        <v>219.21270000000001</v>
      </c>
      <c r="AT714">
        <f t="shared" si="227"/>
        <v>2309.81</v>
      </c>
      <c r="AU714">
        <f t="shared" si="233"/>
        <v>2.1440823327667502E-5</v>
      </c>
      <c r="AV714">
        <f t="shared" si="234"/>
        <v>5.1955024267247296E-5</v>
      </c>
      <c r="AX714" s="6">
        <v>43012</v>
      </c>
      <c r="AY714">
        <f t="shared" si="228"/>
        <v>219.21270000000001</v>
      </c>
      <c r="AZ714">
        <f t="shared" si="229"/>
        <v>219.78</v>
      </c>
      <c r="BA714">
        <f t="shared" si="235"/>
        <v>0</v>
      </c>
      <c r="BB714">
        <f t="shared" si="236"/>
        <v>2.587897507762893E-3</v>
      </c>
      <c r="BE714">
        <f t="shared" si="237"/>
        <v>121.15549783071255</v>
      </c>
      <c r="BF714" t="e">
        <f t="shared" si="238"/>
        <v>#N/A</v>
      </c>
      <c r="BG714">
        <f t="shared" si="222"/>
        <v>0.13229303155268837</v>
      </c>
      <c r="BH714">
        <f t="shared" si="223"/>
        <v>0.13230624674707703</v>
      </c>
      <c r="BI714">
        <f t="shared" si="221"/>
        <v>0.99998927568719931</v>
      </c>
      <c r="BL714" s="9"/>
      <c r="BM714" s="10" t="e">
        <f t="shared" si="239"/>
        <v>#N/A</v>
      </c>
      <c r="BN714" s="10" t="e">
        <f t="shared" si="240"/>
        <v>#N/A</v>
      </c>
      <c r="BO714" s="10" t="e">
        <f t="shared" si="230"/>
        <v>#N/A</v>
      </c>
      <c r="BP714" t="str">
        <f t="shared" si="231"/>
        <v/>
      </c>
      <c r="BQ714" s="10" t="str">
        <f t="shared" si="232"/>
        <v/>
      </c>
    </row>
    <row r="715" spans="4:69" x14ac:dyDescent="0.25">
      <c r="D715" s="6">
        <v>43013</v>
      </c>
      <c r="E715">
        <v>218.93170000000001</v>
      </c>
      <c r="F715">
        <v>219.24</v>
      </c>
      <c r="I715" s="6">
        <v>43013</v>
      </c>
      <c r="J715">
        <v>219.24</v>
      </c>
      <c r="K715">
        <v>218.93170000000001</v>
      </c>
      <c r="P715" s="6">
        <v>43018</v>
      </c>
      <c r="Q715">
        <v>7.6399999999999996E-2</v>
      </c>
      <c r="S715" s="6">
        <v>43020</v>
      </c>
      <c r="T715">
        <v>28603</v>
      </c>
      <c r="W715" s="6">
        <v>43063</v>
      </c>
      <c r="X715" t="s">
        <v>1622</v>
      </c>
      <c r="Y715">
        <v>2441.0100000000002</v>
      </c>
      <c r="AJ715" s="6">
        <v>43018</v>
      </c>
      <c r="AK715" s="4">
        <f t="shared" si="224"/>
        <v>7.6399999999999996E-2</v>
      </c>
      <c r="AM715" s="6">
        <v>43020</v>
      </c>
      <c r="AN715">
        <f t="shared" si="225"/>
        <v>6347.0057000000006</v>
      </c>
      <c r="AR715" s="6">
        <v>43013</v>
      </c>
      <c r="AS715">
        <f t="shared" si="226"/>
        <v>218.93170000000001</v>
      </c>
      <c r="AT715">
        <f t="shared" si="227"/>
        <v>2306.92</v>
      </c>
      <c r="AU715">
        <f t="shared" si="233"/>
        <v>-1.2818600382186185E-3</v>
      </c>
      <c r="AV715">
        <f t="shared" si="234"/>
        <v>-1.2511851624158465E-3</v>
      </c>
      <c r="AX715" s="6">
        <v>43013</v>
      </c>
      <c r="AY715">
        <f t="shared" si="228"/>
        <v>218.93170000000001</v>
      </c>
      <c r="AZ715">
        <f t="shared" si="229"/>
        <v>219.24</v>
      </c>
      <c r="BA715">
        <f t="shared" si="235"/>
        <v>0</v>
      </c>
      <c r="BB715">
        <f t="shared" si="236"/>
        <v>1.408201735975112E-3</v>
      </c>
      <c r="BE715">
        <f t="shared" si="237"/>
        <v>121.00019343963288</v>
      </c>
      <c r="BF715" t="e">
        <f t="shared" si="238"/>
        <v>#N/A</v>
      </c>
      <c r="BG715">
        <f t="shared" si="222"/>
        <v>0.13226646014855395</v>
      </c>
      <c r="BH715">
        <f t="shared" si="223"/>
        <v>0.13227955401235164</v>
      </c>
      <c r="BI715">
        <f t="shared" si="221"/>
        <v>0.99998888876901881</v>
      </c>
      <c r="BL715" s="9"/>
      <c r="BM715" s="10" t="e">
        <f t="shared" si="239"/>
        <v>#N/A</v>
      </c>
      <c r="BN715" s="10" t="e">
        <f t="shared" si="240"/>
        <v>#N/A</v>
      </c>
      <c r="BO715" s="10" t="e">
        <f t="shared" si="230"/>
        <v>#N/A</v>
      </c>
      <c r="BP715" t="str">
        <f t="shared" si="231"/>
        <v/>
      </c>
      <c r="BQ715" s="10" t="str">
        <f t="shared" si="232"/>
        <v/>
      </c>
    </row>
    <row r="716" spans="4:69" x14ac:dyDescent="0.25">
      <c r="D716" s="6">
        <v>43014</v>
      </c>
      <c r="E716">
        <v>219.5172</v>
      </c>
      <c r="F716">
        <v>219.07</v>
      </c>
      <c r="I716" s="6">
        <v>43014</v>
      </c>
      <c r="J716">
        <v>219.07</v>
      </c>
      <c r="K716">
        <v>219.5172</v>
      </c>
      <c r="P716" s="6">
        <v>43019</v>
      </c>
      <c r="Q716">
        <v>7.8200000000000006E-2</v>
      </c>
      <c r="S716" s="6">
        <v>43021</v>
      </c>
      <c r="T716">
        <v>17569</v>
      </c>
      <c r="W716" s="6">
        <v>43066</v>
      </c>
      <c r="X716" t="s">
        <v>1622</v>
      </c>
      <c r="Y716">
        <v>2435.67</v>
      </c>
      <c r="AJ716" s="6">
        <v>43019</v>
      </c>
      <c r="AK716" s="4">
        <f t="shared" si="224"/>
        <v>7.8200000000000006E-2</v>
      </c>
      <c r="AM716" s="6">
        <v>43021</v>
      </c>
      <c r="AN716">
        <f t="shared" si="225"/>
        <v>3911.91354</v>
      </c>
      <c r="AR716" s="6">
        <v>43014</v>
      </c>
      <c r="AS716">
        <f t="shared" si="226"/>
        <v>219.5172</v>
      </c>
      <c r="AT716">
        <f t="shared" si="227"/>
        <v>2313.16</v>
      </c>
      <c r="AU716">
        <f t="shared" si="233"/>
        <v>2.6743500370207673E-3</v>
      </c>
      <c r="AV716">
        <f t="shared" si="234"/>
        <v>2.7049052416208141E-3</v>
      </c>
      <c r="AX716" s="6">
        <v>43014</v>
      </c>
      <c r="AY716">
        <f t="shared" si="228"/>
        <v>219.5172</v>
      </c>
      <c r="AZ716">
        <f t="shared" si="229"/>
        <v>219.07</v>
      </c>
      <c r="BA716">
        <f t="shared" si="235"/>
        <v>-2.0371979963301756E-3</v>
      </c>
      <c r="BB716">
        <f t="shared" si="236"/>
        <v>0</v>
      </c>
      <c r="BE716">
        <f t="shared" si="237"/>
        <v>121.32379031143768</v>
      </c>
      <c r="BF716" t="e">
        <f t="shared" si="238"/>
        <v>#N/A</v>
      </c>
      <c r="BG716">
        <f t="shared" si="222"/>
        <v>0.13227462665592496</v>
      </c>
      <c r="BH716">
        <f t="shared" si="223"/>
        <v>0.13228790532221435</v>
      </c>
      <c r="BI716">
        <f t="shared" si="221"/>
        <v>0.99998982696773897</v>
      </c>
      <c r="BL716" s="9"/>
      <c r="BM716" s="10" t="e">
        <f t="shared" si="239"/>
        <v>#N/A</v>
      </c>
      <c r="BN716" s="10" t="e">
        <f t="shared" si="240"/>
        <v>#N/A</v>
      </c>
      <c r="BO716" s="10" t="e">
        <f t="shared" si="230"/>
        <v>#N/A</v>
      </c>
      <c r="BP716" t="str">
        <f t="shared" si="231"/>
        <v/>
      </c>
      <c r="BQ716" s="10" t="str">
        <f t="shared" si="232"/>
        <v/>
      </c>
    </row>
    <row r="717" spans="4:69" x14ac:dyDescent="0.25">
      <c r="D717" s="6">
        <v>43017</v>
      </c>
      <c r="E717">
        <v>219.49700000000001</v>
      </c>
      <c r="F717">
        <v>219.85</v>
      </c>
      <c r="I717" s="6">
        <v>43017</v>
      </c>
      <c r="J717">
        <v>219.85</v>
      </c>
      <c r="K717">
        <v>219.49700000000001</v>
      </c>
      <c r="P717" s="6">
        <v>43020</v>
      </c>
      <c r="Q717">
        <v>8.4400000000000003E-2</v>
      </c>
      <c r="S717" s="6">
        <v>43024</v>
      </c>
      <c r="T717">
        <v>21021</v>
      </c>
      <c r="W717" s="6">
        <v>43067</v>
      </c>
      <c r="X717" t="s">
        <v>1622</v>
      </c>
      <c r="Y717">
        <v>2429.3000000000002</v>
      </c>
      <c r="AJ717" s="6">
        <v>43020</v>
      </c>
      <c r="AK717" s="4">
        <f t="shared" si="224"/>
        <v>8.4400000000000003E-2</v>
      </c>
      <c r="AM717" s="6">
        <v>43024</v>
      </c>
      <c r="AN717">
        <f t="shared" si="225"/>
        <v>4707.4427400000004</v>
      </c>
      <c r="AR717" s="6">
        <v>43017</v>
      </c>
      <c r="AS717">
        <f t="shared" si="226"/>
        <v>219.49700000000001</v>
      </c>
      <c r="AT717">
        <f t="shared" si="227"/>
        <v>2313.16</v>
      </c>
      <c r="AU717">
        <f t="shared" si="233"/>
        <v>-9.202012416331673E-5</v>
      </c>
      <c r="AV717">
        <f t="shared" si="234"/>
        <v>0</v>
      </c>
      <c r="AX717" s="6">
        <v>43017</v>
      </c>
      <c r="AY717">
        <f t="shared" si="228"/>
        <v>219.49700000000001</v>
      </c>
      <c r="AZ717">
        <f t="shared" si="229"/>
        <v>219.85</v>
      </c>
      <c r="BA717">
        <f t="shared" si="235"/>
        <v>0</v>
      </c>
      <c r="BB717">
        <f t="shared" si="236"/>
        <v>1.6082224358417996E-3</v>
      </c>
      <c r="BE717">
        <f t="shared" si="237"/>
        <v>121.31262608118925</v>
      </c>
      <c r="BF717" t="e">
        <f t="shared" si="238"/>
        <v>#N/A</v>
      </c>
      <c r="BG717">
        <f t="shared" si="222"/>
        <v>0.13223708208271734</v>
      </c>
      <c r="BH717">
        <f t="shared" si="223"/>
        <v>0.13225032265713976</v>
      </c>
      <c r="BI717">
        <f t="shared" si="221"/>
        <v>0.99998593408268055</v>
      </c>
      <c r="BL717" s="9"/>
      <c r="BM717" s="10" t="e">
        <f t="shared" si="239"/>
        <v>#N/A</v>
      </c>
      <c r="BN717" s="10" t="e">
        <f t="shared" si="240"/>
        <v>#N/A</v>
      </c>
      <c r="BO717" s="10" t="e">
        <f t="shared" si="230"/>
        <v>#N/A</v>
      </c>
      <c r="BP717" t="str">
        <f t="shared" si="231"/>
        <v/>
      </c>
      <c r="BQ717" s="10" t="str">
        <f t="shared" si="232"/>
        <v/>
      </c>
    </row>
    <row r="718" spans="4:69" x14ac:dyDescent="0.25">
      <c r="D718" s="6">
        <v>43018</v>
      </c>
      <c r="E718">
        <v>220.5444</v>
      </c>
      <c r="F718">
        <v>220.2</v>
      </c>
      <c r="I718" s="6">
        <v>43018</v>
      </c>
      <c r="J718">
        <v>220.2</v>
      </c>
      <c r="K718">
        <v>220.5444</v>
      </c>
      <c r="P718" s="6">
        <v>43021</v>
      </c>
      <c r="Q718">
        <v>9.4299999999999995E-2</v>
      </c>
      <c r="S718" s="6">
        <v>43025</v>
      </c>
      <c r="T718">
        <v>58516</v>
      </c>
      <c r="W718" s="6">
        <v>43068</v>
      </c>
      <c r="X718" t="s">
        <v>1622</v>
      </c>
      <c r="Y718">
        <v>2448.54</v>
      </c>
      <c r="AJ718" s="6">
        <v>43021</v>
      </c>
      <c r="AK718" s="4">
        <f t="shared" si="224"/>
        <v>9.4299999999999995E-2</v>
      </c>
      <c r="AM718" s="6">
        <v>43025</v>
      </c>
      <c r="AN718">
        <f t="shared" si="225"/>
        <v>13115.776239999999</v>
      </c>
      <c r="AR718" s="6">
        <v>43018</v>
      </c>
      <c r="AS718">
        <f t="shared" si="226"/>
        <v>220.5444</v>
      </c>
      <c r="AT718">
        <f t="shared" si="227"/>
        <v>2324.27</v>
      </c>
      <c r="AU718">
        <f t="shared" si="233"/>
        <v>4.7718192048182839E-3</v>
      </c>
      <c r="AV718">
        <f t="shared" si="234"/>
        <v>4.802953535423482E-3</v>
      </c>
      <c r="AX718" s="6">
        <v>43018</v>
      </c>
      <c r="AY718">
        <f t="shared" si="228"/>
        <v>220.5444</v>
      </c>
      <c r="AZ718">
        <f t="shared" si="229"/>
        <v>220.2</v>
      </c>
      <c r="BA718">
        <f t="shared" si="235"/>
        <v>-1.561590319228312E-3</v>
      </c>
      <c r="BB718">
        <f t="shared" si="236"/>
        <v>0</v>
      </c>
      <c r="BE718">
        <f t="shared" si="237"/>
        <v>121.89150800011041</v>
      </c>
      <c r="BF718" t="e">
        <f t="shared" si="238"/>
        <v>#N/A</v>
      </c>
      <c r="BG718">
        <f t="shared" si="222"/>
        <v>0.13181336479017117</v>
      </c>
      <c r="BH718">
        <f t="shared" si="223"/>
        <v>0.13182511330098912</v>
      </c>
      <c r="BI718">
        <f t="shared" si="221"/>
        <v>0.99998563798739226</v>
      </c>
      <c r="BL718" s="9"/>
      <c r="BM718" s="10" t="e">
        <f t="shared" si="239"/>
        <v>#N/A</v>
      </c>
      <c r="BN718" s="10" t="e">
        <f t="shared" si="240"/>
        <v>#N/A</v>
      </c>
      <c r="BO718" s="10" t="e">
        <f t="shared" si="230"/>
        <v>#N/A</v>
      </c>
      <c r="BP718" t="str">
        <f t="shared" si="231"/>
        <v/>
      </c>
      <c r="BQ718" s="10" t="str">
        <f t="shared" si="232"/>
        <v/>
      </c>
    </row>
    <row r="719" spans="4:69" x14ac:dyDescent="0.25">
      <c r="D719" s="6">
        <v>43019</v>
      </c>
      <c r="E719">
        <v>220.75110000000001</v>
      </c>
      <c r="F719">
        <v>221.5</v>
      </c>
      <c r="I719" s="6">
        <v>43019</v>
      </c>
      <c r="J719">
        <v>221.5</v>
      </c>
      <c r="K719">
        <v>220.75110000000001</v>
      </c>
      <c r="P719" s="6">
        <v>43024</v>
      </c>
      <c r="Q719">
        <v>7.9899999999999999E-2</v>
      </c>
      <c r="S719" s="6">
        <v>43026</v>
      </c>
      <c r="T719">
        <v>39144</v>
      </c>
      <c r="W719" s="6">
        <v>43069</v>
      </c>
      <c r="X719" t="s">
        <v>1622</v>
      </c>
      <c r="Y719">
        <v>2456.58</v>
      </c>
      <c r="AJ719" s="6">
        <v>43024</v>
      </c>
      <c r="AK719" s="4">
        <f t="shared" si="224"/>
        <v>7.9899999999999999E-2</v>
      </c>
      <c r="AM719" s="6">
        <v>43026</v>
      </c>
      <c r="AN719">
        <f t="shared" si="225"/>
        <v>8810.9229600000017</v>
      </c>
      <c r="AR719" s="6">
        <v>43019</v>
      </c>
      <c r="AS719">
        <f t="shared" si="226"/>
        <v>220.75110000000001</v>
      </c>
      <c r="AT719">
        <f t="shared" si="227"/>
        <v>2326.5300000000002</v>
      </c>
      <c r="AU719">
        <f t="shared" si="233"/>
        <v>9.3722624559955392E-4</v>
      </c>
      <c r="AV719">
        <f t="shared" si="234"/>
        <v>9.7234830721060206E-4</v>
      </c>
      <c r="AX719" s="6">
        <v>43019</v>
      </c>
      <c r="AY719">
        <f t="shared" si="228"/>
        <v>220.75110000000001</v>
      </c>
      <c r="AZ719">
        <f t="shared" si="229"/>
        <v>221.5</v>
      </c>
      <c r="BA719">
        <f t="shared" si="235"/>
        <v>0</v>
      </c>
      <c r="BB719">
        <f t="shared" si="236"/>
        <v>3.3925085764012763E-3</v>
      </c>
      <c r="BE719">
        <f t="shared" si="237"/>
        <v>122.00574792052382</v>
      </c>
      <c r="BF719" t="e">
        <f t="shared" si="238"/>
        <v>#N/A</v>
      </c>
      <c r="BG719">
        <f t="shared" si="222"/>
        <v>0.13180925830185486</v>
      </c>
      <c r="BH719">
        <f t="shared" si="223"/>
        <v>0.13182090512872197</v>
      </c>
      <c r="BI719">
        <f t="shared" si="221"/>
        <v>0.99998481506576187</v>
      </c>
      <c r="BL719" s="9"/>
      <c r="BM719" s="10" t="e">
        <f t="shared" si="239"/>
        <v>#N/A</v>
      </c>
      <c r="BN719" s="10" t="e">
        <f t="shared" si="240"/>
        <v>#N/A</v>
      </c>
      <c r="BO719" s="10" t="e">
        <f t="shared" si="230"/>
        <v>#N/A</v>
      </c>
      <c r="BP719" t="str">
        <f t="shared" si="231"/>
        <v/>
      </c>
      <c r="BQ719" s="10" t="str">
        <f t="shared" si="232"/>
        <v/>
      </c>
    </row>
    <row r="720" spans="4:69" x14ac:dyDescent="0.25">
      <c r="D720" s="6">
        <v>43020</v>
      </c>
      <c r="E720">
        <v>221.17420000000001</v>
      </c>
      <c r="F720">
        <v>221.9</v>
      </c>
      <c r="I720" s="6">
        <v>43020</v>
      </c>
      <c r="J720">
        <v>221.9</v>
      </c>
      <c r="K720">
        <v>221.17420000000001</v>
      </c>
      <c r="P720" s="6">
        <v>43025</v>
      </c>
      <c r="Q720">
        <v>7.4800000000000005E-2</v>
      </c>
      <c r="S720" s="6">
        <v>43027</v>
      </c>
      <c r="T720">
        <v>40433</v>
      </c>
      <c r="W720" s="6">
        <v>43070</v>
      </c>
      <c r="X720" t="s">
        <v>1622</v>
      </c>
      <c r="Y720">
        <v>2462.59</v>
      </c>
      <c r="AJ720" s="6">
        <v>43025</v>
      </c>
      <c r="AK720" s="4">
        <f t="shared" si="224"/>
        <v>7.4800000000000005E-2</v>
      </c>
      <c r="AM720" s="6">
        <v>43027</v>
      </c>
      <c r="AN720">
        <f t="shared" si="225"/>
        <v>9045.2664299999997</v>
      </c>
      <c r="AR720" s="6">
        <v>43020</v>
      </c>
      <c r="AS720">
        <f t="shared" si="226"/>
        <v>221.17420000000001</v>
      </c>
      <c r="AT720">
        <f t="shared" si="227"/>
        <v>2331.0500000000002</v>
      </c>
      <c r="AU720">
        <f t="shared" si="233"/>
        <v>1.9166382409872007E-3</v>
      </c>
      <c r="AV720">
        <f t="shared" si="234"/>
        <v>1.9428075288090429E-3</v>
      </c>
      <c r="AX720" s="6">
        <v>43020</v>
      </c>
      <c r="AY720">
        <f t="shared" si="228"/>
        <v>221.17420000000001</v>
      </c>
      <c r="AZ720">
        <f t="shared" si="229"/>
        <v>221.9</v>
      </c>
      <c r="BA720">
        <f t="shared" si="235"/>
        <v>0</v>
      </c>
      <c r="BB720">
        <f t="shared" si="236"/>
        <v>3.2815762417135463E-3</v>
      </c>
      <c r="BE720">
        <f t="shared" si="237"/>
        <v>122.23958880260854</v>
      </c>
      <c r="BF720" t="e">
        <f t="shared" si="238"/>
        <v>#N/A</v>
      </c>
      <c r="BG720">
        <f t="shared" si="222"/>
        <v>0.13178643461018266</v>
      </c>
      <c r="BH720">
        <f t="shared" si="223"/>
        <v>0.1317982181687429</v>
      </c>
      <c r="BI720">
        <f t="shared" si="221"/>
        <v>0.99998442573638702</v>
      </c>
      <c r="BL720" s="9"/>
      <c r="BM720" s="10" t="e">
        <f t="shared" si="239"/>
        <v>#N/A</v>
      </c>
      <c r="BN720" s="10" t="e">
        <f t="shared" si="240"/>
        <v>#N/A</v>
      </c>
      <c r="BO720" s="10" t="e">
        <f t="shared" si="230"/>
        <v>#N/A</v>
      </c>
      <c r="BP720" t="str">
        <f t="shared" si="231"/>
        <v/>
      </c>
      <c r="BQ720" s="10" t="str">
        <f t="shared" si="232"/>
        <v/>
      </c>
    </row>
    <row r="721" spans="4:69" x14ac:dyDescent="0.25">
      <c r="D721" s="6">
        <v>43021</v>
      </c>
      <c r="E721">
        <v>222.27459999999999</v>
      </c>
      <c r="F721">
        <v>222.66</v>
      </c>
      <c r="I721" s="6">
        <v>43021</v>
      </c>
      <c r="J721">
        <v>222.66</v>
      </c>
      <c r="K721">
        <v>222.27459999999999</v>
      </c>
      <c r="P721" s="6">
        <v>43026</v>
      </c>
      <c r="Q721">
        <v>8.3400000000000002E-2</v>
      </c>
      <c r="S721" s="6">
        <v>43028</v>
      </c>
      <c r="T721">
        <v>124535</v>
      </c>
      <c r="W721" s="6">
        <v>43073</v>
      </c>
      <c r="X721" t="s">
        <v>1622</v>
      </c>
      <c r="Y721">
        <v>2449.21</v>
      </c>
      <c r="AJ721" s="6">
        <v>43026</v>
      </c>
      <c r="AK721" s="4">
        <f t="shared" si="224"/>
        <v>8.3400000000000002E-2</v>
      </c>
      <c r="AM721" s="6">
        <v>43028</v>
      </c>
      <c r="AN721">
        <f t="shared" si="225"/>
        <v>28086.378550000001</v>
      </c>
      <c r="AR721" s="6">
        <v>43021</v>
      </c>
      <c r="AS721">
        <f t="shared" si="226"/>
        <v>222.27459999999999</v>
      </c>
      <c r="AT721">
        <f t="shared" si="227"/>
        <v>2342.7199999999998</v>
      </c>
      <c r="AU721">
        <f t="shared" si="233"/>
        <v>4.9752638418041339E-3</v>
      </c>
      <c r="AV721">
        <f t="shared" si="234"/>
        <v>5.0063276206000484E-3</v>
      </c>
      <c r="AX721" s="6">
        <v>43021</v>
      </c>
      <c r="AY721">
        <f t="shared" si="228"/>
        <v>222.27459999999999</v>
      </c>
      <c r="AZ721">
        <f t="shared" si="229"/>
        <v>222.66</v>
      </c>
      <c r="BA721">
        <f t="shared" si="235"/>
        <v>0</v>
      </c>
      <c r="BB721">
        <f t="shared" si="236"/>
        <v>1.7338913218154506E-3</v>
      </c>
      <c r="BE721">
        <f t="shared" si="237"/>
        <v>122.84776300881516</v>
      </c>
      <c r="BF721" t="e">
        <f t="shared" si="238"/>
        <v>#N/A</v>
      </c>
      <c r="BG721">
        <f t="shared" si="222"/>
        <v>0.13181595934417081</v>
      </c>
      <c r="BH721">
        <f t="shared" si="223"/>
        <v>0.1318262330990535</v>
      </c>
      <c r="BI721">
        <f t="shared" si="221"/>
        <v>0.99998753894826831</v>
      </c>
      <c r="BL721" s="9"/>
      <c r="BM721" s="10" t="e">
        <f t="shared" si="239"/>
        <v>#N/A</v>
      </c>
      <c r="BN721" s="10" t="e">
        <f t="shared" si="240"/>
        <v>#N/A</v>
      </c>
      <c r="BO721" s="10" t="e">
        <f t="shared" si="230"/>
        <v>#N/A</v>
      </c>
      <c r="BP721" t="str">
        <f t="shared" si="231"/>
        <v/>
      </c>
      <c r="BQ721" s="10" t="str">
        <f t="shared" si="232"/>
        <v/>
      </c>
    </row>
    <row r="722" spans="4:69" x14ac:dyDescent="0.25">
      <c r="D722" s="6">
        <v>43024</v>
      </c>
      <c r="E722">
        <v>223.6412</v>
      </c>
      <c r="F722">
        <v>223.94</v>
      </c>
      <c r="I722" s="6">
        <v>43024</v>
      </c>
      <c r="J722">
        <v>223.94</v>
      </c>
      <c r="K722">
        <v>223.6412</v>
      </c>
      <c r="P722" s="6">
        <v>43027</v>
      </c>
      <c r="Q722">
        <v>8.4400000000000003E-2</v>
      </c>
      <c r="S722" s="6">
        <v>43031</v>
      </c>
      <c r="T722">
        <v>7457</v>
      </c>
      <c r="W722" s="6">
        <v>43074</v>
      </c>
      <c r="X722" t="s">
        <v>1622</v>
      </c>
      <c r="Y722">
        <v>2454.9299999999998</v>
      </c>
      <c r="AJ722" s="6">
        <v>43027</v>
      </c>
      <c r="AK722" s="4">
        <f t="shared" si="224"/>
        <v>8.4400000000000003E-2</v>
      </c>
      <c r="AM722" s="6">
        <v>43031</v>
      </c>
      <c r="AN722">
        <f t="shared" si="225"/>
        <v>1699.07745</v>
      </c>
      <c r="AR722" s="6">
        <v>43024</v>
      </c>
      <c r="AS722">
        <f t="shared" si="226"/>
        <v>223.6412</v>
      </c>
      <c r="AT722">
        <f t="shared" si="227"/>
        <v>2357.34</v>
      </c>
      <c r="AU722">
        <f t="shared" si="233"/>
        <v>6.1482508572729966E-3</v>
      </c>
      <c r="AV722">
        <f t="shared" si="234"/>
        <v>6.2406092063926888E-3</v>
      </c>
      <c r="AX722" s="6">
        <v>43024</v>
      </c>
      <c r="AY722">
        <f t="shared" si="228"/>
        <v>223.6412</v>
      </c>
      <c r="AZ722">
        <f t="shared" si="229"/>
        <v>223.94</v>
      </c>
      <c r="BA722">
        <f t="shared" si="235"/>
        <v>0</v>
      </c>
      <c r="BB722">
        <f t="shared" si="236"/>
        <v>1.3360686671328725E-3</v>
      </c>
      <c r="BE722">
        <f t="shared" si="237"/>
        <v>123.60306187304818</v>
      </c>
      <c r="BF722" t="e">
        <f t="shared" si="238"/>
        <v>#N/A</v>
      </c>
      <c r="BG722">
        <f t="shared" si="222"/>
        <v>0.13190563693791418</v>
      </c>
      <c r="BH722">
        <f t="shared" si="223"/>
        <v>0.13191806563798947</v>
      </c>
      <c r="BI722">
        <f t="shared" si="221"/>
        <v>0.9999626248261172</v>
      </c>
      <c r="BL722" s="9"/>
      <c r="BM722" s="10" t="e">
        <f t="shared" si="239"/>
        <v>#N/A</v>
      </c>
      <c r="BN722" s="10" t="e">
        <f t="shared" si="240"/>
        <v>#N/A</v>
      </c>
      <c r="BO722" s="10" t="e">
        <f t="shared" si="230"/>
        <v>#N/A</v>
      </c>
      <c r="BP722" t="str">
        <f t="shared" si="231"/>
        <v/>
      </c>
      <c r="BQ722" s="10" t="str">
        <f t="shared" si="232"/>
        <v/>
      </c>
    </row>
    <row r="723" spans="4:69" x14ac:dyDescent="0.25">
      <c r="D723" s="6">
        <v>43025</v>
      </c>
      <c r="E723">
        <v>224.18170000000001</v>
      </c>
      <c r="F723">
        <v>224.14</v>
      </c>
      <c r="I723" s="6">
        <v>43025</v>
      </c>
      <c r="J723">
        <v>224.14</v>
      </c>
      <c r="K723">
        <v>224.18170000000001</v>
      </c>
      <c r="P723" s="6">
        <v>43028</v>
      </c>
      <c r="Q723">
        <v>8.4900000000000003E-2</v>
      </c>
      <c r="S723" s="6">
        <v>43032</v>
      </c>
      <c r="T723">
        <v>2547</v>
      </c>
      <c r="W723" s="6">
        <v>43075</v>
      </c>
      <c r="X723" t="s">
        <v>1622</v>
      </c>
      <c r="Y723">
        <v>2419.69</v>
      </c>
      <c r="AJ723" s="6">
        <v>43028</v>
      </c>
      <c r="AK723" s="4">
        <f t="shared" si="224"/>
        <v>8.4900000000000003E-2</v>
      </c>
      <c r="AM723" s="6">
        <v>43032</v>
      </c>
      <c r="AN723">
        <f t="shared" si="225"/>
        <v>583.41581999999994</v>
      </c>
      <c r="AR723" s="6">
        <v>43025</v>
      </c>
      <c r="AS723">
        <f t="shared" si="226"/>
        <v>224.18170000000001</v>
      </c>
      <c r="AT723">
        <f t="shared" si="227"/>
        <v>2363.11</v>
      </c>
      <c r="AU723">
        <f t="shared" si="233"/>
        <v>2.4168176525614093E-3</v>
      </c>
      <c r="AV723">
        <f t="shared" si="234"/>
        <v>2.4476740733199165E-3</v>
      </c>
      <c r="AX723" s="6">
        <v>43025</v>
      </c>
      <c r="AY723">
        <f t="shared" si="228"/>
        <v>224.18170000000001</v>
      </c>
      <c r="AZ723">
        <f t="shared" si="229"/>
        <v>224.14</v>
      </c>
      <c r="BA723">
        <f t="shared" si="235"/>
        <v>-1.8600983041894281E-4</v>
      </c>
      <c r="BB723">
        <f t="shared" si="236"/>
        <v>0</v>
      </c>
      <c r="BE723">
        <f t="shared" si="237"/>
        <v>123.9017879348936</v>
      </c>
      <c r="BF723" t="e">
        <f t="shared" si="238"/>
        <v>#N/A</v>
      </c>
      <c r="BG723">
        <f t="shared" si="222"/>
        <v>0.13191252869974157</v>
      </c>
      <c r="BH723">
        <f t="shared" si="223"/>
        <v>0.13192475572024126</v>
      </c>
      <c r="BI723">
        <f t="shared" si="221"/>
        <v>0.9999618622845805</v>
      </c>
      <c r="BL723" s="9"/>
      <c r="BM723" s="10" t="e">
        <f t="shared" si="239"/>
        <v>#N/A</v>
      </c>
      <c r="BN723" s="10" t="e">
        <f t="shared" si="240"/>
        <v>#N/A</v>
      </c>
      <c r="BO723" s="10" t="e">
        <f t="shared" si="230"/>
        <v>#N/A</v>
      </c>
      <c r="BP723" t="str">
        <f t="shared" si="231"/>
        <v/>
      </c>
      <c r="BQ723" s="10" t="str">
        <f t="shared" si="232"/>
        <v/>
      </c>
    </row>
    <row r="724" spans="4:69" x14ac:dyDescent="0.25">
      <c r="D724" s="6">
        <v>43026</v>
      </c>
      <c r="E724">
        <v>224.33799999999999</v>
      </c>
      <c r="F724">
        <v>225.09</v>
      </c>
      <c r="I724" s="6">
        <v>43026</v>
      </c>
      <c r="J724">
        <v>225.09</v>
      </c>
      <c r="K724">
        <v>224.33799999999999</v>
      </c>
      <c r="P724" s="6">
        <v>43031</v>
      </c>
      <c r="Q724">
        <v>7.5800000000000006E-2</v>
      </c>
      <c r="S724" s="6">
        <v>43033</v>
      </c>
      <c r="T724">
        <v>53312</v>
      </c>
      <c r="W724" s="6">
        <v>43076</v>
      </c>
      <c r="X724" t="s">
        <v>1622</v>
      </c>
      <c r="Y724">
        <v>2448.9299999999998</v>
      </c>
      <c r="AJ724" s="6">
        <v>43031</v>
      </c>
      <c r="AK724" s="4">
        <f t="shared" si="224"/>
        <v>7.5800000000000006E-2</v>
      </c>
      <c r="AM724" s="6">
        <v>43033</v>
      </c>
      <c r="AN724">
        <f t="shared" si="225"/>
        <v>12126.880640000001</v>
      </c>
      <c r="AR724" s="6">
        <v>43026</v>
      </c>
      <c r="AS724">
        <f t="shared" si="226"/>
        <v>224.33799999999999</v>
      </c>
      <c r="AT724">
        <f t="shared" si="227"/>
        <v>2364.83</v>
      </c>
      <c r="AU724">
        <f t="shared" si="233"/>
        <v>6.972023140157102E-4</v>
      </c>
      <c r="AV724">
        <f t="shared" si="234"/>
        <v>7.2785439526712459E-4</v>
      </c>
      <c r="AX724" s="6">
        <v>43026</v>
      </c>
      <c r="AY724">
        <f t="shared" si="228"/>
        <v>224.33799999999999</v>
      </c>
      <c r="AZ724">
        <f t="shared" si="229"/>
        <v>225.09</v>
      </c>
      <c r="BA724">
        <f t="shared" si="235"/>
        <v>0</v>
      </c>
      <c r="BB724">
        <f t="shared" si="236"/>
        <v>3.3520848006134418E-3</v>
      </c>
      <c r="BE724">
        <f t="shared" si="237"/>
        <v>123.98817254815249</v>
      </c>
      <c r="BF724" t="e">
        <f t="shared" si="238"/>
        <v>#N/A</v>
      </c>
      <c r="BG724">
        <f t="shared" si="222"/>
        <v>0.13159534267163978</v>
      </c>
      <c r="BH724">
        <f t="shared" si="223"/>
        <v>0.13160852609790855</v>
      </c>
      <c r="BI724">
        <f t="shared" si="221"/>
        <v>0.99996132864603315</v>
      </c>
      <c r="BL724" s="9"/>
      <c r="BM724" s="10" t="e">
        <f t="shared" si="239"/>
        <v>#N/A</v>
      </c>
      <c r="BN724" s="10" t="e">
        <f t="shared" si="240"/>
        <v>#N/A</v>
      </c>
      <c r="BO724" s="10" t="e">
        <f t="shared" si="230"/>
        <v>#N/A</v>
      </c>
      <c r="BP724" t="str">
        <f t="shared" si="231"/>
        <v/>
      </c>
      <c r="BQ724" s="10" t="str">
        <f t="shared" si="232"/>
        <v/>
      </c>
    </row>
    <row r="725" spans="4:69" x14ac:dyDescent="0.25">
      <c r="D725" s="6">
        <v>43027</v>
      </c>
      <c r="E725">
        <v>225.0264</v>
      </c>
      <c r="F725">
        <v>223.71</v>
      </c>
      <c r="I725" s="6">
        <v>43027</v>
      </c>
      <c r="J725">
        <v>223.71</v>
      </c>
      <c r="K725">
        <v>225.0264</v>
      </c>
      <c r="P725" s="6">
        <v>43032</v>
      </c>
      <c r="Q725">
        <v>6.6900000000000001E-2</v>
      </c>
      <c r="S725" s="6">
        <v>43034</v>
      </c>
      <c r="T725">
        <v>167245</v>
      </c>
      <c r="W725" s="6">
        <v>43077</v>
      </c>
      <c r="X725" t="s">
        <v>1622</v>
      </c>
      <c r="Y725">
        <v>2472.77</v>
      </c>
      <c r="AJ725" s="6">
        <v>43032</v>
      </c>
      <c r="AK725" s="4">
        <f t="shared" si="224"/>
        <v>6.6900000000000001E-2</v>
      </c>
      <c r="AM725" s="6">
        <v>43034</v>
      </c>
      <c r="AN725">
        <f t="shared" si="225"/>
        <v>38324.191749999998</v>
      </c>
      <c r="AR725" s="6">
        <v>43027</v>
      </c>
      <c r="AS725">
        <f t="shared" si="226"/>
        <v>225.0264</v>
      </c>
      <c r="AT725">
        <f t="shared" si="227"/>
        <v>2372.16</v>
      </c>
      <c r="AU725">
        <f t="shared" si="233"/>
        <v>3.0685840116253527E-3</v>
      </c>
      <c r="AV725">
        <f t="shared" si="234"/>
        <v>3.0995885539339962E-3</v>
      </c>
      <c r="AX725" s="6">
        <v>43027</v>
      </c>
      <c r="AY725">
        <f t="shared" si="228"/>
        <v>225.0264</v>
      </c>
      <c r="AZ725">
        <f t="shared" si="229"/>
        <v>223.71</v>
      </c>
      <c r="BA725">
        <f t="shared" si="235"/>
        <v>-5.8499802689817582E-3</v>
      </c>
      <c r="BB725">
        <f t="shared" si="236"/>
        <v>0</v>
      </c>
      <c r="BE725">
        <f t="shared" si="237"/>
        <v>124.3686406720644</v>
      </c>
      <c r="BF725" t="e">
        <f t="shared" si="238"/>
        <v>#N/A</v>
      </c>
      <c r="BG725">
        <f t="shared" si="222"/>
        <v>0.13151354349149949</v>
      </c>
      <c r="BH725">
        <f t="shared" si="223"/>
        <v>0.13152600905761136</v>
      </c>
      <c r="BI725">
        <f t="shared" si="221"/>
        <v>0.99995451111227407</v>
      </c>
      <c r="BL725" s="9"/>
      <c r="BM725" s="10" t="e">
        <f t="shared" si="239"/>
        <v>#N/A</v>
      </c>
      <c r="BN725" s="10" t="e">
        <f t="shared" si="240"/>
        <v>#N/A</v>
      </c>
      <c r="BO725" s="10" t="e">
        <f t="shared" si="230"/>
        <v>#N/A</v>
      </c>
      <c r="BP725" t="str">
        <f t="shared" si="231"/>
        <v/>
      </c>
      <c r="BQ725" s="10" t="str">
        <f t="shared" si="232"/>
        <v/>
      </c>
    </row>
    <row r="726" spans="4:69" x14ac:dyDescent="0.25">
      <c r="D726" s="6">
        <v>43028</v>
      </c>
      <c r="E726">
        <v>225.09450000000001</v>
      </c>
      <c r="F726">
        <v>225.53</v>
      </c>
      <c r="I726" s="6">
        <v>43028</v>
      </c>
      <c r="J726">
        <v>225.53</v>
      </c>
      <c r="K726">
        <v>225.09450000000001</v>
      </c>
      <c r="P726" s="6">
        <v>43033</v>
      </c>
      <c r="Q726">
        <v>8.1100000000000005E-2</v>
      </c>
      <c r="S726" s="6">
        <v>43035</v>
      </c>
      <c r="T726">
        <v>13147</v>
      </c>
      <c r="W726" s="6">
        <v>43080</v>
      </c>
      <c r="X726" t="s">
        <v>1622</v>
      </c>
      <c r="Y726">
        <v>2485.98</v>
      </c>
      <c r="AJ726" s="6">
        <v>43033</v>
      </c>
      <c r="AK726" s="4">
        <f t="shared" si="224"/>
        <v>8.1100000000000005E-2</v>
      </c>
      <c r="AM726" s="6">
        <v>43035</v>
      </c>
      <c r="AN726">
        <f t="shared" si="225"/>
        <v>3028.8058599999999</v>
      </c>
      <c r="AR726" s="6">
        <v>43028</v>
      </c>
      <c r="AS726">
        <f t="shared" si="226"/>
        <v>225.09450000000001</v>
      </c>
      <c r="AT726">
        <f t="shared" si="227"/>
        <v>2372.9499999999998</v>
      </c>
      <c r="AU726">
        <f t="shared" si="233"/>
        <v>3.026311579441554E-4</v>
      </c>
      <c r="AV726">
        <f t="shared" si="234"/>
        <v>3.3302981249150321E-4</v>
      </c>
      <c r="AX726" s="6">
        <v>43028</v>
      </c>
      <c r="AY726">
        <f t="shared" si="228"/>
        <v>225.09450000000001</v>
      </c>
      <c r="AZ726">
        <f t="shared" si="229"/>
        <v>225.53</v>
      </c>
      <c r="BA726">
        <f t="shared" si="235"/>
        <v>0</v>
      </c>
      <c r="BB726">
        <f t="shared" si="236"/>
        <v>1.934742963510816E-3</v>
      </c>
      <c r="BE726">
        <f t="shared" si="237"/>
        <v>124.40627849780293</v>
      </c>
      <c r="BF726" t="e">
        <f t="shared" si="238"/>
        <v>#N/A</v>
      </c>
      <c r="BG726">
        <f t="shared" si="222"/>
        <v>0.13151373083445356</v>
      </c>
      <c r="BH726">
        <f t="shared" si="223"/>
        <v>0.13152602072386876</v>
      </c>
      <c r="BI726">
        <f t="shared" si="221"/>
        <v>0.99996350666898437</v>
      </c>
      <c r="BL726" s="9"/>
      <c r="BM726" s="10" t="e">
        <f t="shared" si="239"/>
        <v>#N/A</v>
      </c>
      <c r="BN726" s="10" t="e">
        <f t="shared" si="240"/>
        <v>#N/A</v>
      </c>
      <c r="BO726" s="10" t="e">
        <f t="shared" si="230"/>
        <v>#N/A</v>
      </c>
      <c r="BP726" t="str">
        <f t="shared" si="231"/>
        <v/>
      </c>
      <c r="BQ726" s="10" t="str">
        <f t="shared" si="232"/>
        <v/>
      </c>
    </row>
    <row r="727" spans="4:69" x14ac:dyDescent="0.25">
      <c r="D727" s="6">
        <v>43031</v>
      </c>
      <c r="E727">
        <v>226.96129999999999</v>
      </c>
      <c r="F727">
        <v>227.85</v>
      </c>
      <c r="I727" s="6">
        <v>43031</v>
      </c>
      <c r="J727">
        <v>227.85</v>
      </c>
      <c r="K727">
        <v>226.96129999999999</v>
      </c>
      <c r="P727" s="6">
        <v>43034</v>
      </c>
      <c r="Q727">
        <v>8.6300000000000002E-2</v>
      </c>
      <c r="S727" s="6">
        <v>43038</v>
      </c>
      <c r="T727">
        <v>6351</v>
      </c>
      <c r="W727" s="6">
        <v>43081</v>
      </c>
      <c r="X727" t="s">
        <v>1622</v>
      </c>
      <c r="Y727">
        <v>2488.5</v>
      </c>
      <c r="AJ727" s="6">
        <v>43034</v>
      </c>
      <c r="AK727" s="4">
        <f t="shared" si="224"/>
        <v>8.6300000000000002E-2</v>
      </c>
      <c r="AM727" s="6">
        <v>43038</v>
      </c>
      <c r="AN727">
        <f t="shared" si="225"/>
        <v>1453.6168799999998</v>
      </c>
      <c r="AR727" s="6">
        <v>43031</v>
      </c>
      <c r="AS727">
        <f t="shared" si="226"/>
        <v>226.96129999999999</v>
      </c>
      <c r="AT727">
        <f t="shared" si="227"/>
        <v>2392.85</v>
      </c>
      <c r="AU727">
        <f t="shared" si="233"/>
        <v>8.2934056585122207E-3</v>
      </c>
      <c r="AV727">
        <f t="shared" si="234"/>
        <v>8.3861859710487874E-3</v>
      </c>
      <c r="AX727" s="6">
        <v>43031</v>
      </c>
      <c r="AY727">
        <f t="shared" si="228"/>
        <v>226.96129999999999</v>
      </c>
      <c r="AZ727">
        <f t="shared" si="229"/>
        <v>227.85</v>
      </c>
      <c r="BA727">
        <f t="shared" si="235"/>
        <v>0</v>
      </c>
      <c r="BB727">
        <f t="shared" si="236"/>
        <v>3.9156455307578497E-3</v>
      </c>
      <c r="BE727">
        <f t="shared" si="237"/>
        <v>125.43803023185106</v>
      </c>
      <c r="BF727" t="e">
        <f t="shared" si="238"/>
        <v>#N/A</v>
      </c>
      <c r="BG727">
        <f t="shared" si="222"/>
        <v>0.131577587142436</v>
      </c>
      <c r="BH727">
        <f t="shared" si="223"/>
        <v>0.13159326678937777</v>
      </c>
      <c r="BI727">
        <f t="shared" si="221"/>
        <v>0.99996340397608063</v>
      </c>
      <c r="BL727" s="9"/>
      <c r="BM727" s="10" t="e">
        <f t="shared" si="239"/>
        <v>#N/A</v>
      </c>
      <c r="BN727" s="10" t="e">
        <f t="shared" si="240"/>
        <v>#N/A</v>
      </c>
      <c r="BO727" s="10" t="e">
        <f t="shared" si="230"/>
        <v>#N/A</v>
      </c>
      <c r="BP727" t="str">
        <f t="shared" si="231"/>
        <v/>
      </c>
      <c r="BQ727" s="10" t="str">
        <f t="shared" si="232"/>
        <v/>
      </c>
    </row>
    <row r="728" spans="4:69" x14ac:dyDescent="0.25">
      <c r="D728" s="6">
        <v>43032</v>
      </c>
      <c r="E728">
        <v>228.45949999999999</v>
      </c>
      <c r="F728">
        <v>229.06</v>
      </c>
      <c r="I728" s="6">
        <v>43032</v>
      </c>
      <c r="J728">
        <v>229.06</v>
      </c>
      <c r="K728">
        <v>228.45949999999999</v>
      </c>
      <c r="P728" s="6">
        <v>43035</v>
      </c>
      <c r="Q728">
        <v>7.4200000000000002E-2</v>
      </c>
      <c r="S728" s="6">
        <v>43039</v>
      </c>
      <c r="T728">
        <v>3275</v>
      </c>
      <c r="W728" s="6">
        <v>43082</v>
      </c>
      <c r="X728" t="s">
        <v>1622</v>
      </c>
      <c r="Y728">
        <v>2482.5</v>
      </c>
      <c r="AJ728" s="6">
        <v>43035</v>
      </c>
      <c r="AK728" s="4">
        <f t="shared" si="224"/>
        <v>7.4200000000000002E-2</v>
      </c>
      <c r="AM728" s="6">
        <v>43039</v>
      </c>
      <c r="AN728">
        <f t="shared" si="225"/>
        <v>757.63850000000002</v>
      </c>
      <c r="AR728" s="6">
        <v>43032</v>
      </c>
      <c r="AS728">
        <f t="shared" si="226"/>
        <v>228.45949999999999</v>
      </c>
      <c r="AT728">
        <f t="shared" si="227"/>
        <v>2408.7199999999998</v>
      </c>
      <c r="AU728">
        <f t="shared" si="233"/>
        <v>6.6011253900994937E-3</v>
      </c>
      <c r="AV728">
        <f t="shared" si="234"/>
        <v>6.6322586037570463E-3</v>
      </c>
      <c r="AX728" s="6">
        <v>43032</v>
      </c>
      <c r="AY728">
        <f t="shared" si="228"/>
        <v>228.45949999999999</v>
      </c>
      <c r="AZ728">
        <f t="shared" si="229"/>
        <v>229.06</v>
      </c>
      <c r="BA728">
        <f t="shared" si="235"/>
        <v>0</v>
      </c>
      <c r="BB728">
        <f t="shared" si="236"/>
        <v>2.6284746311711071E-3</v>
      </c>
      <c r="BE728">
        <f t="shared" si="237"/>
        <v>126.2660623980986</v>
      </c>
      <c r="BF728" t="e">
        <f t="shared" si="238"/>
        <v>#N/A</v>
      </c>
      <c r="BG728">
        <f t="shared" si="222"/>
        <v>0.13166839427258742</v>
      </c>
      <c r="BH728">
        <f t="shared" si="223"/>
        <v>0.13168379847616751</v>
      </c>
      <c r="BI728">
        <f t="shared" ref="BI728:BI791" si="241">CORREL(AU710:AU728,AV710:AV728)</f>
        <v>0.99996632022567078</v>
      </c>
      <c r="BL728" s="9"/>
      <c r="BM728" s="10" t="e">
        <f t="shared" si="239"/>
        <v>#N/A</v>
      </c>
      <c r="BN728" s="10" t="e">
        <f t="shared" si="240"/>
        <v>#N/A</v>
      </c>
      <c r="BO728" s="10" t="e">
        <f t="shared" si="230"/>
        <v>#N/A</v>
      </c>
      <c r="BP728" t="str">
        <f t="shared" si="231"/>
        <v/>
      </c>
      <c r="BQ728" s="10" t="str">
        <f t="shared" si="232"/>
        <v/>
      </c>
    </row>
    <row r="729" spans="4:69" x14ac:dyDescent="0.25">
      <c r="D729" s="6">
        <v>43033</v>
      </c>
      <c r="E729">
        <v>227.74019999999999</v>
      </c>
      <c r="F729">
        <v>227.47</v>
      </c>
      <c r="I729" s="6">
        <v>43033</v>
      </c>
      <c r="J729">
        <v>227.47</v>
      </c>
      <c r="K729">
        <v>227.74019999999999</v>
      </c>
      <c r="P729" s="6">
        <v>43038</v>
      </c>
      <c r="Q729">
        <v>6.7199999999999996E-2</v>
      </c>
      <c r="S729" s="6">
        <v>43040</v>
      </c>
      <c r="T729">
        <v>1965</v>
      </c>
      <c r="W729" s="6">
        <v>43083</v>
      </c>
      <c r="X729" t="s">
        <v>1622</v>
      </c>
      <c r="Y729">
        <v>2479.0700000000002</v>
      </c>
      <c r="AJ729" s="6">
        <v>43038</v>
      </c>
      <c r="AK729" s="4">
        <f t="shared" si="224"/>
        <v>6.7199999999999996E-2</v>
      </c>
      <c r="AM729" s="6">
        <v>43040</v>
      </c>
      <c r="AN729">
        <f t="shared" si="225"/>
        <v>458.45415000000003</v>
      </c>
      <c r="AR729" s="6">
        <v>43033</v>
      </c>
      <c r="AS729">
        <f t="shared" si="226"/>
        <v>227.74019999999999</v>
      </c>
      <c r="AT729">
        <f t="shared" si="227"/>
        <v>2401.21</v>
      </c>
      <c r="AU729">
        <f t="shared" si="233"/>
        <v>-3.1484792709429721E-3</v>
      </c>
      <c r="AV729">
        <f t="shared" si="234"/>
        <v>-3.1178385200437697E-3</v>
      </c>
      <c r="AX729" s="6">
        <v>43033</v>
      </c>
      <c r="AY729">
        <f t="shared" si="228"/>
        <v>227.74019999999999</v>
      </c>
      <c r="AZ729">
        <f t="shared" si="229"/>
        <v>227.47</v>
      </c>
      <c r="BA729">
        <f t="shared" si="235"/>
        <v>-1.1864396360413698E-3</v>
      </c>
      <c r="BB729">
        <f t="shared" si="236"/>
        <v>0</v>
      </c>
      <c r="BE729">
        <f t="shared" si="237"/>
        <v>125.8685163180146</v>
      </c>
      <c r="BF729" t="e">
        <f t="shared" si="238"/>
        <v>#N/A</v>
      </c>
      <c r="BG729">
        <f t="shared" si="222"/>
        <v>0.13172591218471949</v>
      </c>
      <c r="BH729">
        <f t="shared" si="223"/>
        <v>0.13174164027889074</v>
      </c>
      <c r="BI729">
        <f t="shared" si="241"/>
        <v>0.99996967960296412</v>
      </c>
      <c r="BL729" s="9"/>
      <c r="BM729" s="10" t="e">
        <f t="shared" si="239"/>
        <v>#N/A</v>
      </c>
      <c r="BN729" s="10" t="e">
        <f t="shared" si="240"/>
        <v>#N/A</v>
      </c>
      <c r="BO729" s="10" t="e">
        <f t="shared" si="230"/>
        <v>#N/A</v>
      </c>
      <c r="BP729" t="str">
        <f t="shared" si="231"/>
        <v/>
      </c>
      <c r="BQ729" s="10" t="str">
        <f t="shared" si="232"/>
        <v/>
      </c>
    </row>
    <row r="730" spans="4:69" x14ac:dyDescent="0.25">
      <c r="D730" s="6">
        <v>43034</v>
      </c>
      <c r="E730">
        <v>228.05289999999999</v>
      </c>
      <c r="F730">
        <v>229.15</v>
      </c>
      <c r="I730" s="6">
        <v>43034</v>
      </c>
      <c r="J730">
        <v>229.15</v>
      </c>
      <c r="K730">
        <v>228.05289999999999</v>
      </c>
      <c r="P730" s="6">
        <v>43039</v>
      </c>
      <c r="Q730">
        <v>0.08</v>
      </c>
      <c r="S730" s="6">
        <v>43041</v>
      </c>
      <c r="T730">
        <v>23184</v>
      </c>
      <c r="W730" s="6">
        <v>43084</v>
      </c>
      <c r="X730" t="s">
        <v>1622</v>
      </c>
      <c r="Y730">
        <v>2458.85</v>
      </c>
      <c r="AJ730" s="6">
        <v>43039</v>
      </c>
      <c r="AK730" s="4">
        <f t="shared" si="224"/>
        <v>0.08</v>
      </c>
      <c r="AM730" s="6">
        <v>43041</v>
      </c>
      <c r="AN730">
        <f t="shared" si="225"/>
        <v>5400.2491200000004</v>
      </c>
      <c r="AR730" s="6">
        <v>43034</v>
      </c>
      <c r="AS730">
        <f t="shared" si="226"/>
        <v>228.05289999999999</v>
      </c>
      <c r="AT730">
        <f t="shared" si="227"/>
        <v>2404.58</v>
      </c>
      <c r="AU730">
        <f t="shared" si="233"/>
        <v>1.3730557890088146E-3</v>
      </c>
      <c r="AV730">
        <f t="shared" si="234"/>
        <v>1.4034590893756693E-3</v>
      </c>
      <c r="AX730" s="6">
        <v>43034</v>
      </c>
      <c r="AY730">
        <f t="shared" si="228"/>
        <v>228.05289999999999</v>
      </c>
      <c r="AZ730">
        <f t="shared" si="229"/>
        <v>229.15</v>
      </c>
      <c r="BA730">
        <f t="shared" si="235"/>
        <v>0</v>
      </c>
      <c r="BB730">
        <f t="shared" si="236"/>
        <v>4.8107259324481344E-3</v>
      </c>
      <c r="BE730">
        <f t="shared" si="237"/>
        <v>126.041340812999</v>
      </c>
      <c r="BF730" t="e">
        <f t="shared" si="238"/>
        <v>#N/A</v>
      </c>
      <c r="BG730">
        <f t="shared" si="222"/>
        <v>0.13156510204631466</v>
      </c>
      <c r="BH730">
        <f t="shared" si="223"/>
        <v>0.13158172730386367</v>
      </c>
      <c r="BI730">
        <f t="shared" si="241"/>
        <v>0.99996765783173525</v>
      </c>
      <c r="BL730" s="9"/>
      <c r="BM730" s="10" t="e">
        <f t="shared" si="239"/>
        <v>#N/A</v>
      </c>
      <c r="BN730" s="10" t="e">
        <f t="shared" si="240"/>
        <v>#N/A</v>
      </c>
      <c r="BO730" s="10" t="e">
        <f t="shared" si="230"/>
        <v>#N/A</v>
      </c>
      <c r="BP730" t="str">
        <f t="shared" si="231"/>
        <v/>
      </c>
      <c r="BQ730" s="10" t="str">
        <f t="shared" si="232"/>
        <v/>
      </c>
    </row>
    <row r="731" spans="4:69" x14ac:dyDescent="0.25">
      <c r="D731" s="6">
        <v>43035</v>
      </c>
      <c r="E731">
        <v>230.29920000000001</v>
      </c>
      <c r="F731">
        <v>230.38</v>
      </c>
      <c r="I731" s="6">
        <v>43035</v>
      </c>
      <c r="J731">
        <v>230.38</v>
      </c>
      <c r="K731">
        <v>230.29920000000001</v>
      </c>
      <c r="P731" s="6">
        <v>43040</v>
      </c>
      <c r="Q731">
        <v>8.3400000000000002E-2</v>
      </c>
      <c r="S731" s="6">
        <v>43042</v>
      </c>
      <c r="T731">
        <v>3186</v>
      </c>
      <c r="W731" s="6">
        <v>43087</v>
      </c>
      <c r="X731" t="s">
        <v>1622</v>
      </c>
      <c r="Y731">
        <v>2492.25</v>
      </c>
      <c r="AJ731" s="6">
        <v>43040</v>
      </c>
      <c r="AK731" s="4">
        <f t="shared" si="224"/>
        <v>8.3400000000000002E-2</v>
      </c>
      <c r="AM731" s="6">
        <v>43042</v>
      </c>
      <c r="AN731">
        <f t="shared" si="225"/>
        <v>745.77887999999996</v>
      </c>
      <c r="AR731" s="6">
        <v>43035</v>
      </c>
      <c r="AS731">
        <f t="shared" si="226"/>
        <v>230.29920000000001</v>
      </c>
      <c r="AT731">
        <f t="shared" si="227"/>
        <v>2428.34</v>
      </c>
      <c r="AU731">
        <f t="shared" si="233"/>
        <v>9.8499076310805123E-3</v>
      </c>
      <c r="AV731">
        <f t="shared" si="234"/>
        <v>9.8811434845171853E-3</v>
      </c>
      <c r="AX731" s="6">
        <v>43035</v>
      </c>
      <c r="AY731">
        <f t="shared" si="228"/>
        <v>230.29920000000001</v>
      </c>
      <c r="AZ731">
        <f t="shared" si="229"/>
        <v>230.38</v>
      </c>
      <c r="BA731">
        <f t="shared" si="235"/>
        <v>0</v>
      </c>
      <c r="BB731">
        <f t="shared" si="236"/>
        <v>3.5084794041839729E-4</v>
      </c>
      <c r="BE731">
        <f t="shared" si="237"/>
        <v>127.28283637770457</v>
      </c>
      <c r="BF731" t="e">
        <f t="shared" si="238"/>
        <v>#N/A</v>
      </c>
      <c r="BG731">
        <f t="shared" si="222"/>
        <v>0.13187011363702555</v>
      </c>
      <c r="BH731">
        <f t="shared" si="223"/>
        <v>0.13188607815755801</v>
      </c>
      <c r="BI731">
        <f t="shared" si="241"/>
        <v>0.99997876865450253</v>
      </c>
      <c r="BL731" s="9"/>
      <c r="BM731" s="10" t="e">
        <f t="shared" si="239"/>
        <v>#N/A</v>
      </c>
      <c r="BN731" s="10" t="e">
        <f t="shared" si="240"/>
        <v>#N/A</v>
      </c>
      <c r="BO731" s="10" t="e">
        <f t="shared" si="230"/>
        <v>#N/A</v>
      </c>
      <c r="BP731" t="str">
        <f t="shared" si="231"/>
        <v/>
      </c>
      <c r="BQ731" s="10" t="str">
        <f t="shared" si="232"/>
        <v/>
      </c>
    </row>
    <row r="732" spans="4:69" x14ac:dyDescent="0.25">
      <c r="D732" s="6">
        <v>43038</v>
      </c>
      <c r="E732">
        <v>230.2448</v>
      </c>
      <c r="F732">
        <v>228.88</v>
      </c>
      <c r="I732" s="6">
        <v>43038</v>
      </c>
      <c r="J732">
        <v>228.88</v>
      </c>
      <c r="K732">
        <v>230.2448</v>
      </c>
      <c r="P732" s="6">
        <v>43041</v>
      </c>
      <c r="Q732">
        <v>8.3500000000000005E-2</v>
      </c>
      <c r="S732" s="6">
        <v>43045</v>
      </c>
      <c r="T732">
        <v>4624</v>
      </c>
      <c r="W732" s="6">
        <v>43088</v>
      </c>
      <c r="X732" t="s">
        <v>1622</v>
      </c>
      <c r="Y732">
        <v>2488.2399999999998</v>
      </c>
      <c r="AJ732" s="6">
        <v>43041</v>
      </c>
      <c r="AK732" s="4">
        <f t="shared" si="224"/>
        <v>8.3500000000000005E-2</v>
      </c>
      <c r="AM732" s="6">
        <v>43045</v>
      </c>
      <c r="AN732">
        <f t="shared" si="225"/>
        <v>1076.6059200000002</v>
      </c>
      <c r="AR732" s="6">
        <v>43038</v>
      </c>
      <c r="AS732">
        <f t="shared" si="226"/>
        <v>230.2448</v>
      </c>
      <c r="AT732">
        <f t="shared" si="227"/>
        <v>2427.9899999999998</v>
      </c>
      <c r="AU732">
        <f t="shared" si="233"/>
        <v>-2.3621445493515747E-4</v>
      </c>
      <c r="AV732">
        <f t="shared" si="234"/>
        <v>-1.441313819318113E-4</v>
      </c>
      <c r="AX732" s="6">
        <v>43038</v>
      </c>
      <c r="AY732">
        <f t="shared" si="228"/>
        <v>230.2448</v>
      </c>
      <c r="AZ732">
        <f t="shared" si="229"/>
        <v>228.88</v>
      </c>
      <c r="BA732">
        <f t="shared" si="235"/>
        <v>-5.9276040110352035E-3</v>
      </c>
      <c r="BB732">
        <f t="shared" si="236"/>
        <v>0</v>
      </c>
      <c r="BE732">
        <f t="shared" si="237"/>
        <v>127.25277033188701</v>
      </c>
      <c r="BF732" t="e">
        <f t="shared" si="238"/>
        <v>#N/A</v>
      </c>
      <c r="BG732">
        <f t="shared" si="222"/>
        <v>0.13187283862991761</v>
      </c>
      <c r="BH732">
        <f t="shared" si="223"/>
        <v>0.13188826209621615</v>
      </c>
      <c r="BI732">
        <f t="shared" si="241"/>
        <v>0.9999718667497105</v>
      </c>
      <c r="BL732" s="9"/>
      <c r="BM732" s="10" t="e">
        <f t="shared" si="239"/>
        <v>#N/A</v>
      </c>
      <c r="BN732" s="10" t="e">
        <f t="shared" si="240"/>
        <v>#N/A</v>
      </c>
      <c r="BO732" s="10" t="e">
        <f t="shared" si="230"/>
        <v>#N/A</v>
      </c>
      <c r="BP732" t="str">
        <f t="shared" si="231"/>
        <v/>
      </c>
      <c r="BQ732" s="10" t="str">
        <f t="shared" si="232"/>
        <v/>
      </c>
    </row>
    <row r="733" spans="4:69" x14ac:dyDescent="0.25">
      <c r="D733" s="6">
        <v>43039</v>
      </c>
      <c r="E733">
        <v>229.5977</v>
      </c>
      <c r="F733">
        <v>231.34</v>
      </c>
      <c r="I733" s="6">
        <v>43039</v>
      </c>
      <c r="J733">
        <v>231.34</v>
      </c>
      <c r="K733">
        <v>229.5977</v>
      </c>
      <c r="P733" s="6">
        <v>43042</v>
      </c>
      <c r="Q733">
        <v>0.1139</v>
      </c>
      <c r="S733" s="6">
        <v>43046</v>
      </c>
      <c r="T733">
        <v>21839</v>
      </c>
      <c r="W733" s="6">
        <v>43089</v>
      </c>
      <c r="X733" t="s">
        <v>1622</v>
      </c>
      <c r="Y733">
        <v>2496.16</v>
      </c>
      <c r="AJ733" s="6">
        <v>43042</v>
      </c>
      <c r="AK733" s="4">
        <f t="shared" si="224"/>
        <v>0.1139</v>
      </c>
      <c r="AM733" s="6">
        <v>43046</v>
      </c>
      <c r="AN733">
        <f t="shared" si="225"/>
        <v>5131.72822</v>
      </c>
      <c r="AR733" s="6">
        <v>43039</v>
      </c>
      <c r="AS733">
        <f t="shared" si="226"/>
        <v>229.5977</v>
      </c>
      <c r="AT733">
        <f t="shared" si="227"/>
        <v>2421.2399999999998</v>
      </c>
      <c r="AU733">
        <f t="shared" si="233"/>
        <v>-2.8104869252204567E-3</v>
      </c>
      <c r="AV733">
        <f t="shared" si="234"/>
        <v>-2.7800773479297325E-3</v>
      </c>
      <c r="AX733" s="6">
        <v>43039</v>
      </c>
      <c r="AY733">
        <f t="shared" si="228"/>
        <v>229.5977</v>
      </c>
      <c r="AZ733">
        <f t="shared" si="229"/>
        <v>231.34</v>
      </c>
      <c r="BA733">
        <f t="shared" si="235"/>
        <v>0</v>
      </c>
      <c r="BB733">
        <f t="shared" si="236"/>
        <v>7.588490651256441E-3</v>
      </c>
      <c r="BE733">
        <f t="shared" si="237"/>
        <v>126.89512808467116</v>
      </c>
      <c r="BF733" t="e">
        <f t="shared" si="238"/>
        <v>#N/A</v>
      </c>
      <c r="BG733">
        <f t="shared" si="222"/>
        <v>0.13053569350814687</v>
      </c>
      <c r="BH733">
        <f t="shared" si="223"/>
        <v>0.13054963634789341</v>
      </c>
      <c r="BI733">
        <f t="shared" si="241"/>
        <v>0.99997470187482596</v>
      </c>
      <c r="BL733" s="9"/>
      <c r="BM733" s="10" t="e">
        <f t="shared" si="239"/>
        <v>#N/A</v>
      </c>
      <c r="BN733" s="10" t="e">
        <f t="shared" si="240"/>
        <v>#N/A</v>
      </c>
      <c r="BO733" s="10" t="e">
        <f t="shared" si="230"/>
        <v>#N/A</v>
      </c>
      <c r="BP733" t="str">
        <f t="shared" si="231"/>
        <v/>
      </c>
      <c r="BQ733" s="10" t="str">
        <f t="shared" si="232"/>
        <v/>
      </c>
    </row>
    <row r="734" spans="4:69" x14ac:dyDescent="0.25">
      <c r="D734" s="6">
        <v>43040</v>
      </c>
      <c r="E734">
        <v>232.2893</v>
      </c>
      <c r="F734">
        <v>233.31</v>
      </c>
      <c r="I734" s="6">
        <v>43040</v>
      </c>
      <c r="J734">
        <v>233.31</v>
      </c>
      <c r="K734">
        <v>232.2893</v>
      </c>
      <c r="P734" s="6">
        <v>43045</v>
      </c>
      <c r="Q734">
        <v>8.09E-2</v>
      </c>
      <c r="S734" s="6">
        <v>43047</v>
      </c>
      <c r="T734">
        <v>23000</v>
      </c>
      <c r="W734" s="6">
        <v>43090</v>
      </c>
      <c r="X734" t="s">
        <v>1622</v>
      </c>
      <c r="Y734">
        <v>2498.2800000000002</v>
      </c>
      <c r="AJ734" s="6">
        <v>43045</v>
      </c>
      <c r="AK734" s="4">
        <f t="shared" si="224"/>
        <v>8.09E-2</v>
      </c>
      <c r="AM734" s="6">
        <v>43047</v>
      </c>
      <c r="AN734">
        <f t="shared" si="225"/>
        <v>5437.66</v>
      </c>
      <c r="AR734" s="6">
        <v>43040</v>
      </c>
      <c r="AS734">
        <f t="shared" si="226"/>
        <v>232.2893</v>
      </c>
      <c r="AT734">
        <f t="shared" si="227"/>
        <v>2449.6999999999998</v>
      </c>
      <c r="AU734">
        <f t="shared" si="233"/>
        <v>1.1723113951054298E-2</v>
      </c>
      <c r="AV734">
        <f t="shared" si="234"/>
        <v>1.1754307710098999E-2</v>
      </c>
      <c r="AX734" s="6">
        <v>43040</v>
      </c>
      <c r="AY734">
        <f t="shared" si="228"/>
        <v>232.2893</v>
      </c>
      <c r="AZ734">
        <f t="shared" si="229"/>
        <v>233.31</v>
      </c>
      <c r="BA734">
        <f t="shared" si="235"/>
        <v>0</v>
      </c>
      <c r="BB734">
        <f t="shared" si="236"/>
        <v>4.3940896115317596E-3</v>
      </c>
      <c r="BE734">
        <f t="shared" si="237"/>
        <v>128.38273413104139</v>
      </c>
      <c r="BF734" t="e">
        <f t="shared" si="238"/>
        <v>#N/A</v>
      </c>
      <c r="BG734">
        <f t="shared" si="222"/>
        <v>0.13097555300248095</v>
      </c>
      <c r="BH734">
        <f t="shared" si="223"/>
        <v>0.13098828875063181</v>
      </c>
      <c r="BI734">
        <f t="shared" si="241"/>
        <v>0.99997965210201201</v>
      </c>
      <c r="BL734" s="9"/>
      <c r="BM734" s="10" t="e">
        <f t="shared" si="239"/>
        <v>#N/A</v>
      </c>
      <c r="BN734" s="10" t="e">
        <f t="shared" si="240"/>
        <v>#N/A</v>
      </c>
      <c r="BO734" s="10" t="e">
        <f t="shared" si="230"/>
        <v>#N/A</v>
      </c>
      <c r="BP734" t="str">
        <f t="shared" si="231"/>
        <v/>
      </c>
      <c r="BQ734" s="10" t="str">
        <f t="shared" si="232"/>
        <v/>
      </c>
    </row>
    <row r="735" spans="4:69" x14ac:dyDescent="0.25">
      <c r="D735" s="6">
        <v>43041</v>
      </c>
      <c r="E735">
        <v>233.22</v>
      </c>
      <c r="F735">
        <v>232.93</v>
      </c>
      <c r="I735" s="6">
        <v>43041</v>
      </c>
      <c r="J735">
        <v>232.93</v>
      </c>
      <c r="K735">
        <v>233.22</v>
      </c>
      <c r="P735" s="6">
        <v>43046</v>
      </c>
      <c r="Q735">
        <v>7.2700000000000001E-2</v>
      </c>
      <c r="S735" s="6">
        <v>43048</v>
      </c>
      <c r="T735">
        <v>6465</v>
      </c>
      <c r="W735" s="6">
        <v>43091</v>
      </c>
      <c r="X735" t="s">
        <v>1622</v>
      </c>
      <c r="Y735">
        <v>2506.9</v>
      </c>
      <c r="AJ735" s="6">
        <v>43046</v>
      </c>
      <c r="AK735" s="4">
        <f t="shared" si="224"/>
        <v>7.2700000000000001E-2</v>
      </c>
      <c r="AM735" s="6">
        <v>43048</v>
      </c>
      <c r="AN735">
        <f t="shared" si="225"/>
        <v>1505.4399000000001</v>
      </c>
      <c r="AR735" s="6">
        <v>43041</v>
      </c>
      <c r="AS735">
        <f t="shared" si="226"/>
        <v>233.22</v>
      </c>
      <c r="AT735">
        <f t="shared" si="227"/>
        <v>2459.59</v>
      </c>
      <c r="AU735">
        <f t="shared" si="233"/>
        <v>4.0066417178923341E-3</v>
      </c>
      <c r="AV735">
        <f t="shared" si="234"/>
        <v>4.0372290484549378E-3</v>
      </c>
      <c r="AX735" s="6">
        <v>43041</v>
      </c>
      <c r="AY735">
        <f t="shared" si="228"/>
        <v>233.22</v>
      </c>
      <c r="AZ735">
        <f t="shared" si="229"/>
        <v>232.93</v>
      </c>
      <c r="BA735">
        <f t="shared" si="235"/>
        <v>-1.2434611096817649E-3</v>
      </c>
      <c r="BB735">
        <f t="shared" si="236"/>
        <v>0</v>
      </c>
      <c r="BE735">
        <f t="shared" si="237"/>
        <v>128.8971177494679</v>
      </c>
      <c r="BF735" t="e">
        <f t="shared" si="238"/>
        <v>#N/A</v>
      </c>
      <c r="BG735">
        <f t="shared" si="222"/>
        <v>0.12988117177005137</v>
      </c>
      <c r="BH735">
        <f t="shared" si="223"/>
        <v>0.12989197943263811</v>
      </c>
      <c r="BI735">
        <f t="shared" si="241"/>
        <v>0.9999796623284436</v>
      </c>
      <c r="BL735" s="9"/>
      <c r="BM735" s="10" t="e">
        <f t="shared" si="239"/>
        <v>#N/A</v>
      </c>
      <c r="BN735" s="10" t="e">
        <f t="shared" si="240"/>
        <v>#N/A</v>
      </c>
      <c r="BO735" s="10" t="e">
        <f t="shared" si="230"/>
        <v>#N/A</v>
      </c>
      <c r="BP735" t="str">
        <f t="shared" si="231"/>
        <v/>
      </c>
      <c r="BQ735" s="10" t="str">
        <f t="shared" si="232"/>
        <v/>
      </c>
    </row>
    <row r="736" spans="4:69" x14ac:dyDescent="0.25">
      <c r="D736" s="6">
        <v>43042</v>
      </c>
      <c r="E736">
        <v>233.21279999999999</v>
      </c>
      <c r="F736">
        <v>234.08</v>
      </c>
      <c r="I736" s="6">
        <v>43042</v>
      </c>
      <c r="J736">
        <v>234.08</v>
      </c>
      <c r="K736">
        <v>233.21279999999999</v>
      </c>
      <c r="P736" s="6">
        <v>43047</v>
      </c>
      <c r="Q736">
        <v>7.4700000000000003E-2</v>
      </c>
      <c r="S736" s="6">
        <v>43049</v>
      </c>
      <c r="T736">
        <v>7456</v>
      </c>
      <c r="W736" s="6">
        <v>43094</v>
      </c>
      <c r="X736" t="s">
        <v>1622</v>
      </c>
      <c r="Y736">
        <v>2510.7199999999998</v>
      </c>
      <c r="AJ736" s="6">
        <v>43047</v>
      </c>
      <c r="AK736" s="4">
        <f t="shared" si="224"/>
        <v>7.4700000000000003E-2</v>
      </c>
      <c r="AM736" s="6">
        <v>43049</v>
      </c>
      <c r="AN736">
        <f t="shared" si="225"/>
        <v>1729.7919999999999</v>
      </c>
      <c r="AR736" s="6">
        <v>43042</v>
      </c>
      <c r="AS736">
        <f t="shared" si="226"/>
        <v>233.21279999999999</v>
      </c>
      <c r="AT736">
        <f t="shared" si="227"/>
        <v>2459.59</v>
      </c>
      <c r="AU736">
        <f t="shared" si="233"/>
        <v>-3.0872137895654461E-5</v>
      </c>
      <c r="AV736">
        <f t="shared" si="234"/>
        <v>0</v>
      </c>
      <c r="AX736" s="6">
        <v>43042</v>
      </c>
      <c r="AY736">
        <f t="shared" si="228"/>
        <v>233.21279999999999</v>
      </c>
      <c r="AZ736">
        <f t="shared" si="229"/>
        <v>234.08</v>
      </c>
      <c r="BA736">
        <f t="shared" si="235"/>
        <v>0</v>
      </c>
      <c r="BB736">
        <f t="shared" si="236"/>
        <v>3.7184922954487387E-3</v>
      </c>
      <c r="BE736">
        <f t="shared" si="237"/>
        <v>128.89313841987439</v>
      </c>
      <c r="BF736" t="e">
        <f t="shared" si="238"/>
        <v>#N/A</v>
      </c>
      <c r="BG736">
        <f t="shared" si="222"/>
        <v>0.12945549857914432</v>
      </c>
      <c r="BH736">
        <f t="shared" si="223"/>
        <v>0.12946240677998669</v>
      </c>
      <c r="BI736">
        <f t="shared" si="241"/>
        <v>0.99998413218279936</v>
      </c>
      <c r="BL736" s="9"/>
      <c r="BM736" s="10" t="e">
        <f t="shared" si="239"/>
        <v>#N/A</v>
      </c>
      <c r="BN736" s="10" t="e">
        <f t="shared" si="240"/>
        <v>#N/A</v>
      </c>
      <c r="BO736" s="10" t="e">
        <f t="shared" si="230"/>
        <v>#N/A</v>
      </c>
      <c r="BP736" t="str">
        <f t="shared" si="231"/>
        <v/>
      </c>
      <c r="BQ736" s="10" t="str">
        <f t="shared" si="232"/>
        <v/>
      </c>
    </row>
    <row r="737" spans="4:69" x14ac:dyDescent="0.25">
      <c r="D737" s="6">
        <v>43045</v>
      </c>
      <c r="E737">
        <v>232.99600000000001</v>
      </c>
      <c r="F737">
        <v>232.83</v>
      </c>
      <c r="I737" s="6">
        <v>43045</v>
      </c>
      <c r="J737">
        <v>232.83</v>
      </c>
      <c r="K737">
        <v>232.99600000000001</v>
      </c>
      <c r="P737" s="6">
        <v>43048</v>
      </c>
      <c r="Q737">
        <v>9.4299999999999995E-2</v>
      </c>
      <c r="S737" s="6">
        <v>43052</v>
      </c>
      <c r="T737">
        <v>24576</v>
      </c>
      <c r="W737" s="6">
        <v>43095</v>
      </c>
      <c r="X737" t="s">
        <v>1622</v>
      </c>
      <c r="Y737">
        <v>2503.9499999999998</v>
      </c>
      <c r="AJ737" s="6">
        <v>43048</v>
      </c>
      <c r="AK737" s="4">
        <f t="shared" si="224"/>
        <v>9.4299999999999995E-2</v>
      </c>
      <c r="AM737" s="6">
        <v>43052</v>
      </c>
      <c r="AN737">
        <f t="shared" si="225"/>
        <v>5684.9203200000002</v>
      </c>
      <c r="AR737" s="6">
        <v>43045</v>
      </c>
      <c r="AS737">
        <f t="shared" si="226"/>
        <v>232.99600000000001</v>
      </c>
      <c r="AT737">
        <f t="shared" si="227"/>
        <v>2457.5300000000002</v>
      </c>
      <c r="AU737">
        <f t="shared" si="233"/>
        <v>-9.2962307386201815E-4</v>
      </c>
      <c r="AV737">
        <f t="shared" si="234"/>
        <v>-8.375379636442748E-4</v>
      </c>
      <c r="AX737" s="6">
        <v>43045</v>
      </c>
      <c r="AY737">
        <f t="shared" si="228"/>
        <v>232.99600000000001</v>
      </c>
      <c r="AZ737">
        <f t="shared" si="229"/>
        <v>232.83</v>
      </c>
      <c r="BA737">
        <f t="shared" si="235"/>
        <v>-7.12458582979969E-4</v>
      </c>
      <c r="BB737">
        <f t="shared" si="236"/>
        <v>0</v>
      </c>
      <c r="BE737">
        <f t="shared" si="237"/>
        <v>128.77331638433679</v>
      </c>
      <c r="BF737" t="e">
        <f t="shared" si="238"/>
        <v>#N/A</v>
      </c>
      <c r="BG737">
        <f t="shared" si="222"/>
        <v>0.12947021089868629</v>
      </c>
      <c r="BH737">
        <f t="shared" si="223"/>
        <v>0.12947627169918061</v>
      </c>
      <c r="BI737">
        <f t="shared" si="241"/>
        <v>0.99998049481677054</v>
      </c>
      <c r="BL737" s="9"/>
      <c r="BM737" s="10" t="e">
        <f t="shared" si="239"/>
        <v>#N/A</v>
      </c>
      <c r="BN737" s="10" t="e">
        <f t="shared" si="240"/>
        <v>#N/A</v>
      </c>
      <c r="BO737" s="10" t="e">
        <f t="shared" si="230"/>
        <v>#N/A</v>
      </c>
      <c r="BP737" t="str">
        <f t="shared" si="231"/>
        <v/>
      </c>
      <c r="BQ737" s="10" t="str">
        <f t="shared" si="232"/>
        <v/>
      </c>
    </row>
    <row r="738" spans="4:69" x14ac:dyDescent="0.25">
      <c r="D738" s="6">
        <v>43046</v>
      </c>
      <c r="E738">
        <v>235.6823</v>
      </c>
      <c r="F738">
        <v>234.98</v>
      </c>
      <c r="I738" s="6">
        <v>43046</v>
      </c>
      <c r="J738">
        <v>234.98</v>
      </c>
      <c r="K738">
        <v>235.6823</v>
      </c>
      <c r="P738" s="6">
        <v>43049</v>
      </c>
      <c r="Q738">
        <v>8.5900000000000004E-2</v>
      </c>
      <c r="S738" s="6">
        <v>43053</v>
      </c>
      <c r="T738">
        <v>5570</v>
      </c>
      <c r="W738" s="6">
        <v>43096</v>
      </c>
      <c r="X738" t="s">
        <v>1622</v>
      </c>
      <c r="Y738">
        <v>2510.71</v>
      </c>
      <c r="AJ738" s="6">
        <v>43049</v>
      </c>
      <c r="AK738" s="4">
        <f t="shared" si="224"/>
        <v>8.5900000000000004E-2</v>
      </c>
      <c r="AM738" s="6">
        <v>43053</v>
      </c>
      <c r="AN738">
        <f t="shared" si="225"/>
        <v>1283.2166</v>
      </c>
      <c r="AR738" s="6">
        <v>43046</v>
      </c>
      <c r="AS738">
        <f t="shared" si="226"/>
        <v>235.6823</v>
      </c>
      <c r="AT738">
        <f t="shared" si="227"/>
        <v>2485.94</v>
      </c>
      <c r="AU738">
        <f t="shared" si="233"/>
        <v>1.1529382478669081E-2</v>
      </c>
      <c r="AV738">
        <f t="shared" si="234"/>
        <v>1.1560387869120614E-2</v>
      </c>
      <c r="AX738" s="6">
        <v>43046</v>
      </c>
      <c r="AY738">
        <f t="shared" si="228"/>
        <v>235.6823</v>
      </c>
      <c r="AZ738">
        <f t="shared" si="229"/>
        <v>234.98</v>
      </c>
      <c r="BA738">
        <f t="shared" si="235"/>
        <v>-2.9798589032778988E-3</v>
      </c>
      <c r="BB738">
        <f t="shared" si="236"/>
        <v>0</v>
      </c>
      <c r="BE738">
        <f t="shared" si="237"/>
        <v>130.25799320197848</v>
      </c>
      <c r="BF738" t="e">
        <f t="shared" si="238"/>
        <v>#N/A</v>
      </c>
      <c r="BG738">
        <f t="shared" si="222"/>
        <v>0.12076235935364889</v>
      </c>
      <c r="BH738">
        <f t="shared" si="223"/>
        <v>0.12076209640782076</v>
      </c>
      <c r="BI738">
        <f t="shared" si="241"/>
        <v>0.99998370507976675</v>
      </c>
      <c r="BL738" s="9"/>
      <c r="BM738" s="10" t="e">
        <f t="shared" si="239"/>
        <v>#N/A</v>
      </c>
      <c r="BN738" s="10" t="e">
        <f t="shared" si="240"/>
        <v>#N/A</v>
      </c>
      <c r="BO738" s="10" t="e">
        <f t="shared" si="230"/>
        <v>#N/A</v>
      </c>
      <c r="BP738" t="str">
        <f t="shared" si="231"/>
        <v/>
      </c>
      <c r="BQ738" s="10" t="str">
        <f t="shared" si="232"/>
        <v/>
      </c>
    </row>
    <row r="739" spans="4:69" x14ac:dyDescent="0.25">
      <c r="D739" s="6">
        <v>43047</v>
      </c>
      <c r="E739">
        <v>236.23439999999999</v>
      </c>
      <c r="F739">
        <v>236.42</v>
      </c>
      <c r="I739" s="6">
        <v>43047</v>
      </c>
      <c r="J739">
        <v>236.42</v>
      </c>
      <c r="K739">
        <v>236.23439999999999</v>
      </c>
      <c r="P739" s="6">
        <v>43052</v>
      </c>
      <c r="Q739">
        <v>7.2999999999999995E-2</v>
      </c>
      <c r="S739" s="6">
        <v>43054</v>
      </c>
      <c r="T739">
        <v>48109</v>
      </c>
      <c r="W739" s="6">
        <v>43097</v>
      </c>
      <c r="X739" t="s">
        <v>1622</v>
      </c>
      <c r="Y739">
        <v>2496.1</v>
      </c>
      <c r="AJ739" s="6">
        <v>43052</v>
      </c>
      <c r="AK739" s="4">
        <f t="shared" si="224"/>
        <v>7.2999999999999995E-2</v>
      </c>
      <c r="AM739" s="6">
        <v>43054</v>
      </c>
      <c r="AN739">
        <f t="shared" si="225"/>
        <v>10926.997170000001</v>
      </c>
      <c r="AR739" s="6">
        <v>43047</v>
      </c>
      <c r="AS739">
        <f t="shared" si="226"/>
        <v>236.23439999999999</v>
      </c>
      <c r="AT739">
        <f t="shared" si="227"/>
        <v>2491.84</v>
      </c>
      <c r="AU739">
        <f t="shared" si="233"/>
        <v>2.342560302576846E-3</v>
      </c>
      <c r="AV739">
        <f t="shared" si="234"/>
        <v>2.3733477075069676E-3</v>
      </c>
      <c r="AX739" s="6">
        <v>43047</v>
      </c>
      <c r="AY739">
        <f t="shared" si="228"/>
        <v>236.23439999999999</v>
      </c>
      <c r="AZ739">
        <f t="shared" si="229"/>
        <v>236.42</v>
      </c>
      <c r="BA739">
        <f t="shared" si="235"/>
        <v>0</v>
      </c>
      <c r="BB739">
        <f t="shared" si="236"/>
        <v>7.8566034413274366E-4</v>
      </c>
      <c r="BE739">
        <f t="shared" si="237"/>
        <v>130.56313040594677</v>
      </c>
      <c r="BF739" t="e">
        <f t="shared" si="238"/>
        <v>#N/A</v>
      </c>
      <c r="BG739">
        <f t="shared" si="222"/>
        <v>0.10653721365771045</v>
      </c>
      <c r="BH739">
        <f t="shared" si="223"/>
        <v>0.10654302935822131</v>
      </c>
      <c r="BI739">
        <f t="shared" si="241"/>
        <v>0.99998384438670518</v>
      </c>
      <c r="BL739" s="9"/>
      <c r="BM739" s="10" t="e">
        <f t="shared" si="239"/>
        <v>#N/A</v>
      </c>
      <c r="BN739" s="10" t="e">
        <f t="shared" si="240"/>
        <v>#N/A</v>
      </c>
      <c r="BO739" s="10" t="e">
        <f t="shared" si="230"/>
        <v>#N/A</v>
      </c>
      <c r="BP739" t="str">
        <f t="shared" si="231"/>
        <v/>
      </c>
      <c r="BQ739" s="10" t="str">
        <f t="shared" si="232"/>
        <v/>
      </c>
    </row>
    <row r="740" spans="4:69" x14ac:dyDescent="0.25">
      <c r="D740" s="6">
        <v>43048</v>
      </c>
      <c r="E740">
        <v>235.63939999999999</v>
      </c>
      <c r="F740">
        <v>232.86</v>
      </c>
      <c r="I740" s="6">
        <v>43048</v>
      </c>
      <c r="J740">
        <v>232.86</v>
      </c>
      <c r="K740">
        <v>235.63939999999999</v>
      </c>
      <c r="P740" s="6">
        <v>43053</v>
      </c>
      <c r="Q740">
        <v>8.6900000000000005E-2</v>
      </c>
      <c r="S740" s="6">
        <v>43055</v>
      </c>
      <c r="T740">
        <v>14473</v>
      </c>
      <c r="W740" s="6">
        <v>43098</v>
      </c>
      <c r="X740" t="s">
        <v>1622</v>
      </c>
      <c r="Y740">
        <v>2494.1</v>
      </c>
      <c r="AJ740" s="6">
        <v>43053</v>
      </c>
      <c r="AK740" s="4">
        <f t="shared" si="224"/>
        <v>8.6900000000000005E-2</v>
      </c>
      <c r="AM740" s="6">
        <v>43055</v>
      </c>
      <c r="AN740">
        <f t="shared" si="225"/>
        <v>3328.50054</v>
      </c>
      <c r="AR740" s="6">
        <v>43048</v>
      </c>
      <c r="AS740">
        <f t="shared" si="226"/>
        <v>235.63939999999999</v>
      </c>
      <c r="AT740">
        <f t="shared" si="227"/>
        <v>2485.64</v>
      </c>
      <c r="AU740">
        <f t="shared" si="233"/>
        <v>-2.5186848316756105E-3</v>
      </c>
      <c r="AV740">
        <f t="shared" si="234"/>
        <v>-2.4881212276872677E-3</v>
      </c>
      <c r="AX740" s="6">
        <v>43048</v>
      </c>
      <c r="AY740">
        <f t="shared" si="228"/>
        <v>235.63939999999999</v>
      </c>
      <c r="AZ740">
        <f t="shared" si="229"/>
        <v>232.86</v>
      </c>
      <c r="BA740">
        <f t="shared" si="235"/>
        <v>-1.179514122001657E-2</v>
      </c>
      <c r="BB740">
        <f t="shared" si="236"/>
        <v>0</v>
      </c>
      <c r="BE740">
        <f t="shared" si="237"/>
        <v>130.23428302981722</v>
      </c>
      <c r="BF740" t="e">
        <f t="shared" si="238"/>
        <v>#N/A</v>
      </c>
      <c r="BG740">
        <f t="shared" si="222"/>
        <v>0.10660047676234162</v>
      </c>
      <c r="BH740">
        <f t="shared" si="223"/>
        <v>0.10660677944824658</v>
      </c>
      <c r="BI740">
        <f t="shared" si="241"/>
        <v>0.99998509565977145</v>
      </c>
      <c r="BL740" s="9"/>
      <c r="BM740" s="10" t="e">
        <f t="shared" si="239"/>
        <v>#N/A</v>
      </c>
      <c r="BN740" s="10" t="e">
        <f t="shared" si="240"/>
        <v>#N/A</v>
      </c>
      <c r="BO740" s="10" t="e">
        <f t="shared" si="230"/>
        <v>#N/A</v>
      </c>
      <c r="BP740" t="str">
        <f t="shared" si="231"/>
        <v/>
      </c>
      <c r="BQ740" s="10" t="str">
        <f t="shared" si="232"/>
        <v/>
      </c>
    </row>
    <row r="741" spans="4:69" x14ac:dyDescent="0.25">
      <c r="D741" s="6">
        <v>43049</v>
      </c>
      <c r="E741">
        <v>233.97890000000001</v>
      </c>
      <c r="F741">
        <v>232</v>
      </c>
      <c r="I741" s="6">
        <v>43049</v>
      </c>
      <c r="J741">
        <v>232</v>
      </c>
      <c r="K741">
        <v>233.97890000000001</v>
      </c>
      <c r="P741" s="6">
        <v>43054</v>
      </c>
      <c r="Q741">
        <v>7.8E-2</v>
      </c>
      <c r="S741" s="6">
        <v>43056</v>
      </c>
      <c r="T741">
        <v>25930</v>
      </c>
      <c r="W741" s="6">
        <v>43104</v>
      </c>
      <c r="X741" t="s">
        <v>1622</v>
      </c>
      <c r="Y741">
        <v>2556.7399999999998</v>
      </c>
      <c r="AJ741" s="6">
        <v>43054</v>
      </c>
      <c r="AK741" s="4">
        <f t="shared" si="224"/>
        <v>7.8E-2</v>
      </c>
      <c r="AM741" s="6">
        <v>43056</v>
      </c>
      <c r="AN741">
        <f t="shared" si="225"/>
        <v>5912.04</v>
      </c>
      <c r="AR741" s="6">
        <v>43049</v>
      </c>
      <c r="AS741">
        <f t="shared" si="226"/>
        <v>233.97890000000001</v>
      </c>
      <c r="AT741">
        <f t="shared" si="227"/>
        <v>2468.1999999999998</v>
      </c>
      <c r="AU741">
        <f t="shared" si="233"/>
        <v>-7.0467841965307088E-3</v>
      </c>
      <c r="AV741">
        <f t="shared" si="234"/>
        <v>-7.0163016366006081E-3</v>
      </c>
      <c r="AX741" s="6">
        <v>43049</v>
      </c>
      <c r="AY741">
        <f t="shared" si="228"/>
        <v>233.97890000000001</v>
      </c>
      <c r="AZ741">
        <f t="shared" si="229"/>
        <v>232</v>
      </c>
      <c r="BA741">
        <f t="shared" si="235"/>
        <v>-8.4576002366025804E-3</v>
      </c>
      <c r="BB741">
        <f t="shared" si="236"/>
        <v>0</v>
      </c>
      <c r="BE741">
        <f t="shared" si="237"/>
        <v>129.3165501423162</v>
      </c>
      <c r="BF741" t="e">
        <f t="shared" si="238"/>
        <v>#N/A</v>
      </c>
      <c r="BG741">
        <f t="shared" si="222"/>
        <v>0.10590373958019372</v>
      </c>
      <c r="BH741">
        <f t="shared" si="223"/>
        <v>0.10590411066329398</v>
      </c>
      <c r="BI741">
        <f t="shared" si="241"/>
        <v>0.99999012965812573</v>
      </c>
      <c r="BL741" s="9"/>
      <c r="BM741" s="10" t="e">
        <f t="shared" si="239"/>
        <v>#N/A</v>
      </c>
      <c r="BN741" s="10" t="e">
        <f t="shared" si="240"/>
        <v>#N/A</v>
      </c>
      <c r="BO741" s="10" t="e">
        <f t="shared" si="230"/>
        <v>#N/A</v>
      </c>
      <c r="BP741" t="str">
        <f t="shared" si="231"/>
        <v/>
      </c>
      <c r="BQ741" s="10" t="str">
        <f t="shared" si="232"/>
        <v/>
      </c>
    </row>
    <row r="742" spans="4:69" x14ac:dyDescent="0.25">
      <c r="D742" s="6">
        <v>43052</v>
      </c>
      <c r="E742">
        <v>231.74979999999999</v>
      </c>
      <c r="F742">
        <v>231.32</v>
      </c>
      <c r="I742" s="6">
        <v>43052</v>
      </c>
      <c r="J742">
        <v>231.32</v>
      </c>
      <c r="K742">
        <v>231.74979999999999</v>
      </c>
      <c r="P742" s="6">
        <v>43055</v>
      </c>
      <c r="Q742">
        <v>9.11E-2</v>
      </c>
      <c r="S742" s="6">
        <v>43059</v>
      </c>
      <c r="T742">
        <v>8892</v>
      </c>
      <c r="W742" s="6">
        <v>43105</v>
      </c>
      <c r="X742" t="s">
        <v>1622</v>
      </c>
      <c r="Y742">
        <v>2578.92</v>
      </c>
      <c r="AJ742" s="6">
        <v>43055</v>
      </c>
      <c r="AK742" s="4">
        <f t="shared" si="224"/>
        <v>9.11E-2</v>
      </c>
      <c r="AM742" s="6">
        <v>43059</v>
      </c>
      <c r="AN742">
        <f t="shared" si="225"/>
        <v>2047.1162400000001</v>
      </c>
      <c r="AR742" s="6">
        <v>43052</v>
      </c>
      <c r="AS742">
        <f t="shared" si="226"/>
        <v>231.74979999999999</v>
      </c>
      <c r="AT742">
        <f t="shared" si="227"/>
        <v>2444.91</v>
      </c>
      <c r="AU742">
        <f t="shared" si="233"/>
        <v>-9.5269274280715965E-3</v>
      </c>
      <c r="AV742">
        <f t="shared" si="234"/>
        <v>-9.436026253950236E-3</v>
      </c>
      <c r="AX742" s="6">
        <v>43052</v>
      </c>
      <c r="AY742">
        <f t="shared" si="228"/>
        <v>231.74979999999999</v>
      </c>
      <c r="AZ742">
        <f t="shared" si="229"/>
        <v>231.32</v>
      </c>
      <c r="BA742">
        <f t="shared" si="235"/>
        <v>-1.8545862822750836E-3</v>
      </c>
      <c r="BB742">
        <f t="shared" si="236"/>
        <v>0</v>
      </c>
      <c r="BE742">
        <f t="shared" si="237"/>
        <v>128.08456075386178</v>
      </c>
      <c r="BF742" t="e">
        <f t="shared" si="238"/>
        <v>#N/A</v>
      </c>
      <c r="BG742">
        <f t="shared" si="222"/>
        <v>0.10643221798512562</v>
      </c>
      <c r="BH742">
        <f t="shared" si="223"/>
        <v>0.10642795110745684</v>
      </c>
      <c r="BI742">
        <f t="shared" si="241"/>
        <v>0.99999081858097727</v>
      </c>
      <c r="BL742" s="9"/>
      <c r="BM742" s="10" t="e">
        <f t="shared" si="239"/>
        <v>#N/A</v>
      </c>
      <c r="BN742" s="10" t="e">
        <f t="shared" si="240"/>
        <v>#N/A</v>
      </c>
      <c r="BO742" s="10" t="e">
        <f t="shared" si="230"/>
        <v>#N/A</v>
      </c>
      <c r="BP742" t="str">
        <f t="shared" si="231"/>
        <v/>
      </c>
      <c r="BQ742" s="10" t="str">
        <f t="shared" si="232"/>
        <v/>
      </c>
    </row>
    <row r="743" spans="4:69" x14ac:dyDescent="0.25">
      <c r="D743" s="6">
        <v>43053</v>
      </c>
      <c r="E743">
        <v>231.14449999999999</v>
      </c>
      <c r="F743">
        <v>230.38</v>
      </c>
      <c r="I743" s="6">
        <v>43053</v>
      </c>
      <c r="J743">
        <v>230.38</v>
      </c>
      <c r="K743">
        <v>231.14449999999999</v>
      </c>
      <c r="P743" s="6">
        <v>43056</v>
      </c>
      <c r="Q743">
        <v>6.6000000000000003E-2</v>
      </c>
      <c r="S743" s="6">
        <v>43060</v>
      </c>
      <c r="T743">
        <v>12867</v>
      </c>
      <c r="W743" s="6">
        <v>43109</v>
      </c>
      <c r="X743" t="s">
        <v>1622</v>
      </c>
      <c r="Y743">
        <v>2591.4899999999998</v>
      </c>
      <c r="AJ743" s="6">
        <v>43056</v>
      </c>
      <c r="AK743" s="4">
        <f t="shared" si="224"/>
        <v>6.6000000000000003E-2</v>
      </c>
      <c r="AM743" s="6">
        <v>43060</v>
      </c>
      <c r="AN743">
        <f t="shared" si="225"/>
        <v>2982.1845900000003</v>
      </c>
      <c r="AR743" s="6">
        <v>43053</v>
      </c>
      <c r="AS743">
        <f t="shared" si="226"/>
        <v>231.14449999999999</v>
      </c>
      <c r="AT743">
        <f t="shared" si="227"/>
        <v>2438.6</v>
      </c>
      <c r="AU743">
        <f t="shared" si="233"/>
        <v>-2.6118684892069144E-3</v>
      </c>
      <c r="AV743">
        <f t="shared" si="234"/>
        <v>-2.5808720975414312E-3</v>
      </c>
      <c r="AX743" s="6">
        <v>43053</v>
      </c>
      <c r="AY743">
        <f t="shared" si="228"/>
        <v>231.14449999999999</v>
      </c>
      <c r="AZ743">
        <f t="shared" si="229"/>
        <v>230.38</v>
      </c>
      <c r="BA743">
        <f t="shared" si="235"/>
        <v>-3.3074548604876686E-3</v>
      </c>
      <c r="BB743">
        <f t="shared" si="236"/>
        <v>0</v>
      </c>
      <c r="BE743">
        <f t="shared" si="237"/>
        <v>127.75002072567486</v>
      </c>
      <c r="BF743" t="e">
        <f t="shared" si="238"/>
        <v>#N/A</v>
      </c>
      <c r="BG743">
        <f t="shared" si="222"/>
        <v>0.10578081223004698</v>
      </c>
      <c r="BH743">
        <f t="shared" si="223"/>
        <v>0.10577844671219327</v>
      </c>
      <c r="BI743">
        <f t="shared" si="241"/>
        <v>0.99999101462709994</v>
      </c>
      <c r="BL743" s="9"/>
      <c r="BM743" s="10" t="e">
        <f t="shared" si="239"/>
        <v>#N/A</v>
      </c>
      <c r="BN743" s="10" t="e">
        <f t="shared" si="240"/>
        <v>#N/A</v>
      </c>
      <c r="BO743" s="10" t="e">
        <f t="shared" si="230"/>
        <v>#N/A</v>
      </c>
      <c r="BP743" t="str">
        <f t="shared" si="231"/>
        <v/>
      </c>
      <c r="BQ743" s="10" t="str">
        <f t="shared" si="232"/>
        <v/>
      </c>
    </row>
    <row r="744" spans="4:69" x14ac:dyDescent="0.25">
      <c r="D744" s="6">
        <v>43054</v>
      </c>
      <c r="E744">
        <v>226.63910000000001</v>
      </c>
      <c r="F744">
        <v>227.13</v>
      </c>
      <c r="I744" s="6">
        <v>43054</v>
      </c>
      <c r="J744">
        <v>227.13</v>
      </c>
      <c r="K744">
        <v>226.63910000000001</v>
      </c>
      <c r="P744" s="6">
        <v>43059</v>
      </c>
      <c r="Q744">
        <v>7.5200000000000003E-2</v>
      </c>
      <c r="S744" s="6">
        <v>43061</v>
      </c>
      <c r="T744">
        <v>5280</v>
      </c>
      <c r="W744" s="6">
        <v>43110</v>
      </c>
      <c r="X744" t="s">
        <v>1622</v>
      </c>
      <c r="Y744">
        <v>2595.36</v>
      </c>
      <c r="AJ744" s="6">
        <v>43059</v>
      </c>
      <c r="AK744" s="4">
        <f t="shared" si="224"/>
        <v>7.5200000000000003E-2</v>
      </c>
      <c r="AM744" s="6">
        <v>43061</v>
      </c>
      <c r="AN744">
        <f t="shared" si="225"/>
        <v>1214.9808</v>
      </c>
      <c r="AR744" s="6">
        <v>43054</v>
      </c>
      <c r="AS744">
        <f t="shared" si="226"/>
        <v>226.63910000000001</v>
      </c>
      <c r="AT744">
        <f t="shared" si="227"/>
        <v>2391.14</v>
      </c>
      <c r="AU744">
        <f t="shared" si="233"/>
        <v>-1.9491703241911407E-2</v>
      </c>
      <c r="AV744">
        <f t="shared" si="234"/>
        <v>-1.9461986385631125E-2</v>
      </c>
      <c r="AX744" s="6">
        <v>43054</v>
      </c>
      <c r="AY744">
        <f t="shared" si="228"/>
        <v>226.63910000000001</v>
      </c>
      <c r="AZ744">
        <f t="shared" si="229"/>
        <v>227.13</v>
      </c>
      <c r="BA744">
        <f t="shared" si="235"/>
        <v>0</v>
      </c>
      <c r="BB744">
        <f t="shared" si="236"/>
        <v>2.1659987177851114E-3</v>
      </c>
      <c r="BE744">
        <f t="shared" si="237"/>
        <v>125.25995523254197</v>
      </c>
      <c r="BF744" t="e">
        <f t="shared" si="238"/>
        <v>#N/A</v>
      </c>
      <c r="BG744">
        <f t="shared" si="222"/>
        <v>0.10776895080388901</v>
      </c>
      <c r="BH744">
        <f t="shared" si="223"/>
        <v>0.1077693619721001</v>
      </c>
      <c r="BI744">
        <f t="shared" si="241"/>
        <v>0.99999438080650183</v>
      </c>
      <c r="BL744" s="9"/>
      <c r="BM744" s="10" t="e">
        <f t="shared" si="239"/>
        <v>#N/A</v>
      </c>
      <c r="BN744" s="10" t="e">
        <f t="shared" si="240"/>
        <v>#N/A</v>
      </c>
      <c r="BO744" s="10" t="e">
        <f t="shared" si="230"/>
        <v>#N/A</v>
      </c>
      <c r="BP744" t="str">
        <f t="shared" si="231"/>
        <v/>
      </c>
      <c r="BQ744" s="10" t="str">
        <f t="shared" si="232"/>
        <v/>
      </c>
    </row>
    <row r="745" spans="4:69" x14ac:dyDescent="0.25">
      <c r="D745" s="6">
        <v>43055</v>
      </c>
      <c r="E745">
        <v>228.922</v>
      </c>
      <c r="F745">
        <v>229.98</v>
      </c>
      <c r="I745" s="6">
        <v>43055</v>
      </c>
      <c r="J745">
        <v>229.98</v>
      </c>
      <c r="K745">
        <v>228.922</v>
      </c>
      <c r="P745" s="6">
        <v>43060</v>
      </c>
      <c r="Q745">
        <v>6.4199999999999993E-2</v>
      </c>
      <c r="S745" s="6">
        <v>43062</v>
      </c>
      <c r="T745">
        <v>9888</v>
      </c>
      <c r="W745" s="6">
        <v>43111</v>
      </c>
      <c r="X745" t="s">
        <v>1622</v>
      </c>
      <c r="Y745">
        <v>2589.77</v>
      </c>
      <c r="AJ745" s="6">
        <v>43060</v>
      </c>
      <c r="AK745" s="4">
        <f t="shared" si="224"/>
        <v>6.4199999999999993E-2</v>
      </c>
      <c r="AM745" s="6">
        <v>43062</v>
      </c>
      <c r="AN745">
        <f t="shared" si="225"/>
        <v>2271.37248</v>
      </c>
      <c r="AR745" s="6">
        <v>43055</v>
      </c>
      <c r="AS745">
        <f t="shared" si="226"/>
        <v>228.922</v>
      </c>
      <c r="AT745">
        <f t="shared" si="227"/>
        <v>2415.3000000000002</v>
      </c>
      <c r="AU745">
        <f t="shared" si="233"/>
        <v>1.0072842682484984E-2</v>
      </c>
      <c r="AV745">
        <f t="shared" si="234"/>
        <v>1.0103967145378423E-2</v>
      </c>
      <c r="AX745" s="6">
        <v>43055</v>
      </c>
      <c r="AY745">
        <f t="shared" si="228"/>
        <v>228.922</v>
      </c>
      <c r="AZ745">
        <f t="shared" si="229"/>
        <v>229.98</v>
      </c>
      <c r="BA745">
        <f t="shared" si="235"/>
        <v>0</v>
      </c>
      <c r="BB745">
        <f t="shared" si="236"/>
        <v>4.6216615266334582E-3</v>
      </c>
      <c r="BE745">
        <f t="shared" si="237"/>
        <v>126.52167905601448</v>
      </c>
      <c r="BF745" t="e">
        <f t="shared" si="238"/>
        <v>#N/A</v>
      </c>
      <c r="BG745">
        <f t="shared" si="222"/>
        <v>0.10813478968477717</v>
      </c>
      <c r="BH745">
        <f t="shared" si="223"/>
        <v>0.10813444142255697</v>
      </c>
      <c r="BI745">
        <f t="shared" si="241"/>
        <v>0.99999484624501078</v>
      </c>
      <c r="BL745" s="9"/>
      <c r="BM745" s="10" t="e">
        <f t="shared" si="239"/>
        <v>#N/A</v>
      </c>
      <c r="BN745" s="10" t="e">
        <f t="shared" si="240"/>
        <v>#N/A</v>
      </c>
      <c r="BO745" s="10" t="e">
        <f t="shared" si="230"/>
        <v>#N/A</v>
      </c>
      <c r="BP745" t="str">
        <f t="shared" si="231"/>
        <v/>
      </c>
      <c r="BQ745" s="10" t="str">
        <f t="shared" si="232"/>
        <v/>
      </c>
    </row>
    <row r="746" spans="4:69" x14ac:dyDescent="0.25">
      <c r="D746" s="6">
        <v>43056</v>
      </c>
      <c r="E746">
        <v>229.17840000000001</v>
      </c>
      <c r="F746">
        <v>228</v>
      </c>
      <c r="I746" s="6">
        <v>43056</v>
      </c>
      <c r="J746">
        <v>228</v>
      </c>
      <c r="K746">
        <v>229.17840000000001</v>
      </c>
      <c r="P746" s="6">
        <v>43061</v>
      </c>
      <c r="Q746">
        <v>6.8900000000000003E-2</v>
      </c>
      <c r="S746" s="6">
        <v>43063</v>
      </c>
      <c r="T746">
        <v>3582</v>
      </c>
      <c r="W746" s="6">
        <v>43112</v>
      </c>
      <c r="X746" t="s">
        <v>1622</v>
      </c>
      <c r="Y746">
        <v>2573.52</v>
      </c>
      <c r="AJ746" s="6">
        <v>43061</v>
      </c>
      <c r="AK746" s="4">
        <f t="shared" si="224"/>
        <v>6.8900000000000003E-2</v>
      </c>
      <c r="AM746" s="6">
        <v>43063</v>
      </c>
      <c r="AN746">
        <f t="shared" si="225"/>
        <v>831.41802000000007</v>
      </c>
      <c r="AR746" s="6">
        <v>43056</v>
      </c>
      <c r="AS746">
        <f t="shared" si="226"/>
        <v>229.17840000000001</v>
      </c>
      <c r="AT746">
        <f t="shared" si="227"/>
        <v>2418.08</v>
      </c>
      <c r="AU746">
        <f t="shared" si="233"/>
        <v>1.1200321506890099E-3</v>
      </c>
      <c r="AV746">
        <f t="shared" si="234"/>
        <v>1.1509957355193556E-3</v>
      </c>
      <c r="AX746" s="6">
        <v>43056</v>
      </c>
      <c r="AY746">
        <f t="shared" si="228"/>
        <v>229.17840000000001</v>
      </c>
      <c r="AZ746">
        <f t="shared" si="229"/>
        <v>228</v>
      </c>
      <c r="BA746">
        <f t="shared" si="235"/>
        <v>-5.1418458284027135E-3</v>
      </c>
      <c r="BB746">
        <f t="shared" si="236"/>
        <v>0</v>
      </c>
      <c r="BE746">
        <f t="shared" si="237"/>
        <v>126.66338740431637</v>
      </c>
      <c r="BF746" t="e">
        <f t="shared" si="238"/>
        <v>#N/A</v>
      </c>
      <c r="BG746">
        <f t="shared" si="222"/>
        <v>0.10775821240072404</v>
      </c>
      <c r="BH746">
        <f t="shared" si="223"/>
        <v>0.10775364841793685</v>
      </c>
      <c r="BI746">
        <f t="shared" si="241"/>
        <v>0.99999587561704295</v>
      </c>
      <c r="BL746" s="9"/>
      <c r="BM746" s="10" t="e">
        <f t="shared" si="239"/>
        <v>#N/A</v>
      </c>
      <c r="BN746" s="10" t="e">
        <f t="shared" si="240"/>
        <v>#N/A</v>
      </c>
      <c r="BO746" s="10" t="e">
        <f t="shared" si="230"/>
        <v>#N/A</v>
      </c>
      <c r="BP746" t="str">
        <f t="shared" si="231"/>
        <v/>
      </c>
      <c r="BQ746" s="10" t="str">
        <f t="shared" si="232"/>
        <v/>
      </c>
    </row>
    <row r="747" spans="4:69" x14ac:dyDescent="0.25">
      <c r="D747" s="6">
        <v>43059</v>
      </c>
      <c r="E747">
        <v>228.61619999999999</v>
      </c>
      <c r="F747">
        <v>230.22</v>
      </c>
      <c r="I747" s="6">
        <v>43059</v>
      </c>
      <c r="J747">
        <v>230.22</v>
      </c>
      <c r="K747">
        <v>228.61619999999999</v>
      </c>
      <c r="P747" s="6">
        <v>43062</v>
      </c>
      <c r="Q747">
        <v>7.8700000000000006E-2</v>
      </c>
      <c r="S747" s="6">
        <v>43066</v>
      </c>
      <c r="T747">
        <v>1676</v>
      </c>
      <c r="W747" s="6">
        <v>43115</v>
      </c>
      <c r="X747" t="s">
        <v>1622</v>
      </c>
      <c r="Y747">
        <v>2583.9899999999998</v>
      </c>
      <c r="AJ747" s="6">
        <v>43062</v>
      </c>
      <c r="AK747" s="4">
        <f t="shared" si="224"/>
        <v>7.8700000000000006E-2</v>
      </c>
      <c r="AM747" s="6">
        <v>43066</v>
      </c>
      <c r="AN747">
        <f t="shared" si="225"/>
        <v>386.04984000000002</v>
      </c>
      <c r="AR747" s="6">
        <v>43059</v>
      </c>
      <c r="AS747">
        <f t="shared" si="226"/>
        <v>228.61619999999999</v>
      </c>
      <c r="AT747">
        <f t="shared" si="227"/>
        <v>2412.37</v>
      </c>
      <c r="AU747">
        <f t="shared" si="233"/>
        <v>-2.4531107643652739E-3</v>
      </c>
      <c r="AV747">
        <f t="shared" si="234"/>
        <v>-2.3613776219149063E-3</v>
      </c>
      <c r="AX747" s="6">
        <v>43059</v>
      </c>
      <c r="AY747">
        <f t="shared" si="228"/>
        <v>228.61619999999999</v>
      </c>
      <c r="AZ747">
        <f t="shared" si="229"/>
        <v>230.22</v>
      </c>
      <c r="BA747">
        <f t="shared" si="235"/>
        <v>0</v>
      </c>
      <c r="BB747">
        <f t="shared" si="236"/>
        <v>7.0152508877323605E-3</v>
      </c>
      <c r="BE747">
        <f t="shared" si="237"/>
        <v>126.35266808522387</v>
      </c>
      <c r="BF747" t="e">
        <f t="shared" si="238"/>
        <v>#N/A</v>
      </c>
      <c r="BG747">
        <f t="shared" si="222"/>
        <v>0.10778435239061887</v>
      </c>
      <c r="BH747">
        <f t="shared" si="223"/>
        <v>0.10777858333457548</v>
      </c>
      <c r="BI747">
        <f t="shared" si="241"/>
        <v>0.99999467859901014</v>
      </c>
      <c r="BL747" s="9"/>
      <c r="BM747" s="10" t="e">
        <f t="shared" si="239"/>
        <v>#N/A</v>
      </c>
      <c r="BN747" s="10" t="e">
        <f t="shared" si="240"/>
        <v>#N/A</v>
      </c>
      <c r="BO747" s="10" t="e">
        <f t="shared" si="230"/>
        <v>#N/A</v>
      </c>
      <c r="BP747" t="str">
        <f t="shared" si="231"/>
        <v/>
      </c>
      <c r="BQ747" s="10" t="str">
        <f t="shared" si="232"/>
        <v/>
      </c>
    </row>
    <row r="748" spans="4:69" x14ac:dyDescent="0.25">
      <c r="D748" s="6">
        <v>43060</v>
      </c>
      <c r="E748">
        <v>230.10650000000001</v>
      </c>
      <c r="F748">
        <v>231.77</v>
      </c>
      <c r="I748" s="6">
        <v>43060</v>
      </c>
      <c r="J748">
        <v>231.77</v>
      </c>
      <c r="K748">
        <v>230.10650000000001</v>
      </c>
      <c r="P748" s="6">
        <v>43063</v>
      </c>
      <c r="Q748">
        <v>7.5800000000000006E-2</v>
      </c>
      <c r="S748" s="6">
        <v>43067</v>
      </c>
      <c r="T748">
        <v>53570</v>
      </c>
      <c r="W748" s="6">
        <v>43116</v>
      </c>
      <c r="X748" t="s">
        <v>1622</v>
      </c>
      <c r="Y748">
        <v>2598.15</v>
      </c>
      <c r="AJ748" s="6">
        <v>43063</v>
      </c>
      <c r="AK748" s="4">
        <f t="shared" si="224"/>
        <v>7.5800000000000006E-2</v>
      </c>
      <c r="AM748" s="6">
        <v>43067</v>
      </c>
      <c r="AN748">
        <f t="shared" si="225"/>
        <v>12358.063300000002</v>
      </c>
      <c r="AR748" s="6">
        <v>43060</v>
      </c>
      <c r="AS748">
        <f t="shared" si="226"/>
        <v>230.10650000000001</v>
      </c>
      <c r="AT748">
        <f t="shared" si="227"/>
        <v>2428.17</v>
      </c>
      <c r="AU748">
        <f t="shared" si="233"/>
        <v>6.5187856328643434E-3</v>
      </c>
      <c r="AV748">
        <f t="shared" si="234"/>
        <v>6.5495757284330658E-3</v>
      </c>
      <c r="AX748" s="6">
        <v>43060</v>
      </c>
      <c r="AY748">
        <f t="shared" si="228"/>
        <v>230.10650000000001</v>
      </c>
      <c r="AZ748">
        <f t="shared" si="229"/>
        <v>231.77</v>
      </c>
      <c r="BA748">
        <f t="shared" si="235"/>
        <v>0</v>
      </c>
      <c r="BB748">
        <f t="shared" si="236"/>
        <v>7.2292612333852979E-3</v>
      </c>
      <c r="BE748">
        <f t="shared" si="237"/>
        <v>127.1763340426119</v>
      </c>
      <c r="BF748" t="e">
        <f t="shared" si="238"/>
        <v>#N/A</v>
      </c>
      <c r="BG748">
        <f t="shared" si="222"/>
        <v>0.10793523209212667</v>
      </c>
      <c r="BH748">
        <f t="shared" si="223"/>
        <v>0.10792866529377691</v>
      </c>
      <c r="BI748">
        <f t="shared" si="241"/>
        <v>0.99999489242189332</v>
      </c>
      <c r="BL748" s="9"/>
      <c r="BM748" s="10" t="e">
        <f t="shared" si="239"/>
        <v>#N/A</v>
      </c>
      <c r="BN748" s="10" t="e">
        <f t="shared" si="240"/>
        <v>#N/A</v>
      </c>
      <c r="BO748" s="10" t="e">
        <f t="shared" si="230"/>
        <v>#N/A</v>
      </c>
      <c r="BP748" t="str">
        <f t="shared" si="231"/>
        <v/>
      </c>
      <c r="BQ748" s="10" t="str">
        <f t="shared" si="232"/>
        <v/>
      </c>
    </row>
    <row r="749" spans="4:69" x14ac:dyDescent="0.25">
      <c r="D749" s="6">
        <v>43061</v>
      </c>
      <c r="E749">
        <v>230.8793</v>
      </c>
      <c r="F749">
        <v>230.11</v>
      </c>
      <c r="I749" s="6">
        <v>43061</v>
      </c>
      <c r="J749">
        <v>230.11</v>
      </c>
      <c r="K749">
        <v>230.8793</v>
      </c>
      <c r="P749" s="6">
        <v>43066</v>
      </c>
      <c r="Q749">
        <v>5.7200000000000001E-2</v>
      </c>
      <c r="S749" s="6">
        <v>43068</v>
      </c>
      <c r="T749">
        <v>7034</v>
      </c>
      <c r="W749" s="6">
        <v>43117</v>
      </c>
      <c r="X749" t="s">
        <v>1622</v>
      </c>
      <c r="Y749">
        <v>2593.4</v>
      </c>
      <c r="AJ749" s="6">
        <v>43066</v>
      </c>
      <c r="AK749" s="4">
        <f t="shared" si="224"/>
        <v>5.7200000000000001E-2</v>
      </c>
      <c r="AM749" s="6">
        <v>43068</v>
      </c>
      <c r="AN749">
        <f t="shared" si="225"/>
        <v>1632.3803799999998</v>
      </c>
      <c r="AR749" s="6">
        <v>43061</v>
      </c>
      <c r="AS749">
        <f t="shared" si="226"/>
        <v>230.8793</v>
      </c>
      <c r="AT749">
        <f t="shared" si="227"/>
        <v>2436.4</v>
      </c>
      <c r="AU749">
        <f t="shared" si="233"/>
        <v>3.3584448939947276E-3</v>
      </c>
      <c r="AV749">
        <f t="shared" si="234"/>
        <v>3.3893837746121758E-3</v>
      </c>
      <c r="AX749" s="6">
        <v>43061</v>
      </c>
      <c r="AY749">
        <f t="shared" si="228"/>
        <v>230.8793</v>
      </c>
      <c r="AZ749">
        <f t="shared" si="229"/>
        <v>230.11</v>
      </c>
      <c r="BA749">
        <f t="shared" si="235"/>
        <v>-3.3320440593850309E-3</v>
      </c>
      <c r="BB749">
        <f t="shared" si="236"/>
        <v>0</v>
      </c>
      <c r="BE749">
        <f t="shared" si="237"/>
        <v>127.60344875231428</v>
      </c>
      <c r="BF749" t="e">
        <f t="shared" si="238"/>
        <v>#N/A</v>
      </c>
      <c r="BG749">
        <f t="shared" si="222"/>
        <v>0.10770208290545785</v>
      </c>
      <c r="BH749">
        <f t="shared" si="223"/>
        <v>0.1076962144252656</v>
      </c>
      <c r="BI749">
        <f t="shared" si="241"/>
        <v>0.99999494806188571</v>
      </c>
      <c r="BL749" s="9"/>
      <c r="BM749" s="10" t="e">
        <f t="shared" si="239"/>
        <v>#N/A</v>
      </c>
      <c r="BN749" s="10" t="e">
        <f t="shared" si="240"/>
        <v>#N/A</v>
      </c>
      <c r="BO749" s="10" t="e">
        <f t="shared" si="230"/>
        <v>#N/A</v>
      </c>
      <c r="BP749" t="str">
        <f t="shared" si="231"/>
        <v/>
      </c>
      <c r="BQ749" s="10" t="str">
        <f t="shared" si="232"/>
        <v/>
      </c>
    </row>
    <row r="750" spans="4:69" x14ac:dyDescent="0.25">
      <c r="D750" s="6">
        <v>43062</v>
      </c>
      <c r="E750">
        <v>230.87219999999999</v>
      </c>
      <c r="F750">
        <v>229.71</v>
      </c>
      <c r="I750" s="6">
        <v>43062</v>
      </c>
      <c r="J750">
        <v>229.71</v>
      </c>
      <c r="K750">
        <v>230.87219999999999</v>
      </c>
      <c r="P750" s="6">
        <v>43067</v>
      </c>
      <c r="Q750">
        <v>6.7799999999999999E-2</v>
      </c>
      <c r="S750" s="6">
        <v>43069</v>
      </c>
      <c r="T750">
        <v>2892</v>
      </c>
      <c r="W750" s="6">
        <v>43118</v>
      </c>
      <c r="X750" t="s">
        <v>1622</v>
      </c>
      <c r="Y750">
        <v>2574.33</v>
      </c>
      <c r="AJ750" s="6">
        <v>43067</v>
      </c>
      <c r="AK750" s="4">
        <f t="shared" si="224"/>
        <v>6.7799999999999999E-2</v>
      </c>
      <c r="AM750" s="6">
        <v>43069</v>
      </c>
      <c r="AN750">
        <f t="shared" si="225"/>
        <v>675.71580000000006</v>
      </c>
      <c r="AR750" s="6">
        <v>43062</v>
      </c>
      <c r="AS750">
        <f t="shared" si="226"/>
        <v>230.87219999999999</v>
      </c>
      <c r="AT750">
        <f t="shared" si="227"/>
        <v>2436.4</v>
      </c>
      <c r="AU750">
        <f t="shared" si="233"/>
        <v>-3.0751998988276519E-5</v>
      </c>
      <c r="AV750">
        <f t="shared" si="234"/>
        <v>0</v>
      </c>
      <c r="AX750" s="6">
        <v>43062</v>
      </c>
      <c r="AY750">
        <f t="shared" si="228"/>
        <v>230.87219999999999</v>
      </c>
      <c r="AZ750">
        <f t="shared" si="229"/>
        <v>229.71</v>
      </c>
      <c r="BA750">
        <f t="shared" si="235"/>
        <v>-5.0339538497921055E-3</v>
      </c>
      <c r="BB750">
        <f t="shared" si="236"/>
        <v>0</v>
      </c>
      <c r="BE750">
        <f t="shared" si="237"/>
        <v>127.59952469118734</v>
      </c>
      <c r="BF750" t="e">
        <f t="shared" si="238"/>
        <v>#N/A</v>
      </c>
      <c r="BG750">
        <f t="shared" si="222"/>
        <v>0.10768307678069876</v>
      </c>
      <c r="BH750">
        <f t="shared" si="223"/>
        <v>0.10767754885394475</v>
      </c>
      <c r="BI750">
        <f t="shared" si="241"/>
        <v>0.99999442126185556</v>
      </c>
      <c r="BL750" s="9"/>
      <c r="BM750" s="10" t="e">
        <f t="shared" si="239"/>
        <v>#N/A</v>
      </c>
      <c r="BN750" s="10" t="e">
        <f t="shared" si="240"/>
        <v>#N/A</v>
      </c>
      <c r="BO750" s="10" t="e">
        <f t="shared" si="230"/>
        <v>#N/A</v>
      </c>
      <c r="BP750" t="str">
        <f t="shared" si="231"/>
        <v/>
      </c>
      <c r="BQ750" s="10" t="str">
        <f t="shared" si="232"/>
        <v/>
      </c>
    </row>
    <row r="751" spans="4:69" x14ac:dyDescent="0.25">
      <c r="D751" s="6">
        <v>43063</v>
      </c>
      <c r="E751">
        <v>231.30199999999999</v>
      </c>
      <c r="F751">
        <v>232.11</v>
      </c>
      <c r="I751" s="6">
        <v>43063</v>
      </c>
      <c r="J751">
        <v>232.11</v>
      </c>
      <c r="K751">
        <v>231.30199999999999</v>
      </c>
      <c r="P751" s="6">
        <v>43068</v>
      </c>
      <c r="Q751">
        <v>7.6200000000000004E-2</v>
      </c>
      <c r="S751" s="6">
        <v>43070</v>
      </c>
      <c r="T751">
        <v>5172</v>
      </c>
      <c r="W751" s="6">
        <v>43119</v>
      </c>
      <c r="X751" t="s">
        <v>1622</v>
      </c>
      <c r="Y751">
        <v>2591.98</v>
      </c>
      <c r="AJ751" s="6">
        <v>43068</v>
      </c>
      <c r="AK751" s="4">
        <f t="shared" si="224"/>
        <v>7.6200000000000004E-2</v>
      </c>
      <c r="AM751" s="6">
        <v>43070</v>
      </c>
      <c r="AN751">
        <f t="shared" si="225"/>
        <v>1189.0945200000001</v>
      </c>
      <c r="AR751" s="6">
        <v>43063</v>
      </c>
      <c r="AS751">
        <f t="shared" si="226"/>
        <v>231.30199999999999</v>
      </c>
      <c r="AT751">
        <f t="shared" si="227"/>
        <v>2441.0100000000002</v>
      </c>
      <c r="AU751">
        <f t="shared" si="233"/>
        <v>1.8616360046814773E-3</v>
      </c>
      <c r="AV751">
        <f t="shared" si="234"/>
        <v>1.8921359382695346E-3</v>
      </c>
      <c r="AX751" s="6">
        <v>43063</v>
      </c>
      <c r="AY751">
        <f t="shared" si="228"/>
        <v>231.30199999999999</v>
      </c>
      <c r="AZ751">
        <f t="shared" si="229"/>
        <v>232.11</v>
      </c>
      <c r="BA751">
        <f t="shared" si="235"/>
        <v>0</v>
      </c>
      <c r="BB751">
        <f t="shared" si="236"/>
        <v>3.4932685406958708E-3</v>
      </c>
      <c r="BE751">
        <f t="shared" si="237"/>
        <v>127.8370685605327</v>
      </c>
      <c r="BF751" t="e">
        <f t="shared" si="238"/>
        <v>#N/A</v>
      </c>
      <c r="BG751">
        <f t="shared" si="222"/>
        <v>0.10765935419727567</v>
      </c>
      <c r="BH751">
        <f t="shared" si="223"/>
        <v>0.10765227549218484</v>
      </c>
      <c r="BI751">
        <f t="shared" si="241"/>
        <v>0.99999562568825351</v>
      </c>
      <c r="BL751" s="9"/>
      <c r="BM751" s="10" t="e">
        <f t="shared" si="239"/>
        <v>#N/A</v>
      </c>
      <c r="BN751" s="10" t="e">
        <f t="shared" si="240"/>
        <v>#N/A</v>
      </c>
      <c r="BO751" s="10" t="e">
        <f t="shared" si="230"/>
        <v>#N/A</v>
      </c>
      <c r="BP751" t="str">
        <f t="shared" si="231"/>
        <v/>
      </c>
      <c r="BQ751" s="10" t="str">
        <f t="shared" si="232"/>
        <v/>
      </c>
    </row>
    <row r="752" spans="4:69" x14ac:dyDescent="0.25">
      <c r="D752" s="6">
        <v>43066</v>
      </c>
      <c r="E752">
        <v>230.7747</v>
      </c>
      <c r="F752">
        <v>230.34</v>
      </c>
      <c r="I752" s="6">
        <v>43066</v>
      </c>
      <c r="J752">
        <v>230.34</v>
      </c>
      <c r="K752">
        <v>230.7747</v>
      </c>
      <c r="P752" s="6">
        <v>43069</v>
      </c>
      <c r="Q752">
        <v>7.9799999999999996E-2</v>
      </c>
      <c r="S752" s="6">
        <v>43073</v>
      </c>
      <c r="T752">
        <v>5408</v>
      </c>
      <c r="W752" s="6">
        <v>43122</v>
      </c>
      <c r="X752" t="s">
        <v>1622</v>
      </c>
      <c r="Y752">
        <v>2594.89</v>
      </c>
      <c r="AJ752" s="6">
        <v>43069</v>
      </c>
      <c r="AK752" s="4">
        <f t="shared" si="224"/>
        <v>7.9799999999999996E-2</v>
      </c>
      <c r="AM752" s="6">
        <v>43073</v>
      </c>
      <c r="AN752">
        <f t="shared" si="225"/>
        <v>1254.54784</v>
      </c>
      <c r="AR752" s="6">
        <v>43066</v>
      </c>
      <c r="AS752">
        <f t="shared" si="226"/>
        <v>230.7747</v>
      </c>
      <c r="AT752">
        <f t="shared" si="227"/>
        <v>2435.67</v>
      </c>
      <c r="AU752">
        <f t="shared" si="233"/>
        <v>-2.2797035909762897E-3</v>
      </c>
      <c r="AV752">
        <f t="shared" si="234"/>
        <v>-2.1876190593238531E-3</v>
      </c>
      <c r="AX752" s="6">
        <v>43066</v>
      </c>
      <c r="AY752">
        <f t="shared" si="228"/>
        <v>230.7747</v>
      </c>
      <c r="AZ752">
        <f t="shared" si="229"/>
        <v>230.34</v>
      </c>
      <c r="BA752">
        <f t="shared" si="235"/>
        <v>-1.8836553573680082E-3</v>
      </c>
      <c r="BB752">
        <f t="shared" si="236"/>
        <v>0</v>
      </c>
      <c r="BE752">
        <f t="shared" si="237"/>
        <v>127.54563793627537</v>
      </c>
      <c r="BF752" t="e">
        <f t="shared" si="238"/>
        <v>#N/A</v>
      </c>
      <c r="BG752">
        <f t="shared" si="222"/>
        <v>0.1076935757200523</v>
      </c>
      <c r="BH752">
        <f t="shared" si="223"/>
        <v>0.10768490758065855</v>
      </c>
      <c r="BI752">
        <f t="shared" si="241"/>
        <v>0.9999945603321132</v>
      </c>
      <c r="BL752" s="9"/>
      <c r="BM752" s="10" t="e">
        <f t="shared" si="239"/>
        <v>#N/A</v>
      </c>
      <c r="BN752" s="10" t="e">
        <f t="shared" si="240"/>
        <v>#N/A</v>
      </c>
      <c r="BO752" s="10" t="e">
        <f t="shared" si="230"/>
        <v>#N/A</v>
      </c>
      <c r="BP752" t="str">
        <f t="shared" si="231"/>
        <v/>
      </c>
      <c r="BQ752" s="10" t="str">
        <f t="shared" si="232"/>
        <v/>
      </c>
    </row>
    <row r="753" spans="4:69" x14ac:dyDescent="0.25">
      <c r="D753" s="6">
        <v>43067</v>
      </c>
      <c r="E753">
        <v>230.16409999999999</v>
      </c>
      <c r="F753">
        <v>230.69</v>
      </c>
      <c r="I753" s="6">
        <v>43067</v>
      </c>
      <c r="J753">
        <v>230.69</v>
      </c>
      <c r="K753">
        <v>230.16409999999999</v>
      </c>
      <c r="P753" s="6">
        <v>43070</v>
      </c>
      <c r="Q753">
        <v>8.4599999999999995E-2</v>
      </c>
      <c r="S753" s="6">
        <v>43074</v>
      </c>
      <c r="T753">
        <v>5188</v>
      </c>
      <c r="W753" s="6">
        <v>43123</v>
      </c>
      <c r="X753" t="s">
        <v>1622</v>
      </c>
      <c r="Y753">
        <v>2621.0700000000002</v>
      </c>
      <c r="AJ753" s="6">
        <v>43070</v>
      </c>
      <c r="AK753" s="4">
        <f t="shared" si="224"/>
        <v>8.4599999999999995E-2</v>
      </c>
      <c r="AM753" s="6">
        <v>43074</v>
      </c>
      <c r="AN753">
        <f t="shared" si="225"/>
        <v>1207.61076</v>
      </c>
      <c r="AR753" s="6">
        <v>43067</v>
      </c>
      <c r="AS753">
        <f t="shared" si="226"/>
        <v>230.16409999999999</v>
      </c>
      <c r="AT753">
        <f t="shared" si="227"/>
        <v>2429.3000000000002</v>
      </c>
      <c r="AU753">
        <f t="shared" si="233"/>
        <v>-2.6458706261994758E-3</v>
      </c>
      <c r="AV753">
        <f t="shared" si="234"/>
        <v>-2.6152968177133307E-3</v>
      </c>
      <c r="AX753" s="6">
        <v>43067</v>
      </c>
      <c r="AY753">
        <f t="shared" si="228"/>
        <v>230.16409999999999</v>
      </c>
      <c r="AZ753">
        <f t="shared" si="229"/>
        <v>230.69</v>
      </c>
      <c r="BA753">
        <f t="shared" si="235"/>
        <v>0</v>
      </c>
      <c r="BB753">
        <f t="shared" si="236"/>
        <v>2.2848915187034802E-3</v>
      </c>
      <c r="BE753">
        <f t="shared" si="237"/>
        <v>127.2081686793599</v>
      </c>
      <c r="BF753" t="e">
        <f t="shared" si="238"/>
        <v>#N/A</v>
      </c>
      <c r="BG753">
        <f t="shared" si="222"/>
        <v>0.10774907660898171</v>
      </c>
      <c r="BH753">
        <f t="shared" si="223"/>
        <v>0.10774081214206788</v>
      </c>
      <c r="BI753">
        <f t="shared" si="241"/>
        <v>0.9999935876696826</v>
      </c>
      <c r="BL753" s="9"/>
      <c r="BM753" s="10" t="e">
        <f t="shared" si="239"/>
        <v>#N/A</v>
      </c>
      <c r="BN753" s="10" t="e">
        <f t="shared" si="240"/>
        <v>#N/A</v>
      </c>
      <c r="BO753" s="10" t="e">
        <f t="shared" si="230"/>
        <v>#N/A</v>
      </c>
      <c r="BP753" t="str">
        <f t="shared" si="231"/>
        <v/>
      </c>
      <c r="BQ753" s="10" t="str">
        <f t="shared" si="232"/>
        <v/>
      </c>
    </row>
    <row r="754" spans="4:69" x14ac:dyDescent="0.25">
      <c r="D754" s="6">
        <v>43068</v>
      </c>
      <c r="E754">
        <v>231.97989999999999</v>
      </c>
      <c r="F754">
        <v>232.07</v>
      </c>
      <c r="I754" s="6">
        <v>43068</v>
      </c>
      <c r="J754">
        <v>232.07</v>
      </c>
      <c r="K754">
        <v>231.97989999999999</v>
      </c>
      <c r="P754" s="6">
        <v>43073</v>
      </c>
      <c r="Q754">
        <v>5.9499999999999997E-2</v>
      </c>
      <c r="S754" s="6">
        <v>43075</v>
      </c>
      <c r="T754">
        <v>9877</v>
      </c>
      <c r="W754" s="6">
        <v>43124</v>
      </c>
      <c r="X754" t="s">
        <v>1622</v>
      </c>
      <c r="Y754">
        <v>2607.5500000000002</v>
      </c>
      <c r="AJ754" s="6">
        <v>43073</v>
      </c>
      <c r="AK754" s="4">
        <f t="shared" si="224"/>
        <v>5.9499999999999997E-2</v>
      </c>
      <c r="AM754" s="6">
        <v>43075</v>
      </c>
      <c r="AN754">
        <f t="shared" si="225"/>
        <v>2275.1669499999998</v>
      </c>
      <c r="AR754" s="6">
        <v>43068</v>
      </c>
      <c r="AS754">
        <f t="shared" si="226"/>
        <v>231.97989999999999</v>
      </c>
      <c r="AT754">
        <f t="shared" si="227"/>
        <v>2448.54</v>
      </c>
      <c r="AU754">
        <f t="shared" si="233"/>
        <v>7.8891538689134233E-3</v>
      </c>
      <c r="AV754">
        <f t="shared" si="234"/>
        <v>7.919976948091989E-3</v>
      </c>
      <c r="AX754" s="6">
        <v>43068</v>
      </c>
      <c r="AY754">
        <f t="shared" si="228"/>
        <v>231.97989999999999</v>
      </c>
      <c r="AZ754">
        <f t="shared" si="229"/>
        <v>232.07</v>
      </c>
      <c r="BA754">
        <f t="shared" si="235"/>
        <v>0</v>
      </c>
      <c r="BB754">
        <f t="shared" si="236"/>
        <v>3.8839571876714274E-4</v>
      </c>
      <c r="BE754">
        <f t="shared" si="237"/>
        <v>128.21173349545407</v>
      </c>
      <c r="BF754" t="e">
        <f t="shared" si="238"/>
        <v>#N/A</v>
      </c>
      <c r="BG754">
        <f t="shared" si="222"/>
        <v>0.10763330866022662</v>
      </c>
      <c r="BH754">
        <f t="shared" si="223"/>
        <v>0.10762520741863024</v>
      </c>
      <c r="BI754">
        <f t="shared" si="241"/>
        <v>0.99999396136394447</v>
      </c>
      <c r="BL754" s="9"/>
      <c r="BM754" s="10" t="e">
        <f t="shared" si="239"/>
        <v>#N/A</v>
      </c>
      <c r="BN754" s="10" t="e">
        <f t="shared" si="240"/>
        <v>#N/A</v>
      </c>
      <c r="BO754" s="10" t="e">
        <f t="shared" si="230"/>
        <v>#N/A</v>
      </c>
      <c r="BP754" t="str">
        <f t="shared" si="231"/>
        <v/>
      </c>
      <c r="BQ754" s="10" t="str">
        <f t="shared" si="232"/>
        <v/>
      </c>
    </row>
    <row r="755" spans="4:69" x14ac:dyDescent="0.25">
      <c r="D755" s="6">
        <v>43069</v>
      </c>
      <c r="E755">
        <v>232.7345</v>
      </c>
      <c r="F755">
        <v>233.65</v>
      </c>
      <c r="I755" s="6">
        <v>43069</v>
      </c>
      <c r="J755">
        <v>233.65</v>
      </c>
      <c r="K755">
        <v>232.7345</v>
      </c>
      <c r="P755" s="6">
        <v>43074</v>
      </c>
      <c r="Q755">
        <v>7.2300000000000003E-2</v>
      </c>
      <c r="S755" s="6">
        <v>43076</v>
      </c>
      <c r="T755">
        <v>8656</v>
      </c>
      <c r="W755" s="6">
        <v>43125</v>
      </c>
      <c r="X755" t="s">
        <v>1622</v>
      </c>
      <c r="Y755">
        <v>2584.75</v>
      </c>
      <c r="AJ755" s="6">
        <v>43074</v>
      </c>
      <c r="AK755" s="4">
        <f t="shared" si="224"/>
        <v>7.2300000000000003E-2</v>
      </c>
      <c r="AM755" s="6">
        <v>43076</v>
      </c>
      <c r="AN755">
        <f t="shared" si="225"/>
        <v>2014.5974400000002</v>
      </c>
      <c r="AR755" s="6">
        <v>43069</v>
      </c>
      <c r="AS755">
        <f t="shared" si="226"/>
        <v>232.7345</v>
      </c>
      <c r="AT755">
        <f t="shared" si="227"/>
        <v>2456.58</v>
      </c>
      <c r="AU755">
        <f t="shared" si="233"/>
        <v>3.2528680286525447E-3</v>
      </c>
      <c r="AV755">
        <f t="shared" si="234"/>
        <v>3.2835894042979596E-3</v>
      </c>
      <c r="AX755" s="6">
        <v>43069</v>
      </c>
      <c r="AY755">
        <f t="shared" si="228"/>
        <v>232.7345</v>
      </c>
      <c r="AZ755">
        <f t="shared" si="229"/>
        <v>233.65</v>
      </c>
      <c r="BA755">
        <f t="shared" si="235"/>
        <v>0</v>
      </c>
      <c r="BB755">
        <f t="shared" si="236"/>
        <v>3.9336669037035588E-3</v>
      </c>
      <c r="BE755">
        <f t="shared" si="237"/>
        <v>128.62878934423955</v>
      </c>
      <c r="BF755" t="e">
        <f t="shared" si="238"/>
        <v>#N/A</v>
      </c>
      <c r="BG755">
        <f t="shared" si="222"/>
        <v>0.1075720019942162</v>
      </c>
      <c r="BH755">
        <f t="shared" si="223"/>
        <v>0.10756304966795012</v>
      </c>
      <c r="BI755">
        <f t="shared" si="241"/>
        <v>0.99999407218452196</v>
      </c>
      <c r="BL755" s="9"/>
      <c r="BM755" s="10" t="e">
        <f t="shared" si="239"/>
        <v>#N/A</v>
      </c>
      <c r="BN755" s="10" t="e">
        <f t="shared" si="240"/>
        <v>#N/A</v>
      </c>
      <c r="BO755" s="10" t="e">
        <f t="shared" si="230"/>
        <v>#N/A</v>
      </c>
      <c r="BP755" t="str">
        <f t="shared" si="231"/>
        <v/>
      </c>
      <c r="BQ755" s="10" t="str">
        <f t="shared" si="232"/>
        <v/>
      </c>
    </row>
    <row r="756" spans="4:69" x14ac:dyDescent="0.25">
      <c r="D756" s="6">
        <v>43070</v>
      </c>
      <c r="E756">
        <v>233.29669999999999</v>
      </c>
      <c r="F756">
        <v>229.91</v>
      </c>
      <c r="I756" s="6">
        <v>43070</v>
      </c>
      <c r="J756">
        <v>229.91</v>
      </c>
      <c r="K756">
        <v>233.29669999999999</v>
      </c>
      <c r="P756" s="6">
        <v>43075</v>
      </c>
      <c r="Q756">
        <v>7.7299999999999994E-2</v>
      </c>
      <c r="S756" s="6">
        <v>43077</v>
      </c>
      <c r="T756">
        <v>2371</v>
      </c>
      <c r="W756" s="6">
        <v>43126</v>
      </c>
      <c r="X756" t="s">
        <v>1622</v>
      </c>
      <c r="Y756">
        <v>2577.62</v>
      </c>
      <c r="AJ756" s="6">
        <v>43075</v>
      </c>
      <c r="AK756" s="4">
        <f t="shared" si="224"/>
        <v>7.7299999999999994E-2</v>
      </c>
      <c r="AM756" s="6">
        <v>43077</v>
      </c>
      <c r="AN756">
        <f t="shared" si="225"/>
        <v>555.05110000000002</v>
      </c>
      <c r="AR756" s="6">
        <v>43070</v>
      </c>
      <c r="AS756">
        <f t="shared" si="226"/>
        <v>233.29669999999999</v>
      </c>
      <c r="AT756">
        <f t="shared" si="227"/>
        <v>2462.59</v>
      </c>
      <c r="AU756">
        <f t="shared" si="233"/>
        <v>2.415628108423995E-3</v>
      </c>
      <c r="AV756">
        <f t="shared" si="234"/>
        <v>2.4464906496024508E-3</v>
      </c>
      <c r="AX756" s="6">
        <v>43070</v>
      </c>
      <c r="AY756">
        <f t="shared" si="228"/>
        <v>233.29669999999999</v>
      </c>
      <c r="AZ756">
        <f t="shared" si="229"/>
        <v>229.91</v>
      </c>
      <c r="BA756">
        <f t="shared" si="235"/>
        <v>-1.4516707694536612E-2</v>
      </c>
      <c r="BB756">
        <f t="shared" si="236"/>
        <v>0</v>
      </c>
      <c r="BE756">
        <f t="shared" si="237"/>
        <v>128.93950866333205</v>
      </c>
      <c r="BF756" t="e">
        <f t="shared" si="238"/>
        <v>#N/A</v>
      </c>
      <c r="BG756">
        <f t="shared" si="222"/>
        <v>0.10726039382721306</v>
      </c>
      <c r="BH756">
        <f t="shared" si="223"/>
        <v>0.10725497093102143</v>
      </c>
      <c r="BI756">
        <f t="shared" si="241"/>
        <v>0.99999537159389162</v>
      </c>
      <c r="BL756" s="9"/>
      <c r="BM756" s="10" t="e">
        <f t="shared" si="239"/>
        <v>#N/A</v>
      </c>
      <c r="BN756" s="10" t="e">
        <f t="shared" si="240"/>
        <v>#N/A</v>
      </c>
      <c r="BO756" s="10" t="e">
        <f t="shared" si="230"/>
        <v>#N/A</v>
      </c>
      <c r="BP756" t="str">
        <f t="shared" si="231"/>
        <v/>
      </c>
      <c r="BQ756" s="10" t="str">
        <f t="shared" si="232"/>
        <v/>
      </c>
    </row>
    <row r="757" spans="4:69" x14ac:dyDescent="0.25">
      <c r="D757" s="6">
        <v>43073</v>
      </c>
      <c r="E757">
        <v>232.0078</v>
      </c>
      <c r="F757">
        <v>231.98</v>
      </c>
      <c r="I757" s="6">
        <v>43073</v>
      </c>
      <c r="J757">
        <v>231.98</v>
      </c>
      <c r="K757">
        <v>232.0078</v>
      </c>
      <c r="P757" s="6">
        <v>43076</v>
      </c>
      <c r="Q757">
        <v>7.3700000000000002E-2</v>
      </c>
      <c r="S757" s="6">
        <v>43080</v>
      </c>
      <c r="T757">
        <v>8785</v>
      </c>
      <c r="W757" s="6">
        <v>43129</v>
      </c>
      <c r="X757" t="s">
        <v>1622</v>
      </c>
      <c r="Y757">
        <v>2579.1799999999998</v>
      </c>
      <c r="AJ757" s="6">
        <v>43076</v>
      </c>
      <c r="AK757" s="4">
        <f t="shared" si="224"/>
        <v>7.3700000000000002E-2</v>
      </c>
      <c r="AM757" s="6">
        <v>43080</v>
      </c>
      <c r="AN757">
        <f t="shared" si="225"/>
        <v>2063.0694000000003</v>
      </c>
      <c r="AR757" s="6">
        <v>43073</v>
      </c>
      <c r="AS757">
        <f t="shared" si="226"/>
        <v>232.0078</v>
      </c>
      <c r="AT757">
        <f t="shared" si="227"/>
        <v>2449.21</v>
      </c>
      <c r="AU757">
        <f t="shared" si="233"/>
        <v>-5.5247245246073939E-3</v>
      </c>
      <c r="AV757">
        <f t="shared" si="234"/>
        <v>-5.4333039604644862E-3</v>
      </c>
      <c r="AX757" s="6">
        <v>43073</v>
      </c>
      <c r="AY757">
        <f t="shared" si="228"/>
        <v>232.0078</v>
      </c>
      <c r="AZ757">
        <f t="shared" si="229"/>
        <v>231.98</v>
      </c>
      <c r="BA757">
        <f t="shared" si="235"/>
        <v>-1.1982355765627339E-4</v>
      </c>
      <c r="BB757">
        <f t="shared" si="236"/>
        <v>0</v>
      </c>
      <c r="BE757">
        <f t="shared" si="237"/>
        <v>128.22715339762891</v>
      </c>
      <c r="BF757" t="e">
        <f t="shared" si="238"/>
        <v>#N/A</v>
      </c>
      <c r="BG757">
        <f t="shared" si="222"/>
        <v>0.10727702575153544</v>
      </c>
      <c r="BH757">
        <f t="shared" si="223"/>
        <v>0.10726945863268258</v>
      </c>
      <c r="BI757">
        <f t="shared" si="241"/>
        <v>0.99999352324612345</v>
      </c>
      <c r="BL757" s="9"/>
      <c r="BM757" s="10" t="e">
        <f t="shared" si="239"/>
        <v>#N/A</v>
      </c>
      <c r="BN757" s="10" t="e">
        <f t="shared" si="240"/>
        <v>#N/A</v>
      </c>
      <c r="BO757" s="10" t="e">
        <f t="shared" si="230"/>
        <v>#N/A</v>
      </c>
      <c r="BP757" t="str">
        <f t="shared" si="231"/>
        <v/>
      </c>
      <c r="BQ757" s="10" t="str">
        <f t="shared" si="232"/>
        <v/>
      </c>
    </row>
    <row r="758" spans="4:69" x14ac:dyDescent="0.25">
      <c r="D758" s="6">
        <v>43074</v>
      </c>
      <c r="E758">
        <v>232.54249999999999</v>
      </c>
      <c r="F758">
        <v>232.77</v>
      </c>
      <c r="I758" s="6">
        <v>43074</v>
      </c>
      <c r="J758">
        <v>232.77</v>
      </c>
      <c r="K758">
        <v>232.54249999999999</v>
      </c>
      <c r="P758" s="6">
        <v>43077</v>
      </c>
      <c r="Q758">
        <v>8.3599999999999994E-2</v>
      </c>
      <c r="S758" s="6">
        <v>43081</v>
      </c>
      <c r="T758">
        <v>1518</v>
      </c>
      <c r="W758" s="6">
        <v>43130</v>
      </c>
      <c r="X758" t="s">
        <v>1622</v>
      </c>
      <c r="Y758">
        <v>2548.48</v>
      </c>
      <c r="AJ758" s="6">
        <v>43077</v>
      </c>
      <c r="AK758" s="4">
        <f t="shared" si="224"/>
        <v>8.3599999999999994E-2</v>
      </c>
      <c r="AM758" s="6">
        <v>43081</v>
      </c>
      <c r="AN758">
        <f t="shared" si="225"/>
        <v>359.06771999999995</v>
      </c>
      <c r="AR758" s="6">
        <v>43074</v>
      </c>
      <c r="AS758">
        <f t="shared" si="226"/>
        <v>232.54249999999999</v>
      </c>
      <c r="AT758">
        <f t="shared" si="227"/>
        <v>2454.9299999999998</v>
      </c>
      <c r="AU758">
        <f t="shared" si="233"/>
        <v>2.3046638949206777E-3</v>
      </c>
      <c r="AV758">
        <f t="shared" si="234"/>
        <v>2.3354469400336253E-3</v>
      </c>
      <c r="AX758" s="6">
        <v>43074</v>
      </c>
      <c r="AY758">
        <f t="shared" si="228"/>
        <v>232.54249999999999</v>
      </c>
      <c r="AZ758">
        <f t="shared" si="229"/>
        <v>232.77</v>
      </c>
      <c r="BA758">
        <f t="shared" si="235"/>
        <v>0</v>
      </c>
      <c r="BB758">
        <f t="shared" si="236"/>
        <v>9.7831579173712768E-4</v>
      </c>
      <c r="BE758">
        <f t="shared" si="237"/>
        <v>128.52267388841287</v>
      </c>
      <c r="BF758" t="e">
        <f t="shared" si="238"/>
        <v>#N/A</v>
      </c>
      <c r="BG758">
        <f t="shared" si="222"/>
        <v>0.10697214172064264</v>
      </c>
      <c r="BH758">
        <f t="shared" si="223"/>
        <v>0.10696537713112923</v>
      </c>
      <c r="BI758">
        <f t="shared" si="241"/>
        <v>0.99999352081105097</v>
      </c>
      <c r="BL758" s="9"/>
      <c r="BM758" s="10" t="e">
        <f t="shared" si="239"/>
        <v>#N/A</v>
      </c>
      <c r="BN758" s="10" t="e">
        <f t="shared" si="240"/>
        <v>#N/A</v>
      </c>
      <c r="BO758" s="10" t="e">
        <f t="shared" si="230"/>
        <v>#N/A</v>
      </c>
      <c r="BP758" t="str">
        <f t="shared" si="231"/>
        <v/>
      </c>
      <c r="BQ758" s="10" t="str">
        <f t="shared" si="232"/>
        <v/>
      </c>
    </row>
    <row r="759" spans="4:69" x14ac:dyDescent="0.25">
      <c r="D759" s="6">
        <v>43075</v>
      </c>
      <c r="E759">
        <v>229.19739999999999</v>
      </c>
      <c r="F759">
        <v>230.35</v>
      </c>
      <c r="I759" s="6">
        <v>43075</v>
      </c>
      <c r="J759">
        <v>230.35</v>
      </c>
      <c r="K759">
        <v>229.19739999999999</v>
      </c>
      <c r="P759" s="6">
        <v>43080</v>
      </c>
      <c r="Q759">
        <v>8.0100000000000005E-2</v>
      </c>
      <c r="S759" s="6">
        <v>43082</v>
      </c>
      <c r="T759">
        <v>6744</v>
      </c>
      <c r="W759" s="6">
        <v>43131</v>
      </c>
      <c r="X759" t="s">
        <v>1622</v>
      </c>
      <c r="Y759">
        <v>2519.21</v>
      </c>
      <c r="AJ759" s="6">
        <v>43080</v>
      </c>
      <c r="AK759" s="4">
        <f t="shared" si="224"/>
        <v>8.0100000000000005E-2</v>
      </c>
      <c r="AM759" s="6">
        <v>43082</v>
      </c>
      <c r="AN759">
        <f t="shared" si="225"/>
        <v>1590.7747199999999</v>
      </c>
      <c r="AR759" s="6">
        <v>43075</v>
      </c>
      <c r="AS759">
        <f t="shared" si="226"/>
        <v>229.19739999999999</v>
      </c>
      <c r="AT759">
        <f t="shared" si="227"/>
        <v>2419.69</v>
      </c>
      <c r="AU759">
        <f t="shared" si="233"/>
        <v>-1.4384897384349116E-2</v>
      </c>
      <c r="AV759">
        <f t="shared" si="234"/>
        <v>-1.4354788120231499E-2</v>
      </c>
      <c r="AX759" s="6">
        <v>43075</v>
      </c>
      <c r="AY759">
        <f t="shared" si="228"/>
        <v>229.19739999999999</v>
      </c>
      <c r="AZ759">
        <f t="shared" si="229"/>
        <v>230.35</v>
      </c>
      <c r="BA759">
        <f t="shared" si="235"/>
        <v>0</v>
      </c>
      <c r="BB759">
        <f t="shared" si="236"/>
        <v>5.0288528578421587E-3</v>
      </c>
      <c r="BE759">
        <f t="shared" si="237"/>
        <v>126.67388841296588</v>
      </c>
      <c r="BF759" t="e">
        <f t="shared" si="238"/>
        <v>#N/A</v>
      </c>
      <c r="BG759">
        <f t="shared" si="222"/>
        <v>0.10711124907286533</v>
      </c>
      <c r="BH759">
        <f t="shared" si="223"/>
        <v>0.10710886099618269</v>
      </c>
      <c r="BI759">
        <f t="shared" si="241"/>
        <v>0.9999944094076868</v>
      </c>
      <c r="BL759" s="9"/>
      <c r="BM759" s="10" t="e">
        <f t="shared" si="239"/>
        <v>#N/A</v>
      </c>
      <c r="BN759" s="10" t="e">
        <f t="shared" si="240"/>
        <v>#N/A</v>
      </c>
      <c r="BO759" s="10" t="e">
        <f t="shared" si="230"/>
        <v>#N/A</v>
      </c>
      <c r="BP759" t="str">
        <f t="shared" si="231"/>
        <v/>
      </c>
      <c r="BQ759" s="10" t="str">
        <f t="shared" si="232"/>
        <v/>
      </c>
    </row>
    <row r="760" spans="4:69" x14ac:dyDescent="0.25">
      <c r="D760" s="6">
        <v>43076</v>
      </c>
      <c r="E760">
        <v>231.9599</v>
      </c>
      <c r="F760">
        <v>232.74</v>
      </c>
      <c r="I760" s="6">
        <v>43076</v>
      </c>
      <c r="J760">
        <v>232.74</v>
      </c>
      <c r="K760">
        <v>231.9599</v>
      </c>
      <c r="P760" s="6">
        <v>43081</v>
      </c>
      <c r="Q760">
        <v>7.7899999999999997E-2</v>
      </c>
      <c r="S760" s="6">
        <v>43083</v>
      </c>
      <c r="T760">
        <v>34762</v>
      </c>
      <c r="W760" s="6">
        <v>43132</v>
      </c>
      <c r="X760" t="s">
        <v>1622</v>
      </c>
      <c r="Y760">
        <v>2565.3000000000002</v>
      </c>
      <c r="AJ760" s="6">
        <v>43081</v>
      </c>
      <c r="AK760" s="4">
        <f t="shared" si="224"/>
        <v>7.7899999999999997E-2</v>
      </c>
      <c r="AM760" s="6">
        <v>43083</v>
      </c>
      <c r="AN760">
        <f t="shared" si="225"/>
        <v>8138.1318200000005</v>
      </c>
      <c r="AR760" s="6">
        <v>43076</v>
      </c>
      <c r="AS760">
        <f t="shared" si="226"/>
        <v>231.9599</v>
      </c>
      <c r="AT760">
        <f t="shared" si="227"/>
        <v>2448.9299999999998</v>
      </c>
      <c r="AU760">
        <f t="shared" si="233"/>
        <v>1.2052929047188243E-2</v>
      </c>
      <c r="AV760">
        <f t="shared" si="234"/>
        <v>1.2084192603184718E-2</v>
      </c>
      <c r="AX760" s="6">
        <v>43076</v>
      </c>
      <c r="AY760">
        <f t="shared" si="228"/>
        <v>231.9599</v>
      </c>
      <c r="AZ760">
        <f t="shared" si="229"/>
        <v>232.74</v>
      </c>
      <c r="BA760">
        <f t="shared" si="235"/>
        <v>0</v>
      </c>
      <c r="BB760">
        <f t="shared" si="236"/>
        <v>3.3630812912059938E-3</v>
      </c>
      <c r="BE760">
        <f t="shared" si="237"/>
        <v>128.20067980213881</v>
      </c>
      <c r="BF760" t="e">
        <f t="shared" si="238"/>
        <v>#N/A</v>
      </c>
      <c r="BG760">
        <f t="shared" si="222"/>
        <v>0.10745014793602968</v>
      </c>
      <c r="BH760">
        <f t="shared" si="223"/>
        <v>0.1074469598183746</v>
      </c>
      <c r="BI760">
        <f t="shared" si="241"/>
        <v>0.99999521529900282</v>
      </c>
      <c r="BL760" s="9"/>
      <c r="BM760" s="10" t="e">
        <f t="shared" si="239"/>
        <v>#N/A</v>
      </c>
      <c r="BN760" s="10" t="e">
        <f t="shared" si="240"/>
        <v>#N/A</v>
      </c>
      <c r="BO760" s="10" t="e">
        <f t="shared" si="230"/>
        <v>#N/A</v>
      </c>
      <c r="BP760" t="str">
        <f t="shared" si="231"/>
        <v/>
      </c>
      <c r="BQ760" s="10" t="str">
        <f t="shared" si="232"/>
        <v/>
      </c>
    </row>
    <row r="761" spans="4:69" x14ac:dyDescent="0.25">
      <c r="D761" s="6">
        <v>43077</v>
      </c>
      <c r="E761">
        <v>234.21080000000001</v>
      </c>
      <c r="F761">
        <v>234.1</v>
      </c>
      <c r="I761" s="6">
        <v>43077</v>
      </c>
      <c r="J761">
        <v>234.1</v>
      </c>
      <c r="K761">
        <v>234.21080000000001</v>
      </c>
      <c r="P761" s="6">
        <v>43082</v>
      </c>
      <c r="Q761">
        <v>8.6599999999999996E-2</v>
      </c>
      <c r="S761" s="6">
        <v>43084</v>
      </c>
      <c r="T761">
        <v>11218</v>
      </c>
      <c r="W761" s="6">
        <v>43133</v>
      </c>
      <c r="X761" t="s">
        <v>1622</v>
      </c>
      <c r="Y761">
        <v>2556.6999999999998</v>
      </c>
      <c r="AJ761" s="6">
        <v>43082</v>
      </c>
      <c r="AK761" s="4">
        <f t="shared" si="224"/>
        <v>8.6599999999999996E-2</v>
      </c>
      <c r="AM761" s="6">
        <v>43084</v>
      </c>
      <c r="AN761">
        <f t="shared" si="225"/>
        <v>2630.2844599999999</v>
      </c>
      <c r="AR761" s="6">
        <v>43077</v>
      </c>
      <c r="AS761">
        <f t="shared" si="226"/>
        <v>234.21080000000001</v>
      </c>
      <c r="AT761">
        <f t="shared" si="227"/>
        <v>2472.77</v>
      </c>
      <c r="AU761">
        <f t="shared" si="233"/>
        <v>9.703832429657E-3</v>
      </c>
      <c r="AV761">
        <f t="shared" si="234"/>
        <v>9.7348637976586438E-3</v>
      </c>
      <c r="AX761" s="6">
        <v>43077</v>
      </c>
      <c r="AY761">
        <f t="shared" si="228"/>
        <v>234.21080000000001</v>
      </c>
      <c r="AZ761">
        <f t="shared" si="229"/>
        <v>234.1</v>
      </c>
      <c r="BA761">
        <f t="shared" si="235"/>
        <v>-4.7307809887509045E-4</v>
      </c>
      <c r="BB761">
        <f t="shared" si="236"/>
        <v>0</v>
      </c>
      <c r="BE761">
        <f t="shared" si="237"/>
        <v>129.44471771630688</v>
      </c>
      <c r="BF761" t="e">
        <f t="shared" si="238"/>
        <v>#N/A</v>
      </c>
      <c r="BG761">
        <f t="shared" si="222"/>
        <v>0.1077909454963864</v>
      </c>
      <c r="BH761">
        <f t="shared" si="223"/>
        <v>0.10778522143374934</v>
      </c>
      <c r="BI761">
        <f t="shared" si="241"/>
        <v>0.99999598383506938</v>
      </c>
      <c r="BL761" s="9"/>
      <c r="BM761" s="10" t="e">
        <f t="shared" si="239"/>
        <v>#N/A</v>
      </c>
      <c r="BN761" s="10" t="e">
        <f t="shared" si="240"/>
        <v>#N/A</v>
      </c>
      <c r="BO761" s="10" t="e">
        <f t="shared" si="230"/>
        <v>#N/A</v>
      </c>
      <c r="BP761" t="str">
        <f t="shared" si="231"/>
        <v/>
      </c>
      <c r="BQ761" s="10" t="str">
        <f t="shared" si="232"/>
        <v/>
      </c>
    </row>
    <row r="762" spans="4:69" x14ac:dyDescent="0.25">
      <c r="D762" s="6">
        <v>43080</v>
      </c>
      <c r="E762">
        <v>235.44030000000001</v>
      </c>
      <c r="F762">
        <v>234.84</v>
      </c>
      <c r="I762" s="6">
        <v>43080</v>
      </c>
      <c r="J762">
        <v>234.84</v>
      </c>
      <c r="K762">
        <v>235.44030000000001</v>
      </c>
      <c r="P762" s="6">
        <v>43083</v>
      </c>
      <c r="Q762">
        <v>8.2299999999999998E-2</v>
      </c>
      <c r="S762" s="6">
        <v>43087</v>
      </c>
      <c r="T762">
        <v>122927</v>
      </c>
      <c r="W762" s="6">
        <v>43136</v>
      </c>
      <c r="X762" t="s">
        <v>1622</v>
      </c>
      <c r="Y762">
        <v>2501.41</v>
      </c>
      <c r="AJ762" s="6">
        <v>43083</v>
      </c>
      <c r="AK762" s="4">
        <f t="shared" si="224"/>
        <v>8.2299999999999998E-2</v>
      </c>
      <c r="AM762" s="6">
        <v>43087</v>
      </c>
      <c r="AN762">
        <f t="shared" si="225"/>
        <v>29071.006229999999</v>
      </c>
      <c r="AR762" s="6">
        <v>43080</v>
      </c>
      <c r="AS762">
        <f t="shared" si="226"/>
        <v>235.44030000000001</v>
      </c>
      <c r="AT762">
        <f t="shared" si="227"/>
        <v>2485.98</v>
      </c>
      <c r="AU762">
        <f t="shared" si="233"/>
        <v>5.249544427498698E-3</v>
      </c>
      <c r="AV762">
        <f t="shared" si="234"/>
        <v>5.342187101914142E-3</v>
      </c>
      <c r="AX762" s="6">
        <v>43080</v>
      </c>
      <c r="AY762">
        <f t="shared" si="228"/>
        <v>235.44030000000001</v>
      </c>
      <c r="AZ762">
        <f t="shared" si="229"/>
        <v>234.84</v>
      </c>
      <c r="BA762">
        <f t="shared" si="235"/>
        <v>-2.5496909407608515E-3</v>
      </c>
      <c r="BB762">
        <f t="shared" si="236"/>
        <v>0</v>
      </c>
      <c r="BE762">
        <f t="shared" si="237"/>
        <v>130.12424351286367</v>
      </c>
      <c r="BF762" t="e">
        <f t="shared" si="238"/>
        <v>#N/A</v>
      </c>
      <c r="BG762">
        <f t="shared" si="222"/>
        <v>0.10777191645027524</v>
      </c>
      <c r="BH762">
        <f t="shared" si="223"/>
        <v>0.10776893770353328</v>
      </c>
      <c r="BI762">
        <f t="shared" si="241"/>
        <v>0.99999484070339839</v>
      </c>
      <c r="BL762" s="9"/>
      <c r="BM762" s="10" t="e">
        <f t="shared" si="239"/>
        <v>#N/A</v>
      </c>
      <c r="BN762" s="10" t="e">
        <f t="shared" si="240"/>
        <v>#N/A</v>
      </c>
      <c r="BO762" s="10" t="e">
        <f t="shared" si="230"/>
        <v>#N/A</v>
      </c>
      <c r="BP762" t="str">
        <f t="shared" si="231"/>
        <v/>
      </c>
      <c r="BQ762" s="10" t="str">
        <f t="shared" si="232"/>
        <v/>
      </c>
    </row>
    <row r="763" spans="4:69" x14ac:dyDescent="0.25">
      <c r="D763" s="6">
        <v>43081</v>
      </c>
      <c r="E763">
        <v>235.67179999999999</v>
      </c>
      <c r="F763">
        <v>236.54</v>
      </c>
      <c r="I763" s="6">
        <v>43081</v>
      </c>
      <c r="J763">
        <v>236.54</v>
      </c>
      <c r="K763">
        <v>235.67179999999999</v>
      </c>
      <c r="P763" s="6">
        <v>43084</v>
      </c>
      <c r="Q763">
        <v>7.22E-2</v>
      </c>
      <c r="S763" s="6">
        <v>43088</v>
      </c>
      <c r="T763">
        <v>4150</v>
      </c>
      <c r="W763" s="6">
        <v>43137</v>
      </c>
      <c r="X763" t="s">
        <v>1622</v>
      </c>
      <c r="Y763">
        <v>2390.4</v>
      </c>
      <c r="AJ763" s="6">
        <v>43084</v>
      </c>
      <c r="AK763" s="4">
        <f t="shared" si="224"/>
        <v>7.22E-2</v>
      </c>
      <c r="AM763" s="6">
        <v>43088</v>
      </c>
      <c r="AN763">
        <f t="shared" si="225"/>
        <v>976.61950000000002</v>
      </c>
      <c r="AR763" s="6">
        <v>43081</v>
      </c>
      <c r="AS763">
        <f t="shared" si="226"/>
        <v>235.67179999999999</v>
      </c>
      <c r="AT763">
        <f t="shared" si="227"/>
        <v>2488.5</v>
      </c>
      <c r="AU763">
        <f t="shared" si="233"/>
        <v>9.8326412258220586E-4</v>
      </c>
      <c r="AV763">
        <f t="shared" si="234"/>
        <v>1.0136847440445074E-3</v>
      </c>
      <c r="AX763" s="6">
        <v>43081</v>
      </c>
      <c r="AY763">
        <f t="shared" si="228"/>
        <v>235.67179999999999</v>
      </c>
      <c r="AZ763">
        <f t="shared" si="229"/>
        <v>236.54</v>
      </c>
      <c r="BA763">
        <f t="shared" si="235"/>
        <v>0</v>
      </c>
      <c r="BB763">
        <f t="shared" si="236"/>
        <v>3.6839367289596137E-3</v>
      </c>
      <c r="BE763">
        <f t="shared" si="237"/>
        <v>130.25219001298802</v>
      </c>
      <c r="BF763" t="e">
        <f t="shared" si="238"/>
        <v>#N/A</v>
      </c>
      <c r="BG763">
        <f t="shared" si="222"/>
        <v>0.10775890020125145</v>
      </c>
      <c r="BH763">
        <f t="shared" si="223"/>
        <v>0.10775567444668188</v>
      </c>
      <c r="BI763">
        <f t="shared" si="241"/>
        <v>0.99999201280151295</v>
      </c>
      <c r="BL763" s="9"/>
      <c r="BM763" s="10" t="e">
        <f t="shared" si="239"/>
        <v>#N/A</v>
      </c>
      <c r="BN763" s="10" t="e">
        <f t="shared" si="240"/>
        <v>#N/A</v>
      </c>
      <c r="BO763" s="10" t="e">
        <f t="shared" si="230"/>
        <v>#N/A</v>
      </c>
      <c r="BP763" t="str">
        <f t="shared" si="231"/>
        <v/>
      </c>
      <c r="BQ763" s="10" t="str">
        <f t="shared" si="232"/>
        <v/>
      </c>
    </row>
    <row r="764" spans="4:69" x14ac:dyDescent="0.25">
      <c r="D764" s="6">
        <v>43082</v>
      </c>
      <c r="E764">
        <v>235.09630000000001</v>
      </c>
      <c r="F764">
        <v>235.88</v>
      </c>
      <c r="I764" s="6">
        <v>43082</v>
      </c>
      <c r="J764">
        <v>235.88</v>
      </c>
      <c r="K764">
        <v>235.09630000000001</v>
      </c>
      <c r="P764" s="6">
        <v>43087</v>
      </c>
      <c r="Q764">
        <v>6.6000000000000003E-2</v>
      </c>
      <c r="S764" s="6">
        <v>43089</v>
      </c>
      <c r="T764">
        <v>22996</v>
      </c>
      <c r="W764" s="6">
        <v>43138</v>
      </c>
      <c r="X764" t="s">
        <v>1622</v>
      </c>
      <c r="Y764">
        <v>2399.4299999999998</v>
      </c>
      <c r="AJ764" s="6">
        <v>43087</v>
      </c>
      <c r="AK764" s="4">
        <f t="shared" si="224"/>
        <v>6.6000000000000003E-2</v>
      </c>
      <c r="AM764" s="6">
        <v>43089</v>
      </c>
      <c r="AN764">
        <f t="shared" si="225"/>
        <v>5431.6552000000001</v>
      </c>
      <c r="AR764" s="6">
        <v>43082</v>
      </c>
      <c r="AS764">
        <f t="shared" si="226"/>
        <v>235.09630000000001</v>
      </c>
      <c r="AT764">
        <f t="shared" si="227"/>
        <v>2482.5</v>
      </c>
      <c r="AU764">
        <f t="shared" si="233"/>
        <v>-2.441955295457432E-3</v>
      </c>
      <c r="AV764">
        <f t="shared" si="234"/>
        <v>-2.4110910186859735E-3</v>
      </c>
      <c r="AX764" s="6">
        <v>43082</v>
      </c>
      <c r="AY764">
        <f t="shared" si="228"/>
        <v>235.09630000000001</v>
      </c>
      <c r="AZ764">
        <f t="shared" si="229"/>
        <v>235.88</v>
      </c>
      <c r="BA764">
        <f t="shared" si="235"/>
        <v>0</v>
      </c>
      <c r="BB764">
        <f t="shared" si="236"/>
        <v>3.3335275799746267E-3</v>
      </c>
      <c r="BE764">
        <f t="shared" si="237"/>
        <v>129.93411998784089</v>
      </c>
      <c r="BF764" t="e">
        <f t="shared" si="238"/>
        <v>#N/A</v>
      </c>
      <c r="BG764">
        <f t="shared" si="222"/>
        <v>0.10778789882981854</v>
      </c>
      <c r="BH764">
        <f t="shared" si="223"/>
        <v>0.10778529111200746</v>
      </c>
      <c r="BI764">
        <f t="shared" si="241"/>
        <v>0.99999113794058536</v>
      </c>
      <c r="BL764" s="9"/>
      <c r="BM764" s="10" t="e">
        <f t="shared" si="239"/>
        <v>#N/A</v>
      </c>
      <c r="BN764" s="10" t="e">
        <f t="shared" si="240"/>
        <v>#N/A</v>
      </c>
      <c r="BO764" s="10" t="e">
        <f t="shared" si="230"/>
        <v>#N/A</v>
      </c>
      <c r="BP764" t="str">
        <f t="shared" si="231"/>
        <v/>
      </c>
      <c r="BQ764" s="10" t="str">
        <f t="shared" si="232"/>
        <v/>
      </c>
    </row>
    <row r="765" spans="4:69" x14ac:dyDescent="0.25">
      <c r="D765" s="6">
        <v>43083</v>
      </c>
      <c r="E765">
        <v>234.76429999999999</v>
      </c>
      <c r="F765">
        <v>234.11</v>
      </c>
      <c r="I765" s="6">
        <v>43083</v>
      </c>
      <c r="J765">
        <v>234.11</v>
      </c>
      <c r="K765">
        <v>234.76429999999999</v>
      </c>
      <c r="P765" s="6">
        <v>43088</v>
      </c>
      <c r="Q765">
        <v>8.6199999999999999E-2</v>
      </c>
      <c r="S765" s="6">
        <v>43090</v>
      </c>
      <c r="T765">
        <v>7108</v>
      </c>
      <c r="W765" s="6">
        <v>43139</v>
      </c>
      <c r="X765" t="s">
        <v>1622</v>
      </c>
      <c r="Y765">
        <v>2421.39</v>
      </c>
      <c r="AJ765" s="6">
        <v>43088</v>
      </c>
      <c r="AK765" s="4">
        <f t="shared" si="224"/>
        <v>8.6199999999999999E-2</v>
      </c>
      <c r="AM765" s="6">
        <v>43090</v>
      </c>
      <c r="AN765">
        <f t="shared" si="225"/>
        <v>1686.5862400000001</v>
      </c>
      <c r="AR765" s="6">
        <v>43083</v>
      </c>
      <c r="AS765">
        <f t="shared" si="226"/>
        <v>234.76429999999999</v>
      </c>
      <c r="AT765">
        <f t="shared" si="227"/>
        <v>2479.0700000000002</v>
      </c>
      <c r="AU765">
        <f t="shared" si="233"/>
        <v>-1.4121872611352337E-3</v>
      </c>
      <c r="AV765">
        <f t="shared" si="234"/>
        <v>-1.3816717019132785E-3</v>
      </c>
      <c r="AX765" s="6">
        <v>43083</v>
      </c>
      <c r="AY765">
        <f t="shared" si="228"/>
        <v>234.76429999999999</v>
      </c>
      <c r="AZ765">
        <f t="shared" si="229"/>
        <v>234.11</v>
      </c>
      <c r="BA765">
        <f t="shared" si="235"/>
        <v>-2.7870506716736188E-3</v>
      </c>
      <c r="BB765">
        <f t="shared" si="236"/>
        <v>0</v>
      </c>
      <c r="BE765">
        <f t="shared" si="237"/>
        <v>129.75062867880723</v>
      </c>
      <c r="BF765" t="e">
        <f t="shared" si="238"/>
        <v>#N/A</v>
      </c>
      <c r="BG765">
        <f t="shared" si="222"/>
        <v>0.10771546944179873</v>
      </c>
      <c r="BH765">
        <f t="shared" si="223"/>
        <v>0.10771365919495036</v>
      </c>
      <c r="BI765">
        <f t="shared" si="241"/>
        <v>0.99999117950968819</v>
      </c>
      <c r="BL765" s="9"/>
      <c r="BM765" s="10" t="e">
        <f t="shared" si="239"/>
        <v>#N/A</v>
      </c>
      <c r="BN765" s="10" t="e">
        <f t="shared" si="240"/>
        <v>#N/A</v>
      </c>
      <c r="BO765" s="10" t="e">
        <f t="shared" si="230"/>
        <v>#N/A</v>
      </c>
      <c r="BP765" t="str">
        <f t="shared" si="231"/>
        <v/>
      </c>
      <c r="BQ765" s="10" t="str">
        <f t="shared" si="232"/>
        <v/>
      </c>
    </row>
    <row r="766" spans="4:69" x14ac:dyDescent="0.25">
      <c r="D766" s="6">
        <v>43084</v>
      </c>
      <c r="E766">
        <v>232.8424</v>
      </c>
      <c r="F766">
        <v>234.47</v>
      </c>
      <c r="I766" s="6">
        <v>43084</v>
      </c>
      <c r="J766">
        <v>234.47</v>
      </c>
      <c r="K766">
        <v>232.8424</v>
      </c>
      <c r="P766" s="6">
        <v>43089</v>
      </c>
      <c r="Q766">
        <v>8.8400000000000006E-2</v>
      </c>
      <c r="S766" s="6">
        <v>43091</v>
      </c>
      <c r="T766">
        <v>5989</v>
      </c>
      <c r="W766" s="6">
        <v>43140</v>
      </c>
      <c r="X766" t="s">
        <v>1622</v>
      </c>
      <c r="Y766">
        <v>2374.0700000000002</v>
      </c>
      <c r="AJ766" s="6">
        <v>43089</v>
      </c>
      <c r="AK766" s="4">
        <f t="shared" si="224"/>
        <v>8.8400000000000006E-2</v>
      </c>
      <c r="AM766" s="6">
        <v>43091</v>
      </c>
      <c r="AN766">
        <f t="shared" si="225"/>
        <v>1419.75234</v>
      </c>
      <c r="AR766" s="6">
        <v>43084</v>
      </c>
      <c r="AS766">
        <f t="shared" si="226"/>
        <v>232.8424</v>
      </c>
      <c r="AT766">
        <f t="shared" si="227"/>
        <v>2458.85</v>
      </c>
      <c r="AU766">
        <f t="shared" si="233"/>
        <v>-8.1865087664521052E-3</v>
      </c>
      <c r="AV766">
        <f t="shared" si="234"/>
        <v>-8.1562844131066736E-3</v>
      </c>
      <c r="AX766" s="6">
        <v>43084</v>
      </c>
      <c r="AY766">
        <f t="shared" si="228"/>
        <v>232.8424</v>
      </c>
      <c r="AZ766">
        <f t="shared" si="229"/>
        <v>234.47</v>
      </c>
      <c r="BA766">
        <f t="shared" si="235"/>
        <v>0</v>
      </c>
      <c r="BB766">
        <f t="shared" si="236"/>
        <v>6.9901358171879924E-3</v>
      </c>
      <c r="BE766">
        <f t="shared" si="237"/>
        <v>128.68842401967549</v>
      </c>
      <c r="BF766" t="e">
        <f t="shared" si="238"/>
        <v>#N/A</v>
      </c>
      <c r="BG766">
        <f t="shared" si="222"/>
        <v>0.1080695647363849</v>
      </c>
      <c r="BH766">
        <f t="shared" si="223"/>
        <v>0.10806967401692065</v>
      </c>
      <c r="BI766">
        <f t="shared" si="241"/>
        <v>0.9999934389321673</v>
      </c>
      <c r="BL766" s="9"/>
      <c r="BM766" s="10" t="e">
        <f t="shared" si="239"/>
        <v>#N/A</v>
      </c>
      <c r="BN766" s="10" t="e">
        <f t="shared" si="240"/>
        <v>#N/A</v>
      </c>
      <c r="BO766" s="10" t="e">
        <f t="shared" si="230"/>
        <v>#N/A</v>
      </c>
      <c r="BP766" t="str">
        <f t="shared" si="231"/>
        <v/>
      </c>
      <c r="BQ766" s="10" t="str">
        <f t="shared" si="232"/>
        <v/>
      </c>
    </row>
    <row r="767" spans="4:69" x14ac:dyDescent="0.25">
      <c r="D767" s="6">
        <v>43087</v>
      </c>
      <c r="E767">
        <v>235.98349999999999</v>
      </c>
      <c r="F767">
        <v>236.49</v>
      </c>
      <c r="I767" s="6">
        <v>43087</v>
      </c>
      <c r="J767">
        <v>236.49</v>
      </c>
      <c r="K767">
        <v>235.98349999999999</v>
      </c>
      <c r="P767" s="6">
        <v>43090</v>
      </c>
      <c r="Q767">
        <v>0.10249999999999999</v>
      </c>
      <c r="S767" s="6">
        <v>43096</v>
      </c>
      <c r="T767">
        <v>1658</v>
      </c>
      <c r="W767" s="6">
        <v>43144</v>
      </c>
      <c r="X767" t="s">
        <v>1622</v>
      </c>
      <c r="Y767">
        <v>2352.64</v>
      </c>
      <c r="AJ767" s="6">
        <v>43090</v>
      </c>
      <c r="AK767" s="4">
        <f t="shared" si="224"/>
        <v>0.10249999999999999</v>
      </c>
      <c r="AM767" s="6">
        <v>43096</v>
      </c>
      <c r="AN767">
        <f t="shared" si="225"/>
        <v>394.81953999999996</v>
      </c>
      <c r="AR767" s="6">
        <v>43087</v>
      </c>
      <c r="AS767">
        <f t="shared" si="226"/>
        <v>235.98349999999999</v>
      </c>
      <c r="AT767">
        <f t="shared" si="227"/>
        <v>2492.25</v>
      </c>
      <c r="AU767">
        <f t="shared" si="233"/>
        <v>1.3490240609098647E-2</v>
      </c>
      <c r="AV767">
        <f t="shared" si="234"/>
        <v>1.3583585822640742E-2</v>
      </c>
      <c r="AX767" s="6">
        <v>43087</v>
      </c>
      <c r="AY767">
        <f t="shared" si="228"/>
        <v>235.98349999999999</v>
      </c>
      <c r="AZ767">
        <f t="shared" si="229"/>
        <v>236.49</v>
      </c>
      <c r="BA767">
        <f t="shared" si="235"/>
        <v>0</v>
      </c>
      <c r="BB767">
        <f t="shared" si="236"/>
        <v>2.1463365023401959E-3</v>
      </c>
      <c r="BE767">
        <f t="shared" si="237"/>
        <v>130.42446182330661</v>
      </c>
      <c r="BF767" t="e">
        <f t="shared" si="238"/>
        <v>#N/A</v>
      </c>
      <c r="BG767">
        <f t="shared" si="222"/>
        <v>0.1088395966483694</v>
      </c>
      <c r="BH767">
        <f t="shared" si="223"/>
        <v>0.10884583447733112</v>
      </c>
      <c r="BI767">
        <f t="shared" si="241"/>
        <v>0.99999294768090663</v>
      </c>
      <c r="BL767" s="9"/>
      <c r="BM767" s="10" t="e">
        <f t="shared" si="239"/>
        <v>#N/A</v>
      </c>
      <c r="BN767" s="10" t="e">
        <f t="shared" si="240"/>
        <v>#N/A</v>
      </c>
      <c r="BO767" s="10" t="e">
        <f t="shared" si="230"/>
        <v>#N/A</v>
      </c>
      <c r="BP767" t="str">
        <f t="shared" si="231"/>
        <v/>
      </c>
      <c r="BQ767" s="10" t="str">
        <f t="shared" si="232"/>
        <v/>
      </c>
    </row>
    <row r="768" spans="4:69" x14ac:dyDescent="0.25">
      <c r="D768" s="6">
        <v>43088</v>
      </c>
      <c r="E768">
        <v>235.59649999999999</v>
      </c>
      <c r="F768">
        <v>235.33</v>
      </c>
      <c r="I768" s="6">
        <v>43088</v>
      </c>
      <c r="J768">
        <v>235.33</v>
      </c>
      <c r="K768">
        <v>235.59649999999999</v>
      </c>
      <c r="P768" s="6">
        <v>43091</v>
      </c>
      <c r="Q768">
        <v>9.3399999999999997E-2</v>
      </c>
      <c r="S768" s="6">
        <v>43097</v>
      </c>
      <c r="T768">
        <v>2286</v>
      </c>
      <c r="W768" s="6">
        <v>43145</v>
      </c>
      <c r="X768" t="s">
        <v>1622</v>
      </c>
      <c r="Y768">
        <v>2332.9</v>
      </c>
      <c r="AJ768" s="6">
        <v>43091</v>
      </c>
      <c r="AK768" s="4">
        <f t="shared" si="224"/>
        <v>9.3399999999999997E-2</v>
      </c>
      <c r="AM768" s="6">
        <v>43097</v>
      </c>
      <c r="AN768">
        <f t="shared" si="225"/>
        <v>540.52469999999994</v>
      </c>
      <c r="AR768" s="6">
        <v>43088</v>
      </c>
      <c r="AS768">
        <f t="shared" si="226"/>
        <v>235.59649999999999</v>
      </c>
      <c r="AT768">
        <f t="shared" si="227"/>
        <v>2488.2399999999998</v>
      </c>
      <c r="AU768">
        <f t="shared" si="233"/>
        <v>-1.6399451656577968E-3</v>
      </c>
      <c r="AV768">
        <f t="shared" si="234"/>
        <v>-1.6089878623734011E-3</v>
      </c>
      <c r="AX768" s="6">
        <v>43088</v>
      </c>
      <c r="AY768">
        <f t="shared" si="228"/>
        <v>235.59649999999999</v>
      </c>
      <c r="AZ768">
        <f t="shared" si="229"/>
        <v>235.33</v>
      </c>
      <c r="BA768">
        <f t="shared" si="235"/>
        <v>-1.1311713034785065E-3</v>
      </c>
      <c r="BB768">
        <f t="shared" si="236"/>
        <v>0</v>
      </c>
      <c r="BE768">
        <f t="shared" si="237"/>
        <v>130.21057285765596</v>
      </c>
      <c r="BF768" t="e">
        <f t="shared" si="238"/>
        <v>#N/A</v>
      </c>
      <c r="BG768">
        <f t="shared" si="222"/>
        <v>0.10872822163131869</v>
      </c>
      <c r="BH768">
        <f t="shared" si="223"/>
        <v>0.10873381445477918</v>
      </c>
      <c r="BI768">
        <f t="shared" si="241"/>
        <v>0.99999301609349367</v>
      </c>
      <c r="BL768" s="9"/>
      <c r="BM768" s="10" t="e">
        <f t="shared" si="239"/>
        <v>#N/A</v>
      </c>
      <c r="BN768" s="10" t="e">
        <f t="shared" si="240"/>
        <v>#N/A</v>
      </c>
      <c r="BO768" s="10" t="e">
        <f t="shared" si="230"/>
        <v>#N/A</v>
      </c>
      <c r="BP768" t="str">
        <f t="shared" si="231"/>
        <v/>
      </c>
      <c r="BQ768" s="10" t="str">
        <f t="shared" si="232"/>
        <v/>
      </c>
    </row>
    <row r="769" spans="4:69" x14ac:dyDescent="0.25">
      <c r="D769" s="6">
        <v>43089</v>
      </c>
      <c r="E769">
        <v>236.33920000000001</v>
      </c>
      <c r="F769">
        <v>236.2</v>
      </c>
      <c r="I769" s="6">
        <v>43089</v>
      </c>
      <c r="J769">
        <v>236.2</v>
      </c>
      <c r="K769">
        <v>236.33920000000001</v>
      </c>
      <c r="P769" s="6">
        <v>43096</v>
      </c>
      <c r="Q769">
        <v>0.11840000000000001</v>
      </c>
      <c r="S769" s="6">
        <v>43098</v>
      </c>
      <c r="T769">
        <v>966</v>
      </c>
      <c r="W769" s="6">
        <v>43146</v>
      </c>
      <c r="X769" t="s">
        <v>1622</v>
      </c>
      <c r="Y769">
        <v>2356.17</v>
      </c>
      <c r="AJ769" s="6">
        <v>43096</v>
      </c>
      <c r="AK769" s="4">
        <f t="shared" si="224"/>
        <v>0.11840000000000001</v>
      </c>
      <c r="AM769" s="6">
        <v>43098</v>
      </c>
      <c r="AN769">
        <f t="shared" si="225"/>
        <v>228.46866</v>
      </c>
      <c r="AR769" s="6">
        <v>43089</v>
      </c>
      <c r="AS769">
        <f t="shared" si="226"/>
        <v>236.33920000000001</v>
      </c>
      <c r="AT769">
        <f t="shared" si="227"/>
        <v>2496.16</v>
      </c>
      <c r="AU769">
        <f t="shared" si="233"/>
        <v>3.1524237414393141E-3</v>
      </c>
      <c r="AV769">
        <f t="shared" si="234"/>
        <v>3.1829727035976862E-3</v>
      </c>
      <c r="AX769" s="6">
        <v>43089</v>
      </c>
      <c r="AY769">
        <f t="shared" si="228"/>
        <v>236.33920000000001</v>
      </c>
      <c r="AZ769">
        <f t="shared" si="229"/>
        <v>236.2</v>
      </c>
      <c r="BA769">
        <f t="shared" si="235"/>
        <v>-5.8898396880424642E-4</v>
      </c>
      <c r="BB769">
        <f t="shared" si="236"/>
        <v>0</v>
      </c>
      <c r="BE769">
        <f t="shared" si="237"/>
        <v>130.62105175891884</v>
      </c>
      <c r="BF769" t="e">
        <f t="shared" si="238"/>
        <v>#N/A</v>
      </c>
      <c r="BG769">
        <f t="shared" si="222"/>
        <v>0.10874702972829731</v>
      </c>
      <c r="BH769">
        <f t="shared" si="223"/>
        <v>0.10875214062218697</v>
      </c>
      <c r="BI769">
        <f t="shared" si="241"/>
        <v>0.99999300740763619</v>
      </c>
      <c r="BL769" s="9"/>
      <c r="BM769" s="10" t="e">
        <f t="shared" si="239"/>
        <v>#N/A</v>
      </c>
      <c r="BN769" s="10" t="e">
        <f t="shared" si="240"/>
        <v>#N/A</v>
      </c>
      <c r="BO769" s="10" t="e">
        <f t="shared" si="230"/>
        <v>#N/A</v>
      </c>
      <c r="BP769" t="str">
        <f t="shared" si="231"/>
        <v/>
      </c>
      <c r="BQ769" s="10" t="str">
        <f t="shared" si="232"/>
        <v/>
      </c>
    </row>
    <row r="770" spans="4:69" x14ac:dyDescent="0.25">
      <c r="D770" s="6">
        <v>43090</v>
      </c>
      <c r="E770">
        <v>236.53270000000001</v>
      </c>
      <c r="F770">
        <v>237.28</v>
      </c>
      <c r="I770" s="6">
        <v>43090</v>
      </c>
      <c r="J770">
        <v>237.28</v>
      </c>
      <c r="K770">
        <v>236.53270000000001</v>
      </c>
      <c r="P770" s="6">
        <v>43097</v>
      </c>
      <c r="Q770">
        <v>0.1023</v>
      </c>
      <c r="S770" s="6">
        <v>43102</v>
      </c>
      <c r="T770">
        <v>5185</v>
      </c>
      <c r="W770" s="6">
        <v>43147</v>
      </c>
      <c r="X770" t="s">
        <v>1622</v>
      </c>
      <c r="Y770">
        <v>2381.77</v>
      </c>
      <c r="AJ770" s="6">
        <v>43097</v>
      </c>
      <c r="AK770" s="4">
        <f t="shared" si="224"/>
        <v>0.1023</v>
      </c>
      <c r="AM770" s="6">
        <v>43102</v>
      </c>
      <c r="AN770">
        <f t="shared" si="225"/>
        <v>1227.2376499999998</v>
      </c>
      <c r="AR770" s="6">
        <v>43090</v>
      </c>
      <c r="AS770">
        <f t="shared" si="226"/>
        <v>236.53270000000001</v>
      </c>
      <c r="AT770">
        <f t="shared" si="227"/>
        <v>2498.2800000000002</v>
      </c>
      <c r="AU770">
        <f t="shared" si="233"/>
        <v>8.1873849111779862E-4</v>
      </c>
      <c r="AV770">
        <f t="shared" si="234"/>
        <v>8.4930453176101928E-4</v>
      </c>
      <c r="AX770" s="6">
        <v>43090</v>
      </c>
      <c r="AY770">
        <f t="shared" si="228"/>
        <v>236.53270000000001</v>
      </c>
      <c r="AZ770">
        <f t="shared" si="229"/>
        <v>237.28</v>
      </c>
      <c r="BA770">
        <f t="shared" si="235"/>
        <v>0</v>
      </c>
      <c r="BB770">
        <f t="shared" si="236"/>
        <v>3.1593940288170419E-3</v>
      </c>
      <c r="BE770">
        <f t="shared" si="237"/>
        <v>130.72799624174417</v>
      </c>
      <c r="BF770" t="e">
        <f t="shared" si="238"/>
        <v>#N/A</v>
      </c>
      <c r="BG770">
        <f t="shared" si="222"/>
        <v>0.10874466742226885</v>
      </c>
      <c r="BH770">
        <f t="shared" si="223"/>
        <v>0.10874967320225583</v>
      </c>
      <c r="BI770">
        <f t="shared" si="241"/>
        <v>0.99999301472010638</v>
      </c>
      <c r="BL770" s="9"/>
      <c r="BM770" s="10" t="e">
        <f t="shared" si="239"/>
        <v>#N/A</v>
      </c>
      <c r="BN770" s="10" t="e">
        <f t="shared" si="240"/>
        <v>#N/A</v>
      </c>
      <c r="BO770" s="10" t="e">
        <f t="shared" si="230"/>
        <v>#N/A</v>
      </c>
      <c r="BP770" t="str">
        <f t="shared" si="231"/>
        <v/>
      </c>
      <c r="BQ770" s="10" t="str">
        <f t="shared" si="232"/>
        <v/>
      </c>
    </row>
    <row r="771" spans="4:69" x14ac:dyDescent="0.25">
      <c r="D771" s="6">
        <v>43091</v>
      </c>
      <c r="E771">
        <v>237.3415</v>
      </c>
      <c r="F771">
        <v>237.06</v>
      </c>
      <c r="I771" s="6">
        <v>43091</v>
      </c>
      <c r="J771">
        <v>237.06</v>
      </c>
      <c r="K771">
        <v>237.3415</v>
      </c>
      <c r="P771" s="6">
        <v>43098</v>
      </c>
      <c r="Q771">
        <v>7.7899999999999997E-2</v>
      </c>
      <c r="S771" s="6">
        <v>43103</v>
      </c>
      <c r="T771">
        <v>5294</v>
      </c>
      <c r="W771" s="6">
        <v>43150</v>
      </c>
      <c r="X771" t="s">
        <v>1622</v>
      </c>
      <c r="Y771">
        <v>2435.0500000000002</v>
      </c>
      <c r="AJ771" s="6">
        <v>43098</v>
      </c>
      <c r="AK771" s="4">
        <f t="shared" si="224"/>
        <v>7.7899999999999997E-2</v>
      </c>
      <c r="AM771" s="6">
        <v>43103</v>
      </c>
      <c r="AN771">
        <f t="shared" si="225"/>
        <v>1269.28944</v>
      </c>
      <c r="AR771" s="6">
        <v>43091</v>
      </c>
      <c r="AS771">
        <f t="shared" si="226"/>
        <v>237.3415</v>
      </c>
      <c r="AT771">
        <f t="shared" si="227"/>
        <v>2506.9</v>
      </c>
      <c r="AU771">
        <f t="shared" si="233"/>
        <v>3.4194003619794078E-3</v>
      </c>
      <c r="AV771">
        <f t="shared" si="234"/>
        <v>3.4503738572138065E-3</v>
      </c>
      <c r="AX771" s="6">
        <v>43091</v>
      </c>
      <c r="AY771">
        <f t="shared" si="228"/>
        <v>237.3415</v>
      </c>
      <c r="AZ771">
        <f t="shared" si="229"/>
        <v>237.06</v>
      </c>
      <c r="BA771">
        <f t="shared" si="235"/>
        <v>-1.186054693342653E-3</v>
      </c>
      <c r="BB771">
        <f t="shared" si="236"/>
        <v>0</v>
      </c>
      <c r="BE771">
        <f t="shared" si="237"/>
        <v>131.17500759941402</v>
      </c>
      <c r="BF771" t="e">
        <f t="shared" si="238"/>
        <v>#N/A</v>
      </c>
      <c r="BG771">
        <f t="shared" si="222"/>
        <v>0.10862491399949691</v>
      </c>
      <c r="BH771">
        <f t="shared" si="223"/>
        <v>0.10863381342159464</v>
      </c>
      <c r="BI771">
        <f t="shared" si="241"/>
        <v>0.99999447985123247</v>
      </c>
      <c r="BL771" s="9"/>
      <c r="BM771" s="10" t="e">
        <f t="shared" si="239"/>
        <v>#N/A</v>
      </c>
      <c r="BN771" s="10" t="e">
        <f t="shared" si="240"/>
        <v>#N/A</v>
      </c>
      <c r="BO771" s="10" t="e">
        <f t="shared" si="230"/>
        <v>#N/A</v>
      </c>
      <c r="BP771" t="str">
        <f t="shared" si="231"/>
        <v/>
      </c>
      <c r="BQ771" s="10" t="str">
        <f t="shared" si="232"/>
        <v/>
      </c>
    </row>
    <row r="772" spans="4:69" x14ac:dyDescent="0.25">
      <c r="D772" s="6">
        <v>43096</v>
      </c>
      <c r="E772">
        <v>237.66569999999999</v>
      </c>
      <c r="F772">
        <v>238.13</v>
      </c>
      <c r="I772" s="6">
        <v>43096</v>
      </c>
      <c r="J772">
        <v>238.13</v>
      </c>
      <c r="K772">
        <v>237.66569999999999</v>
      </c>
      <c r="P772" s="6">
        <v>43102</v>
      </c>
      <c r="Q772">
        <v>0.1346</v>
      </c>
      <c r="S772" s="6">
        <v>43104</v>
      </c>
      <c r="T772">
        <v>50646</v>
      </c>
      <c r="W772" s="6">
        <v>43151</v>
      </c>
      <c r="X772" t="s">
        <v>1622</v>
      </c>
      <c r="Y772">
        <v>2417.12</v>
      </c>
      <c r="AJ772" s="6">
        <v>43102</v>
      </c>
      <c r="AK772" s="4">
        <f t="shared" si="224"/>
        <v>0.1346</v>
      </c>
      <c r="AM772" s="6">
        <v>43104</v>
      </c>
      <c r="AN772">
        <f t="shared" si="225"/>
        <v>12345.468959999998</v>
      </c>
      <c r="AR772" s="6">
        <v>43096</v>
      </c>
      <c r="AS772">
        <f t="shared" si="226"/>
        <v>237.66569999999999</v>
      </c>
      <c r="AT772">
        <f t="shared" si="227"/>
        <v>2510.71</v>
      </c>
      <c r="AU772">
        <f t="shared" si="233"/>
        <v>1.3659642329721944E-3</v>
      </c>
      <c r="AV772">
        <f t="shared" si="234"/>
        <v>1.5198053372691422E-3</v>
      </c>
      <c r="AX772" s="6">
        <v>43096</v>
      </c>
      <c r="AY772">
        <f t="shared" si="228"/>
        <v>237.66569999999999</v>
      </c>
      <c r="AZ772">
        <f t="shared" si="229"/>
        <v>238.13</v>
      </c>
      <c r="BA772">
        <f t="shared" si="235"/>
        <v>0</v>
      </c>
      <c r="BB772">
        <f t="shared" si="236"/>
        <v>1.9535843834428412E-3</v>
      </c>
      <c r="BE772">
        <f t="shared" si="237"/>
        <v>131.35418796805467</v>
      </c>
      <c r="BF772" t="e">
        <f t="shared" si="238"/>
        <v>#N/A</v>
      </c>
      <c r="BG772">
        <f t="shared" ref="BG772:BG835" si="242">STDEV(AU518:AU772)*SQRT(260)</f>
        <v>0.10862332035159569</v>
      </c>
      <c r="BH772">
        <f t="shared" ref="BH772:BH835" si="243">STDEV(AV518:AV772)*SQRT(260)</f>
        <v>0.10863305063539734</v>
      </c>
      <c r="BI772">
        <f t="shared" si="241"/>
        <v>0.99998699182687711</v>
      </c>
      <c r="BL772" s="9"/>
      <c r="BM772" s="10" t="e">
        <f t="shared" si="239"/>
        <v>#N/A</v>
      </c>
      <c r="BN772" s="10" t="e">
        <f t="shared" si="240"/>
        <v>#N/A</v>
      </c>
      <c r="BO772" s="10" t="e">
        <f t="shared" si="230"/>
        <v>#N/A</v>
      </c>
      <c r="BP772" t="str">
        <f t="shared" si="231"/>
        <v/>
      </c>
      <c r="BQ772" s="10" t="str">
        <f t="shared" si="232"/>
        <v/>
      </c>
    </row>
    <row r="773" spans="4:69" x14ac:dyDescent="0.25">
      <c r="D773" s="6">
        <v>43097</v>
      </c>
      <c r="E773">
        <v>236.27549999999999</v>
      </c>
      <c r="F773">
        <v>236.45</v>
      </c>
      <c r="I773" s="6">
        <v>43097</v>
      </c>
      <c r="J773">
        <v>236.45</v>
      </c>
      <c r="K773">
        <v>236.27549999999999</v>
      </c>
      <c r="P773" s="6">
        <v>43103</v>
      </c>
      <c r="Q773">
        <v>0.1082</v>
      </c>
      <c r="S773" s="6">
        <v>43105</v>
      </c>
      <c r="T773">
        <v>6157</v>
      </c>
      <c r="W773" s="6">
        <v>43152</v>
      </c>
      <c r="X773" t="s">
        <v>1622</v>
      </c>
      <c r="Y773">
        <v>2415.9299999999998</v>
      </c>
      <c r="AJ773" s="6">
        <v>43103</v>
      </c>
      <c r="AK773" s="4">
        <f t="shared" ref="AK773:AK836" si="244">IF(VLOOKUP(AJ773,P773:Q1665,2,FALSE)&gt;=$Q$3,$Q$2,VLOOKUP(AJ773,P773:Q1665,2,FALSE))</f>
        <v>0.1082</v>
      </c>
      <c r="AM773" s="6">
        <v>43105</v>
      </c>
      <c r="AN773">
        <f t="shared" ref="AN773:AN836" si="245">VLOOKUP(AM773,S773:T1665,2,FALSE)*VLOOKUP(AM773,I773:J1668,2,FALSE)/1000</f>
        <v>1505.2017900000001</v>
      </c>
      <c r="AR773" s="6">
        <v>43097</v>
      </c>
      <c r="AS773">
        <f t="shared" ref="AS773:AS836" si="246">IF(VLOOKUP(AR773,I:K,3,FALSE)=$A$9,VLOOKUP(AR772,I:K,3,FALSE),VLOOKUP(AR773,I:K,3,FALSE))</f>
        <v>236.27549999999999</v>
      </c>
      <c r="AT773">
        <f t="shared" ref="AT773:AT836" si="247">IF(VLOOKUP(AR773,W:Y,3,TRUE)="","impo",VLOOKUP(AR773,W:Y,3,TRUE))</f>
        <v>2496.1</v>
      </c>
      <c r="AU773">
        <f t="shared" si="233"/>
        <v>-5.849392655313701E-3</v>
      </c>
      <c r="AV773">
        <f t="shared" si="234"/>
        <v>-5.8190710994101558E-3</v>
      </c>
      <c r="AX773" s="6">
        <v>43097</v>
      </c>
      <c r="AY773">
        <f t="shared" ref="AY773:AY836" si="248">IF(VLOOKUP(AX773,D:F,2,FALSE)=$A$9,VLOOKUP(AX772,D:F,2,FALSE),VLOOKUP(AX773,D:F,2,FALSE))</f>
        <v>236.27549999999999</v>
      </c>
      <c r="AZ773">
        <f t="shared" ref="AZ773:AZ836" si="249">IF(VLOOKUP(AX773,D:F,3,FALSE)=$A$9,VLOOKUP(AX772,D:F,3,FALSE),VLOOKUP(AX773,D:F,3,FALSE))</f>
        <v>236.45</v>
      </c>
      <c r="BA773">
        <f t="shared" si="235"/>
        <v>0</v>
      </c>
      <c r="BB773">
        <f t="shared" si="236"/>
        <v>7.3854462269684618E-4</v>
      </c>
      <c r="BE773">
        <f t="shared" si="237"/>
        <v>130.58584574570963</v>
      </c>
      <c r="BF773" t="e">
        <f t="shared" si="238"/>
        <v>#N/A</v>
      </c>
      <c r="BG773">
        <f t="shared" si="242"/>
        <v>0.10807211809447791</v>
      </c>
      <c r="BH773">
        <f t="shared" si="243"/>
        <v>0.10808117169691968</v>
      </c>
      <c r="BI773">
        <f t="shared" si="241"/>
        <v>0.99998732994256423</v>
      </c>
      <c r="BL773" s="9"/>
      <c r="BM773" s="10" t="e">
        <f t="shared" si="239"/>
        <v>#N/A</v>
      </c>
      <c r="BN773" s="10" t="e">
        <f t="shared" si="240"/>
        <v>#N/A</v>
      </c>
      <c r="BO773" s="10" t="e">
        <f t="shared" ref="BO773:BO836" si="250">IF(VLOOKUP(BL773,AB:AF,3,FALSE)="",$BO$3,VLOOKUP(BL773,AB:AF,3,FALSE))</f>
        <v>#N/A</v>
      </c>
      <c r="BP773" t="str">
        <f t="shared" ref="BP773:BP836" si="251">+IFERROR(IF(VLOOKUP(BL773,I:K,3,FALSE)/VLOOKUP(BL773,I:K,2,FALSE)&lt;1,VLOOKUP(BL773,I:K,3,FALSE)/VLOOKUP(BL773,I:K,2,FALSE)-1,""),"")</f>
        <v/>
      </c>
      <c r="BQ773" s="10" t="str">
        <f t="shared" ref="BQ773:BQ836" si="252">+IFERROR(IF(VLOOKUP(BL773,I:L,3,FALSE)/VLOOKUP(BL773,I:L,2,FALSE)&gt;1,VLOOKUP(BL773,I:L,3,FALSE)/VLOOKUP(BL773,I:L,2,FALSE)-1,""),"")</f>
        <v/>
      </c>
    </row>
    <row r="774" spans="4:69" x14ac:dyDescent="0.25">
      <c r="D774" s="6">
        <v>43098</v>
      </c>
      <c r="E774">
        <v>236.0789</v>
      </c>
      <c r="F774">
        <v>236.51</v>
      </c>
      <c r="I774" s="6">
        <v>43098</v>
      </c>
      <c r="J774">
        <v>236.51</v>
      </c>
      <c r="K774">
        <v>236.0789</v>
      </c>
      <c r="P774" s="6">
        <v>43104</v>
      </c>
      <c r="Q774">
        <v>8.7499999999999994E-2</v>
      </c>
      <c r="S774" s="6">
        <v>43108</v>
      </c>
      <c r="T774">
        <v>5490</v>
      </c>
      <c r="W774" s="6">
        <v>43153</v>
      </c>
      <c r="X774" t="s">
        <v>1622</v>
      </c>
      <c r="Y774">
        <v>2394.02</v>
      </c>
      <c r="AJ774" s="6">
        <v>43104</v>
      </c>
      <c r="AK774" s="4">
        <f t="shared" si="244"/>
        <v>8.7499999999999994E-2</v>
      </c>
      <c r="AM774" s="6">
        <v>43108</v>
      </c>
      <c r="AN774">
        <f t="shared" si="245"/>
        <v>1352.0223000000001</v>
      </c>
      <c r="AR774" s="6">
        <v>43098</v>
      </c>
      <c r="AS774">
        <f t="shared" si="246"/>
        <v>236.0789</v>
      </c>
      <c r="AT774">
        <f t="shared" si="247"/>
        <v>2494.1</v>
      </c>
      <c r="AU774">
        <f t="shared" ref="AU774:AU837" si="253">AS774/AS773-1</f>
        <v>-8.3207950041364054E-4</v>
      </c>
      <c r="AV774">
        <f t="shared" ref="AV774:AV837" si="254">AT774/AT773-1</f>
        <v>-8.0124994992192278E-4</v>
      </c>
      <c r="AX774" s="6">
        <v>43098</v>
      </c>
      <c r="AY774">
        <f t="shared" si="248"/>
        <v>236.0789</v>
      </c>
      <c r="AZ774">
        <f t="shared" si="249"/>
        <v>236.51</v>
      </c>
      <c r="BA774">
        <f t="shared" ref="BA774:BA837" si="255">IFERROR(IF(AZ774/AY774&lt;1,AZ774/AY774-1,0),"")</f>
        <v>0</v>
      </c>
      <c r="BB774">
        <f t="shared" ref="BB774:BB837" si="256">IFERROR(IF(AZ774/AY774&gt;1,AZ774/AY774-1,0),"")</f>
        <v>1.8260844149984301E-3</v>
      </c>
      <c r="BE774">
        <f t="shared" ref="BE774:BE837" si="257">BE773*(1+AU774)</f>
        <v>130.47718794042046</v>
      </c>
      <c r="BF774" t="e">
        <f t="shared" ref="BF774:BF837" si="258">BF773/(1+AV774)</f>
        <v>#N/A</v>
      </c>
      <c r="BG774">
        <f t="shared" si="242"/>
        <v>0.10808199623338992</v>
      </c>
      <c r="BH774">
        <f t="shared" si="243"/>
        <v>0.10809116244239497</v>
      </c>
      <c r="BI774">
        <f t="shared" si="241"/>
        <v>0.99998736733571536</v>
      </c>
      <c r="BL774" s="9"/>
      <c r="BM774" s="10" t="e">
        <f t="shared" ref="BM774:BM837" si="259">IF(VLOOKUP(BL774,AB:AF,2,FALSE)="",$BM773,VLOOKUP(BL774,AB:AF,2,FALSE))</f>
        <v>#N/A</v>
      </c>
      <c r="BN774" s="10" t="e">
        <f t="shared" ref="BN774:BN837" si="260">IF(VLOOKUP(BL774,AB:AF,5,FALSE)="",$BN773,VLOOKUP(BL774,AB:AF,5,FALSE))</f>
        <v>#N/A</v>
      </c>
      <c r="BO774" s="10" t="e">
        <f t="shared" si="250"/>
        <v>#N/A</v>
      </c>
      <c r="BP774" t="str">
        <f t="shared" si="251"/>
        <v/>
      </c>
      <c r="BQ774" s="10" t="str">
        <f t="shared" si="252"/>
        <v/>
      </c>
    </row>
    <row r="775" spans="4:69" x14ac:dyDescent="0.25">
      <c r="D775" s="6">
        <v>43102</v>
      </c>
      <c r="E775">
        <v>236.05</v>
      </c>
      <c r="F775">
        <v>236.69</v>
      </c>
      <c r="I775" s="6">
        <v>43102</v>
      </c>
      <c r="J775">
        <v>236.69</v>
      </c>
      <c r="K775">
        <v>236.05</v>
      </c>
      <c r="P775" s="6">
        <v>43105</v>
      </c>
      <c r="Q775">
        <v>9.6199999999999994E-2</v>
      </c>
      <c r="S775" s="6">
        <v>43109</v>
      </c>
      <c r="T775">
        <v>10145</v>
      </c>
      <c r="W775" s="6">
        <v>43154</v>
      </c>
      <c r="X775" t="s">
        <v>1622</v>
      </c>
      <c r="Y775">
        <v>2414.4299999999998</v>
      </c>
      <c r="AJ775" s="6">
        <v>43105</v>
      </c>
      <c r="AK775" s="4">
        <f t="shared" si="244"/>
        <v>9.6199999999999994E-2</v>
      </c>
      <c r="AM775" s="6">
        <v>43109</v>
      </c>
      <c r="AN775">
        <f t="shared" si="245"/>
        <v>2482.98875</v>
      </c>
      <c r="AR775" s="6">
        <v>43102</v>
      </c>
      <c r="AS775">
        <f t="shared" si="246"/>
        <v>236.05</v>
      </c>
      <c r="AT775">
        <f t="shared" si="247"/>
        <v>2494.1</v>
      </c>
      <c r="AU775">
        <f t="shared" si="253"/>
        <v>-1.2241670051826858E-4</v>
      </c>
      <c r="AV775">
        <f t="shared" si="254"/>
        <v>0</v>
      </c>
      <c r="AX775" s="6">
        <v>43102</v>
      </c>
      <c r="AY775">
        <f t="shared" si="248"/>
        <v>236.05</v>
      </c>
      <c r="AZ775">
        <f t="shared" si="249"/>
        <v>236.69</v>
      </c>
      <c r="BA775">
        <f t="shared" si="255"/>
        <v>0</v>
      </c>
      <c r="BB775">
        <f t="shared" si="256"/>
        <v>2.7112899809362823E-3</v>
      </c>
      <c r="BE775">
        <f t="shared" si="257"/>
        <v>130.46121535357989</v>
      </c>
      <c r="BF775" t="e">
        <f t="shared" si="258"/>
        <v>#N/A</v>
      </c>
      <c r="BG775">
        <f t="shared" si="242"/>
        <v>0.10808224016196316</v>
      </c>
      <c r="BH775">
        <f t="shared" si="243"/>
        <v>0.10809116244239497</v>
      </c>
      <c r="BI775">
        <f t="shared" si="241"/>
        <v>0.9999842632445376</v>
      </c>
      <c r="BL775" s="9"/>
      <c r="BM775" s="10" t="e">
        <f t="shared" si="259"/>
        <v>#N/A</v>
      </c>
      <c r="BN775" s="10" t="e">
        <f t="shared" si="260"/>
        <v>#N/A</v>
      </c>
      <c r="BO775" s="10" t="e">
        <f t="shared" si="250"/>
        <v>#N/A</v>
      </c>
      <c r="BP775" t="str">
        <f t="shared" si="251"/>
        <v/>
      </c>
      <c r="BQ775" s="10" t="str">
        <f t="shared" si="252"/>
        <v/>
      </c>
    </row>
    <row r="776" spans="4:69" x14ac:dyDescent="0.25">
      <c r="D776" s="6">
        <v>43103</v>
      </c>
      <c r="E776">
        <v>236.0427</v>
      </c>
      <c r="F776">
        <v>239.76</v>
      </c>
      <c r="I776" s="6">
        <v>43103</v>
      </c>
      <c r="J776">
        <v>239.76</v>
      </c>
      <c r="K776">
        <v>236.0427</v>
      </c>
      <c r="P776" s="6">
        <v>43108</v>
      </c>
      <c r="Q776">
        <v>8.2199999999999995E-2</v>
      </c>
      <c r="S776" s="6">
        <v>43110</v>
      </c>
      <c r="T776">
        <v>9281</v>
      </c>
      <c r="W776" s="6">
        <v>43157</v>
      </c>
      <c r="X776" t="s">
        <v>1622</v>
      </c>
      <c r="Y776">
        <v>2435.3000000000002</v>
      </c>
      <c r="AJ776" s="6">
        <v>43108</v>
      </c>
      <c r="AK776" s="4">
        <f t="shared" si="244"/>
        <v>8.2199999999999995E-2</v>
      </c>
      <c r="AM776" s="6">
        <v>43110</v>
      </c>
      <c r="AN776">
        <f t="shared" si="245"/>
        <v>2267.1626800000004</v>
      </c>
      <c r="AR776" s="6">
        <v>43103</v>
      </c>
      <c r="AS776">
        <f t="shared" si="246"/>
        <v>236.0427</v>
      </c>
      <c r="AT776">
        <f t="shared" si="247"/>
        <v>2494.1</v>
      </c>
      <c r="AU776">
        <f t="shared" si="253"/>
        <v>-3.0925651345103944E-5</v>
      </c>
      <c r="AV776">
        <f t="shared" si="254"/>
        <v>0</v>
      </c>
      <c r="AX776" s="6">
        <v>43103</v>
      </c>
      <c r="AY776">
        <f t="shared" si="248"/>
        <v>236.0427</v>
      </c>
      <c r="AZ776">
        <f t="shared" si="249"/>
        <v>239.76</v>
      </c>
      <c r="BA776">
        <f t="shared" si="255"/>
        <v>0</v>
      </c>
      <c r="BB776">
        <f t="shared" si="256"/>
        <v>1.5748421789786304E-2</v>
      </c>
      <c r="BE776">
        <f t="shared" si="257"/>
        <v>130.4571807555198</v>
      </c>
      <c r="BF776" t="e">
        <f t="shared" si="258"/>
        <v>#N/A</v>
      </c>
      <c r="BG776">
        <f t="shared" si="242"/>
        <v>0.10808224293639794</v>
      </c>
      <c r="BH776">
        <f t="shared" si="243"/>
        <v>0.10809116244239497</v>
      </c>
      <c r="BI776">
        <f t="shared" si="241"/>
        <v>0.99998476566933081</v>
      </c>
      <c r="BL776" s="9"/>
      <c r="BM776" s="10" t="e">
        <f t="shared" si="259"/>
        <v>#N/A</v>
      </c>
      <c r="BN776" s="10" t="e">
        <f t="shared" si="260"/>
        <v>#N/A</v>
      </c>
      <c r="BO776" s="10" t="e">
        <f t="shared" si="250"/>
        <v>#N/A</v>
      </c>
      <c r="BP776" t="str">
        <f t="shared" si="251"/>
        <v/>
      </c>
      <c r="BQ776" s="10" t="str">
        <f t="shared" si="252"/>
        <v/>
      </c>
    </row>
    <row r="777" spans="4:69" x14ac:dyDescent="0.25">
      <c r="D777" s="6">
        <v>43104</v>
      </c>
      <c r="E777">
        <v>241.96449999999999</v>
      </c>
      <c r="F777">
        <v>243.76</v>
      </c>
      <c r="I777" s="6">
        <v>43104</v>
      </c>
      <c r="J777">
        <v>243.76</v>
      </c>
      <c r="K777">
        <v>241.96449999999999</v>
      </c>
      <c r="P777" s="6">
        <v>43109</v>
      </c>
      <c r="Q777">
        <v>7.8600000000000003E-2</v>
      </c>
      <c r="S777" s="6">
        <v>43111</v>
      </c>
      <c r="T777">
        <v>3251</v>
      </c>
      <c r="W777" s="6">
        <v>43158</v>
      </c>
      <c r="X777" t="s">
        <v>1622</v>
      </c>
      <c r="Y777">
        <v>2457.2800000000002</v>
      </c>
      <c r="AJ777" s="6">
        <v>43109</v>
      </c>
      <c r="AK777" s="4">
        <f t="shared" si="244"/>
        <v>7.8600000000000003E-2</v>
      </c>
      <c r="AM777" s="6">
        <v>43111</v>
      </c>
      <c r="AN777">
        <f t="shared" si="245"/>
        <v>794.02423999999996</v>
      </c>
      <c r="AR777" s="6">
        <v>43104</v>
      </c>
      <c r="AS777">
        <f t="shared" si="246"/>
        <v>241.96449999999999</v>
      </c>
      <c r="AT777">
        <f t="shared" si="247"/>
        <v>2556.7399999999998</v>
      </c>
      <c r="AU777">
        <f t="shared" si="253"/>
        <v>2.5087833684329208E-2</v>
      </c>
      <c r="AV777">
        <f t="shared" si="254"/>
        <v>2.5115272042019132E-2</v>
      </c>
      <c r="AX777" s="6">
        <v>43104</v>
      </c>
      <c r="AY777">
        <f t="shared" si="248"/>
        <v>241.96449999999999</v>
      </c>
      <c r="AZ777">
        <f t="shared" si="249"/>
        <v>243.76</v>
      </c>
      <c r="BA777">
        <f t="shared" si="255"/>
        <v>0</v>
      </c>
      <c r="BB777">
        <f t="shared" si="256"/>
        <v>7.4205100334967522E-3</v>
      </c>
      <c r="BE777">
        <f t="shared" si="257"/>
        <v>133.73006880924075</v>
      </c>
      <c r="BF777" t="e">
        <f t="shared" si="258"/>
        <v>#N/A</v>
      </c>
      <c r="BG777">
        <f t="shared" si="242"/>
        <v>0.1083493243100782</v>
      </c>
      <c r="BH777">
        <f t="shared" si="243"/>
        <v>0.10835715991119864</v>
      </c>
      <c r="BI777">
        <f t="shared" si="241"/>
        <v>0.99999059172414984</v>
      </c>
      <c r="BL777" s="9"/>
      <c r="BM777" s="10" t="e">
        <f t="shared" si="259"/>
        <v>#N/A</v>
      </c>
      <c r="BN777" s="10" t="e">
        <f t="shared" si="260"/>
        <v>#N/A</v>
      </c>
      <c r="BO777" s="10" t="e">
        <f t="shared" si="250"/>
        <v>#N/A</v>
      </c>
      <c r="BP777" t="str">
        <f t="shared" si="251"/>
        <v/>
      </c>
      <c r="BQ777" s="10" t="str">
        <f t="shared" si="252"/>
        <v/>
      </c>
    </row>
    <row r="778" spans="4:69" x14ac:dyDescent="0.25">
      <c r="D778" s="6">
        <v>43105</v>
      </c>
      <c r="E778">
        <v>244.05510000000001</v>
      </c>
      <c r="F778">
        <v>244.47</v>
      </c>
      <c r="I778" s="6">
        <v>43105</v>
      </c>
      <c r="J778">
        <v>244.47</v>
      </c>
      <c r="K778">
        <v>244.05510000000001</v>
      </c>
      <c r="P778" s="6">
        <v>43110</v>
      </c>
      <c r="Q778">
        <v>8.8800000000000004E-2</v>
      </c>
      <c r="S778" s="6">
        <v>43112</v>
      </c>
      <c r="T778">
        <v>6459</v>
      </c>
      <c r="W778" s="6">
        <v>43159</v>
      </c>
      <c r="X778" t="s">
        <v>1622</v>
      </c>
      <c r="Y778">
        <v>2425.58</v>
      </c>
      <c r="AJ778" s="6">
        <v>43110</v>
      </c>
      <c r="AK778" s="4">
        <f t="shared" si="244"/>
        <v>8.8800000000000004E-2</v>
      </c>
      <c r="AM778" s="6">
        <v>43112</v>
      </c>
      <c r="AN778">
        <f t="shared" si="245"/>
        <v>1586.71794</v>
      </c>
      <c r="AR778" s="6">
        <v>43105</v>
      </c>
      <c r="AS778">
        <f t="shared" si="246"/>
        <v>244.05510000000001</v>
      </c>
      <c r="AT778">
        <f t="shared" si="247"/>
        <v>2578.92</v>
      </c>
      <c r="AU778">
        <f t="shared" si="253"/>
        <v>8.6401104294226982E-3</v>
      </c>
      <c r="AV778">
        <f t="shared" si="254"/>
        <v>8.6751097100215002E-3</v>
      </c>
      <c r="AX778" s="6">
        <v>43105</v>
      </c>
      <c r="AY778">
        <f t="shared" si="248"/>
        <v>244.05510000000001</v>
      </c>
      <c r="AZ778">
        <f t="shared" si="249"/>
        <v>244.47</v>
      </c>
      <c r="BA778">
        <f t="shared" si="255"/>
        <v>0</v>
      </c>
      <c r="BB778">
        <f t="shared" si="256"/>
        <v>1.700025936765881E-3</v>
      </c>
      <c r="BE778">
        <f t="shared" si="257"/>
        <v>134.88551137148687</v>
      </c>
      <c r="BF778" t="e">
        <f t="shared" si="258"/>
        <v>#N/A</v>
      </c>
      <c r="BG778">
        <f t="shared" si="242"/>
        <v>0.10864198858313243</v>
      </c>
      <c r="BH778">
        <f t="shared" si="243"/>
        <v>0.10864913453692751</v>
      </c>
      <c r="BI778">
        <f t="shared" si="241"/>
        <v>0.99998831100333796</v>
      </c>
      <c r="BL778" s="9"/>
      <c r="BM778" s="10" t="e">
        <f t="shared" si="259"/>
        <v>#N/A</v>
      </c>
      <c r="BN778" s="10" t="e">
        <f t="shared" si="260"/>
        <v>#N/A</v>
      </c>
      <c r="BO778" s="10" t="e">
        <f t="shared" si="250"/>
        <v>#N/A</v>
      </c>
      <c r="BP778" t="str">
        <f t="shared" si="251"/>
        <v/>
      </c>
      <c r="BQ778" s="10" t="str">
        <f t="shared" si="252"/>
        <v/>
      </c>
    </row>
    <row r="779" spans="4:69" x14ac:dyDescent="0.25">
      <c r="D779" s="6">
        <v>43108</v>
      </c>
      <c r="E779">
        <v>244.03270000000001</v>
      </c>
      <c r="F779">
        <v>246.27</v>
      </c>
      <c r="I779" s="6">
        <v>43108</v>
      </c>
      <c r="J779">
        <v>246.27</v>
      </c>
      <c r="K779">
        <v>244.03270000000001</v>
      </c>
      <c r="P779" s="6">
        <v>43111</v>
      </c>
      <c r="Q779">
        <v>7.8399999999999997E-2</v>
      </c>
      <c r="S779" s="6">
        <v>43115</v>
      </c>
      <c r="T779">
        <v>8757</v>
      </c>
      <c r="W779" s="6">
        <v>43160</v>
      </c>
      <c r="X779" t="s">
        <v>1622</v>
      </c>
      <c r="Y779">
        <v>2386.94</v>
      </c>
      <c r="AJ779" s="6">
        <v>43111</v>
      </c>
      <c r="AK779" s="4">
        <f t="shared" si="244"/>
        <v>7.8399999999999997E-2</v>
      </c>
      <c r="AM779" s="6">
        <v>43115</v>
      </c>
      <c r="AN779">
        <f t="shared" si="245"/>
        <v>2144.1514499999998</v>
      </c>
      <c r="AR779" s="6">
        <v>43108</v>
      </c>
      <c r="AS779">
        <f t="shared" si="246"/>
        <v>244.03270000000001</v>
      </c>
      <c r="AT779">
        <f t="shared" si="247"/>
        <v>2578.92</v>
      </c>
      <c r="AU779">
        <f t="shared" si="253"/>
        <v>-9.1782552382624338E-5</v>
      </c>
      <c r="AV779">
        <f t="shared" si="254"/>
        <v>0</v>
      </c>
      <c r="AX779" s="6">
        <v>43108</v>
      </c>
      <c r="AY779">
        <f t="shared" si="248"/>
        <v>244.03270000000001</v>
      </c>
      <c r="AZ779">
        <f t="shared" si="249"/>
        <v>246.27</v>
      </c>
      <c r="BA779">
        <f t="shared" si="255"/>
        <v>0</v>
      </c>
      <c r="BB779">
        <f t="shared" si="256"/>
        <v>9.1680336282802255E-3</v>
      </c>
      <c r="BE779">
        <f t="shared" si="257"/>
        <v>134.87313123497375</v>
      </c>
      <c r="BF779" t="e">
        <f t="shared" si="258"/>
        <v>#N/A</v>
      </c>
      <c r="BG779">
        <f t="shared" si="242"/>
        <v>0.1086184285151824</v>
      </c>
      <c r="BH779">
        <f t="shared" si="243"/>
        <v>0.10862488766195248</v>
      </c>
      <c r="BI779">
        <f t="shared" si="241"/>
        <v>0.99998680748685176</v>
      </c>
      <c r="BL779" s="9"/>
      <c r="BM779" s="10" t="e">
        <f t="shared" si="259"/>
        <v>#N/A</v>
      </c>
      <c r="BN779" s="10" t="e">
        <f t="shared" si="260"/>
        <v>#N/A</v>
      </c>
      <c r="BO779" s="10" t="e">
        <f t="shared" si="250"/>
        <v>#N/A</v>
      </c>
      <c r="BP779" t="str">
        <f t="shared" si="251"/>
        <v/>
      </c>
      <c r="BQ779" s="10" t="str">
        <f t="shared" si="252"/>
        <v/>
      </c>
    </row>
    <row r="780" spans="4:69" x14ac:dyDescent="0.25">
      <c r="D780" s="6">
        <v>43109</v>
      </c>
      <c r="E780">
        <v>245.21459999999999</v>
      </c>
      <c r="F780">
        <v>244.75</v>
      </c>
      <c r="I780" s="6">
        <v>43109</v>
      </c>
      <c r="J780">
        <v>244.75</v>
      </c>
      <c r="K780">
        <v>245.21459999999999</v>
      </c>
      <c r="P780" s="6">
        <v>43112</v>
      </c>
      <c r="Q780">
        <v>7.3700000000000002E-2</v>
      </c>
      <c r="S780" s="6">
        <v>43116</v>
      </c>
      <c r="T780">
        <v>31750</v>
      </c>
      <c r="W780" s="6">
        <v>43161</v>
      </c>
      <c r="X780" t="s">
        <v>1622</v>
      </c>
      <c r="Y780">
        <v>2343.29</v>
      </c>
      <c r="AJ780" s="6">
        <v>43112</v>
      </c>
      <c r="AK780" s="4">
        <f t="shared" si="244"/>
        <v>7.3700000000000002E-2</v>
      </c>
      <c r="AM780" s="6">
        <v>43116</v>
      </c>
      <c r="AN780">
        <f t="shared" si="245"/>
        <v>7794.9425000000001</v>
      </c>
      <c r="AR780" s="6">
        <v>43109</v>
      </c>
      <c r="AS780">
        <f t="shared" si="246"/>
        <v>245.21459999999999</v>
      </c>
      <c r="AT780">
        <f t="shared" si="247"/>
        <v>2591.4899999999998</v>
      </c>
      <c r="AU780">
        <f t="shared" si="253"/>
        <v>4.8432033903651472E-3</v>
      </c>
      <c r="AV780">
        <f t="shared" si="254"/>
        <v>4.8741333581499013E-3</v>
      </c>
      <c r="AX780" s="6">
        <v>43109</v>
      </c>
      <c r="AY780">
        <f t="shared" si="248"/>
        <v>245.21459999999999</v>
      </c>
      <c r="AZ780">
        <f t="shared" si="249"/>
        <v>244.75</v>
      </c>
      <c r="BA780">
        <f t="shared" si="255"/>
        <v>-1.89466695702456E-3</v>
      </c>
      <c r="BB780">
        <f t="shared" si="256"/>
        <v>0</v>
      </c>
      <c r="BE780">
        <f t="shared" si="257"/>
        <v>135.52634924144013</v>
      </c>
      <c r="BF780" t="e">
        <f t="shared" si="258"/>
        <v>#N/A</v>
      </c>
      <c r="BG780">
        <f t="shared" si="242"/>
        <v>0.10869193074831732</v>
      </c>
      <c r="BH780">
        <f t="shared" si="243"/>
        <v>0.10869827365176545</v>
      </c>
      <c r="BI780">
        <f t="shared" si="241"/>
        <v>0.99998620976234065</v>
      </c>
      <c r="BL780" s="9"/>
      <c r="BM780" s="10" t="e">
        <f t="shared" si="259"/>
        <v>#N/A</v>
      </c>
      <c r="BN780" s="10" t="e">
        <f t="shared" si="260"/>
        <v>#N/A</v>
      </c>
      <c r="BO780" s="10" t="e">
        <f t="shared" si="250"/>
        <v>#N/A</v>
      </c>
      <c r="BP780" t="str">
        <f t="shared" si="251"/>
        <v/>
      </c>
      <c r="BQ780" s="10" t="str">
        <f t="shared" si="252"/>
        <v/>
      </c>
    </row>
    <row r="781" spans="4:69" x14ac:dyDescent="0.25">
      <c r="D781" s="6">
        <v>43110</v>
      </c>
      <c r="E781">
        <v>245.57329999999999</v>
      </c>
      <c r="F781">
        <v>244.28</v>
      </c>
      <c r="I781" s="6">
        <v>43110</v>
      </c>
      <c r="J781">
        <v>244.28</v>
      </c>
      <c r="K781">
        <v>245.57329999999999</v>
      </c>
      <c r="P781" s="6">
        <v>43115</v>
      </c>
      <c r="Q781">
        <v>8.4000000000000005E-2</v>
      </c>
      <c r="S781" s="6">
        <v>43117</v>
      </c>
      <c r="T781">
        <v>3154</v>
      </c>
      <c r="W781" s="6">
        <v>43164</v>
      </c>
      <c r="X781" t="s">
        <v>1622</v>
      </c>
      <c r="Y781">
        <v>2324.6799999999998</v>
      </c>
      <c r="AJ781" s="6">
        <v>43115</v>
      </c>
      <c r="AK781" s="4">
        <f t="shared" si="244"/>
        <v>8.4000000000000005E-2</v>
      </c>
      <c r="AM781" s="6">
        <v>43117</v>
      </c>
      <c r="AN781">
        <f t="shared" si="245"/>
        <v>776.42017999999996</v>
      </c>
      <c r="AR781" s="6">
        <v>43110</v>
      </c>
      <c r="AS781">
        <f t="shared" si="246"/>
        <v>245.57329999999999</v>
      </c>
      <c r="AT781">
        <f t="shared" si="247"/>
        <v>2595.36</v>
      </c>
      <c r="AU781">
        <f t="shared" si="253"/>
        <v>1.4628003389682842E-3</v>
      </c>
      <c r="AV781">
        <f t="shared" si="254"/>
        <v>1.4933493858746427E-3</v>
      </c>
      <c r="AX781" s="6">
        <v>43110</v>
      </c>
      <c r="AY781">
        <f t="shared" si="248"/>
        <v>245.57329999999999</v>
      </c>
      <c r="AZ781">
        <f t="shared" si="249"/>
        <v>244.28</v>
      </c>
      <c r="BA781">
        <f t="shared" si="255"/>
        <v>-5.26645201249476E-3</v>
      </c>
      <c r="BB781">
        <f t="shared" si="256"/>
        <v>0</v>
      </c>
      <c r="BE781">
        <f t="shared" si="257"/>
        <v>135.72459723104964</v>
      </c>
      <c r="BF781" t="e">
        <f t="shared" si="258"/>
        <v>#N/A</v>
      </c>
      <c r="BG781">
        <f t="shared" si="242"/>
        <v>0.10840027984687425</v>
      </c>
      <c r="BH781">
        <f t="shared" si="243"/>
        <v>0.10840554672660069</v>
      </c>
      <c r="BI781">
        <f t="shared" si="241"/>
        <v>0.99998681001281631</v>
      </c>
      <c r="BL781" s="9"/>
      <c r="BM781" s="10" t="e">
        <f t="shared" si="259"/>
        <v>#N/A</v>
      </c>
      <c r="BN781" s="10" t="e">
        <f t="shared" si="260"/>
        <v>#N/A</v>
      </c>
      <c r="BO781" s="10" t="e">
        <f t="shared" si="250"/>
        <v>#N/A</v>
      </c>
      <c r="BP781" t="str">
        <f t="shared" si="251"/>
        <v/>
      </c>
      <c r="BQ781" s="10" t="str">
        <f t="shared" si="252"/>
        <v/>
      </c>
    </row>
    <row r="782" spans="4:69" x14ac:dyDescent="0.25">
      <c r="D782" s="6">
        <v>43111</v>
      </c>
      <c r="E782">
        <v>245.0368</v>
      </c>
      <c r="F782">
        <v>244.24</v>
      </c>
      <c r="I782" s="6">
        <v>43111</v>
      </c>
      <c r="J782">
        <v>244.24</v>
      </c>
      <c r="K782">
        <v>245.0368</v>
      </c>
      <c r="P782" s="6">
        <v>43116</v>
      </c>
      <c r="Q782">
        <v>7.4300000000000005E-2</v>
      </c>
      <c r="S782" s="6">
        <v>43118</v>
      </c>
      <c r="T782">
        <v>6398</v>
      </c>
      <c r="W782" s="6">
        <v>43165</v>
      </c>
      <c r="X782" t="s">
        <v>1622</v>
      </c>
      <c r="Y782">
        <v>2353.84</v>
      </c>
      <c r="AJ782" s="6">
        <v>43116</v>
      </c>
      <c r="AK782" s="4">
        <f t="shared" si="244"/>
        <v>7.4300000000000005E-2</v>
      </c>
      <c r="AM782" s="6">
        <v>43118</v>
      </c>
      <c r="AN782">
        <f t="shared" si="245"/>
        <v>1562.7114999999999</v>
      </c>
      <c r="AR782" s="6">
        <v>43111</v>
      </c>
      <c r="AS782">
        <f t="shared" si="246"/>
        <v>245.0368</v>
      </c>
      <c r="AT782">
        <f t="shared" si="247"/>
        <v>2589.77</v>
      </c>
      <c r="AU782">
        <f t="shared" si="253"/>
        <v>-2.184683758372663E-3</v>
      </c>
      <c r="AV782">
        <f t="shared" si="254"/>
        <v>-2.1538437827508528E-3</v>
      </c>
      <c r="AX782" s="6">
        <v>43111</v>
      </c>
      <c r="AY782">
        <f t="shared" si="248"/>
        <v>245.0368</v>
      </c>
      <c r="AZ782">
        <f t="shared" si="249"/>
        <v>244.24</v>
      </c>
      <c r="BA782">
        <f t="shared" si="255"/>
        <v>-3.2517564708647306E-3</v>
      </c>
      <c r="BB782">
        <f t="shared" si="256"/>
        <v>0</v>
      </c>
      <c r="BE782">
        <f t="shared" si="257"/>
        <v>135.42808190786729</v>
      </c>
      <c r="BF782" t="e">
        <f t="shared" si="258"/>
        <v>#N/A</v>
      </c>
      <c r="BG782">
        <f t="shared" si="242"/>
        <v>0.10835065857508633</v>
      </c>
      <c r="BH782">
        <f t="shared" si="243"/>
        <v>0.10835685083803798</v>
      </c>
      <c r="BI782">
        <f t="shared" si="241"/>
        <v>0.99998706973128793</v>
      </c>
      <c r="BL782" s="9"/>
      <c r="BM782" s="10" t="e">
        <f t="shared" si="259"/>
        <v>#N/A</v>
      </c>
      <c r="BN782" s="10" t="e">
        <f t="shared" si="260"/>
        <v>#N/A</v>
      </c>
      <c r="BO782" s="10" t="e">
        <f t="shared" si="250"/>
        <v>#N/A</v>
      </c>
      <c r="BP782" t="str">
        <f t="shared" si="251"/>
        <v/>
      </c>
      <c r="BQ782" s="10" t="str">
        <f t="shared" si="252"/>
        <v/>
      </c>
    </row>
    <row r="783" spans="4:69" x14ac:dyDescent="0.25">
      <c r="D783" s="6">
        <v>43112</v>
      </c>
      <c r="E783">
        <v>243.49180000000001</v>
      </c>
      <c r="F783">
        <v>245.66</v>
      </c>
      <c r="I783" s="6">
        <v>43112</v>
      </c>
      <c r="J783">
        <v>245.66</v>
      </c>
      <c r="K783">
        <v>243.49180000000001</v>
      </c>
      <c r="P783" s="6">
        <v>43117</v>
      </c>
      <c r="Q783">
        <v>8.3099999999999993E-2</v>
      </c>
      <c r="S783" s="6">
        <v>43119</v>
      </c>
      <c r="T783">
        <v>8335</v>
      </c>
      <c r="W783" s="6">
        <v>43166</v>
      </c>
      <c r="X783" t="s">
        <v>1622</v>
      </c>
      <c r="Y783">
        <v>2337.3000000000002</v>
      </c>
      <c r="AJ783" s="6">
        <v>43117</v>
      </c>
      <c r="AK783" s="4">
        <f t="shared" si="244"/>
        <v>8.3099999999999993E-2</v>
      </c>
      <c r="AM783" s="6">
        <v>43119</v>
      </c>
      <c r="AN783">
        <f t="shared" si="245"/>
        <v>2042.9085</v>
      </c>
      <c r="AR783" s="6">
        <v>43112</v>
      </c>
      <c r="AS783">
        <f t="shared" si="246"/>
        <v>243.49180000000001</v>
      </c>
      <c r="AT783">
        <f t="shared" si="247"/>
        <v>2573.52</v>
      </c>
      <c r="AU783">
        <f t="shared" si="253"/>
        <v>-6.3051753859011406E-3</v>
      </c>
      <c r="AV783">
        <f t="shared" si="254"/>
        <v>-6.2746884858501106E-3</v>
      </c>
      <c r="AX783" s="6">
        <v>43112</v>
      </c>
      <c r="AY783">
        <f t="shared" si="248"/>
        <v>243.49180000000001</v>
      </c>
      <c r="AZ783">
        <f t="shared" si="249"/>
        <v>245.66</v>
      </c>
      <c r="BA783">
        <f t="shared" si="255"/>
        <v>0</v>
      </c>
      <c r="BB783">
        <f t="shared" si="256"/>
        <v>8.9046119828264381E-3</v>
      </c>
      <c r="BE783">
        <f t="shared" si="257"/>
        <v>134.574184099262</v>
      </c>
      <c r="BF783" t="e">
        <f t="shared" si="258"/>
        <v>#N/A</v>
      </c>
      <c r="BG783">
        <f t="shared" si="242"/>
        <v>0.10805533995843668</v>
      </c>
      <c r="BH783">
        <f t="shared" si="243"/>
        <v>0.10806107880673248</v>
      </c>
      <c r="BI783">
        <f t="shared" si="241"/>
        <v>0.99998770464474729</v>
      </c>
      <c r="BL783" s="9"/>
      <c r="BM783" s="10" t="e">
        <f t="shared" si="259"/>
        <v>#N/A</v>
      </c>
      <c r="BN783" s="10" t="e">
        <f t="shared" si="260"/>
        <v>#N/A</v>
      </c>
      <c r="BO783" s="10" t="e">
        <f t="shared" si="250"/>
        <v>#N/A</v>
      </c>
      <c r="BP783" t="str">
        <f t="shared" si="251"/>
        <v/>
      </c>
      <c r="BQ783" s="10" t="str">
        <f t="shared" si="252"/>
        <v/>
      </c>
    </row>
    <row r="784" spans="4:69" x14ac:dyDescent="0.25">
      <c r="D784" s="6">
        <v>43115</v>
      </c>
      <c r="E784">
        <v>244.4599</v>
      </c>
      <c r="F784">
        <v>244.85</v>
      </c>
      <c r="I784" s="6">
        <v>43115</v>
      </c>
      <c r="J784">
        <v>244.85</v>
      </c>
      <c r="K784">
        <v>244.4599</v>
      </c>
      <c r="P784" s="6">
        <v>43118</v>
      </c>
      <c r="Q784">
        <v>7.85E-2</v>
      </c>
      <c r="S784" s="6">
        <v>43122</v>
      </c>
      <c r="T784">
        <v>11200</v>
      </c>
      <c r="W784" s="6">
        <v>43167</v>
      </c>
      <c r="X784" t="s">
        <v>1622</v>
      </c>
      <c r="Y784">
        <v>2345.4899999999998</v>
      </c>
      <c r="AJ784" s="6">
        <v>43118</v>
      </c>
      <c r="AK784" s="4">
        <f t="shared" si="244"/>
        <v>7.85E-2</v>
      </c>
      <c r="AM784" s="6">
        <v>43122</v>
      </c>
      <c r="AN784">
        <f t="shared" si="245"/>
        <v>2756.4319999999998</v>
      </c>
      <c r="AR784" s="6">
        <v>43115</v>
      </c>
      <c r="AS784">
        <f t="shared" si="246"/>
        <v>244.4599</v>
      </c>
      <c r="AT784">
        <f t="shared" si="247"/>
        <v>2583.9899999999998</v>
      </c>
      <c r="AU784">
        <f t="shared" si="253"/>
        <v>3.9759039113431704E-3</v>
      </c>
      <c r="AV784">
        <f t="shared" si="254"/>
        <v>4.068357735708128E-3</v>
      </c>
      <c r="AX784" s="6">
        <v>43115</v>
      </c>
      <c r="AY784">
        <f t="shared" si="248"/>
        <v>244.4599</v>
      </c>
      <c r="AZ784">
        <f t="shared" si="249"/>
        <v>244.85</v>
      </c>
      <c r="BA784">
        <f t="shared" si="255"/>
        <v>0</v>
      </c>
      <c r="BB784">
        <f t="shared" si="256"/>
        <v>1.5957627406375519E-3</v>
      </c>
      <c r="BE784">
        <f t="shared" si="257"/>
        <v>135.10923812418807</v>
      </c>
      <c r="BF784" t="e">
        <f t="shared" si="258"/>
        <v>#N/A</v>
      </c>
      <c r="BG784">
        <f t="shared" si="242"/>
        <v>0.10796831301385779</v>
      </c>
      <c r="BH784">
        <f t="shared" si="243"/>
        <v>0.10797617204489014</v>
      </c>
      <c r="BI784">
        <f t="shared" si="241"/>
        <v>0.99998692314847859</v>
      </c>
      <c r="BL784" s="9"/>
      <c r="BM784" s="10" t="e">
        <f t="shared" si="259"/>
        <v>#N/A</v>
      </c>
      <c r="BN784" s="10" t="e">
        <f t="shared" si="260"/>
        <v>#N/A</v>
      </c>
      <c r="BO784" s="10" t="e">
        <f t="shared" si="250"/>
        <v>#N/A</v>
      </c>
      <c r="BP784" t="str">
        <f t="shared" si="251"/>
        <v/>
      </c>
      <c r="BQ784" s="10" t="str">
        <f t="shared" si="252"/>
        <v/>
      </c>
    </row>
    <row r="785" spans="4:69" x14ac:dyDescent="0.25">
      <c r="D785" s="6">
        <v>43116</v>
      </c>
      <c r="E785">
        <v>245.792</v>
      </c>
      <c r="F785">
        <v>245.51</v>
      </c>
      <c r="I785" s="6">
        <v>43116</v>
      </c>
      <c r="J785">
        <v>245.51</v>
      </c>
      <c r="K785">
        <v>245.792</v>
      </c>
      <c r="P785" s="6">
        <v>43119</v>
      </c>
      <c r="Q785">
        <v>8.1799999999999998E-2</v>
      </c>
      <c r="S785" s="6">
        <v>43123</v>
      </c>
      <c r="T785">
        <v>9483</v>
      </c>
      <c r="W785" s="6">
        <v>43168</v>
      </c>
      <c r="X785" t="s">
        <v>1622</v>
      </c>
      <c r="Y785">
        <v>2352.9299999999998</v>
      </c>
      <c r="AJ785" s="6">
        <v>43119</v>
      </c>
      <c r="AK785" s="4">
        <f t="shared" si="244"/>
        <v>8.1799999999999998E-2</v>
      </c>
      <c r="AM785" s="6">
        <v>43123</v>
      </c>
      <c r="AN785">
        <f t="shared" si="245"/>
        <v>2347.0425</v>
      </c>
      <c r="AR785" s="6">
        <v>43116</v>
      </c>
      <c r="AS785">
        <f t="shared" si="246"/>
        <v>245.792</v>
      </c>
      <c r="AT785">
        <f t="shared" si="247"/>
        <v>2598.15</v>
      </c>
      <c r="AU785">
        <f t="shared" si="253"/>
        <v>5.4491554647613238E-3</v>
      </c>
      <c r="AV785">
        <f t="shared" si="254"/>
        <v>5.4798973680239005E-3</v>
      </c>
      <c r="AX785" s="6">
        <v>43116</v>
      </c>
      <c r="AY785">
        <f t="shared" si="248"/>
        <v>245.792</v>
      </c>
      <c r="AZ785">
        <f t="shared" si="249"/>
        <v>245.51</v>
      </c>
      <c r="BA785">
        <f t="shared" si="255"/>
        <v>-1.147311547975538E-3</v>
      </c>
      <c r="BB785">
        <f t="shared" si="256"/>
        <v>0</v>
      </c>
      <c r="BE785">
        <f t="shared" si="257"/>
        <v>135.84546936745224</v>
      </c>
      <c r="BF785" t="e">
        <f t="shared" si="258"/>
        <v>#N/A</v>
      </c>
      <c r="BG785">
        <f t="shared" si="242"/>
        <v>0.10756789707098049</v>
      </c>
      <c r="BH785">
        <f t="shared" si="243"/>
        <v>0.10757977491352408</v>
      </c>
      <c r="BI785">
        <f t="shared" si="241"/>
        <v>0.9999853364111565</v>
      </c>
      <c r="BL785" s="9"/>
      <c r="BM785" s="10" t="e">
        <f t="shared" si="259"/>
        <v>#N/A</v>
      </c>
      <c r="BN785" s="10" t="e">
        <f t="shared" si="260"/>
        <v>#N/A</v>
      </c>
      <c r="BO785" s="10" t="e">
        <f t="shared" si="250"/>
        <v>#N/A</v>
      </c>
      <c r="BP785" t="str">
        <f t="shared" si="251"/>
        <v/>
      </c>
      <c r="BQ785" s="10" t="str">
        <f t="shared" si="252"/>
        <v/>
      </c>
    </row>
    <row r="786" spans="4:69" x14ac:dyDescent="0.25">
      <c r="D786" s="6">
        <v>43117</v>
      </c>
      <c r="E786">
        <v>245.33510000000001</v>
      </c>
      <c r="F786">
        <v>246.17</v>
      </c>
      <c r="I786" s="6">
        <v>43117</v>
      </c>
      <c r="J786">
        <v>246.17</v>
      </c>
      <c r="K786">
        <v>245.33510000000001</v>
      </c>
      <c r="P786" s="6">
        <v>43122</v>
      </c>
      <c r="Q786">
        <v>7.51E-2</v>
      </c>
      <c r="S786" s="6">
        <v>43124</v>
      </c>
      <c r="T786">
        <v>27831</v>
      </c>
      <c r="W786" s="6">
        <v>43171</v>
      </c>
      <c r="X786" t="s">
        <v>1622</v>
      </c>
      <c r="Y786">
        <v>2388.0500000000002</v>
      </c>
      <c r="AJ786" s="6">
        <v>43122</v>
      </c>
      <c r="AK786" s="4">
        <f t="shared" si="244"/>
        <v>7.51E-2</v>
      </c>
      <c r="AM786" s="6">
        <v>43124</v>
      </c>
      <c r="AN786">
        <f t="shared" si="245"/>
        <v>6800.5048499999994</v>
      </c>
      <c r="AR786" s="6">
        <v>43117</v>
      </c>
      <c r="AS786">
        <f t="shared" si="246"/>
        <v>245.33510000000001</v>
      </c>
      <c r="AT786">
        <f t="shared" si="247"/>
        <v>2593.4</v>
      </c>
      <c r="AU786">
        <f t="shared" si="253"/>
        <v>-1.8588888165602668E-3</v>
      </c>
      <c r="AV786">
        <f t="shared" si="254"/>
        <v>-1.8282239285645208E-3</v>
      </c>
      <c r="AX786" s="6">
        <v>43117</v>
      </c>
      <c r="AY786">
        <f t="shared" si="248"/>
        <v>245.33510000000001</v>
      </c>
      <c r="AZ786">
        <f t="shared" si="249"/>
        <v>246.17</v>
      </c>
      <c r="BA786">
        <f t="shared" si="255"/>
        <v>0</v>
      </c>
      <c r="BB786">
        <f t="shared" si="256"/>
        <v>3.4031004939774068E-3</v>
      </c>
      <c r="BE786">
        <f t="shared" si="257"/>
        <v>135.59294774366469</v>
      </c>
      <c r="BF786" t="e">
        <f t="shared" si="258"/>
        <v>#N/A</v>
      </c>
      <c r="BG786">
        <f t="shared" si="242"/>
        <v>0.10649132830698521</v>
      </c>
      <c r="BH786">
        <f t="shared" si="243"/>
        <v>0.10650236451249906</v>
      </c>
      <c r="BI786">
        <f t="shared" si="241"/>
        <v>0.99998446070852276</v>
      </c>
      <c r="BL786" s="9"/>
      <c r="BM786" s="10" t="e">
        <f t="shared" si="259"/>
        <v>#N/A</v>
      </c>
      <c r="BN786" s="10" t="e">
        <f t="shared" si="260"/>
        <v>#N/A</v>
      </c>
      <c r="BO786" s="10" t="e">
        <f t="shared" si="250"/>
        <v>#N/A</v>
      </c>
      <c r="BP786" t="str">
        <f t="shared" si="251"/>
        <v/>
      </c>
      <c r="BQ786" s="10" t="str">
        <f t="shared" si="252"/>
        <v/>
      </c>
    </row>
    <row r="787" spans="4:69" x14ac:dyDescent="0.25">
      <c r="D787" s="6">
        <v>43118</v>
      </c>
      <c r="E787">
        <v>243.52359999999999</v>
      </c>
      <c r="F787">
        <v>244.25</v>
      </c>
      <c r="I787" s="6">
        <v>43118</v>
      </c>
      <c r="J787">
        <v>244.25</v>
      </c>
      <c r="K787">
        <v>243.52359999999999</v>
      </c>
      <c r="P787" s="6">
        <v>43123</v>
      </c>
      <c r="Q787">
        <v>7.9799999999999996E-2</v>
      </c>
      <c r="S787" s="6">
        <v>43125</v>
      </c>
      <c r="T787">
        <v>7154</v>
      </c>
      <c r="W787" s="6">
        <v>43172</v>
      </c>
      <c r="X787" t="s">
        <v>1622</v>
      </c>
      <c r="Y787">
        <v>2401.17</v>
      </c>
      <c r="AJ787" s="6">
        <v>43123</v>
      </c>
      <c r="AK787" s="4">
        <f t="shared" si="244"/>
        <v>7.9799999999999996E-2</v>
      </c>
      <c r="AM787" s="6">
        <v>43125</v>
      </c>
      <c r="AN787">
        <f t="shared" si="245"/>
        <v>1740.85436</v>
      </c>
      <c r="AR787" s="6">
        <v>43118</v>
      </c>
      <c r="AS787">
        <f t="shared" si="246"/>
        <v>243.52359999999999</v>
      </c>
      <c r="AT787">
        <f t="shared" si="247"/>
        <v>2574.33</v>
      </c>
      <c r="AU787">
        <f t="shared" si="253"/>
        <v>-7.3837783505092958E-3</v>
      </c>
      <c r="AV787">
        <f t="shared" si="254"/>
        <v>-7.3532814066477048E-3</v>
      </c>
      <c r="AX787" s="6">
        <v>43118</v>
      </c>
      <c r="AY787">
        <f t="shared" si="248"/>
        <v>243.52359999999999</v>
      </c>
      <c r="AZ787">
        <f t="shared" si="249"/>
        <v>244.25</v>
      </c>
      <c r="BA787">
        <f t="shared" si="255"/>
        <v>0</v>
      </c>
      <c r="BB787">
        <f t="shared" si="256"/>
        <v>2.9828731178416223E-3</v>
      </c>
      <c r="BE787">
        <f t="shared" si="257"/>
        <v>134.59175947163328</v>
      </c>
      <c r="BF787" t="e">
        <f t="shared" si="258"/>
        <v>#N/A</v>
      </c>
      <c r="BG787">
        <f t="shared" si="242"/>
        <v>0.10679585299643478</v>
      </c>
      <c r="BH787">
        <f t="shared" si="243"/>
        <v>0.10680831750721809</v>
      </c>
      <c r="BI787">
        <f t="shared" si="241"/>
        <v>0.99998571666363367</v>
      </c>
      <c r="BL787" s="9"/>
      <c r="BM787" s="10" t="e">
        <f t="shared" si="259"/>
        <v>#N/A</v>
      </c>
      <c r="BN787" s="10" t="e">
        <f t="shared" si="260"/>
        <v>#N/A</v>
      </c>
      <c r="BO787" s="10" t="e">
        <f t="shared" si="250"/>
        <v>#N/A</v>
      </c>
      <c r="BP787" t="str">
        <f t="shared" si="251"/>
        <v/>
      </c>
      <c r="BQ787" s="10" t="str">
        <f t="shared" si="252"/>
        <v/>
      </c>
    </row>
    <row r="788" spans="4:69" x14ac:dyDescent="0.25">
      <c r="D788" s="6">
        <v>43119</v>
      </c>
      <c r="E788">
        <v>245.1857</v>
      </c>
      <c r="F788">
        <v>245.1</v>
      </c>
      <c r="I788" s="6">
        <v>43119</v>
      </c>
      <c r="J788">
        <v>245.1</v>
      </c>
      <c r="K788">
        <v>245.1857</v>
      </c>
      <c r="P788" s="6">
        <v>43124</v>
      </c>
      <c r="Q788">
        <v>6.2799999999999995E-2</v>
      </c>
      <c r="S788" s="6">
        <v>43126</v>
      </c>
      <c r="T788">
        <v>17198</v>
      </c>
      <c r="W788" s="6">
        <v>43173</v>
      </c>
      <c r="X788" t="s">
        <v>1622</v>
      </c>
      <c r="Y788">
        <v>2390.54</v>
      </c>
      <c r="AJ788" s="6">
        <v>43124</v>
      </c>
      <c r="AK788" s="4">
        <f t="shared" si="244"/>
        <v>6.2799999999999995E-2</v>
      </c>
      <c r="AM788" s="6">
        <v>43126</v>
      </c>
      <c r="AN788">
        <f t="shared" si="245"/>
        <v>4188.22894</v>
      </c>
      <c r="AR788" s="6">
        <v>43119</v>
      </c>
      <c r="AS788">
        <f t="shared" si="246"/>
        <v>245.1857</v>
      </c>
      <c r="AT788">
        <f t="shared" si="247"/>
        <v>2591.98</v>
      </c>
      <c r="AU788">
        <f t="shared" si="253"/>
        <v>6.8252111910303004E-3</v>
      </c>
      <c r="AV788">
        <f t="shared" si="254"/>
        <v>6.8561528630750601E-3</v>
      </c>
      <c r="AX788" s="6">
        <v>43119</v>
      </c>
      <c r="AY788">
        <f t="shared" si="248"/>
        <v>245.1857</v>
      </c>
      <c r="AZ788">
        <f t="shared" si="249"/>
        <v>245.1</v>
      </c>
      <c r="BA788">
        <f t="shared" si="255"/>
        <v>-3.4953098814494155E-4</v>
      </c>
      <c r="BB788">
        <f t="shared" si="256"/>
        <v>0</v>
      </c>
      <c r="BE788">
        <f t="shared" si="257"/>
        <v>135.51037665459953</v>
      </c>
      <c r="BF788" t="e">
        <f t="shared" si="258"/>
        <v>#N/A</v>
      </c>
      <c r="BG788">
        <f t="shared" si="242"/>
        <v>0.10661309945533051</v>
      </c>
      <c r="BH788">
        <f t="shared" si="243"/>
        <v>0.10662593442278238</v>
      </c>
      <c r="BI788">
        <f t="shared" si="241"/>
        <v>0.99998610741482952</v>
      </c>
      <c r="BL788" s="9"/>
      <c r="BM788" s="10" t="e">
        <f t="shared" si="259"/>
        <v>#N/A</v>
      </c>
      <c r="BN788" s="10" t="e">
        <f t="shared" si="260"/>
        <v>#N/A</v>
      </c>
      <c r="BO788" s="10" t="e">
        <f t="shared" si="250"/>
        <v>#N/A</v>
      </c>
      <c r="BP788" t="str">
        <f t="shared" si="251"/>
        <v/>
      </c>
      <c r="BQ788" s="10" t="str">
        <f t="shared" si="252"/>
        <v/>
      </c>
    </row>
    <row r="789" spans="4:69" x14ac:dyDescent="0.25">
      <c r="D789" s="6">
        <v>43122</v>
      </c>
      <c r="E789">
        <v>245.4384</v>
      </c>
      <c r="F789">
        <v>246.11</v>
      </c>
      <c r="I789" s="6">
        <v>43122</v>
      </c>
      <c r="J789">
        <v>246.11</v>
      </c>
      <c r="K789">
        <v>245.4384</v>
      </c>
      <c r="P789" s="6">
        <v>43125</v>
      </c>
      <c r="Q789">
        <v>8.3099999999999993E-2</v>
      </c>
      <c r="S789" s="6">
        <v>43129</v>
      </c>
      <c r="T789">
        <v>11113</v>
      </c>
      <c r="W789" s="6">
        <v>43174</v>
      </c>
      <c r="X789" t="s">
        <v>1622</v>
      </c>
      <c r="Y789">
        <v>2391.04</v>
      </c>
      <c r="AJ789" s="6">
        <v>43125</v>
      </c>
      <c r="AK789" s="4">
        <f t="shared" si="244"/>
        <v>8.3099999999999993E-2</v>
      </c>
      <c r="AM789" s="6">
        <v>43129</v>
      </c>
      <c r="AN789">
        <f t="shared" si="245"/>
        <v>2709.1271400000001</v>
      </c>
      <c r="AR789" s="6">
        <v>43122</v>
      </c>
      <c r="AS789">
        <f t="shared" si="246"/>
        <v>245.4384</v>
      </c>
      <c r="AT789">
        <f t="shared" si="247"/>
        <v>2594.89</v>
      </c>
      <c r="AU789">
        <f t="shared" si="253"/>
        <v>1.0306473827796925E-3</v>
      </c>
      <c r="AV789">
        <f t="shared" si="254"/>
        <v>1.1226938479462767E-3</v>
      </c>
      <c r="AX789" s="6">
        <v>43122</v>
      </c>
      <c r="AY789">
        <f t="shared" si="248"/>
        <v>245.4384</v>
      </c>
      <c r="AZ789">
        <f t="shared" si="249"/>
        <v>246.11</v>
      </c>
      <c r="BA789">
        <f t="shared" si="255"/>
        <v>0</v>
      </c>
      <c r="BB789">
        <f t="shared" si="256"/>
        <v>2.7363281377323911E-3</v>
      </c>
      <c r="BE789">
        <f t="shared" si="257"/>
        <v>135.65004006963807</v>
      </c>
      <c r="BF789" t="e">
        <f t="shared" si="258"/>
        <v>#N/A</v>
      </c>
      <c r="BG789">
        <f t="shared" si="242"/>
        <v>0.106581594363463</v>
      </c>
      <c r="BH789">
        <f t="shared" si="243"/>
        <v>0.10659484953074329</v>
      </c>
      <c r="BI789">
        <f t="shared" si="241"/>
        <v>0.99998536181356401</v>
      </c>
      <c r="BL789" s="9"/>
      <c r="BM789" s="10" t="e">
        <f t="shared" si="259"/>
        <v>#N/A</v>
      </c>
      <c r="BN789" s="10" t="e">
        <f t="shared" si="260"/>
        <v>#N/A</v>
      </c>
      <c r="BO789" s="10" t="e">
        <f t="shared" si="250"/>
        <v>#N/A</v>
      </c>
      <c r="BP789" t="str">
        <f t="shared" si="251"/>
        <v/>
      </c>
      <c r="BQ789" s="10" t="str">
        <f t="shared" si="252"/>
        <v/>
      </c>
    </row>
    <row r="790" spans="4:69" x14ac:dyDescent="0.25">
      <c r="D790" s="6">
        <v>43123</v>
      </c>
      <c r="E790">
        <v>247.90700000000001</v>
      </c>
      <c r="F790">
        <v>247.5</v>
      </c>
      <c r="I790" s="6">
        <v>43123</v>
      </c>
      <c r="J790">
        <v>247.5</v>
      </c>
      <c r="K790">
        <v>247.90700000000001</v>
      </c>
      <c r="P790" s="6">
        <v>43126</v>
      </c>
      <c r="Q790">
        <v>8.2199999999999995E-2</v>
      </c>
      <c r="S790" s="6">
        <v>43130</v>
      </c>
      <c r="T790">
        <v>23310</v>
      </c>
      <c r="W790" s="6">
        <v>43175</v>
      </c>
      <c r="X790" t="s">
        <v>1622</v>
      </c>
      <c r="Y790">
        <v>2381.4299999999998</v>
      </c>
      <c r="AJ790" s="6">
        <v>43126</v>
      </c>
      <c r="AK790" s="4">
        <f t="shared" si="244"/>
        <v>8.2199999999999995E-2</v>
      </c>
      <c r="AM790" s="6">
        <v>43130</v>
      </c>
      <c r="AN790">
        <f t="shared" si="245"/>
        <v>5588.8055999999997</v>
      </c>
      <c r="AR790" s="6">
        <v>43123</v>
      </c>
      <c r="AS790">
        <f t="shared" si="246"/>
        <v>247.90700000000001</v>
      </c>
      <c r="AT790">
        <f t="shared" si="247"/>
        <v>2621.0700000000002</v>
      </c>
      <c r="AU790">
        <f t="shared" si="253"/>
        <v>1.005792084694157E-2</v>
      </c>
      <c r="AV790">
        <f t="shared" si="254"/>
        <v>1.008905965185436E-2</v>
      </c>
      <c r="AX790" s="6">
        <v>43123</v>
      </c>
      <c r="AY790">
        <f t="shared" si="248"/>
        <v>247.90700000000001</v>
      </c>
      <c r="AZ790">
        <f t="shared" si="249"/>
        <v>247.5</v>
      </c>
      <c r="BA790">
        <f t="shared" si="255"/>
        <v>-1.6417446865155672E-3</v>
      </c>
      <c r="BB790">
        <f t="shared" si="256"/>
        <v>0</v>
      </c>
      <c r="BE790">
        <f t="shared" si="257"/>
        <v>137.01439743554295</v>
      </c>
      <c r="BF790" t="e">
        <f t="shared" si="258"/>
        <v>#N/A</v>
      </c>
      <c r="BG790">
        <f t="shared" si="242"/>
        <v>0.10611270002528322</v>
      </c>
      <c r="BH790">
        <f t="shared" si="243"/>
        <v>0.10613097003090645</v>
      </c>
      <c r="BI790">
        <f t="shared" si="241"/>
        <v>0.99998635051588491</v>
      </c>
      <c r="BL790" s="9"/>
      <c r="BM790" s="10" t="e">
        <f t="shared" si="259"/>
        <v>#N/A</v>
      </c>
      <c r="BN790" s="10" t="e">
        <f t="shared" si="260"/>
        <v>#N/A</v>
      </c>
      <c r="BO790" s="10" t="e">
        <f t="shared" si="250"/>
        <v>#N/A</v>
      </c>
      <c r="BP790" t="str">
        <f t="shared" si="251"/>
        <v/>
      </c>
      <c r="BQ790" s="10" t="str">
        <f t="shared" si="252"/>
        <v/>
      </c>
    </row>
    <row r="791" spans="4:69" x14ac:dyDescent="0.25">
      <c r="D791" s="6">
        <v>43124</v>
      </c>
      <c r="E791">
        <v>246.6207</v>
      </c>
      <c r="F791">
        <v>244.35</v>
      </c>
      <c r="I791" s="6">
        <v>43124</v>
      </c>
      <c r="J791">
        <v>244.35</v>
      </c>
      <c r="K791">
        <v>246.6207</v>
      </c>
      <c r="P791" s="6">
        <v>43129</v>
      </c>
      <c r="Q791">
        <v>8.2000000000000003E-2</v>
      </c>
      <c r="S791" s="6">
        <v>43131</v>
      </c>
      <c r="T791">
        <v>11028</v>
      </c>
      <c r="W791" s="6">
        <v>43178</v>
      </c>
      <c r="X791" t="s">
        <v>1622</v>
      </c>
      <c r="Y791">
        <v>2358.7199999999998</v>
      </c>
      <c r="AJ791" s="6">
        <v>43129</v>
      </c>
      <c r="AK791" s="4">
        <f t="shared" si="244"/>
        <v>8.2000000000000003E-2</v>
      </c>
      <c r="AM791" s="6">
        <v>43131</v>
      </c>
      <c r="AN791">
        <f t="shared" si="245"/>
        <v>2642.3087999999998</v>
      </c>
      <c r="AR791" s="6">
        <v>43124</v>
      </c>
      <c r="AS791">
        <f t="shared" si="246"/>
        <v>246.6207</v>
      </c>
      <c r="AT791">
        <f t="shared" si="247"/>
        <v>2607.5500000000002</v>
      </c>
      <c r="AU791">
        <f t="shared" si="253"/>
        <v>-5.1886392881201893E-3</v>
      </c>
      <c r="AV791">
        <f t="shared" si="254"/>
        <v>-5.1581987508918514E-3</v>
      </c>
      <c r="AX791" s="6">
        <v>43124</v>
      </c>
      <c r="AY791">
        <f t="shared" si="248"/>
        <v>246.6207</v>
      </c>
      <c r="AZ791">
        <f t="shared" si="249"/>
        <v>244.35</v>
      </c>
      <c r="BA791">
        <f t="shared" si="255"/>
        <v>-9.2072563251990314E-3</v>
      </c>
      <c r="BB791">
        <f t="shared" si="256"/>
        <v>0</v>
      </c>
      <c r="BE791">
        <f t="shared" si="257"/>
        <v>136.30347914997077</v>
      </c>
      <c r="BF791" t="e">
        <f t="shared" si="258"/>
        <v>#N/A</v>
      </c>
      <c r="BG791">
        <f t="shared" si="242"/>
        <v>0.10608927207881601</v>
      </c>
      <c r="BH791">
        <f t="shared" si="243"/>
        <v>0.10610749265139394</v>
      </c>
      <c r="BI791">
        <f t="shared" si="241"/>
        <v>0.99999229210793317</v>
      </c>
      <c r="BL791" s="9"/>
      <c r="BM791" s="10" t="e">
        <f t="shared" si="259"/>
        <v>#N/A</v>
      </c>
      <c r="BN791" s="10" t="e">
        <f t="shared" si="260"/>
        <v>#N/A</v>
      </c>
      <c r="BO791" s="10" t="e">
        <f t="shared" si="250"/>
        <v>#N/A</v>
      </c>
      <c r="BP791" t="str">
        <f t="shared" si="251"/>
        <v/>
      </c>
      <c r="BQ791" s="10" t="str">
        <f t="shared" si="252"/>
        <v/>
      </c>
    </row>
    <row r="792" spans="4:69" x14ac:dyDescent="0.25">
      <c r="D792" s="6">
        <v>43125</v>
      </c>
      <c r="E792">
        <v>244.45679999999999</v>
      </c>
      <c r="F792">
        <v>243.34</v>
      </c>
      <c r="I792" s="6">
        <v>43125</v>
      </c>
      <c r="J792">
        <v>243.34</v>
      </c>
      <c r="K792">
        <v>244.45679999999999</v>
      </c>
      <c r="P792" s="6">
        <v>43130</v>
      </c>
      <c r="Q792">
        <v>7.3999999999999996E-2</v>
      </c>
      <c r="S792" s="6">
        <v>43132</v>
      </c>
      <c r="T792">
        <v>17646</v>
      </c>
      <c r="W792" s="6">
        <v>43179</v>
      </c>
      <c r="X792" t="s">
        <v>1622</v>
      </c>
      <c r="Y792">
        <v>2353.6799999999998</v>
      </c>
      <c r="AJ792" s="6">
        <v>43130</v>
      </c>
      <c r="AK792" s="4">
        <f t="shared" si="244"/>
        <v>7.3999999999999996E-2</v>
      </c>
      <c r="AM792" s="6">
        <v>43132</v>
      </c>
      <c r="AN792">
        <f t="shared" si="245"/>
        <v>4262.7442199999996</v>
      </c>
      <c r="AR792" s="6">
        <v>43125</v>
      </c>
      <c r="AS792">
        <f t="shared" si="246"/>
        <v>244.45679999999999</v>
      </c>
      <c r="AT792">
        <f t="shared" si="247"/>
        <v>2584.75</v>
      </c>
      <c r="AU792">
        <f t="shared" si="253"/>
        <v>-8.7742026520888361E-3</v>
      </c>
      <c r="AV792">
        <f t="shared" si="254"/>
        <v>-8.7438400030680485E-3</v>
      </c>
      <c r="AX792" s="6">
        <v>43125</v>
      </c>
      <c r="AY792">
        <f t="shared" si="248"/>
        <v>244.45679999999999</v>
      </c>
      <c r="AZ792">
        <f t="shared" si="249"/>
        <v>243.34</v>
      </c>
      <c r="BA792">
        <f t="shared" si="255"/>
        <v>-4.5684963560023162E-3</v>
      </c>
      <c r="BB792">
        <f t="shared" si="256"/>
        <v>0</v>
      </c>
      <c r="BE792">
        <f t="shared" si="257"/>
        <v>135.10752480172417</v>
      </c>
      <c r="BF792" t="e">
        <f t="shared" si="258"/>
        <v>#N/A</v>
      </c>
      <c r="BG792">
        <f t="shared" si="242"/>
        <v>0.10612279737884114</v>
      </c>
      <c r="BH792">
        <f t="shared" si="243"/>
        <v>0.10614345481304743</v>
      </c>
      <c r="BI792">
        <f t="shared" ref="BI792:BI855" si="261">CORREL(AU774:AU792,AV774:AV792)</f>
        <v>0.99999267027348127</v>
      </c>
      <c r="BL792" s="9"/>
      <c r="BM792" s="10" t="e">
        <f t="shared" si="259"/>
        <v>#N/A</v>
      </c>
      <c r="BN792" s="10" t="e">
        <f t="shared" si="260"/>
        <v>#N/A</v>
      </c>
      <c r="BO792" s="10" t="e">
        <f t="shared" si="250"/>
        <v>#N/A</v>
      </c>
      <c r="BP792" t="str">
        <f t="shared" si="251"/>
        <v/>
      </c>
      <c r="BQ792" s="10" t="str">
        <f t="shared" si="252"/>
        <v/>
      </c>
    </row>
    <row r="793" spans="4:69" x14ac:dyDescent="0.25">
      <c r="D793" s="6">
        <v>43126</v>
      </c>
      <c r="E793">
        <v>243.77500000000001</v>
      </c>
      <c r="F793">
        <v>243.53</v>
      </c>
      <c r="I793" s="6">
        <v>43126</v>
      </c>
      <c r="J793">
        <v>243.53</v>
      </c>
      <c r="K793">
        <v>243.77500000000001</v>
      </c>
      <c r="P793" s="6">
        <v>43131</v>
      </c>
      <c r="Q793">
        <v>9.9699999999999997E-2</v>
      </c>
      <c r="S793" s="6">
        <v>43133</v>
      </c>
      <c r="T793">
        <v>18905</v>
      </c>
      <c r="W793" s="6">
        <v>43181</v>
      </c>
      <c r="X793" t="s">
        <v>1622</v>
      </c>
      <c r="Y793">
        <v>2368.84</v>
      </c>
      <c r="AJ793" s="6">
        <v>43131</v>
      </c>
      <c r="AK793" s="4">
        <f t="shared" si="244"/>
        <v>9.9699999999999997E-2</v>
      </c>
      <c r="AM793" s="6">
        <v>43133</v>
      </c>
      <c r="AN793">
        <f t="shared" si="245"/>
        <v>4562.7217499999997</v>
      </c>
      <c r="AR793" s="6">
        <v>43126</v>
      </c>
      <c r="AS793">
        <f t="shared" si="246"/>
        <v>243.77500000000001</v>
      </c>
      <c r="AT793">
        <f t="shared" si="247"/>
        <v>2577.62</v>
      </c>
      <c r="AU793">
        <f t="shared" si="253"/>
        <v>-2.7890408448445481E-3</v>
      </c>
      <c r="AV793">
        <f t="shared" si="254"/>
        <v>-2.7584872811684535E-3</v>
      </c>
      <c r="AX793" s="6">
        <v>43126</v>
      </c>
      <c r="AY793">
        <f t="shared" si="248"/>
        <v>243.77500000000001</v>
      </c>
      <c r="AZ793">
        <f t="shared" si="249"/>
        <v>243.53</v>
      </c>
      <c r="BA793">
        <f t="shared" si="255"/>
        <v>-1.0050251256281673E-3</v>
      </c>
      <c r="BB793">
        <f t="shared" si="256"/>
        <v>0</v>
      </c>
      <c r="BE793">
        <f t="shared" si="257"/>
        <v>134.73070439660631</v>
      </c>
      <c r="BF793" t="e">
        <f t="shared" si="258"/>
        <v>#N/A</v>
      </c>
      <c r="BG793">
        <f t="shared" si="242"/>
        <v>0.10515563869886242</v>
      </c>
      <c r="BH793">
        <f t="shared" si="243"/>
        <v>0.10517878902401988</v>
      </c>
      <c r="BI793">
        <f t="shared" si="261"/>
        <v>0.99999275579643609</v>
      </c>
      <c r="BL793" s="9"/>
      <c r="BM793" s="10" t="e">
        <f t="shared" si="259"/>
        <v>#N/A</v>
      </c>
      <c r="BN793" s="10" t="e">
        <f t="shared" si="260"/>
        <v>#N/A</v>
      </c>
      <c r="BO793" s="10" t="e">
        <f t="shared" si="250"/>
        <v>#N/A</v>
      </c>
      <c r="BP793" t="str">
        <f t="shared" si="251"/>
        <v/>
      </c>
      <c r="BQ793" s="10" t="str">
        <f t="shared" si="252"/>
        <v/>
      </c>
    </row>
    <row r="794" spans="4:69" x14ac:dyDescent="0.25">
      <c r="D794" s="6">
        <v>43129</v>
      </c>
      <c r="E794">
        <v>243.90010000000001</v>
      </c>
      <c r="F794">
        <v>243.78</v>
      </c>
      <c r="I794" s="6">
        <v>43129</v>
      </c>
      <c r="J794">
        <v>243.78</v>
      </c>
      <c r="K794">
        <v>243.90010000000001</v>
      </c>
      <c r="P794" s="6">
        <v>43132</v>
      </c>
      <c r="Q794">
        <v>8.6099999999999996E-2</v>
      </c>
      <c r="S794" s="6">
        <v>43136</v>
      </c>
      <c r="T794">
        <v>14797</v>
      </c>
      <c r="W794" s="6">
        <v>43182</v>
      </c>
      <c r="X794" t="s">
        <v>1622</v>
      </c>
      <c r="Y794">
        <v>2282.84</v>
      </c>
      <c r="AJ794" s="6">
        <v>43132</v>
      </c>
      <c r="AK794" s="4">
        <f t="shared" si="244"/>
        <v>8.6099999999999996E-2</v>
      </c>
      <c r="AM794" s="6">
        <v>43136</v>
      </c>
      <c r="AN794">
        <f t="shared" si="245"/>
        <v>3472.1160500000001</v>
      </c>
      <c r="AR794" s="6">
        <v>43129</v>
      </c>
      <c r="AS794">
        <f t="shared" si="246"/>
        <v>243.90010000000001</v>
      </c>
      <c r="AT794">
        <f t="shared" si="247"/>
        <v>2579.1799999999998</v>
      </c>
      <c r="AU794">
        <f t="shared" si="253"/>
        <v>5.1317813557583136E-4</v>
      </c>
      <c r="AV794">
        <f t="shared" si="254"/>
        <v>6.0520945678566029E-4</v>
      </c>
      <c r="AX794" s="6">
        <v>43129</v>
      </c>
      <c r="AY794">
        <f t="shared" si="248"/>
        <v>243.90010000000001</v>
      </c>
      <c r="AZ794">
        <f t="shared" si="249"/>
        <v>243.78</v>
      </c>
      <c r="BA794">
        <f t="shared" si="255"/>
        <v>-4.9241472225725058E-4</v>
      </c>
      <c r="BB794">
        <f t="shared" si="256"/>
        <v>0</v>
      </c>
      <c r="BE794">
        <f t="shared" si="257"/>
        <v>134.79984524829339</v>
      </c>
      <c r="BF794" t="e">
        <f t="shared" si="258"/>
        <v>#N/A</v>
      </c>
      <c r="BG794">
        <f t="shared" si="242"/>
        <v>0.10513721046040959</v>
      </c>
      <c r="BH794">
        <f t="shared" si="243"/>
        <v>0.10516049763267971</v>
      </c>
      <c r="BI794">
        <f t="shared" si="261"/>
        <v>0.99999449678494956</v>
      </c>
      <c r="BL794" s="9"/>
      <c r="BM794" s="10" t="e">
        <f t="shared" si="259"/>
        <v>#N/A</v>
      </c>
      <c r="BN794" s="10" t="e">
        <f t="shared" si="260"/>
        <v>#N/A</v>
      </c>
      <c r="BO794" s="10" t="e">
        <f t="shared" si="250"/>
        <v>#N/A</v>
      </c>
      <c r="BP794" t="str">
        <f t="shared" si="251"/>
        <v/>
      </c>
      <c r="BQ794" s="10" t="str">
        <f t="shared" si="252"/>
        <v/>
      </c>
    </row>
    <row r="795" spans="4:69" x14ac:dyDescent="0.25">
      <c r="D795" s="6">
        <v>43130</v>
      </c>
      <c r="E795">
        <v>240.98949999999999</v>
      </c>
      <c r="F795">
        <v>239.76</v>
      </c>
      <c r="I795" s="6">
        <v>43130</v>
      </c>
      <c r="J795">
        <v>239.76</v>
      </c>
      <c r="K795">
        <v>240.98949999999999</v>
      </c>
      <c r="P795" s="6">
        <v>43133</v>
      </c>
      <c r="Q795">
        <v>7.7700000000000005E-2</v>
      </c>
      <c r="S795" s="6">
        <v>43137</v>
      </c>
      <c r="T795">
        <v>20466</v>
      </c>
      <c r="W795" s="6">
        <v>43185</v>
      </c>
      <c r="X795" t="s">
        <v>1622</v>
      </c>
      <c r="Y795">
        <v>2291.5700000000002</v>
      </c>
      <c r="AJ795" s="6">
        <v>43133</v>
      </c>
      <c r="AK795" s="4">
        <f t="shared" si="244"/>
        <v>7.7700000000000005E-2</v>
      </c>
      <c r="AM795" s="6">
        <v>43137</v>
      </c>
      <c r="AN795">
        <f t="shared" si="245"/>
        <v>4645.9866600000005</v>
      </c>
      <c r="AR795" s="6">
        <v>43130</v>
      </c>
      <c r="AS795">
        <f t="shared" si="246"/>
        <v>240.98949999999999</v>
      </c>
      <c r="AT795">
        <f t="shared" si="247"/>
        <v>2548.48</v>
      </c>
      <c r="AU795">
        <f t="shared" si="253"/>
        <v>-1.1933574442978934E-2</v>
      </c>
      <c r="AV795">
        <f t="shared" si="254"/>
        <v>-1.1903007932753784E-2</v>
      </c>
      <c r="AX795" s="6">
        <v>43130</v>
      </c>
      <c r="AY795">
        <f t="shared" si="248"/>
        <v>240.98949999999999</v>
      </c>
      <c r="AZ795">
        <f t="shared" si="249"/>
        <v>239.76</v>
      </c>
      <c r="BA795">
        <f t="shared" si="255"/>
        <v>-5.1018820322047409E-3</v>
      </c>
      <c r="BB795">
        <f t="shared" si="256"/>
        <v>0</v>
      </c>
      <c r="BE795">
        <f t="shared" si="257"/>
        <v>133.19120126012083</v>
      </c>
      <c r="BF795" t="e">
        <f t="shared" si="258"/>
        <v>#N/A</v>
      </c>
      <c r="BG795">
        <f t="shared" si="242"/>
        <v>0.10582392646432057</v>
      </c>
      <c r="BH795">
        <f t="shared" si="243"/>
        <v>0.10585078698338331</v>
      </c>
      <c r="BI795">
        <f t="shared" si="261"/>
        <v>0.9999952622269408</v>
      </c>
      <c r="BL795" s="9"/>
      <c r="BM795" s="10" t="e">
        <f t="shared" si="259"/>
        <v>#N/A</v>
      </c>
      <c r="BN795" s="10" t="e">
        <f t="shared" si="260"/>
        <v>#N/A</v>
      </c>
      <c r="BO795" s="10" t="e">
        <f t="shared" si="250"/>
        <v>#N/A</v>
      </c>
      <c r="BP795" t="str">
        <f t="shared" si="251"/>
        <v/>
      </c>
      <c r="BQ795" s="10" t="str">
        <f t="shared" si="252"/>
        <v/>
      </c>
    </row>
    <row r="796" spans="4:69" x14ac:dyDescent="0.25">
      <c r="D796" s="6">
        <v>43131</v>
      </c>
      <c r="E796">
        <v>238.21440000000001</v>
      </c>
      <c r="F796">
        <v>239.6</v>
      </c>
      <c r="I796" s="6">
        <v>43131</v>
      </c>
      <c r="J796">
        <v>239.6</v>
      </c>
      <c r="K796">
        <v>238.21440000000001</v>
      </c>
      <c r="P796" s="6">
        <v>43136</v>
      </c>
      <c r="Q796">
        <v>6.7299999999999999E-2</v>
      </c>
      <c r="S796" s="6">
        <v>43138</v>
      </c>
      <c r="T796">
        <v>16256</v>
      </c>
      <c r="W796" s="6">
        <v>43186</v>
      </c>
      <c r="X796" t="s">
        <v>1622</v>
      </c>
      <c r="Y796">
        <v>2353.9299999999998</v>
      </c>
      <c r="AJ796" s="6">
        <v>43136</v>
      </c>
      <c r="AK796" s="4">
        <f t="shared" si="244"/>
        <v>6.7299999999999999E-2</v>
      </c>
      <c r="AM796" s="6">
        <v>43138</v>
      </c>
      <c r="AN796">
        <f t="shared" si="245"/>
        <v>3766.0275200000001</v>
      </c>
      <c r="AR796" s="6">
        <v>43131</v>
      </c>
      <c r="AS796">
        <f t="shared" si="246"/>
        <v>238.21440000000001</v>
      </c>
      <c r="AT796">
        <f t="shared" si="247"/>
        <v>2519.21</v>
      </c>
      <c r="AU796">
        <f t="shared" si="253"/>
        <v>-1.1515439469354405E-2</v>
      </c>
      <c r="AV796">
        <f t="shared" si="254"/>
        <v>-1.1485277498744395E-2</v>
      </c>
      <c r="AX796" s="6">
        <v>43131</v>
      </c>
      <c r="AY796">
        <f t="shared" si="248"/>
        <v>238.21440000000001</v>
      </c>
      <c r="AZ796">
        <f t="shared" si="249"/>
        <v>239.6</v>
      </c>
      <c r="BA796">
        <f t="shared" si="255"/>
        <v>0</v>
      </c>
      <c r="BB796">
        <f t="shared" si="256"/>
        <v>5.8166089035758262E-3</v>
      </c>
      <c r="BE796">
        <f t="shared" si="257"/>
        <v>131.65744604415931</v>
      </c>
      <c r="BF796" t="e">
        <f t="shared" si="258"/>
        <v>#N/A</v>
      </c>
      <c r="BG796">
        <f t="shared" si="242"/>
        <v>0.10542414314652637</v>
      </c>
      <c r="BH796">
        <f t="shared" si="243"/>
        <v>0.10545000894958277</v>
      </c>
      <c r="BI796">
        <f t="shared" si="261"/>
        <v>0.99999264433876478</v>
      </c>
      <c r="BL796" s="9"/>
      <c r="BM796" s="10" t="e">
        <f t="shared" si="259"/>
        <v>#N/A</v>
      </c>
      <c r="BN796" s="10" t="e">
        <f t="shared" si="260"/>
        <v>#N/A</v>
      </c>
      <c r="BO796" s="10" t="e">
        <f t="shared" si="250"/>
        <v>#N/A</v>
      </c>
      <c r="BP796" t="str">
        <f t="shared" si="251"/>
        <v/>
      </c>
      <c r="BQ796" s="10" t="str">
        <f t="shared" si="252"/>
        <v/>
      </c>
    </row>
    <row r="797" spans="4:69" x14ac:dyDescent="0.25">
      <c r="D797" s="6">
        <v>43132</v>
      </c>
      <c r="E797">
        <v>242.5652</v>
      </c>
      <c r="F797">
        <v>241.57</v>
      </c>
      <c r="I797" s="6">
        <v>43132</v>
      </c>
      <c r="J797">
        <v>241.57</v>
      </c>
      <c r="K797">
        <v>242.5652</v>
      </c>
      <c r="P797" s="6">
        <v>43137</v>
      </c>
      <c r="Q797">
        <v>0.1012</v>
      </c>
      <c r="S797" s="6">
        <v>43139</v>
      </c>
      <c r="T797">
        <v>28422</v>
      </c>
      <c r="W797" s="6">
        <v>43187</v>
      </c>
      <c r="X797" t="s">
        <v>1622</v>
      </c>
      <c r="Y797">
        <v>2351.06</v>
      </c>
      <c r="AJ797" s="6">
        <v>43137</v>
      </c>
      <c r="AK797" s="4">
        <f t="shared" si="244"/>
        <v>0.1012</v>
      </c>
      <c r="AM797" s="6">
        <v>43139</v>
      </c>
      <c r="AN797">
        <f t="shared" si="245"/>
        <v>6413.7085199999992</v>
      </c>
      <c r="AR797" s="6">
        <v>43132</v>
      </c>
      <c r="AS797">
        <f t="shared" si="246"/>
        <v>242.5652</v>
      </c>
      <c r="AT797">
        <f t="shared" si="247"/>
        <v>2565.3000000000002</v>
      </c>
      <c r="AU797">
        <f t="shared" si="253"/>
        <v>1.826421912361309E-2</v>
      </c>
      <c r="AV797">
        <f t="shared" si="254"/>
        <v>1.8295418008026365E-2</v>
      </c>
      <c r="AX797" s="6">
        <v>43132</v>
      </c>
      <c r="AY797">
        <f t="shared" si="248"/>
        <v>242.5652</v>
      </c>
      <c r="AZ797">
        <f t="shared" si="249"/>
        <v>241.57</v>
      </c>
      <c r="BA797">
        <f t="shared" si="255"/>
        <v>-4.1028144185564219E-3</v>
      </c>
      <c r="BB797">
        <f t="shared" si="256"/>
        <v>0</v>
      </c>
      <c r="BE797">
        <f t="shared" si="257"/>
        <v>134.0620664879651</v>
      </c>
      <c r="BF797" t="e">
        <f t="shared" si="258"/>
        <v>#N/A</v>
      </c>
      <c r="BG797">
        <f t="shared" si="242"/>
        <v>0.10684624024513756</v>
      </c>
      <c r="BH797">
        <f t="shared" si="243"/>
        <v>0.10686988379128898</v>
      </c>
      <c r="BI797">
        <f t="shared" si="261"/>
        <v>0.99999437498982247</v>
      </c>
      <c r="BL797" s="9"/>
      <c r="BM797" s="10" t="e">
        <f t="shared" si="259"/>
        <v>#N/A</v>
      </c>
      <c r="BN797" s="10" t="e">
        <f t="shared" si="260"/>
        <v>#N/A</v>
      </c>
      <c r="BO797" s="10" t="e">
        <f t="shared" si="250"/>
        <v>#N/A</v>
      </c>
      <c r="BP797" t="str">
        <f t="shared" si="251"/>
        <v/>
      </c>
      <c r="BQ797" s="10" t="str">
        <f t="shared" si="252"/>
        <v/>
      </c>
    </row>
    <row r="798" spans="4:69" x14ac:dyDescent="0.25">
      <c r="D798" s="6">
        <v>43133</v>
      </c>
      <c r="E798">
        <v>241.74459999999999</v>
      </c>
      <c r="F798">
        <v>241.35</v>
      </c>
      <c r="I798" s="6">
        <v>43133</v>
      </c>
      <c r="J798">
        <v>241.35</v>
      </c>
      <c r="K798">
        <v>241.74459999999999</v>
      </c>
      <c r="P798" s="6">
        <v>43138</v>
      </c>
      <c r="Q798">
        <v>7.8100000000000003E-2</v>
      </c>
      <c r="S798" s="6">
        <v>43140</v>
      </c>
      <c r="T798">
        <v>24349</v>
      </c>
      <c r="W798" s="6">
        <v>43188</v>
      </c>
      <c r="X798" t="s">
        <v>1622</v>
      </c>
      <c r="Y798">
        <v>2357.14</v>
      </c>
      <c r="AJ798" s="6">
        <v>43138</v>
      </c>
      <c r="AK798" s="4">
        <f t="shared" si="244"/>
        <v>7.8100000000000003E-2</v>
      </c>
      <c r="AM798" s="6">
        <v>43140</v>
      </c>
      <c r="AN798">
        <f t="shared" si="245"/>
        <v>5398.4167900000002</v>
      </c>
      <c r="AR798" s="6">
        <v>43133</v>
      </c>
      <c r="AS798">
        <f t="shared" si="246"/>
        <v>241.74459999999999</v>
      </c>
      <c r="AT798">
        <f t="shared" si="247"/>
        <v>2556.6999999999998</v>
      </c>
      <c r="AU798">
        <f t="shared" si="253"/>
        <v>-3.3830079500275501E-3</v>
      </c>
      <c r="AV798">
        <f t="shared" si="254"/>
        <v>-3.3524344131291572E-3</v>
      </c>
      <c r="AX798" s="6">
        <v>43133</v>
      </c>
      <c r="AY798">
        <f t="shared" si="248"/>
        <v>241.74459999999999</v>
      </c>
      <c r="AZ798">
        <f t="shared" si="249"/>
        <v>241.35</v>
      </c>
      <c r="BA798">
        <f t="shared" si="255"/>
        <v>-1.6323011972139145E-3</v>
      </c>
      <c r="BB798">
        <f t="shared" si="256"/>
        <v>0</v>
      </c>
      <c r="BE798">
        <f t="shared" si="257"/>
        <v>133.6085334512392</v>
      </c>
      <c r="BF798" t="e">
        <f t="shared" si="258"/>
        <v>#N/A</v>
      </c>
      <c r="BG798">
        <f t="shared" si="242"/>
        <v>0.10621016327834465</v>
      </c>
      <c r="BH798">
        <f t="shared" si="243"/>
        <v>0.10623291331941796</v>
      </c>
      <c r="BI798">
        <f t="shared" si="261"/>
        <v>0.99999554765853016</v>
      </c>
      <c r="BL798" s="9"/>
      <c r="BM798" s="10" t="e">
        <f t="shared" si="259"/>
        <v>#N/A</v>
      </c>
      <c r="BN798" s="10" t="e">
        <f t="shared" si="260"/>
        <v>#N/A</v>
      </c>
      <c r="BO798" s="10" t="e">
        <f t="shared" si="250"/>
        <v>#N/A</v>
      </c>
      <c r="BP798" t="str">
        <f t="shared" si="251"/>
        <v/>
      </c>
      <c r="BQ798" s="10" t="str">
        <f t="shared" si="252"/>
        <v/>
      </c>
    </row>
    <row r="799" spans="4:69" x14ac:dyDescent="0.25">
      <c r="D799" s="6">
        <v>43136</v>
      </c>
      <c r="E799">
        <v>236.4949</v>
      </c>
      <c r="F799">
        <v>234.65</v>
      </c>
      <c r="I799" s="6">
        <v>43136</v>
      </c>
      <c r="J799">
        <v>234.65</v>
      </c>
      <c r="K799">
        <v>236.4949</v>
      </c>
      <c r="P799" s="6">
        <v>43139</v>
      </c>
      <c r="Q799">
        <v>6.7400000000000002E-2</v>
      </c>
      <c r="S799" s="6">
        <v>43143</v>
      </c>
      <c r="T799">
        <v>15870</v>
      </c>
      <c r="W799" s="6">
        <v>43189</v>
      </c>
      <c r="X799" t="s">
        <v>1622</v>
      </c>
      <c r="Y799">
        <v>2374.06</v>
      </c>
      <c r="AJ799" s="6">
        <v>43139</v>
      </c>
      <c r="AK799" s="4">
        <f t="shared" si="244"/>
        <v>6.7400000000000002E-2</v>
      </c>
      <c r="AM799" s="6">
        <v>43143</v>
      </c>
      <c r="AN799">
        <f t="shared" si="245"/>
        <v>3580.9067999999997</v>
      </c>
      <c r="AR799" s="6">
        <v>43136</v>
      </c>
      <c r="AS799">
        <f t="shared" si="246"/>
        <v>236.4949</v>
      </c>
      <c r="AT799">
        <f t="shared" si="247"/>
        <v>2501.41</v>
      </c>
      <c r="AU799">
        <f t="shared" si="253"/>
        <v>-2.1715893550465992E-2</v>
      </c>
      <c r="AV799">
        <f t="shared" si="254"/>
        <v>-2.1625532913521317E-2</v>
      </c>
      <c r="AX799" s="6">
        <v>43136</v>
      </c>
      <c r="AY799">
        <f t="shared" si="248"/>
        <v>236.4949</v>
      </c>
      <c r="AZ799">
        <f t="shared" si="249"/>
        <v>234.65</v>
      </c>
      <c r="BA799">
        <f t="shared" si="255"/>
        <v>-7.8010138907858018E-3</v>
      </c>
      <c r="BB799">
        <f t="shared" si="256"/>
        <v>0</v>
      </c>
      <c r="BE799">
        <f t="shared" si="257"/>
        <v>130.70710476137822</v>
      </c>
      <c r="BF799" t="e">
        <f t="shared" si="258"/>
        <v>#N/A</v>
      </c>
      <c r="BG799">
        <f t="shared" si="242"/>
        <v>0.10860663007053141</v>
      </c>
      <c r="BH799">
        <f t="shared" si="243"/>
        <v>0.1086193410619139</v>
      </c>
      <c r="BI799">
        <f t="shared" si="261"/>
        <v>0.99999594931248603</v>
      </c>
      <c r="BL799" s="9"/>
      <c r="BM799" s="10" t="e">
        <f t="shared" si="259"/>
        <v>#N/A</v>
      </c>
      <c r="BN799" s="10" t="e">
        <f t="shared" si="260"/>
        <v>#N/A</v>
      </c>
      <c r="BO799" s="10" t="e">
        <f t="shared" si="250"/>
        <v>#N/A</v>
      </c>
      <c r="BP799" t="str">
        <f t="shared" si="251"/>
        <v/>
      </c>
      <c r="BQ799" s="10" t="str">
        <f t="shared" si="252"/>
        <v/>
      </c>
    </row>
    <row r="800" spans="4:69" x14ac:dyDescent="0.25">
      <c r="D800" s="6">
        <v>43137</v>
      </c>
      <c r="E800">
        <v>225.99260000000001</v>
      </c>
      <c r="F800">
        <v>227.01</v>
      </c>
      <c r="I800" s="6">
        <v>43137</v>
      </c>
      <c r="J800">
        <v>227.01</v>
      </c>
      <c r="K800">
        <v>225.99260000000001</v>
      </c>
      <c r="P800" s="6">
        <v>43140</v>
      </c>
      <c r="Q800">
        <v>0.1176</v>
      </c>
      <c r="S800" s="6">
        <v>43144</v>
      </c>
      <c r="T800">
        <v>7152</v>
      </c>
      <c r="W800" s="6">
        <v>43192</v>
      </c>
      <c r="X800" t="s">
        <v>1622</v>
      </c>
      <c r="Y800">
        <v>2363.15</v>
      </c>
      <c r="AJ800" s="6">
        <v>43140</v>
      </c>
      <c r="AK800" s="4">
        <f t="shared" si="244"/>
        <v>0.1176</v>
      </c>
      <c r="AM800" s="6">
        <v>43144</v>
      </c>
      <c r="AN800">
        <f t="shared" si="245"/>
        <v>1583.6673600000001</v>
      </c>
      <c r="AR800" s="6">
        <v>43137</v>
      </c>
      <c r="AS800">
        <f t="shared" si="246"/>
        <v>225.99260000000001</v>
      </c>
      <c r="AT800">
        <f t="shared" si="247"/>
        <v>2390.4</v>
      </c>
      <c r="AU800">
        <f t="shared" si="253"/>
        <v>-4.4408145799338605E-2</v>
      </c>
      <c r="AV800">
        <f t="shared" si="254"/>
        <v>-4.4378970260772865E-2</v>
      </c>
      <c r="AX800" s="6">
        <v>43137</v>
      </c>
      <c r="AY800">
        <f t="shared" si="248"/>
        <v>225.99260000000001</v>
      </c>
      <c r="AZ800">
        <f t="shared" si="249"/>
        <v>227.01</v>
      </c>
      <c r="BA800">
        <f t="shared" si="255"/>
        <v>0</v>
      </c>
      <c r="BB800">
        <f t="shared" si="256"/>
        <v>4.5019173194165152E-3</v>
      </c>
      <c r="BE800">
        <f t="shared" si="257"/>
        <v>124.90264459612551</v>
      </c>
      <c r="BF800" t="e">
        <f t="shared" si="258"/>
        <v>#N/A</v>
      </c>
      <c r="BG800">
        <f t="shared" si="242"/>
        <v>0.11776053976783497</v>
      </c>
      <c r="BH800">
        <f t="shared" si="243"/>
        <v>0.11777692880918232</v>
      </c>
      <c r="BI800">
        <f t="shared" si="261"/>
        <v>0.9999981101888914</v>
      </c>
      <c r="BL800" s="9"/>
      <c r="BM800" s="10" t="e">
        <f t="shared" si="259"/>
        <v>#N/A</v>
      </c>
      <c r="BN800" s="10" t="e">
        <f t="shared" si="260"/>
        <v>#N/A</v>
      </c>
      <c r="BO800" s="10" t="e">
        <f t="shared" si="250"/>
        <v>#N/A</v>
      </c>
      <c r="BP800" t="str">
        <f t="shared" si="251"/>
        <v/>
      </c>
      <c r="BQ800" s="10" t="str">
        <f t="shared" si="252"/>
        <v/>
      </c>
    </row>
    <row r="801" spans="4:69" x14ac:dyDescent="0.25">
      <c r="D801" s="6">
        <v>43138</v>
      </c>
      <c r="E801">
        <v>226.83940000000001</v>
      </c>
      <c r="F801">
        <v>231.67</v>
      </c>
      <c r="I801" s="6">
        <v>43138</v>
      </c>
      <c r="J801">
        <v>231.67</v>
      </c>
      <c r="K801">
        <v>226.83940000000001</v>
      </c>
      <c r="P801" s="6">
        <v>43143</v>
      </c>
      <c r="Q801">
        <v>0.12640000000000001</v>
      </c>
      <c r="S801" s="6">
        <v>43145</v>
      </c>
      <c r="T801">
        <v>16859</v>
      </c>
      <c r="W801" s="6">
        <v>43193</v>
      </c>
      <c r="X801" t="s">
        <v>1622</v>
      </c>
      <c r="Y801">
        <v>2356.7800000000002</v>
      </c>
      <c r="AJ801" s="6">
        <v>43143</v>
      </c>
      <c r="AK801" s="4">
        <f t="shared" si="244"/>
        <v>0.12640000000000001</v>
      </c>
      <c r="AM801" s="6">
        <v>43145</v>
      </c>
      <c r="AN801">
        <f t="shared" si="245"/>
        <v>3719.0953999999997</v>
      </c>
      <c r="AR801" s="6">
        <v>43138</v>
      </c>
      <c r="AS801">
        <f t="shared" si="246"/>
        <v>226.83940000000001</v>
      </c>
      <c r="AT801">
        <f t="shared" si="247"/>
        <v>2399.4299999999998</v>
      </c>
      <c r="AU801">
        <f t="shared" si="253"/>
        <v>3.7470253450777591E-3</v>
      </c>
      <c r="AV801">
        <f t="shared" si="254"/>
        <v>3.7776104417670542E-3</v>
      </c>
      <c r="AX801" s="6">
        <v>43138</v>
      </c>
      <c r="AY801">
        <f t="shared" si="248"/>
        <v>226.83940000000001</v>
      </c>
      <c r="AZ801">
        <f t="shared" si="249"/>
        <v>231.67</v>
      </c>
      <c r="BA801">
        <f t="shared" si="255"/>
        <v>0</v>
      </c>
      <c r="BB801">
        <f t="shared" si="256"/>
        <v>2.1295242360894973E-2</v>
      </c>
      <c r="BE801">
        <f t="shared" si="257"/>
        <v>125.37065797109443</v>
      </c>
      <c r="BF801" t="e">
        <f t="shared" si="258"/>
        <v>#N/A</v>
      </c>
      <c r="BG801">
        <f t="shared" si="242"/>
        <v>0.11775001107626951</v>
      </c>
      <c r="BH801">
        <f t="shared" si="243"/>
        <v>0.11776562908987391</v>
      </c>
      <c r="BI801">
        <f t="shared" si="261"/>
        <v>0.99999814253995745</v>
      </c>
      <c r="BL801" s="9"/>
      <c r="BM801" s="10" t="e">
        <f t="shared" si="259"/>
        <v>#N/A</v>
      </c>
      <c r="BN801" s="10" t="e">
        <f t="shared" si="260"/>
        <v>#N/A</v>
      </c>
      <c r="BO801" s="10" t="e">
        <f t="shared" si="250"/>
        <v>#N/A</v>
      </c>
      <c r="BP801" t="str">
        <f t="shared" si="251"/>
        <v/>
      </c>
      <c r="BQ801" s="10" t="str">
        <f t="shared" si="252"/>
        <v/>
      </c>
    </row>
    <row r="802" spans="4:69" x14ac:dyDescent="0.25">
      <c r="D802" s="6">
        <v>43139</v>
      </c>
      <c r="E802">
        <v>228.9084</v>
      </c>
      <c r="F802">
        <v>225.66</v>
      </c>
      <c r="I802" s="6">
        <v>43139</v>
      </c>
      <c r="J802">
        <v>225.66</v>
      </c>
      <c r="K802">
        <v>228.9084</v>
      </c>
      <c r="P802" s="6">
        <v>43144</v>
      </c>
      <c r="Q802">
        <v>8.2799999999999999E-2</v>
      </c>
      <c r="S802" s="6">
        <v>43146</v>
      </c>
      <c r="T802">
        <v>43132</v>
      </c>
      <c r="W802" s="6">
        <v>43194</v>
      </c>
      <c r="X802" t="s">
        <v>1622</v>
      </c>
      <c r="Y802">
        <v>2359.88</v>
      </c>
      <c r="AJ802" s="6">
        <v>43144</v>
      </c>
      <c r="AK802" s="4">
        <f t="shared" si="244"/>
        <v>8.2799999999999999E-2</v>
      </c>
      <c r="AM802" s="6">
        <v>43146</v>
      </c>
      <c r="AN802">
        <f t="shared" si="245"/>
        <v>9588.2435999999998</v>
      </c>
      <c r="AR802" s="6">
        <v>43139</v>
      </c>
      <c r="AS802">
        <f t="shared" si="246"/>
        <v>228.9084</v>
      </c>
      <c r="AT802">
        <f t="shared" si="247"/>
        <v>2421.39</v>
      </c>
      <c r="AU802">
        <f t="shared" si="253"/>
        <v>9.120990445222521E-3</v>
      </c>
      <c r="AV802">
        <f t="shared" si="254"/>
        <v>9.1521736412398802E-3</v>
      </c>
      <c r="AX802" s="6">
        <v>43139</v>
      </c>
      <c r="AY802">
        <f t="shared" si="248"/>
        <v>228.9084</v>
      </c>
      <c r="AZ802">
        <f t="shared" si="249"/>
        <v>225.66</v>
      </c>
      <c r="BA802">
        <f t="shared" si="255"/>
        <v>-1.4190829170095953E-2</v>
      </c>
      <c r="BB802">
        <f t="shared" si="256"/>
        <v>0</v>
      </c>
      <c r="BE802">
        <f t="shared" si="257"/>
        <v>126.51416254456005</v>
      </c>
      <c r="BF802" t="e">
        <f t="shared" si="258"/>
        <v>#N/A</v>
      </c>
      <c r="BG802">
        <f t="shared" si="242"/>
        <v>0.11796673634903301</v>
      </c>
      <c r="BH802">
        <f t="shared" si="243"/>
        <v>0.11798192615641617</v>
      </c>
      <c r="BI802">
        <f t="shared" si="261"/>
        <v>0.99999823020366485</v>
      </c>
      <c r="BL802" s="9"/>
      <c r="BM802" s="10" t="e">
        <f t="shared" si="259"/>
        <v>#N/A</v>
      </c>
      <c r="BN802" s="10" t="e">
        <f t="shared" si="260"/>
        <v>#N/A</v>
      </c>
      <c r="BO802" s="10" t="e">
        <f t="shared" si="250"/>
        <v>#N/A</v>
      </c>
      <c r="BP802" t="str">
        <f t="shared" si="251"/>
        <v/>
      </c>
      <c r="BQ802" s="10" t="str">
        <f t="shared" si="252"/>
        <v/>
      </c>
    </row>
    <row r="803" spans="4:69" x14ac:dyDescent="0.25">
      <c r="D803" s="6">
        <v>43140</v>
      </c>
      <c r="E803">
        <v>224.4281</v>
      </c>
      <c r="F803">
        <v>221.71</v>
      </c>
      <c r="I803" s="6">
        <v>43140</v>
      </c>
      <c r="J803">
        <v>221.71</v>
      </c>
      <c r="K803">
        <v>224.4281</v>
      </c>
      <c r="P803" s="6">
        <v>43145</v>
      </c>
      <c r="Q803">
        <v>0.1115</v>
      </c>
      <c r="S803" s="6">
        <v>43147</v>
      </c>
      <c r="T803">
        <v>238181</v>
      </c>
      <c r="W803" s="6">
        <v>43195</v>
      </c>
      <c r="X803" t="s">
        <v>1622</v>
      </c>
      <c r="Y803">
        <v>2385.31</v>
      </c>
      <c r="AJ803" s="6">
        <v>43145</v>
      </c>
      <c r="AK803" s="4">
        <f t="shared" si="244"/>
        <v>0.1115</v>
      </c>
      <c r="AM803" s="6">
        <v>43147</v>
      </c>
      <c r="AN803">
        <f t="shared" si="245"/>
        <v>53974.196410000004</v>
      </c>
      <c r="AR803" s="6">
        <v>43140</v>
      </c>
      <c r="AS803">
        <f t="shared" si="246"/>
        <v>224.4281</v>
      </c>
      <c r="AT803">
        <f t="shared" si="247"/>
        <v>2374.0700000000002</v>
      </c>
      <c r="AU803">
        <f t="shared" si="253"/>
        <v>-1.9572457804082344E-2</v>
      </c>
      <c r="AV803">
        <f t="shared" si="254"/>
        <v>-1.954249418722287E-2</v>
      </c>
      <c r="AX803" s="6">
        <v>43140</v>
      </c>
      <c r="AY803">
        <f t="shared" si="248"/>
        <v>224.4281</v>
      </c>
      <c r="AZ803">
        <f t="shared" si="249"/>
        <v>221.71</v>
      </c>
      <c r="BA803">
        <f t="shared" si="255"/>
        <v>-1.2111228495896853E-2</v>
      </c>
      <c r="BB803">
        <f t="shared" si="256"/>
        <v>0</v>
      </c>
      <c r="BE803">
        <f t="shared" si="257"/>
        <v>124.03796943653784</v>
      </c>
      <c r="BF803" t="e">
        <f t="shared" si="258"/>
        <v>#N/A</v>
      </c>
      <c r="BG803">
        <f t="shared" si="242"/>
        <v>0.11946822405619081</v>
      </c>
      <c r="BH803">
        <f t="shared" si="243"/>
        <v>0.11948478085948896</v>
      </c>
      <c r="BI803">
        <f t="shared" si="261"/>
        <v>0.99999867214137139</v>
      </c>
      <c r="BL803" s="9"/>
      <c r="BM803" s="10" t="e">
        <f t="shared" si="259"/>
        <v>#N/A</v>
      </c>
      <c r="BN803" s="10" t="e">
        <f t="shared" si="260"/>
        <v>#N/A</v>
      </c>
      <c r="BO803" s="10" t="e">
        <f t="shared" si="250"/>
        <v>#N/A</v>
      </c>
      <c r="BP803" t="str">
        <f t="shared" si="251"/>
        <v/>
      </c>
      <c r="BQ803" s="10" t="str">
        <f t="shared" si="252"/>
        <v/>
      </c>
    </row>
    <row r="804" spans="4:69" x14ac:dyDescent="0.25">
      <c r="D804" s="6">
        <v>43143</v>
      </c>
      <c r="E804">
        <v>224.4074</v>
      </c>
      <c r="F804">
        <v>225.64</v>
      </c>
      <c r="I804" s="6">
        <v>43143</v>
      </c>
      <c r="J804">
        <v>225.64</v>
      </c>
      <c r="K804">
        <v>224.4074</v>
      </c>
      <c r="P804" s="6">
        <v>43146</v>
      </c>
      <c r="Q804">
        <v>8.2400000000000001E-2</v>
      </c>
      <c r="S804" s="6">
        <v>43150</v>
      </c>
      <c r="T804">
        <v>6522</v>
      </c>
      <c r="W804" s="6">
        <v>43196</v>
      </c>
      <c r="X804" t="s">
        <v>1622</v>
      </c>
      <c r="Y804">
        <v>2377.92</v>
      </c>
      <c r="AJ804" s="6">
        <v>43146</v>
      </c>
      <c r="AK804" s="4">
        <f t="shared" si="244"/>
        <v>8.2400000000000001E-2</v>
      </c>
      <c r="AM804" s="6">
        <v>43150</v>
      </c>
      <c r="AN804">
        <f t="shared" si="245"/>
        <v>1489.69002</v>
      </c>
      <c r="AR804" s="6">
        <v>43143</v>
      </c>
      <c r="AS804">
        <f t="shared" si="246"/>
        <v>224.4074</v>
      </c>
      <c r="AT804">
        <f t="shared" si="247"/>
        <v>2374.0700000000002</v>
      </c>
      <c r="AU804">
        <f t="shared" si="253"/>
        <v>-9.2234439448612981E-5</v>
      </c>
      <c r="AV804">
        <f t="shared" si="254"/>
        <v>0</v>
      </c>
      <c r="AX804" s="6">
        <v>43143</v>
      </c>
      <c r="AY804">
        <f t="shared" si="248"/>
        <v>224.4074</v>
      </c>
      <c r="AZ804">
        <f t="shared" si="249"/>
        <v>225.64</v>
      </c>
      <c r="BA804">
        <f t="shared" si="255"/>
        <v>0</v>
      </c>
      <c r="BB804">
        <f t="shared" si="256"/>
        <v>5.492688743775842E-3</v>
      </c>
      <c r="BE804">
        <f t="shared" si="257"/>
        <v>124.02652886395651</v>
      </c>
      <c r="BF804" t="e">
        <f t="shared" si="258"/>
        <v>#N/A</v>
      </c>
      <c r="BG804">
        <f t="shared" si="242"/>
        <v>0.11749261151441796</v>
      </c>
      <c r="BH804">
        <f t="shared" si="243"/>
        <v>0.11751072457476691</v>
      </c>
      <c r="BI804">
        <f t="shared" si="261"/>
        <v>0.99999828643323185</v>
      </c>
      <c r="BL804" s="9"/>
      <c r="BM804" s="10" t="e">
        <f t="shared" si="259"/>
        <v>#N/A</v>
      </c>
      <c r="BN804" s="10" t="e">
        <f t="shared" si="260"/>
        <v>#N/A</v>
      </c>
      <c r="BO804" s="10" t="e">
        <f t="shared" si="250"/>
        <v>#N/A</v>
      </c>
      <c r="BP804" t="str">
        <f t="shared" si="251"/>
        <v/>
      </c>
      <c r="BQ804" s="10" t="str">
        <f t="shared" si="252"/>
        <v/>
      </c>
    </row>
    <row r="805" spans="4:69" x14ac:dyDescent="0.25">
      <c r="D805" s="6">
        <v>43144</v>
      </c>
      <c r="E805">
        <v>222.3749</v>
      </c>
      <c r="F805">
        <v>221.43</v>
      </c>
      <c r="I805" s="6">
        <v>43144</v>
      </c>
      <c r="J805">
        <v>221.43</v>
      </c>
      <c r="K805">
        <v>222.3749</v>
      </c>
      <c r="P805" s="6">
        <v>43147</v>
      </c>
      <c r="Q805">
        <v>8.2900000000000001E-2</v>
      </c>
      <c r="S805" s="6">
        <v>43151</v>
      </c>
      <c r="T805">
        <v>30217</v>
      </c>
      <c r="W805" s="6">
        <v>43199</v>
      </c>
      <c r="X805" t="s">
        <v>1622</v>
      </c>
      <c r="Y805">
        <v>2386.9</v>
      </c>
      <c r="AJ805" s="6">
        <v>43147</v>
      </c>
      <c r="AK805" s="4">
        <f t="shared" si="244"/>
        <v>8.2900000000000001E-2</v>
      </c>
      <c r="AM805" s="6">
        <v>43151</v>
      </c>
      <c r="AN805">
        <f t="shared" si="245"/>
        <v>6939.3340499999995</v>
      </c>
      <c r="AR805" s="6">
        <v>43144</v>
      </c>
      <c r="AS805">
        <f t="shared" si="246"/>
        <v>222.3749</v>
      </c>
      <c r="AT805">
        <f t="shared" si="247"/>
        <v>2352.64</v>
      </c>
      <c r="AU805">
        <f t="shared" si="253"/>
        <v>-9.0571879536949229E-3</v>
      </c>
      <c r="AV805">
        <f t="shared" si="254"/>
        <v>-9.0266925575068768E-3</v>
      </c>
      <c r="AX805" s="6">
        <v>43144</v>
      </c>
      <c r="AY805">
        <f t="shared" si="248"/>
        <v>222.3749</v>
      </c>
      <c r="AZ805">
        <f t="shared" si="249"/>
        <v>221.43</v>
      </c>
      <c r="BA805">
        <f t="shared" si="255"/>
        <v>-4.2491306347973712E-3</v>
      </c>
      <c r="BB805">
        <f t="shared" si="256"/>
        <v>0</v>
      </c>
      <c r="BE805">
        <f t="shared" si="257"/>
        <v>122.90319728079129</v>
      </c>
      <c r="BF805" t="e">
        <f t="shared" si="258"/>
        <v>#N/A</v>
      </c>
      <c r="BG805">
        <f t="shared" si="242"/>
        <v>0.11780156609587854</v>
      </c>
      <c r="BH805">
        <f t="shared" si="243"/>
        <v>0.11781906572832813</v>
      </c>
      <c r="BI805">
        <f t="shared" si="261"/>
        <v>0.99999829072052715</v>
      </c>
      <c r="BL805" s="9"/>
      <c r="BM805" s="10" t="e">
        <f t="shared" si="259"/>
        <v>#N/A</v>
      </c>
      <c r="BN805" s="10" t="e">
        <f t="shared" si="260"/>
        <v>#N/A</v>
      </c>
      <c r="BO805" s="10" t="e">
        <f t="shared" si="250"/>
        <v>#N/A</v>
      </c>
      <c r="BP805" t="str">
        <f t="shared" si="251"/>
        <v/>
      </c>
      <c r="BQ805" s="10" t="str">
        <f t="shared" si="252"/>
        <v/>
      </c>
    </row>
    <row r="806" spans="4:69" x14ac:dyDescent="0.25">
      <c r="D806" s="6">
        <v>43145</v>
      </c>
      <c r="E806">
        <v>220.50229999999999</v>
      </c>
      <c r="F806">
        <v>220.6</v>
      </c>
      <c r="I806" s="6">
        <v>43145</v>
      </c>
      <c r="J806">
        <v>220.6</v>
      </c>
      <c r="K806">
        <v>220.50229999999999</v>
      </c>
      <c r="P806" s="6">
        <v>43150</v>
      </c>
      <c r="Q806">
        <v>8.5500000000000007E-2</v>
      </c>
      <c r="S806" s="6">
        <v>43152</v>
      </c>
      <c r="T806">
        <v>1941</v>
      </c>
      <c r="W806" s="6">
        <v>43200</v>
      </c>
      <c r="X806" t="s">
        <v>1622</v>
      </c>
      <c r="Y806">
        <v>2395.1999999999998</v>
      </c>
      <c r="AJ806" s="6">
        <v>43150</v>
      </c>
      <c r="AK806" s="4">
        <f t="shared" si="244"/>
        <v>8.5500000000000007E-2</v>
      </c>
      <c r="AM806" s="6">
        <v>43152</v>
      </c>
      <c r="AN806">
        <f t="shared" si="245"/>
        <v>444.66368999999997</v>
      </c>
      <c r="AR806" s="6">
        <v>43145</v>
      </c>
      <c r="AS806">
        <f t="shared" si="246"/>
        <v>220.50229999999999</v>
      </c>
      <c r="AT806">
        <f t="shared" si="247"/>
        <v>2332.9</v>
      </c>
      <c r="AU806">
        <f t="shared" si="253"/>
        <v>-8.420914410754099E-3</v>
      </c>
      <c r="AV806">
        <f t="shared" si="254"/>
        <v>-8.3905739934710954E-3</v>
      </c>
      <c r="AX806" s="6">
        <v>43145</v>
      </c>
      <c r="AY806">
        <f t="shared" si="248"/>
        <v>220.50229999999999</v>
      </c>
      <c r="AZ806">
        <f t="shared" si="249"/>
        <v>220.6</v>
      </c>
      <c r="BA806">
        <f t="shared" si="255"/>
        <v>0</v>
      </c>
      <c r="BB806">
        <f t="shared" si="256"/>
        <v>4.4307927853814988E-4</v>
      </c>
      <c r="BE806">
        <f t="shared" si="257"/>
        <v>121.86823997568172</v>
      </c>
      <c r="BF806" t="e">
        <f t="shared" si="258"/>
        <v>#N/A</v>
      </c>
      <c r="BG806">
        <f t="shared" si="242"/>
        <v>0.11768773841056067</v>
      </c>
      <c r="BH806">
        <f t="shared" si="243"/>
        <v>0.11770508428073939</v>
      </c>
      <c r="BI806">
        <f t="shared" si="261"/>
        <v>0.99999829318711764</v>
      </c>
      <c r="BL806" s="9"/>
      <c r="BM806" s="10" t="e">
        <f t="shared" si="259"/>
        <v>#N/A</v>
      </c>
      <c r="BN806" s="10" t="e">
        <f t="shared" si="260"/>
        <v>#N/A</v>
      </c>
      <c r="BO806" s="10" t="e">
        <f t="shared" si="250"/>
        <v>#N/A</v>
      </c>
      <c r="BP806" t="str">
        <f t="shared" si="251"/>
        <v/>
      </c>
      <c r="BQ806" s="10" t="str">
        <f t="shared" si="252"/>
        <v/>
      </c>
    </row>
    <row r="807" spans="4:69" x14ac:dyDescent="0.25">
      <c r="D807" s="6">
        <v>43146</v>
      </c>
      <c r="E807">
        <v>222.69489999999999</v>
      </c>
      <c r="F807">
        <v>222.3</v>
      </c>
      <c r="I807" s="6">
        <v>43146</v>
      </c>
      <c r="J807">
        <v>222.3</v>
      </c>
      <c r="K807">
        <v>222.69489999999999</v>
      </c>
      <c r="P807" s="6">
        <v>43151</v>
      </c>
      <c r="Q807">
        <v>7.17E-2</v>
      </c>
      <c r="S807" s="6">
        <v>43153</v>
      </c>
      <c r="T807">
        <v>23778</v>
      </c>
      <c r="W807" s="6">
        <v>43201</v>
      </c>
      <c r="X807" t="s">
        <v>1622</v>
      </c>
      <c r="Y807">
        <v>2386.13</v>
      </c>
      <c r="AJ807" s="6">
        <v>43151</v>
      </c>
      <c r="AK807" s="4">
        <f t="shared" si="244"/>
        <v>7.17E-2</v>
      </c>
      <c r="AM807" s="6">
        <v>43153</v>
      </c>
      <c r="AN807">
        <f t="shared" si="245"/>
        <v>5410.4461200000005</v>
      </c>
      <c r="AR807" s="6">
        <v>43146</v>
      </c>
      <c r="AS807">
        <f t="shared" si="246"/>
        <v>222.69489999999999</v>
      </c>
      <c r="AT807">
        <f t="shared" si="247"/>
        <v>2356.17</v>
      </c>
      <c r="AU807">
        <f t="shared" si="253"/>
        <v>9.9436604516143223E-3</v>
      </c>
      <c r="AV807">
        <f t="shared" si="254"/>
        <v>9.9747095889235471E-3</v>
      </c>
      <c r="AX807" s="6">
        <v>43146</v>
      </c>
      <c r="AY807">
        <f t="shared" si="248"/>
        <v>222.69489999999999</v>
      </c>
      <c r="AZ807">
        <f t="shared" si="249"/>
        <v>222.3</v>
      </c>
      <c r="BA807">
        <f t="shared" si="255"/>
        <v>-1.7732781487136418E-3</v>
      </c>
      <c r="BB807">
        <f t="shared" si="256"/>
        <v>0</v>
      </c>
      <c r="BE807">
        <f t="shared" si="257"/>
        <v>123.08005637383575</v>
      </c>
      <c r="BF807" t="e">
        <f t="shared" si="258"/>
        <v>#N/A</v>
      </c>
      <c r="BG807">
        <f t="shared" si="242"/>
        <v>0.11772685684436655</v>
      </c>
      <c r="BH807">
        <f t="shared" si="243"/>
        <v>0.1177441430455539</v>
      </c>
      <c r="BI807">
        <f t="shared" si="261"/>
        <v>0.99999833345115507</v>
      </c>
      <c r="BL807" s="9"/>
      <c r="BM807" s="10" t="e">
        <f t="shared" si="259"/>
        <v>#N/A</v>
      </c>
      <c r="BN807" s="10" t="e">
        <f t="shared" si="260"/>
        <v>#N/A</v>
      </c>
      <c r="BO807" s="10" t="e">
        <f t="shared" si="250"/>
        <v>#N/A</v>
      </c>
      <c r="BP807" t="str">
        <f t="shared" si="251"/>
        <v/>
      </c>
      <c r="BQ807" s="10" t="str">
        <f t="shared" si="252"/>
        <v/>
      </c>
    </row>
    <row r="808" spans="4:69" x14ac:dyDescent="0.25">
      <c r="D808" s="6">
        <v>43147</v>
      </c>
      <c r="E808">
        <v>225.10759999999999</v>
      </c>
      <c r="F808">
        <v>226.61</v>
      </c>
      <c r="I808" s="6">
        <v>43147</v>
      </c>
      <c r="J808">
        <v>226.61</v>
      </c>
      <c r="K808">
        <v>225.10759999999999</v>
      </c>
      <c r="P808" s="6">
        <v>43152</v>
      </c>
      <c r="Q808">
        <v>8.48E-2</v>
      </c>
      <c r="S808" s="6">
        <v>43154</v>
      </c>
      <c r="T808">
        <v>3077</v>
      </c>
      <c r="W808" s="6">
        <v>43202</v>
      </c>
      <c r="X808" t="s">
        <v>1622</v>
      </c>
      <c r="Y808">
        <v>2376.8200000000002</v>
      </c>
      <c r="AJ808" s="6">
        <v>43152</v>
      </c>
      <c r="AK808" s="4">
        <f t="shared" si="244"/>
        <v>8.48E-2</v>
      </c>
      <c r="AM808" s="6">
        <v>43154</v>
      </c>
      <c r="AN808">
        <f t="shared" si="245"/>
        <v>702.04831999999999</v>
      </c>
      <c r="AR808" s="6">
        <v>43147</v>
      </c>
      <c r="AS808">
        <f t="shared" si="246"/>
        <v>225.10759999999999</v>
      </c>
      <c r="AT808">
        <f t="shared" si="247"/>
        <v>2381.77</v>
      </c>
      <c r="AU808">
        <f t="shared" si="253"/>
        <v>1.0834105316287035E-2</v>
      </c>
      <c r="AV808">
        <f t="shared" si="254"/>
        <v>1.0865090379726272E-2</v>
      </c>
      <c r="AX808" s="6">
        <v>43147</v>
      </c>
      <c r="AY808">
        <f t="shared" si="248"/>
        <v>225.10759999999999</v>
      </c>
      <c r="AZ808">
        <f t="shared" si="249"/>
        <v>226.61</v>
      </c>
      <c r="BA808">
        <f t="shared" si="255"/>
        <v>0</v>
      </c>
      <c r="BB808">
        <f t="shared" si="256"/>
        <v>6.6741416105009499E-3</v>
      </c>
      <c r="BE808">
        <f t="shared" si="257"/>
        <v>124.41351866692443</v>
      </c>
      <c r="BF808" t="e">
        <f t="shared" si="258"/>
        <v>#N/A</v>
      </c>
      <c r="BG808">
        <f t="shared" si="242"/>
        <v>0.11817292273414894</v>
      </c>
      <c r="BH808">
        <f t="shared" si="243"/>
        <v>0.11818872590147317</v>
      </c>
      <c r="BI808">
        <f t="shared" si="261"/>
        <v>0.99999875063264743</v>
      </c>
      <c r="BL808" s="9"/>
      <c r="BM808" s="10" t="e">
        <f t="shared" si="259"/>
        <v>#N/A</v>
      </c>
      <c r="BN808" s="10" t="e">
        <f t="shared" si="260"/>
        <v>#N/A</v>
      </c>
      <c r="BO808" s="10" t="e">
        <f t="shared" si="250"/>
        <v>#N/A</v>
      </c>
      <c r="BP808" t="str">
        <f t="shared" si="251"/>
        <v/>
      </c>
      <c r="BQ808" s="10" t="str">
        <f t="shared" si="252"/>
        <v/>
      </c>
    </row>
    <row r="809" spans="4:69" x14ac:dyDescent="0.25">
      <c r="D809" s="6">
        <v>43150</v>
      </c>
      <c r="E809">
        <v>230.12209999999999</v>
      </c>
      <c r="F809">
        <v>228.41</v>
      </c>
      <c r="I809" s="6">
        <v>43150</v>
      </c>
      <c r="J809">
        <v>228.41</v>
      </c>
      <c r="K809">
        <v>230.12209999999999</v>
      </c>
      <c r="P809" s="6">
        <v>43153</v>
      </c>
      <c r="Q809">
        <v>8.3000000000000004E-2</v>
      </c>
      <c r="S809" s="6">
        <v>43157</v>
      </c>
      <c r="T809">
        <v>4261</v>
      </c>
      <c r="W809" s="6">
        <v>43203</v>
      </c>
      <c r="X809" t="s">
        <v>1622</v>
      </c>
      <c r="Y809">
        <v>2391.5700000000002</v>
      </c>
      <c r="AJ809" s="6">
        <v>43153</v>
      </c>
      <c r="AK809" s="4">
        <f t="shared" si="244"/>
        <v>8.3000000000000004E-2</v>
      </c>
      <c r="AM809" s="6">
        <v>43157</v>
      </c>
      <c r="AN809">
        <f t="shared" si="245"/>
        <v>985.10059000000001</v>
      </c>
      <c r="AR809" s="6">
        <v>43150</v>
      </c>
      <c r="AS809">
        <f t="shared" si="246"/>
        <v>230.12209999999999</v>
      </c>
      <c r="AT809">
        <f t="shared" si="247"/>
        <v>2435.0500000000002</v>
      </c>
      <c r="AU809">
        <f t="shared" si="253"/>
        <v>2.2276013781853621E-2</v>
      </c>
      <c r="AV809">
        <f t="shared" si="254"/>
        <v>2.2369918170100478E-2</v>
      </c>
      <c r="AX809" s="6">
        <v>43150</v>
      </c>
      <c r="AY809">
        <f t="shared" si="248"/>
        <v>230.12209999999999</v>
      </c>
      <c r="AZ809">
        <f t="shared" si="249"/>
        <v>228.41</v>
      </c>
      <c r="BA809">
        <f t="shared" si="255"/>
        <v>-7.4399633933464049E-3</v>
      </c>
      <c r="BB809">
        <f t="shared" si="256"/>
        <v>0</v>
      </c>
      <c r="BE809">
        <f t="shared" si="257"/>
        <v>127.18495592339774</v>
      </c>
      <c r="BF809" t="e">
        <f t="shared" si="258"/>
        <v>#N/A</v>
      </c>
      <c r="BG809">
        <f t="shared" si="242"/>
        <v>0.12010965647664749</v>
      </c>
      <c r="BH809">
        <f t="shared" si="243"/>
        <v>0.12013388590993136</v>
      </c>
      <c r="BI809">
        <f t="shared" si="261"/>
        <v>0.99999862648845239</v>
      </c>
      <c r="BL809" s="9"/>
      <c r="BM809" s="10" t="e">
        <f t="shared" si="259"/>
        <v>#N/A</v>
      </c>
      <c r="BN809" s="10" t="e">
        <f t="shared" si="260"/>
        <v>#N/A</v>
      </c>
      <c r="BO809" s="10" t="e">
        <f t="shared" si="250"/>
        <v>#N/A</v>
      </c>
      <c r="BP809" t="str">
        <f t="shared" si="251"/>
        <v/>
      </c>
      <c r="BQ809" s="10" t="str">
        <f t="shared" si="252"/>
        <v/>
      </c>
    </row>
    <row r="810" spans="4:69" x14ac:dyDescent="0.25">
      <c r="D810" s="6">
        <v>43151</v>
      </c>
      <c r="E810">
        <v>228.42060000000001</v>
      </c>
      <c r="F810">
        <v>229.65</v>
      </c>
      <c r="I810" s="6">
        <v>43151</v>
      </c>
      <c r="J810">
        <v>229.65</v>
      </c>
      <c r="K810">
        <v>228.42060000000001</v>
      </c>
      <c r="P810" s="6">
        <v>43154</v>
      </c>
      <c r="Q810">
        <v>6.3700000000000007E-2</v>
      </c>
      <c r="S810" s="6">
        <v>43158</v>
      </c>
      <c r="T810">
        <v>7822</v>
      </c>
      <c r="W810" s="6">
        <v>43206</v>
      </c>
      <c r="X810" t="s">
        <v>1622</v>
      </c>
      <c r="Y810">
        <v>2400.85</v>
      </c>
      <c r="AJ810" s="6">
        <v>43154</v>
      </c>
      <c r="AK810" s="4">
        <f t="shared" si="244"/>
        <v>6.3700000000000007E-2</v>
      </c>
      <c r="AM810" s="6">
        <v>43158</v>
      </c>
      <c r="AN810">
        <f t="shared" si="245"/>
        <v>1812.7484999999999</v>
      </c>
      <c r="AR810" s="6">
        <v>43151</v>
      </c>
      <c r="AS810">
        <f t="shared" si="246"/>
        <v>228.42060000000001</v>
      </c>
      <c r="AT810">
        <f t="shared" si="247"/>
        <v>2417.12</v>
      </c>
      <c r="AU810">
        <f t="shared" si="253"/>
        <v>-7.3939008900056891E-3</v>
      </c>
      <c r="AV810">
        <f t="shared" si="254"/>
        <v>-7.3632984948975855E-3</v>
      </c>
      <c r="AX810" s="6">
        <v>43151</v>
      </c>
      <c r="AY810">
        <f t="shared" si="248"/>
        <v>228.42060000000001</v>
      </c>
      <c r="AZ810">
        <f t="shared" si="249"/>
        <v>229.65</v>
      </c>
      <c r="BA810">
        <f t="shared" si="255"/>
        <v>0</v>
      </c>
      <c r="BB810">
        <f t="shared" si="256"/>
        <v>5.3821765637600549E-3</v>
      </c>
      <c r="BE810">
        <f t="shared" si="257"/>
        <v>126.24456296460039</v>
      </c>
      <c r="BF810" t="e">
        <f t="shared" si="258"/>
        <v>#N/A</v>
      </c>
      <c r="BG810">
        <f t="shared" si="242"/>
        <v>0.12037606371069462</v>
      </c>
      <c r="BH810">
        <f t="shared" si="243"/>
        <v>0.12040076509027524</v>
      </c>
      <c r="BI810">
        <f t="shared" si="261"/>
        <v>0.99999863222136753</v>
      </c>
      <c r="BL810" s="9"/>
      <c r="BM810" s="10" t="e">
        <f t="shared" si="259"/>
        <v>#N/A</v>
      </c>
      <c r="BN810" s="10" t="e">
        <f t="shared" si="260"/>
        <v>#N/A</v>
      </c>
      <c r="BO810" s="10" t="e">
        <f t="shared" si="250"/>
        <v>#N/A</v>
      </c>
      <c r="BP810" t="str">
        <f t="shared" si="251"/>
        <v/>
      </c>
      <c r="BQ810" s="10" t="str">
        <f t="shared" si="252"/>
        <v/>
      </c>
    </row>
    <row r="811" spans="4:69" x14ac:dyDescent="0.25">
      <c r="D811" s="6">
        <v>43152</v>
      </c>
      <c r="E811">
        <v>228.30109999999999</v>
      </c>
      <c r="F811">
        <v>229.09</v>
      </c>
      <c r="I811" s="6">
        <v>43152</v>
      </c>
      <c r="J811">
        <v>229.09</v>
      </c>
      <c r="K811">
        <v>228.30109999999999</v>
      </c>
      <c r="P811" s="6">
        <v>43157</v>
      </c>
      <c r="Q811">
        <v>5.96E-2</v>
      </c>
      <c r="S811" s="6">
        <v>43159</v>
      </c>
      <c r="T811">
        <v>5241</v>
      </c>
      <c r="W811" s="6">
        <v>43207</v>
      </c>
      <c r="X811" t="s">
        <v>1622</v>
      </c>
      <c r="Y811">
        <v>2392.3200000000002</v>
      </c>
      <c r="AJ811" s="6">
        <v>43157</v>
      </c>
      <c r="AK811" s="4">
        <f t="shared" si="244"/>
        <v>5.96E-2</v>
      </c>
      <c r="AM811" s="6">
        <v>43159</v>
      </c>
      <c r="AN811">
        <f t="shared" si="245"/>
        <v>1195.0528200000001</v>
      </c>
      <c r="AR811" s="6">
        <v>43152</v>
      </c>
      <c r="AS811">
        <f t="shared" si="246"/>
        <v>228.30109999999999</v>
      </c>
      <c r="AT811">
        <f t="shared" si="247"/>
        <v>2415.9299999999998</v>
      </c>
      <c r="AU811">
        <f t="shared" si="253"/>
        <v>-5.2315771869970717E-4</v>
      </c>
      <c r="AV811">
        <f t="shared" si="254"/>
        <v>-4.9232144039190739E-4</v>
      </c>
      <c r="AX811" s="6">
        <v>43152</v>
      </c>
      <c r="AY811">
        <f t="shared" si="248"/>
        <v>228.30109999999999</v>
      </c>
      <c r="AZ811">
        <f t="shared" si="249"/>
        <v>229.09</v>
      </c>
      <c r="BA811">
        <f t="shared" si="255"/>
        <v>0</v>
      </c>
      <c r="BB811">
        <f t="shared" si="256"/>
        <v>3.4555243054019691E-3</v>
      </c>
      <c r="BE811">
        <f t="shared" si="257"/>
        <v>126.17851714704159</v>
      </c>
      <c r="BF811" t="e">
        <f t="shared" si="258"/>
        <v>#N/A</v>
      </c>
      <c r="BG811">
        <f t="shared" si="242"/>
        <v>0.12027165385314555</v>
      </c>
      <c r="BH811">
        <f t="shared" si="243"/>
        <v>0.12029704851454373</v>
      </c>
      <c r="BI811">
        <f t="shared" si="261"/>
        <v>0.99999862182163424</v>
      </c>
      <c r="BL811" s="9"/>
      <c r="BM811" s="10" t="e">
        <f t="shared" si="259"/>
        <v>#N/A</v>
      </c>
      <c r="BN811" s="10" t="e">
        <f t="shared" si="260"/>
        <v>#N/A</v>
      </c>
      <c r="BO811" s="10" t="e">
        <f t="shared" si="250"/>
        <v>#N/A</v>
      </c>
      <c r="BP811" t="str">
        <f t="shared" si="251"/>
        <v/>
      </c>
      <c r="BQ811" s="10" t="str">
        <f t="shared" si="252"/>
        <v/>
      </c>
    </row>
    <row r="812" spans="4:69" x14ac:dyDescent="0.25">
      <c r="D812" s="6">
        <v>43153</v>
      </c>
      <c r="E812">
        <v>226.22380000000001</v>
      </c>
      <c r="F812">
        <v>227.54</v>
      </c>
      <c r="I812" s="6">
        <v>43153</v>
      </c>
      <c r="J812">
        <v>227.54</v>
      </c>
      <c r="K812">
        <v>226.22380000000001</v>
      </c>
      <c r="P812" s="6">
        <v>43158</v>
      </c>
      <c r="Q812">
        <v>8.2799999999999999E-2</v>
      </c>
      <c r="S812" s="6">
        <v>43160</v>
      </c>
      <c r="T812">
        <v>5998</v>
      </c>
      <c r="W812" s="6">
        <v>43208</v>
      </c>
      <c r="X812" t="s">
        <v>1622</v>
      </c>
      <c r="Y812">
        <v>2419.12</v>
      </c>
      <c r="AJ812" s="6">
        <v>43158</v>
      </c>
      <c r="AK812" s="4">
        <f t="shared" si="244"/>
        <v>8.2799999999999999E-2</v>
      </c>
      <c r="AM812" s="6">
        <v>43160</v>
      </c>
      <c r="AN812">
        <f t="shared" si="245"/>
        <v>1343.8519000000001</v>
      </c>
      <c r="AR812" s="6">
        <v>43153</v>
      </c>
      <c r="AS812">
        <f t="shared" si="246"/>
        <v>226.22380000000001</v>
      </c>
      <c r="AT812">
        <f t="shared" si="247"/>
        <v>2394.02</v>
      </c>
      <c r="AU812">
        <f t="shared" si="253"/>
        <v>-9.0989487129058411E-3</v>
      </c>
      <c r="AV812">
        <f t="shared" si="254"/>
        <v>-9.0689713692034823E-3</v>
      </c>
      <c r="AX812" s="6">
        <v>43153</v>
      </c>
      <c r="AY812">
        <f t="shared" si="248"/>
        <v>226.22380000000001</v>
      </c>
      <c r="AZ812">
        <f t="shared" si="249"/>
        <v>227.54</v>
      </c>
      <c r="BA812">
        <f t="shared" si="255"/>
        <v>0</v>
      </c>
      <c r="BB812">
        <f t="shared" si="256"/>
        <v>5.818132309686197E-3</v>
      </c>
      <c r="BE812">
        <f t="shared" si="257"/>
        <v>125.03042529085015</v>
      </c>
      <c r="BF812" t="e">
        <f t="shared" si="258"/>
        <v>#N/A</v>
      </c>
      <c r="BG812">
        <f t="shared" si="242"/>
        <v>0.12066319291940746</v>
      </c>
      <c r="BH812">
        <f t="shared" si="243"/>
        <v>0.12068971330791649</v>
      </c>
      <c r="BI812">
        <f t="shared" si="261"/>
        <v>0.99999863453437177</v>
      </c>
      <c r="BL812" s="9"/>
      <c r="BM812" s="10" t="e">
        <f t="shared" si="259"/>
        <v>#N/A</v>
      </c>
      <c r="BN812" s="10" t="e">
        <f t="shared" si="260"/>
        <v>#N/A</v>
      </c>
      <c r="BO812" s="10" t="e">
        <f t="shared" si="250"/>
        <v>#N/A</v>
      </c>
      <c r="BP812" t="str">
        <f t="shared" si="251"/>
        <v/>
      </c>
      <c r="BQ812" s="10" t="str">
        <f t="shared" si="252"/>
        <v/>
      </c>
    </row>
    <row r="813" spans="4:69" x14ac:dyDescent="0.25">
      <c r="D813" s="6">
        <v>43154</v>
      </c>
      <c r="E813">
        <v>228.1454</v>
      </c>
      <c r="F813">
        <v>228.16</v>
      </c>
      <c r="I813" s="6">
        <v>43154</v>
      </c>
      <c r="J813">
        <v>228.16</v>
      </c>
      <c r="K813">
        <v>228.1454</v>
      </c>
      <c r="P813" s="6">
        <v>43159</v>
      </c>
      <c r="Q813">
        <v>8.5599999999999996E-2</v>
      </c>
      <c r="S813" s="6">
        <v>43161</v>
      </c>
      <c r="T813">
        <v>6586</v>
      </c>
      <c r="W813" s="6">
        <v>43209</v>
      </c>
      <c r="X813" t="s">
        <v>1622</v>
      </c>
      <c r="Y813">
        <v>2419.7800000000002</v>
      </c>
      <c r="AJ813" s="6">
        <v>43159</v>
      </c>
      <c r="AK813" s="4">
        <f t="shared" si="244"/>
        <v>8.5599999999999996E-2</v>
      </c>
      <c r="AM813" s="6">
        <v>43161</v>
      </c>
      <c r="AN813">
        <f t="shared" si="245"/>
        <v>1435.35284</v>
      </c>
      <c r="AR813" s="6">
        <v>43154</v>
      </c>
      <c r="AS813">
        <f t="shared" si="246"/>
        <v>228.1454</v>
      </c>
      <c r="AT813">
        <f t="shared" si="247"/>
        <v>2414.4299999999998</v>
      </c>
      <c r="AU813">
        <f t="shared" si="253"/>
        <v>8.4942433112695781E-3</v>
      </c>
      <c r="AV813">
        <f t="shared" si="254"/>
        <v>8.5254091444515456E-3</v>
      </c>
      <c r="AX813" s="6">
        <v>43154</v>
      </c>
      <c r="AY813">
        <f t="shared" si="248"/>
        <v>228.1454</v>
      </c>
      <c r="AZ813">
        <f t="shared" si="249"/>
        <v>228.16</v>
      </c>
      <c r="BA813">
        <f t="shared" si="255"/>
        <v>0</v>
      </c>
      <c r="BB813">
        <f t="shared" si="256"/>
        <v>6.3994277333723204E-5</v>
      </c>
      <c r="BE813">
        <f t="shared" si="257"/>
        <v>126.09246414458214</v>
      </c>
      <c r="BF813" t="e">
        <f t="shared" si="258"/>
        <v>#N/A</v>
      </c>
      <c r="BG813">
        <f t="shared" si="242"/>
        <v>0.12092826333404343</v>
      </c>
      <c r="BH813">
        <f t="shared" si="243"/>
        <v>0.12095378265219514</v>
      </c>
      <c r="BI813">
        <f t="shared" si="261"/>
        <v>0.99999892825580727</v>
      </c>
      <c r="BL813" s="9"/>
      <c r="BM813" s="10" t="e">
        <f t="shared" si="259"/>
        <v>#N/A</v>
      </c>
      <c r="BN813" s="10" t="e">
        <f t="shared" si="260"/>
        <v>#N/A</v>
      </c>
      <c r="BO813" s="10" t="e">
        <f t="shared" si="250"/>
        <v>#N/A</v>
      </c>
      <c r="BP813" t="str">
        <f t="shared" si="251"/>
        <v/>
      </c>
      <c r="BQ813" s="10" t="str">
        <f t="shared" si="252"/>
        <v/>
      </c>
    </row>
    <row r="814" spans="4:69" x14ac:dyDescent="0.25">
      <c r="D814" s="6">
        <v>43157</v>
      </c>
      <c r="E814">
        <v>230.09530000000001</v>
      </c>
      <c r="F814">
        <v>231.19</v>
      </c>
      <c r="I814" s="6">
        <v>43157</v>
      </c>
      <c r="J814">
        <v>231.19</v>
      </c>
      <c r="K814">
        <v>230.09530000000001</v>
      </c>
      <c r="P814" s="6">
        <v>43160</v>
      </c>
      <c r="Q814">
        <v>8.3000000000000004E-2</v>
      </c>
      <c r="S814" s="6">
        <v>43164</v>
      </c>
      <c r="T814">
        <v>6622</v>
      </c>
      <c r="W814" s="6">
        <v>43210</v>
      </c>
      <c r="X814" t="s">
        <v>1622</v>
      </c>
      <c r="Y814">
        <v>2421.06</v>
      </c>
      <c r="AJ814" s="6">
        <v>43160</v>
      </c>
      <c r="AK814" s="4">
        <f t="shared" si="244"/>
        <v>8.3000000000000004E-2</v>
      </c>
      <c r="AM814" s="6">
        <v>43164</v>
      </c>
      <c r="AN814">
        <f t="shared" si="245"/>
        <v>1467.30276</v>
      </c>
      <c r="AR814" s="6">
        <v>43157</v>
      </c>
      <c r="AS814">
        <f t="shared" si="246"/>
        <v>230.09530000000001</v>
      </c>
      <c r="AT814">
        <f t="shared" si="247"/>
        <v>2435.3000000000002</v>
      </c>
      <c r="AU814">
        <f t="shared" si="253"/>
        <v>8.5467425597887114E-3</v>
      </c>
      <c r="AV814">
        <f t="shared" si="254"/>
        <v>8.6438621123827719E-3</v>
      </c>
      <c r="AX814" s="6">
        <v>43157</v>
      </c>
      <c r="AY814">
        <f t="shared" si="248"/>
        <v>230.09530000000001</v>
      </c>
      <c r="AZ814">
        <f t="shared" si="249"/>
        <v>231.19</v>
      </c>
      <c r="BA814">
        <f t="shared" si="255"/>
        <v>0</v>
      </c>
      <c r="BB814">
        <f t="shared" si="256"/>
        <v>4.7575939186936811E-3</v>
      </c>
      <c r="BE814">
        <f t="shared" si="257"/>
        <v>127.17014397435527</v>
      </c>
      <c r="BF814" t="e">
        <f t="shared" si="258"/>
        <v>#N/A</v>
      </c>
      <c r="BG814">
        <f t="shared" si="242"/>
        <v>0.12111927078472491</v>
      </c>
      <c r="BH814">
        <f t="shared" si="243"/>
        <v>0.12114782969409711</v>
      </c>
      <c r="BI814">
        <f t="shared" si="261"/>
        <v>0.99999864305943975</v>
      </c>
      <c r="BL814" s="9"/>
      <c r="BM814" s="10" t="e">
        <f t="shared" si="259"/>
        <v>#N/A</v>
      </c>
      <c r="BN814" s="10" t="e">
        <f t="shared" si="260"/>
        <v>#N/A</v>
      </c>
      <c r="BO814" s="10" t="e">
        <f t="shared" si="250"/>
        <v>#N/A</v>
      </c>
      <c r="BP814" t="str">
        <f t="shared" si="251"/>
        <v/>
      </c>
      <c r="BQ814" s="10" t="str">
        <f t="shared" si="252"/>
        <v/>
      </c>
    </row>
    <row r="815" spans="4:69" x14ac:dyDescent="0.25">
      <c r="D815" s="6">
        <v>43158</v>
      </c>
      <c r="E815">
        <v>232.16589999999999</v>
      </c>
      <c r="F815">
        <v>231.75</v>
      </c>
      <c r="I815" s="6">
        <v>43158</v>
      </c>
      <c r="J815">
        <v>231.75</v>
      </c>
      <c r="K815">
        <v>232.16589999999999</v>
      </c>
      <c r="P815" s="6">
        <v>43161</v>
      </c>
      <c r="Q815">
        <v>7.5899999999999995E-2</v>
      </c>
      <c r="S815" s="6">
        <v>43165</v>
      </c>
      <c r="T815">
        <v>49299</v>
      </c>
      <c r="W815" s="6">
        <v>43213</v>
      </c>
      <c r="X815" t="s">
        <v>1622</v>
      </c>
      <c r="Y815">
        <v>2420.52</v>
      </c>
      <c r="AJ815" s="6">
        <v>43161</v>
      </c>
      <c r="AK815" s="4">
        <f t="shared" si="244"/>
        <v>7.5899999999999995E-2</v>
      </c>
      <c r="AM815" s="6">
        <v>43165</v>
      </c>
      <c r="AN815">
        <f t="shared" si="245"/>
        <v>11035.58115</v>
      </c>
      <c r="AR815" s="6">
        <v>43158</v>
      </c>
      <c r="AS815">
        <f t="shared" si="246"/>
        <v>232.16589999999999</v>
      </c>
      <c r="AT815">
        <f t="shared" si="247"/>
        <v>2457.2800000000002</v>
      </c>
      <c r="AU815">
        <f t="shared" si="253"/>
        <v>8.9988800292748472E-3</v>
      </c>
      <c r="AV815">
        <f t="shared" si="254"/>
        <v>9.0255820638114326E-3</v>
      </c>
      <c r="AX815" s="6">
        <v>43158</v>
      </c>
      <c r="AY815">
        <f t="shared" si="248"/>
        <v>232.16589999999999</v>
      </c>
      <c r="AZ815">
        <f t="shared" si="249"/>
        <v>231.75</v>
      </c>
      <c r="BA815">
        <f t="shared" si="255"/>
        <v>-1.7913914145014642E-3</v>
      </c>
      <c r="BB815">
        <f t="shared" si="256"/>
        <v>0</v>
      </c>
      <c r="BE815">
        <f t="shared" si="257"/>
        <v>128.31453284328612</v>
      </c>
      <c r="BF815" t="e">
        <f t="shared" si="258"/>
        <v>#N/A</v>
      </c>
      <c r="BG815">
        <f t="shared" si="242"/>
        <v>0.12086859422099107</v>
      </c>
      <c r="BH815">
        <f t="shared" si="243"/>
        <v>0.12090004021385546</v>
      </c>
      <c r="BI815">
        <f t="shared" si="261"/>
        <v>0.99999861808400203</v>
      </c>
      <c r="BL815" s="9"/>
      <c r="BM815" s="10" t="e">
        <f t="shared" si="259"/>
        <v>#N/A</v>
      </c>
      <c r="BN815" s="10" t="e">
        <f t="shared" si="260"/>
        <v>#N/A</v>
      </c>
      <c r="BO815" s="10" t="e">
        <f t="shared" si="250"/>
        <v>#N/A</v>
      </c>
      <c r="BP815" t="str">
        <f t="shared" si="251"/>
        <v/>
      </c>
      <c r="BQ815" s="10" t="str">
        <f t="shared" si="252"/>
        <v/>
      </c>
    </row>
    <row r="816" spans="4:69" x14ac:dyDescent="0.25">
      <c r="D816" s="6">
        <v>43159</v>
      </c>
      <c r="E816">
        <v>229.16380000000001</v>
      </c>
      <c r="F816">
        <v>228.02</v>
      </c>
      <c r="I816" s="6">
        <v>43159</v>
      </c>
      <c r="J816">
        <v>228.02</v>
      </c>
      <c r="K816">
        <v>229.16380000000001</v>
      </c>
      <c r="P816" s="6">
        <v>43164</v>
      </c>
      <c r="Q816">
        <v>7.1300000000000002E-2</v>
      </c>
      <c r="S816" s="6">
        <v>43166</v>
      </c>
      <c r="T816">
        <v>10049</v>
      </c>
      <c r="W816" s="6">
        <v>43214</v>
      </c>
      <c r="X816" t="s">
        <v>1622</v>
      </c>
      <c r="Y816">
        <v>2446.23</v>
      </c>
      <c r="AJ816" s="6">
        <v>43164</v>
      </c>
      <c r="AK816" s="4">
        <f t="shared" si="244"/>
        <v>7.1300000000000002E-2</v>
      </c>
      <c r="AM816" s="6">
        <v>43166</v>
      </c>
      <c r="AN816">
        <f t="shared" si="245"/>
        <v>2232.8878</v>
      </c>
      <c r="AR816" s="6">
        <v>43159</v>
      </c>
      <c r="AS816">
        <f t="shared" si="246"/>
        <v>229.16380000000001</v>
      </c>
      <c r="AT816">
        <f t="shared" si="247"/>
        <v>2425.58</v>
      </c>
      <c r="AU816">
        <f t="shared" si="253"/>
        <v>-1.2930839541896444E-2</v>
      </c>
      <c r="AV816">
        <f t="shared" si="254"/>
        <v>-1.2900442765985232E-2</v>
      </c>
      <c r="AX816" s="6">
        <v>43159</v>
      </c>
      <c r="AY816">
        <f t="shared" si="248"/>
        <v>229.16380000000001</v>
      </c>
      <c r="AZ816">
        <f t="shared" si="249"/>
        <v>228.02</v>
      </c>
      <c r="BA816">
        <f t="shared" si="255"/>
        <v>-4.991189707973076E-3</v>
      </c>
      <c r="BB816">
        <f t="shared" si="256"/>
        <v>0</v>
      </c>
      <c r="BE816">
        <f t="shared" si="257"/>
        <v>126.65531820819618</v>
      </c>
      <c r="BF816" t="e">
        <f t="shared" si="258"/>
        <v>#N/A</v>
      </c>
      <c r="BG816">
        <f t="shared" si="242"/>
        <v>0.12164404381512044</v>
      </c>
      <c r="BH816">
        <f t="shared" si="243"/>
        <v>0.12167685721428771</v>
      </c>
      <c r="BI816">
        <f t="shared" si="261"/>
        <v>0.99999854903339547</v>
      </c>
      <c r="BL816" s="9"/>
      <c r="BM816" s="10" t="e">
        <f t="shared" si="259"/>
        <v>#N/A</v>
      </c>
      <c r="BN816" s="10" t="e">
        <f t="shared" si="260"/>
        <v>#N/A</v>
      </c>
      <c r="BO816" s="10" t="e">
        <f t="shared" si="250"/>
        <v>#N/A</v>
      </c>
      <c r="BP816" t="str">
        <f t="shared" si="251"/>
        <v/>
      </c>
      <c r="BQ816" s="10" t="str">
        <f t="shared" si="252"/>
        <v/>
      </c>
    </row>
    <row r="817" spans="4:69" x14ac:dyDescent="0.25">
      <c r="D817" s="6">
        <v>43160</v>
      </c>
      <c r="E817">
        <v>225.50630000000001</v>
      </c>
      <c r="F817">
        <v>224.05</v>
      </c>
      <c r="I817" s="6">
        <v>43160</v>
      </c>
      <c r="J817">
        <v>224.05</v>
      </c>
      <c r="K817">
        <v>225.50630000000001</v>
      </c>
      <c r="P817" s="6">
        <v>43165</v>
      </c>
      <c r="Q817">
        <v>7.8399999999999997E-2</v>
      </c>
      <c r="S817" s="6">
        <v>43167</v>
      </c>
      <c r="T817">
        <v>16949</v>
      </c>
      <c r="W817" s="6">
        <v>43215</v>
      </c>
      <c r="X817" t="s">
        <v>1622</v>
      </c>
      <c r="Y817">
        <v>2443.4699999999998</v>
      </c>
      <c r="AJ817" s="6">
        <v>43165</v>
      </c>
      <c r="AK817" s="4">
        <f t="shared" si="244"/>
        <v>7.8399999999999997E-2</v>
      </c>
      <c r="AM817" s="6">
        <v>43167</v>
      </c>
      <c r="AN817">
        <f t="shared" si="245"/>
        <v>3789.1184399999997</v>
      </c>
      <c r="AR817" s="6">
        <v>43160</v>
      </c>
      <c r="AS817">
        <f t="shared" si="246"/>
        <v>225.50630000000001</v>
      </c>
      <c r="AT817">
        <f t="shared" si="247"/>
        <v>2386.94</v>
      </c>
      <c r="AU817">
        <f t="shared" si="253"/>
        <v>-1.5960199647588325E-2</v>
      </c>
      <c r="AV817">
        <f t="shared" si="254"/>
        <v>-1.5930210506353015E-2</v>
      </c>
      <c r="AX817" s="6">
        <v>43160</v>
      </c>
      <c r="AY817">
        <f t="shared" si="248"/>
        <v>225.50630000000001</v>
      </c>
      <c r="AZ817">
        <f t="shared" si="249"/>
        <v>224.05</v>
      </c>
      <c r="BA817">
        <f t="shared" si="255"/>
        <v>-6.45791270576479E-3</v>
      </c>
      <c r="BB817">
        <f t="shared" si="256"/>
        <v>0</v>
      </c>
      <c r="BE817">
        <f t="shared" si="257"/>
        <v>124.63387404316454</v>
      </c>
      <c r="BF817" t="e">
        <f t="shared" si="258"/>
        <v>#N/A</v>
      </c>
      <c r="BG817">
        <f t="shared" si="242"/>
        <v>0.12229576669517647</v>
      </c>
      <c r="BH817">
        <f t="shared" si="243"/>
        <v>0.12233152091455143</v>
      </c>
      <c r="BI817">
        <f t="shared" si="261"/>
        <v>0.99999861348306618</v>
      </c>
      <c r="BL817" s="9"/>
      <c r="BM817" s="10" t="e">
        <f t="shared" si="259"/>
        <v>#N/A</v>
      </c>
      <c r="BN817" s="10" t="e">
        <f t="shared" si="260"/>
        <v>#N/A</v>
      </c>
      <c r="BO817" s="10" t="e">
        <f t="shared" si="250"/>
        <v>#N/A</v>
      </c>
      <c r="BP817" t="str">
        <f t="shared" si="251"/>
        <v/>
      </c>
      <c r="BQ817" s="10" t="str">
        <f t="shared" si="252"/>
        <v/>
      </c>
    </row>
    <row r="818" spans="4:69" x14ac:dyDescent="0.25">
      <c r="D818" s="6">
        <v>43161</v>
      </c>
      <c r="E818">
        <v>221.37569999999999</v>
      </c>
      <c r="F818">
        <v>217.94</v>
      </c>
      <c r="I818" s="6">
        <v>43161</v>
      </c>
      <c r="J818">
        <v>217.94</v>
      </c>
      <c r="K818">
        <v>221.37569999999999</v>
      </c>
      <c r="P818" s="6">
        <v>43166</v>
      </c>
      <c r="Q818">
        <v>6.3100000000000003E-2</v>
      </c>
      <c r="S818" s="6">
        <v>43168</v>
      </c>
      <c r="T818">
        <v>17430</v>
      </c>
      <c r="W818" s="6">
        <v>43216</v>
      </c>
      <c r="X818" t="s">
        <v>1622</v>
      </c>
      <c r="Y818">
        <v>2449.4899999999998</v>
      </c>
      <c r="AJ818" s="6">
        <v>43166</v>
      </c>
      <c r="AK818" s="4">
        <f t="shared" si="244"/>
        <v>6.3100000000000003E-2</v>
      </c>
      <c r="AM818" s="6">
        <v>43168</v>
      </c>
      <c r="AN818">
        <f t="shared" si="245"/>
        <v>3925.4103000000005</v>
      </c>
      <c r="AR818" s="6">
        <v>43161</v>
      </c>
      <c r="AS818">
        <f t="shared" si="246"/>
        <v>221.37569999999999</v>
      </c>
      <c r="AT818">
        <f t="shared" si="247"/>
        <v>2343.29</v>
      </c>
      <c r="AU818">
        <f t="shared" si="253"/>
        <v>-1.8317004890772481E-2</v>
      </c>
      <c r="AV818">
        <f t="shared" si="254"/>
        <v>-1.8287011822668342E-2</v>
      </c>
      <c r="AX818" s="6">
        <v>43161</v>
      </c>
      <c r="AY818">
        <f t="shared" si="248"/>
        <v>221.37569999999999</v>
      </c>
      <c r="AZ818">
        <f t="shared" si="249"/>
        <v>217.94</v>
      </c>
      <c r="BA818">
        <f t="shared" si="255"/>
        <v>-1.5519770236751329E-2</v>
      </c>
      <c r="BB818">
        <f t="shared" si="256"/>
        <v>0</v>
      </c>
      <c r="BE818">
        <f t="shared" si="257"/>
        <v>122.35095476275997</v>
      </c>
      <c r="BF818" t="e">
        <f t="shared" si="258"/>
        <v>#N/A</v>
      </c>
      <c r="BG818">
        <f t="shared" si="242"/>
        <v>0.12356262349948928</v>
      </c>
      <c r="BH818">
        <f t="shared" si="243"/>
        <v>0.12360091763636318</v>
      </c>
      <c r="BI818">
        <f t="shared" si="261"/>
        <v>0.99999896753314976</v>
      </c>
      <c r="BL818" s="9"/>
      <c r="BM818" s="10" t="e">
        <f t="shared" si="259"/>
        <v>#N/A</v>
      </c>
      <c r="BN818" s="10" t="e">
        <f t="shared" si="260"/>
        <v>#N/A</v>
      </c>
      <c r="BO818" s="10" t="e">
        <f t="shared" si="250"/>
        <v>#N/A</v>
      </c>
      <c r="BP818" t="str">
        <f t="shared" si="251"/>
        <v/>
      </c>
      <c r="BQ818" s="10" t="str">
        <f t="shared" si="252"/>
        <v/>
      </c>
    </row>
    <row r="819" spans="4:69" x14ac:dyDescent="0.25">
      <c r="D819" s="6">
        <v>43164</v>
      </c>
      <c r="E819">
        <v>219.59729999999999</v>
      </c>
      <c r="F819">
        <v>221.58</v>
      </c>
      <c r="I819" s="6">
        <v>43164</v>
      </c>
      <c r="J819">
        <v>221.58</v>
      </c>
      <c r="K819">
        <v>219.59729999999999</v>
      </c>
      <c r="P819" s="6">
        <v>43167</v>
      </c>
      <c r="Q819">
        <v>7.3899999999999993E-2</v>
      </c>
      <c r="S819" s="6">
        <v>43171</v>
      </c>
      <c r="T819">
        <v>4722</v>
      </c>
      <c r="W819" s="6">
        <v>43217</v>
      </c>
      <c r="X819" t="s">
        <v>1622</v>
      </c>
      <c r="Y819">
        <v>2456.4499999999998</v>
      </c>
      <c r="AJ819" s="6">
        <v>43167</v>
      </c>
      <c r="AK819" s="4">
        <f t="shared" si="244"/>
        <v>7.3899999999999993E-2</v>
      </c>
      <c r="AM819" s="6">
        <v>43171</v>
      </c>
      <c r="AN819">
        <f t="shared" si="245"/>
        <v>1065.3776400000002</v>
      </c>
      <c r="AR819" s="6">
        <v>43164</v>
      </c>
      <c r="AS819">
        <f t="shared" si="246"/>
        <v>219.59729999999999</v>
      </c>
      <c r="AT819">
        <f t="shared" si="247"/>
        <v>2324.6799999999998</v>
      </c>
      <c r="AU819">
        <f t="shared" si="253"/>
        <v>-8.0334020400613104E-3</v>
      </c>
      <c r="AV819">
        <f t="shared" si="254"/>
        <v>-7.9418253822617357E-3</v>
      </c>
      <c r="AX819" s="6">
        <v>43164</v>
      </c>
      <c r="AY819">
        <f t="shared" si="248"/>
        <v>219.59729999999999</v>
      </c>
      <c r="AZ819">
        <f t="shared" si="249"/>
        <v>221.58</v>
      </c>
      <c r="BA819">
        <f t="shared" si="255"/>
        <v>0</v>
      </c>
      <c r="BB819">
        <f t="shared" si="256"/>
        <v>9.0287995344207062E-3</v>
      </c>
      <c r="BE819">
        <f t="shared" si="257"/>
        <v>121.36806035316536</v>
      </c>
      <c r="BF819" t="e">
        <f t="shared" si="258"/>
        <v>#N/A</v>
      </c>
      <c r="BG819">
        <f t="shared" si="242"/>
        <v>0.1237690660004515</v>
      </c>
      <c r="BH819">
        <f t="shared" si="243"/>
        <v>0.12380348974979399</v>
      </c>
      <c r="BI819">
        <f t="shared" si="261"/>
        <v>0.99999772894140171</v>
      </c>
      <c r="BL819" s="9"/>
      <c r="BM819" s="10" t="e">
        <f t="shared" si="259"/>
        <v>#N/A</v>
      </c>
      <c r="BN819" s="10" t="e">
        <f t="shared" si="260"/>
        <v>#N/A</v>
      </c>
      <c r="BO819" s="10" t="e">
        <f t="shared" si="250"/>
        <v>#N/A</v>
      </c>
      <c r="BP819" t="str">
        <f t="shared" si="251"/>
        <v/>
      </c>
      <c r="BQ819" s="10" t="str">
        <f t="shared" si="252"/>
        <v/>
      </c>
    </row>
    <row r="820" spans="4:69" x14ac:dyDescent="0.25">
      <c r="D820" s="6">
        <v>43165</v>
      </c>
      <c r="E820">
        <v>222.345</v>
      </c>
      <c r="F820">
        <v>223.85</v>
      </c>
      <c r="I820" s="6">
        <v>43165</v>
      </c>
      <c r="J820">
        <v>223.85</v>
      </c>
      <c r="K820">
        <v>222.345</v>
      </c>
      <c r="P820" s="6">
        <v>43168</v>
      </c>
      <c r="Q820">
        <v>9.0200000000000002E-2</v>
      </c>
      <c r="S820" s="6">
        <v>43172</v>
      </c>
      <c r="T820">
        <v>2586</v>
      </c>
      <c r="W820" s="6">
        <v>43221</v>
      </c>
      <c r="X820" t="s">
        <v>1622</v>
      </c>
      <c r="Y820">
        <v>2452.33</v>
      </c>
      <c r="AJ820" s="6">
        <v>43168</v>
      </c>
      <c r="AK820" s="4">
        <f t="shared" si="244"/>
        <v>9.0200000000000002E-2</v>
      </c>
      <c r="AM820" s="6">
        <v>43172</v>
      </c>
      <c r="AN820">
        <f t="shared" si="245"/>
        <v>584.17740000000003</v>
      </c>
      <c r="AR820" s="6">
        <v>43165</v>
      </c>
      <c r="AS820">
        <f t="shared" si="246"/>
        <v>222.345</v>
      </c>
      <c r="AT820">
        <f t="shared" si="247"/>
        <v>2353.84</v>
      </c>
      <c r="AU820">
        <f t="shared" si="253"/>
        <v>1.2512448923552411E-2</v>
      </c>
      <c r="AV820">
        <f t="shared" si="254"/>
        <v>1.2543661923361649E-2</v>
      </c>
      <c r="AX820" s="6">
        <v>43165</v>
      </c>
      <c r="AY820">
        <f t="shared" si="248"/>
        <v>222.345</v>
      </c>
      <c r="AZ820">
        <f t="shared" si="249"/>
        <v>223.85</v>
      </c>
      <c r="BA820">
        <f t="shared" si="255"/>
        <v>0</v>
      </c>
      <c r="BB820">
        <f t="shared" si="256"/>
        <v>6.76876025995643E-3</v>
      </c>
      <c r="BE820">
        <f t="shared" si="257"/>
        <v>122.88667200928496</v>
      </c>
      <c r="BF820" t="e">
        <f t="shared" si="258"/>
        <v>#N/A</v>
      </c>
      <c r="BG820">
        <f t="shared" si="242"/>
        <v>0.12434842981662594</v>
      </c>
      <c r="BH820">
        <f t="shared" si="243"/>
        <v>0.12438237139530937</v>
      </c>
      <c r="BI820">
        <f t="shared" si="261"/>
        <v>0.99999782815523519</v>
      </c>
      <c r="BL820" s="9"/>
      <c r="BM820" s="10" t="e">
        <f t="shared" si="259"/>
        <v>#N/A</v>
      </c>
      <c r="BN820" s="10" t="e">
        <f t="shared" si="260"/>
        <v>#N/A</v>
      </c>
      <c r="BO820" s="10" t="e">
        <f t="shared" si="250"/>
        <v>#N/A</v>
      </c>
      <c r="BP820" t="str">
        <f t="shared" si="251"/>
        <v/>
      </c>
      <c r="BQ820" s="10" t="str">
        <f t="shared" si="252"/>
        <v/>
      </c>
    </row>
    <row r="821" spans="4:69" x14ac:dyDescent="0.25">
      <c r="D821" s="6">
        <v>43166</v>
      </c>
      <c r="E821">
        <v>220.77590000000001</v>
      </c>
      <c r="F821">
        <v>222.2</v>
      </c>
      <c r="I821" s="6">
        <v>43166</v>
      </c>
      <c r="J821">
        <v>222.2</v>
      </c>
      <c r="K821">
        <v>220.77590000000001</v>
      </c>
      <c r="P821" s="6">
        <v>43171</v>
      </c>
      <c r="Q821">
        <v>4.4600000000000001E-2</v>
      </c>
      <c r="S821" s="6">
        <v>43173</v>
      </c>
      <c r="T821">
        <v>1183</v>
      </c>
      <c r="W821" s="6">
        <v>43222</v>
      </c>
      <c r="X821" t="s">
        <v>1622</v>
      </c>
      <c r="Y821">
        <v>2448.4299999999998</v>
      </c>
      <c r="AJ821" s="6">
        <v>43171</v>
      </c>
      <c r="AK821" s="4">
        <f t="shared" si="244"/>
        <v>4.4600000000000001E-2</v>
      </c>
      <c r="AM821" s="6">
        <v>43173</v>
      </c>
      <c r="AN821">
        <f t="shared" si="245"/>
        <v>265.99754999999999</v>
      </c>
      <c r="AR821" s="6">
        <v>43166</v>
      </c>
      <c r="AS821">
        <f t="shared" si="246"/>
        <v>220.77590000000001</v>
      </c>
      <c r="AT821">
        <f t="shared" si="247"/>
        <v>2337.3000000000002</v>
      </c>
      <c r="AU821">
        <f t="shared" si="253"/>
        <v>-7.0570509793338454E-3</v>
      </c>
      <c r="AV821">
        <f t="shared" si="254"/>
        <v>-7.0268157563810885E-3</v>
      </c>
      <c r="AX821" s="6">
        <v>43166</v>
      </c>
      <c r="AY821">
        <f t="shared" si="248"/>
        <v>220.77590000000001</v>
      </c>
      <c r="AZ821">
        <f t="shared" si="249"/>
        <v>222.2</v>
      </c>
      <c r="BA821">
        <f t="shared" si="255"/>
        <v>0</v>
      </c>
      <c r="BB821">
        <f t="shared" si="256"/>
        <v>6.4504323162082322E-3</v>
      </c>
      <c r="BE821">
        <f t="shared" si="257"/>
        <v>122.01945450023476</v>
      </c>
      <c r="BF821" t="e">
        <f t="shared" si="258"/>
        <v>#N/A</v>
      </c>
      <c r="BG821">
        <f t="shared" si="242"/>
        <v>0.1245777885527891</v>
      </c>
      <c r="BH821">
        <f t="shared" si="243"/>
        <v>0.12461247632955841</v>
      </c>
      <c r="BI821">
        <f t="shared" si="261"/>
        <v>0.99999782234083523</v>
      </c>
      <c r="BL821" s="9"/>
      <c r="BM821" s="10" t="e">
        <f t="shared" si="259"/>
        <v>#N/A</v>
      </c>
      <c r="BN821" s="10" t="e">
        <f t="shared" si="260"/>
        <v>#N/A</v>
      </c>
      <c r="BO821" s="10" t="e">
        <f t="shared" si="250"/>
        <v>#N/A</v>
      </c>
      <c r="BP821" t="str">
        <f t="shared" si="251"/>
        <v/>
      </c>
      <c r="BQ821" s="10" t="str">
        <f t="shared" si="252"/>
        <v/>
      </c>
    </row>
    <row r="822" spans="4:69" x14ac:dyDescent="0.25">
      <c r="D822" s="6">
        <v>43167</v>
      </c>
      <c r="E822">
        <v>221.5427</v>
      </c>
      <c r="F822">
        <v>223.56</v>
      </c>
      <c r="I822" s="6">
        <v>43167</v>
      </c>
      <c r="J822">
        <v>223.56</v>
      </c>
      <c r="K822">
        <v>221.5427</v>
      </c>
      <c r="P822" s="6">
        <v>43172</v>
      </c>
      <c r="Q822">
        <v>7.3099999999999998E-2</v>
      </c>
      <c r="S822" s="6">
        <v>43174</v>
      </c>
      <c r="T822">
        <v>2037</v>
      </c>
      <c r="W822" s="6">
        <v>43227</v>
      </c>
      <c r="X822" t="s">
        <v>1622</v>
      </c>
      <c r="Y822">
        <v>2450.6</v>
      </c>
      <c r="AJ822" s="6">
        <v>43172</v>
      </c>
      <c r="AK822" s="4">
        <f t="shared" si="244"/>
        <v>7.3099999999999998E-2</v>
      </c>
      <c r="AM822" s="6">
        <v>43174</v>
      </c>
      <c r="AN822">
        <f t="shared" si="245"/>
        <v>459.56756999999999</v>
      </c>
      <c r="AR822" s="6">
        <v>43167</v>
      </c>
      <c r="AS822">
        <f t="shared" si="246"/>
        <v>221.5427</v>
      </c>
      <c r="AT822">
        <f t="shared" si="247"/>
        <v>2345.4899999999998</v>
      </c>
      <c r="AU822">
        <f t="shared" si="253"/>
        <v>3.4732051822685683E-3</v>
      </c>
      <c r="AV822">
        <f t="shared" si="254"/>
        <v>3.5040431266843974E-3</v>
      </c>
      <c r="AX822" s="6">
        <v>43167</v>
      </c>
      <c r="AY822">
        <f t="shared" si="248"/>
        <v>221.5427</v>
      </c>
      <c r="AZ822">
        <f t="shared" si="249"/>
        <v>223.56</v>
      </c>
      <c r="BA822">
        <f t="shared" si="255"/>
        <v>0</v>
      </c>
      <c r="BB822">
        <f t="shared" si="256"/>
        <v>9.1056938459268544E-3</v>
      </c>
      <c r="BE822">
        <f t="shared" si="257"/>
        <v>122.44325310194256</v>
      </c>
      <c r="BF822" t="e">
        <f t="shared" si="258"/>
        <v>#N/A</v>
      </c>
      <c r="BG822">
        <f t="shared" si="242"/>
        <v>0.124566790048124</v>
      </c>
      <c r="BH822">
        <f t="shared" si="243"/>
        <v>0.12460077663342847</v>
      </c>
      <c r="BI822">
        <f t="shared" si="261"/>
        <v>0.99999746070629225</v>
      </c>
      <c r="BL822" s="9"/>
      <c r="BM822" s="10" t="e">
        <f t="shared" si="259"/>
        <v>#N/A</v>
      </c>
      <c r="BN822" s="10" t="e">
        <f t="shared" si="260"/>
        <v>#N/A</v>
      </c>
      <c r="BO822" s="10" t="e">
        <f t="shared" si="250"/>
        <v>#N/A</v>
      </c>
      <c r="BP822" t="str">
        <f t="shared" si="251"/>
        <v/>
      </c>
      <c r="BQ822" s="10" t="str">
        <f t="shared" si="252"/>
        <v/>
      </c>
    </row>
    <row r="823" spans="4:69" x14ac:dyDescent="0.25">
      <c r="D823" s="6">
        <v>43168</v>
      </c>
      <c r="E823">
        <v>222.23859999999999</v>
      </c>
      <c r="F823">
        <v>225.21</v>
      </c>
      <c r="I823" s="6">
        <v>43168</v>
      </c>
      <c r="J823">
        <v>225.21</v>
      </c>
      <c r="K823">
        <v>222.23859999999999</v>
      </c>
      <c r="P823" s="6">
        <v>43173</v>
      </c>
      <c r="Q823">
        <v>8.8700000000000001E-2</v>
      </c>
      <c r="S823" s="6">
        <v>43175</v>
      </c>
      <c r="T823">
        <v>1091</v>
      </c>
      <c r="W823" s="6">
        <v>43228</v>
      </c>
      <c r="X823" t="s">
        <v>1622</v>
      </c>
      <c r="Y823">
        <v>2460.04</v>
      </c>
      <c r="AJ823" s="6">
        <v>43173</v>
      </c>
      <c r="AK823" s="4">
        <f t="shared" si="244"/>
        <v>8.8700000000000001E-2</v>
      </c>
      <c r="AM823" s="6">
        <v>43175</v>
      </c>
      <c r="AN823">
        <f t="shared" si="245"/>
        <v>244.65674999999999</v>
      </c>
      <c r="AR823" s="6">
        <v>43168</v>
      </c>
      <c r="AS823">
        <f t="shared" si="246"/>
        <v>222.23859999999999</v>
      </c>
      <c r="AT823">
        <f t="shared" si="247"/>
        <v>2352.9299999999998</v>
      </c>
      <c r="AU823">
        <f t="shared" si="253"/>
        <v>3.141155181371369E-3</v>
      </c>
      <c r="AV823">
        <f t="shared" si="254"/>
        <v>3.1720450737373618E-3</v>
      </c>
      <c r="AX823" s="6">
        <v>43168</v>
      </c>
      <c r="AY823">
        <f t="shared" si="248"/>
        <v>222.23859999999999</v>
      </c>
      <c r="AZ823">
        <f t="shared" si="249"/>
        <v>225.21</v>
      </c>
      <c r="BA823">
        <f t="shared" si="255"/>
        <v>0</v>
      </c>
      <c r="BB823">
        <f t="shared" si="256"/>
        <v>1.337031460781346E-2</v>
      </c>
      <c r="BE823">
        <f t="shared" si="257"/>
        <v>122.82786636084769</v>
      </c>
      <c r="BF823" t="e">
        <f t="shared" si="258"/>
        <v>#N/A</v>
      </c>
      <c r="BG823">
        <f t="shared" si="242"/>
        <v>0.12457553720419859</v>
      </c>
      <c r="BH823">
        <f t="shared" si="243"/>
        <v>0.12460947959646697</v>
      </c>
      <c r="BI823">
        <f t="shared" si="261"/>
        <v>0.99999797916132338</v>
      </c>
      <c r="BL823" s="9"/>
      <c r="BM823" s="10" t="e">
        <f t="shared" si="259"/>
        <v>#N/A</v>
      </c>
      <c r="BN823" s="10" t="e">
        <f t="shared" si="260"/>
        <v>#N/A</v>
      </c>
      <c r="BO823" s="10" t="e">
        <f t="shared" si="250"/>
        <v>#N/A</v>
      </c>
      <c r="BP823" t="str">
        <f t="shared" si="251"/>
        <v/>
      </c>
      <c r="BQ823" s="10" t="str">
        <f t="shared" si="252"/>
        <v/>
      </c>
    </row>
    <row r="824" spans="4:69" x14ac:dyDescent="0.25">
      <c r="D824" s="6">
        <v>43171</v>
      </c>
      <c r="E824">
        <v>225.5341</v>
      </c>
      <c r="F824">
        <v>225.62</v>
      </c>
      <c r="I824" s="6">
        <v>43171</v>
      </c>
      <c r="J824">
        <v>225.62</v>
      </c>
      <c r="K824">
        <v>225.5341</v>
      </c>
      <c r="P824" s="6">
        <v>43174</v>
      </c>
      <c r="Q824">
        <v>9.2799999999999994E-2</v>
      </c>
      <c r="S824" s="6">
        <v>43178</v>
      </c>
      <c r="T824">
        <v>45664</v>
      </c>
      <c r="W824" s="6">
        <v>43229</v>
      </c>
      <c r="X824" t="s">
        <v>1622</v>
      </c>
      <c r="Y824">
        <v>2450.29</v>
      </c>
      <c r="AJ824" s="6">
        <v>43174</v>
      </c>
      <c r="AK824" s="4">
        <f t="shared" si="244"/>
        <v>9.2799999999999994E-2</v>
      </c>
      <c r="AM824" s="6">
        <v>43178</v>
      </c>
      <c r="AN824">
        <f t="shared" si="245"/>
        <v>10063.43232</v>
      </c>
      <c r="AR824" s="6">
        <v>43171</v>
      </c>
      <c r="AS824">
        <f t="shared" si="246"/>
        <v>225.5341</v>
      </c>
      <c r="AT824">
        <f t="shared" si="247"/>
        <v>2388.0500000000002</v>
      </c>
      <c r="AU824">
        <f t="shared" si="253"/>
        <v>1.4828657127969658E-2</v>
      </c>
      <c r="AV824">
        <f t="shared" si="254"/>
        <v>1.4926070898837018E-2</v>
      </c>
      <c r="AX824" s="6">
        <v>43171</v>
      </c>
      <c r="AY824">
        <f t="shared" si="248"/>
        <v>225.5341</v>
      </c>
      <c r="AZ824">
        <f t="shared" si="249"/>
        <v>225.62</v>
      </c>
      <c r="BA824">
        <f t="shared" si="255"/>
        <v>0</v>
      </c>
      <c r="BB824">
        <f t="shared" si="256"/>
        <v>3.8087366832773029E-4</v>
      </c>
      <c r="BE824">
        <f t="shared" si="257"/>
        <v>124.64923867687278</v>
      </c>
      <c r="BF824" t="e">
        <f t="shared" si="258"/>
        <v>#N/A</v>
      </c>
      <c r="BG824">
        <f t="shared" si="242"/>
        <v>0.12486300713976818</v>
      </c>
      <c r="BH824">
        <f t="shared" si="243"/>
        <v>0.12490441003747445</v>
      </c>
      <c r="BI824">
        <f t="shared" si="261"/>
        <v>0.99999770753404904</v>
      </c>
      <c r="BL824" s="9"/>
      <c r="BM824" s="10" t="e">
        <f t="shared" si="259"/>
        <v>#N/A</v>
      </c>
      <c r="BN824" s="10" t="e">
        <f t="shared" si="260"/>
        <v>#N/A</v>
      </c>
      <c r="BO824" s="10" t="e">
        <f t="shared" si="250"/>
        <v>#N/A</v>
      </c>
      <c r="BP824" t="str">
        <f t="shared" si="251"/>
        <v/>
      </c>
      <c r="BQ824" s="10" t="str">
        <f t="shared" si="252"/>
        <v/>
      </c>
    </row>
    <row r="825" spans="4:69" x14ac:dyDescent="0.25">
      <c r="D825" s="6">
        <v>43172</v>
      </c>
      <c r="E825">
        <v>226.7671</v>
      </c>
      <c r="F825">
        <v>225.9</v>
      </c>
      <c r="I825" s="6">
        <v>43172</v>
      </c>
      <c r="J825">
        <v>225.9</v>
      </c>
      <c r="K825">
        <v>226.7671</v>
      </c>
      <c r="P825" s="6">
        <v>43175</v>
      </c>
      <c r="Q825">
        <v>8.4500000000000006E-2</v>
      </c>
      <c r="S825" s="6">
        <v>43179</v>
      </c>
      <c r="T825">
        <v>1773</v>
      </c>
      <c r="W825" s="6">
        <v>43230</v>
      </c>
      <c r="X825" t="s">
        <v>1622</v>
      </c>
      <c r="Y825">
        <v>2456.89</v>
      </c>
      <c r="AJ825" s="6">
        <v>43175</v>
      </c>
      <c r="AK825" s="4">
        <f t="shared" si="244"/>
        <v>8.4500000000000006E-2</v>
      </c>
      <c r="AM825" s="6">
        <v>43179</v>
      </c>
      <c r="AN825">
        <f t="shared" si="245"/>
        <v>394.43930999999998</v>
      </c>
      <c r="AR825" s="6">
        <v>43172</v>
      </c>
      <c r="AS825">
        <f t="shared" si="246"/>
        <v>226.7671</v>
      </c>
      <c r="AT825">
        <f t="shared" si="247"/>
        <v>2401.17</v>
      </c>
      <c r="AU825">
        <f t="shared" si="253"/>
        <v>5.4670225034707531E-3</v>
      </c>
      <c r="AV825">
        <f t="shared" si="254"/>
        <v>5.494022319465719E-3</v>
      </c>
      <c r="AX825" s="6">
        <v>43172</v>
      </c>
      <c r="AY825">
        <f t="shared" si="248"/>
        <v>226.7671</v>
      </c>
      <c r="AZ825">
        <f t="shared" si="249"/>
        <v>225.9</v>
      </c>
      <c r="BA825">
        <f t="shared" si="255"/>
        <v>-3.8237469191959583E-3</v>
      </c>
      <c r="BB825">
        <f t="shared" si="256"/>
        <v>0</v>
      </c>
      <c r="BE825">
        <f t="shared" si="257"/>
        <v>125.33069886975974</v>
      </c>
      <c r="BF825" t="e">
        <f t="shared" si="258"/>
        <v>#N/A</v>
      </c>
      <c r="BG825">
        <f t="shared" si="242"/>
        <v>0.12495700491993279</v>
      </c>
      <c r="BH825">
        <f t="shared" si="243"/>
        <v>0.124997078910287</v>
      </c>
      <c r="BI825">
        <f t="shared" si="261"/>
        <v>0.99999754646782713</v>
      </c>
      <c r="BL825" s="9"/>
      <c r="BM825" s="10" t="e">
        <f t="shared" si="259"/>
        <v>#N/A</v>
      </c>
      <c r="BN825" s="10" t="e">
        <f t="shared" si="260"/>
        <v>#N/A</v>
      </c>
      <c r="BO825" s="10" t="e">
        <f t="shared" si="250"/>
        <v>#N/A</v>
      </c>
      <c r="BP825" t="str">
        <f t="shared" si="251"/>
        <v/>
      </c>
      <c r="BQ825" s="10" t="str">
        <f t="shared" si="252"/>
        <v/>
      </c>
    </row>
    <row r="826" spans="4:69" x14ac:dyDescent="0.25">
      <c r="D826" s="6">
        <v>43173</v>
      </c>
      <c r="E826">
        <v>225.75630000000001</v>
      </c>
      <c r="F826">
        <v>224.85</v>
      </c>
      <c r="I826" s="6">
        <v>43173</v>
      </c>
      <c r="J826">
        <v>224.85</v>
      </c>
      <c r="K826">
        <v>225.75630000000001</v>
      </c>
      <c r="P826" s="6">
        <v>43178</v>
      </c>
      <c r="Q826">
        <v>8.2199999999999995E-2</v>
      </c>
      <c r="S826" s="6">
        <v>43180</v>
      </c>
      <c r="T826">
        <v>67527</v>
      </c>
      <c r="W826" s="6">
        <v>43231</v>
      </c>
      <c r="X826" t="s">
        <v>1622</v>
      </c>
      <c r="Y826">
        <v>2481.0500000000002</v>
      </c>
      <c r="AJ826" s="6">
        <v>43178</v>
      </c>
      <c r="AK826" s="4">
        <f t="shared" si="244"/>
        <v>8.2199999999999995E-2</v>
      </c>
      <c r="AM826" s="6">
        <v>43180</v>
      </c>
      <c r="AN826">
        <f t="shared" si="245"/>
        <v>15047.71668</v>
      </c>
      <c r="AR826" s="6">
        <v>43173</v>
      </c>
      <c r="AS826">
        <f t="shared" si="246"/>
        <v>225.75630000000001</v>
      </c>
      <c r="AT826">
        <f t="shared" si="247"/>
        <v>2390.54</v>
      </c>
      <c r="AU826">
        <f t="shared" si="253"/>
        <v>-4.457436726932551E-3</v>
      </c>
      <c r="AV826">
        <f t="shared" si="254"/>
        <v>-4.4270085000229775E-3</v>
      </c>
      <c r="AX826" s="6">
        <v>43173</v>
      </c>
      <c r="AY826">
        <f t="shared" si="248"/>
        <v>225.75630000000001</v>
      </c>
      <c r="AZ826">
        <f t="shared" si="249"/>
        <v>224.85</v>
      </c>
      <c r="BA826">
        <f t="shared" si="255"/>
        <v>-4.0145059074764289E-3</v>
      </c>
      <c r="BB826">
        <f t="shared" si="256"/>
        <v>0</v>
      </c>
      <c r="BE826">
        <f t="shared" si="257"/>
        <v>124.77204520960555</v>
      </c>
      <c r="BF826" t="e">
        <f t="shared" si="258"/>
        <v>#N/A</v>
      </c>
      <c r="BG826">
        <f t="shared" si="242"/>
        <v>0.12503867161666157</v>
      </c>
      <c r="BH826">
        <f t="shared" si="243"/>
        <v>0.12507904563293273</v>
      </c>
      <c r="BI826">
        <f t="shared" si="261"/>
        <v>0.99999758061393895</v>
      </c>
      <c r="BL826" s="9"/>
      <c r="BM826" s="10" t="e">
        <f t="shared" si="259"/>
        <v>#N/A</v>
      </c>
      <c r="BN826" s="10" t="e">
        <f t="shared" si="260"/>
        <v>#N/A</v>
      </c>
      <c r="BO826" s="10" t="e">
        <f t="shared" si="250"/>
        <v>#N/A</v>
      </c>
      <c r="BP826" t="str">
        <f t="shared" si="251"/>
        <v/>
      </c>
      <c r="BQ826" s="10" t="str">
        <f t="shared" si="252"/>
        <v/>
      </c>
    </row>
    <row r="827" spans="4:69" x14ac:dyDescent="0.25">
      <c r="D827" s="6">
        <v>43174</v>
      </c>
      <c r="E827">
        <v>225.79660000000001</v>
      </c>
      <c r="F827">
        <v>225.61</v>
      </c>
      <c r="I827" s="6">
        <v>43174</v>
      </c>
      <c r="J827">
        <v>225.61</v>
      </c>
      <c r="K827">
        <v>225.79660000000001</v>
      </c>
      <c r="P827" s="6">
        <v>43179</v>
      </c>
      <c r="Q827">
        <v>7.5499999999999998E-2</v>
      </c>
      <c r="S827" s="6">
        <v>43181</v>
      </c>
      <c r="T827">
        <v>5517</v>
      </c>
      <c r="W827" s="6">
        <v>43234</v>
      </c>
      <c r="X827" t="s">
        <v>1622</v>
      </c>
      <c r="Y827">
        <v>2496.2800000000002</v>
      </c>
      <c r="AJ827" s="6">
        <v>43179</v>
      </c>
      <c r="AK827" s="4">
        <f t="shared" si="244"/>
        <v>7.5499999999999998E-2</v>
      </c>
      <c r="AM827" s="6">
        <v>43181</v>
      </c>
      <c r="AN827">
        <f t="shared" si="245"/>
        <v>1218.09843</v>
      </c>
      <c r="AR827" s="6">
        <v>43174</v>
      </c>
      <c r="AS827">
        <f t="shared" si="246"/>
        <v>225.79660000000001</v>
      </c>
      <c r="AT827">
        <f t="shared" si="247"/>
        <v>2391.04</v>
      </c>
      <c r="AU827">
        <f t="shared" si="253"/>
        <v>1.7851107588140458E-4</v>
      </c>
      <c r="AV827">
        <f t="shared" si="254"/>
        <v>2.0915776351793092E-4</v>
      </c>
      <c r="AX827" s="6">
        <v>43174</v>
      </c>
      <c r="AY827">
        <f t="shared" si="248"/>
        <v>225.79660000000001</v>
      </c>
      <c r="AZ827">
        <f t="shared" si="249"/>
        <v>225.61</v>
      </c>
      <c r="BA827">
        <f t="shared" si="255"/>
        <v>-8.2640748354934068E-4</v>
      </c>
      <c r="BB827">
        <f t="shared" si="256"/>
        <v>0</v>
      </c>
      <c r="BE827">
        <f t="shared" si="257"/>
        <v>124.79431840163583</v>
      </c>
      <c r="BF827" t="e">
        <f t="shared" si="258"/>
        <v>#N/A</v>
      </c>
      <c r="BG827">
        <f t="shared" si="242"/>
        <v>0.12500955815607387</v>
      </c>
      <c r="BH827">
        <f t="shared" si="243"/>
        <v>0.12504967056177077</v>
      </c>
      <c r="BI827">
        <f t="shared" si="261"/>
        <v>0.99999755335076024</v>
      </c>
      <c r="BL827" s="9"/>
      <c r="BM827" s="10" t="e">
        <f t="shared" si="259"/>
        <v>#N/A</v>
      </c>
      <c r="BN827" s="10" t="e">
        <f t="shared" si="260"/>
        <v>#N/A</v>
      </c>
      <c r="BO827" s="10" t="e">
        <f t="shared" si="250"/>
        <v>#N/A</v>
      </c>
      <c r="BP827" t="str">
        <f t="shared" si="251"/>
        <v/>
      </c>
      <c r="BQ827" s="10" t="str">
        <f t="shared" si="252"/>
        <v/>
      </c>
    </row>
    <row r="828" spans="4:69" x14ac:dyDescent="0.25">
      <c r="D828" s="6">
        <v>43175</v>
      </c>
      <c r="E828">
        <v>224.88220000000001</v>
      </c>
      <c r="F828">
        <v>224.25</v>
      </c>
      <c r="I828" s="6">
        <v>43175</v>
      </c>
      <c r="J828">
        <v>224.25</v>
      </c>
      <c r="K828">
        <v>224.88220000000001</v>
      </c>
      <c r="P828" s="6">
        <v>43180</v>
      </c>
      <c r="Q828">
        <v>0.1032</v>
      </c>
      <c r="S828" s="6">
        <v>43182</v>
      </c>
      <c r="T828">
        <v>7922</v>
      </c>
      <c r="W828" s="6">
        <v>43235</v>
      </c>
      <c r="X828" t="s">
        <v>1622</v>
      </c>
      <c r="Y828">
        <v>2495.2600000000002</v>
      </c>
      <c r="AJ828" s="6">
        <v>43180</v>
      </c>
      <c r="AK828" s="4">
        <f t="shared" si="244"/>
        <v>0.1032</v>
      </c>
      <c r="AM828" s="6">
        <v>43182</v>
      </c>
      <c r="AN828">
        <f t="shared" si="245"/>
        <v>1703.6261000000002</v>
      </c>
      <c r="AR828" s="6">
        <v>43175</v>
      </c>
      <c r="AS828">
        <f t="shared" si="246"/>
        <v>224.88220000000001</v>
      </c>
      <c r="AT828">
        <f t="shared" si="247"/>
        <v>2381.4299999999998</v>
      </c>
      <c r="AU828">
        <f t="shared" si="253"/>
        <v>-4.0496623952708255E-3</v>
      </c>
      <c r="AV828">
        <f t="shared" si="254"/>
        <v>-4.0191715738758793E-3</v>
      </c>
      <c r="AX828" s="6">
        <v>43175</v>
      </c>
      <c r="AY828">
        <f t="shared" si="248"/>
        <v>224.88220000000001</v>
      </c>
      <c r="AZ828">
        <f t="shared" si="249"/>
        <v>224.25</v>
      </c>
      <c r="BA828">
        <f t="shared" si="255"/>
        <v>-2.8112496231360584E-3</v>
      </c>
      <c r="BB828">
        <f t="shared" si="256"/>
        <v>0</v>
      </c>
      <c r="BE828">
        <f t="shared" si="257"/>
        <v>124.28894354326128</v>
      </c>
      <c r="BF828" t="e">
        <f t="shared" si="258"/>
        <v>#N/A</v>
      </c>
      <c r="BG828">
        <f t="shared" si="242"/>
        <v>0.12509172345001809</v>
      </c>
      <c r="BH828">
        <f t="shared" si="243"/>
        <v>0.12513234346651478</v>
      </c>
      <c r="BI828">
        <f t="shared" si="261"/>
        <v>0.99999706684211631</v>
      </c>
      <c r="BL828" s="9"/>
      <c r="BM828" s="10" t="e">
        <f t="shared" si="259"/>
        <v>#N/A</v>
      </c>
      <c r="BN828" s="10" t="e">
        <f t="shared" si="260"/>
        <v>#N/A</v>
      </c>
      <c r="BO828" s="10" t="e">
        <f t="shared" si="250"/>
        <v>#N/A</v>
      </c>
      <c r="BP828" t="str">
        <f t="shared" si="251"/>
        <v/>
      </c>
      <c r="BQ828" s="10" t="str">
        <f t="shared" si="252"/>
        <v/>
      </c>
    </row>
    <row r="829" spans="4:69" x14ac:dyDescent="0.25">
      <c r="D829" s="6">
        <v>43178</v>
      </c>
      <c r="E829">
        <v>222.71709999999999</v>
      </c>
      <c r="F829">
        <v>220.38</v>
      </c>
      <c r="I829" s="6">
        <v>43178</v>
      </c>
      <c r="J829">
        <v>220.38</v>
      </c>
      <c r="K829">
        <v>222.71709999999999</v>
      </c>
      <c r="P829" s="6">
        <v>43181</v>
      </c>
      <c r="Q829">
        <v>9.6000000000000002E-2</v>
      </c>
      <c r="S829" s="6">
        <v>43185</v>
      </c>
      <c r="T829">
        <v>55251</v>
      </c>
      <c r="W829" s="6">
        <v>43236</v>
      </c>
      <c r="X829" t="s">
        <v>1622</v>
      </c>
      <c r="Y829">
        <v>2488.48</v>
      </c>
      <c r="AJ829" s="6">
        <v>43181</v>
      </c>
      <c r="AK829" s="4">
        <f t="shared" si="244"/>
        <v>9.6000000000000002E-2</v>
      </c>
      <c r="AM829" s="6">
        <v>43185</v>
      </c>
      <c r="AN829">
        <f t="shared" si="245"/>
        <v>11849.12946</v>
      </c>
      <c r="AR829" s="6">
        <v>43178</v>
      </c>
      <c r="AS829">
        <f t="shared" si="246"/>
        <v>222.71709999999999</v>
      </c>
      <c r="AT829">
        <f t="shared" si="247"/>
        <v>2358.7199999999998</v>
      </c>
      <c r="AU829">
        <f t="shared" si="253"/>
        <v>-9.6277073063142371E-3</v>
      </c>
      <c r="AV829">
        <f t="shared" si="254"/>
        <v>-9.5362870208236528E-3</v>
      </c>
      <c r="AX829" s="6">
        <v>43178</v>
      </c>
      <c r="AY829">
        <f t="shared" si="248"/>
        <v>222.71709999999999</v>
      </c>
      <c r="AZ829">
        <f t="shared" si="249"/>
        <v>220.38</v>
      </c>
      <c r="BA829">
        <f t="shared" si="255"/>
        <v>-1.0493581319081402E-2</v>
      </c>
      <c r="BB829">
        <f t="shared" si="256"/>
        <v>0</v>
      </c>
      <c r="BE829">
        <f t="shared" si="257"/>
        <v>123.09232597341575</v>
      </c>
      <c r="BF829" t="e">
        <f t="shared" si="258"/>
        <v>#N/A</v>
      </c>
      <c r="BG829">
        <f t="shared" si="242"/>
        <v>0.12541192273988377</v>
      </c>
      <c r="BH829">
        <f t="shared" si="243"/>
        <v>0.12544804283047709</v>
      </c>
      <c r="BI829">
        <f t="shared" si="261"/>
        <v>0.99999626619923798</v>
      </c>
      <c r="BL829" s="9"/>
      <c r="BM829" s="10" t="e">
        <f t="shared" si="259"/>
        <v>#N/A</v>
      </c>
      <c r="BN829" s="10" t="e">
        <f t="shared" si="260"/>
        <v>#N/A</v>
      </c>
      <c r="BO829" s="10" t="e">
        <f t="shared" si="250"/>
        <v>#N/A</v>
      </c>
      <c r="BP829" t="str">
        <f t="shared" si="251"/>
        <v/>
      </c>
      <c r="BQ829" s="10" t="str">
        <f t="shared" si="252"/>
        <v/>
      </c>
    </row>
    <row r="830" spans="4:69" x14ac:dyDescent="0.25">
      <c r="D830" s="6">
        <v>43179</v>
      </c>
      <c r="E830">
        <v>222.23439999999999</v>
      </c>
      <c r="F830">
        <v>222.47</v>
      </c>
      <c r="I830" s="6">
        <v>43179</v>
      </c>
      <c r="J830">
        <v>222.47</v>
      </c>
      <c r="K830">
        <v>222.23439999999999</v>
      </c>
      <c r="P830" s="6">
        <v>43182</v>
      </c>
      <c r="Q830">
        <v>0.10249999999999999</v>
      </c>
      <c r="S830" s="6">
        <v>43186</v>
      </c>
      <c r="T830">
        <v>17695</v>
      </c>
      <c r="W830" s="6">
        <v>43237</v>
      </c>
      <c r="X830" t="s">
        <v>1622</v>
      </c>
      <c r="Y830">
        <v>2499.64</v>
      </c>
      <c r="AJ830" s="6">
        <v>43182</v>
      </c>
      <c r="AK830" s="4">
        <f t="shared" si="244"/>
        <v>0.10249999999999999</v>
      </c>
      <c r="AM830" s="6">
        <v>43186</v>
      </c>
      <c r="AN830">
        <f t="shared" si="245"/>
        <v>3917.1421500000001</v>
      </c>
      <c r="AR830" s="6">
        <v>43179</v>
      </c>
      <c r="AS830">
        <f t="shared" si="246"/>
        <v>222.23439999999999</v>
      </c>
      <c r="AT830">
        <f t="shared" si="247"/>
        <v>2353.6799999999998</v>
      </c>
      <c r="AU830">
        <f t="shared" si="253"/>
        <v>-2.1673234789784113E-3</v>
      </c>
      <c r="AV830">
        <f t="shared" si="254"/>
        <v>-2.1367521367521292E-3</v>
      </c>
      <c r="AX830" s="6">
        <v>43179</v>
      </c>
      <c r="AY830">
        <f t="shared" si="248"/>
        <v>222.23439999999999</v>
      </c>
      <c r="AZ830">
        <f t="shared" si="249"/>
        <v>222.47</v>
      </c>
      <c r="BA830">
        <f t="shared" si="255"/>
        <v>0</v>
      </c>
      <c r="BB830">
        <f t="shared" si="256"/>
        <v>1.0601419042237659E-3</v>
      </c>
      <c r="BE830">
        <f t="shared" si="257"/>
        <v>122.82554508525151</v>
      </c>
      <c r="BF830" t="e">
        <f t="shared" si="258"/>
        <v>#N/A</v>
      </c>
      <c r="BG830">
        <f t="shared" si="242"/>
        <v>0.12543800854879184</v>
      </c>
      <c r="BH830">
        <f t="shared" si="243"/>
        <v>0.1254745939461098</v>
      </c>
      <c r="BI830">
        <f t="shared" si="261"/>
        <v>0.99999627025439619</v>
      </c>
      <c r="BL830" s="9"/>
      <c r="BM830" s="10" t="e">
        <f t="shared" si="259"/>
        <v>#N/A</v>
      </c>
      <c r="BN830" s="10" t="e">
        <f t="shared" si="260"/>
        <v>#N/A</v>
      </c>
      <c r="BO830" s="10" t="e">
        <f t="shared" si="250"/>
        <v>#N/A</v>
      </c>
      <c r="BP830" t="str">
        <f t="shared" si="251"/>
        <v/>
      </c>
      <c r="BQ830" s="10" t="str">
        <f t="shared" si="252"/>
        <v/>
      </c>
    </row>
    <row r="831" spans="4:69" x14ac:dyDescent="0.25">
      <c r="D831" s="6">
        <v>43180</v>
      </c>
      <c r="E831">
        <v>222.2276</v>
      </c>
      <c r="F831">
        <v>222.84</v>
      </c>
      <c r="I831" s="6">
        <v>43180</v>
      </c>
      <c r="J831">
        <v>222.84</v>
      </c>
      <c r="K831">
        <v>222.2276</v>
      </c>
      <c r="P831" s="6">
        <v>43185</v>
      </c>
      <c r="Q831">
        <v>9.4E-2</v>
      </c>
      <c r="S831" s="6">
        <v>43187</v>
      </c>
      <c r="T831">
        <v>9232</v>
      </c>
      <c r="W831" s="6">
        <v>43238</v>
      </c>
      <c r="X831" t="s">
        <v>1622</v>
      </c>
      <c r="Y831">
        <v>2509.2399999999998</v>
      </c>
      <c r="AJ831" s="6">
        <v>43185</v>
      </c>
      <c r="AK831" s="4">
        <f t="shared" si="244"/>
        <v>9.4E-2</v>
      </c>
      <c r="AM831" s="6">
        <v>43187</v>
      </c>
      <c r="AN831">
        <f t="shared" si="245"/>
        <v>2044.70336</v>
      </c>
      <c r="AR831" s="6">
        <v>43180</v>
      </c>
      <c r="AS831">
        <f t="shared" si="246"/>
        <v>222.2276</v>
      </c>
      <c r="AT831">
        <f t="shared" si="247"/>
        <v>2353.6799999999998</v>
      </c>
      <c r="AU831">
        <f t="shared" si="253"/>
        <v>-3.0598323211838974E-5</v>
      </c>
      <c r="AV831">
        <f t="shared" si="254"/>
        <v>0</v>
      </c>
      <c r="AX831" s="6">
        <v>43180</v>
      </c>
      <c r="AY831">
        <f t="shared" si="248"/>
        <v>222.2276</v>
      </c>
      <c r="AZ831">
        <f t="shared" si="249"/>
        <v>222.84</v>
      </c>
      <c r="BA831">
        <f t="shared" si="255"/>
        <v>0</v>
      </c>
      <c r="BB831">
        <f t="shared" si="256"/>
        <v>2.755733311254005E-3</v>
      </c>
      <c r="BE831">
        <f t="shared" si="257"/>
        <v>122.82178682952431</v>
      </c>
      <c r="BF831" t="e">
        <f t="shared" si="258"/>
        <v>#N/A</v>
      </c>
      <c r="BG831">
        <f t="shared" si="242"/>
        <v>0.12542412820614629</v>
      </c>
      <c r="BH831">
        <f t="shared" si="243"/>
        <v>0.12546055325547434</v>
      </c>
      <c r="BI831">
        <f t="shared" si="261"/>
        <v>0.99999610398362904</v>
      </c>
      <c r="BL831" s="9"/>
      <c r="BM831" s="10" t="e">
        <f t="shared" si="259"/>
        <v>#N/A</v>
      </c>
      <c r="BN831" s="10" t="e">
        <f t="shared" si="260"/>
        <v>#N/A</v>
      </c>
      <c r="BO831" s="10" t="e">
        <f t="shared" si="250"/>
        <v>#N/A</v>
      </c>
      <c r="BP831" t="str">
        <f t="shared" si="251"/>
        <v/>
      </c>
      <c r="BQ831" s="10" t="str">
        <f t="shared" si="252"/>
        <v/>
      </c>
    </row>
    <row r="832" spans="4:69" x14ac:dyDescent="0.25">
      <c r="D832" s="6">
        <v>43181</v>
      </c>
      <c r="E832">
        <v>223.65209999999999</v>
      </c>
      <c r="F832">
        <v>220.79</v>
      </c>
      <c r="I832" s="6">
        <v>43181</v>
      </c>
      <c r="J832">
        <v>220.79</v>
      </c>
      <c r="K832">
        <v>223.65209999999999</v>
      </c>
      <c r="P832" s="6">
        <v>43186</v>
      </c>
      <c r="Q832">
        <v>0.1055</v>
      </c>
      <c r="S832" s="6">
        <v>43188</v>
      </c>
      <c r="T832">
        <v>11960</v>
      </c>
      <c r="W832" s="6">
        <v>43241</v>
      </c>
      <c r="X832" t="s">
        <v>1622</v>
      </c>
      <c r="Y832">
        <v>2507.09</v>
      </c>
      <c r="AJ832" s="6">
        <v>43186</v>
      </c>
      <c r="AK832" s="4">
        <f t="shared" si="244"/>
        <v>0.1055</v>
      </c>
      <c r="AM832" s="6">
        <v>43188</v>
      </c>
      <c r="AN832">
        <f t="shared" si="245"/>
        <v>2682.3887999999997</v>
      </c>
      <c r="AR832" s="6">
        <v>43181</v>
      </c>
      <c r="AS832">
        <f t="shared" si="246"/>
        <v>223.65209999999999</v>
      </c>
      <c r="AT832">
        <f t="shared" si="247"/>
        <v>2368.84</v>
      </c>
      <c r="AU832">
        <f t="shared" si="253"/>
        <v>6.4100948757039866E-3</v>
      </c>
      <c r="AV832">
        <f t="shared" si="254"/>
        <v>6.4409775330547259E-3</v>
      </c>
      <c r="AX832" s="6">
        <v>43181</v>
      </c>
      <c r="AY832">
        <f t="shared" si="248"/>
        <v>223.65209999999999</v>
      </c>
      <c r="AZ832">
        <f t="shared" si="249"/>
        <v>220.79</v>
      </c>
      <c r="BA832">
        <f t="shared" si="255"/>
        <v>-1.2797107650677098E-2</v>
      </c>
      <c r="BB832">
        <f t="shared" si="256"/>
        <v>0</v>
      </c>
      <c r="BE832">
        <f t="shared" si="257"/>
        <v>123.60908613590506</v>
      </c>
      <c r="BF832" t="e">
        <f t="shared" si="258"/>
        <v>#N/A</v>
      </c>
      <c r="BG832">
        <f t="shared" si="242"/>
        <v>0.12366379496928581</v>
      </c>
      <c r="BH832">
        <f t="shared" si="243"/>
        <v>0.12369766754494296</v>
      </c>
      <c r="BI832">
        <f t="shared" si="261"/>
        <v>0.9999960256415199</v>
      </c>
      <c r="BL832" s="9"/>
      <c r="BM832" s="10" t="e">
        <f t="shared" si="259"/>
        <v>#N/A</v>
      </c>
      <c r="BN832" s="10" t="e">
        <f t="shared" si="260"/>
        <v>#N/A</v>
      </c>
      <c r="BO832" s="10" t="e">
        <f t="shared" si="250"/>
        <v>#N/A</v>
      </c>
      <c r="BP832" t="str">
        <f t="shared" si="251"/>
        <v/>
      </c>
      <c r="BQ832" s="10" t="str">
        <f t="shared" si="252"/>
        <v/>
      </c>
    </row>
    <row r="833" spans="4:69" x14ac:dyDescent="0.25">
      <c r="D833" s="6">
        <v>43182</v>
      </c>
      <c r="E833">
        <v>215.52590000000001</v>
      </c>
      <c r="F833">
        <v>215.05</v>
      </c>
      <c r="I833" s="6">
        <v>43182</v>
      </c>
      <c r="J833">
        <v>215.05</v>
      </c>
      <c r="K833">
        <v>215.52590000000001</v>
      </c>
      <c r="P833" s="6">
        <v>43187</v>
      </c>
      <c r="Q833">
        <v>0.1026</v>
      </c>
      <c r="S833" s="6">
        <v>43193</v>
      </c>
      <c r="T833">
        <v>2473</v>
      </c>
      <c r="W833" s="6">
        <v>43242</v>
      </c>
      <c r="X833" t="s">
        <v>1622</v>
      </c>
      <c r="Y833">
        <v>2501.2399999999998</v>
      </c>
      <c r="AJ833" s="6">
        <v>43187</v>
      </c>
      <c r="AK833" s="4">
        <f t="shared" si="244"/>
        <v>0.1026</v>
      </c>
      <c r="AM833" s="6">
        <v>43193</v>
      </c>
      <c r="AN833">
        <f t="shared" si="245"/>
        <v>550.6629099999999</v>
      </c>
      <c r="AR833" s="6">
        <v>43182</v>
      </c>
      <c r="AS833">
        <f t="shared" si="246"/>
        <v>215.52590000000001</v>
      </c>
      <c r="AT833">
        <f t="shared" si="247"/>
        <v>2282.84</v>
      </c>
      <c r="AU833">
        <f t="shared" si="253"/>
        <v>-3.6334109986000507E-2</v>
      </c>
      <c r="AV833">
        <f t="shared" si="254"/>
        <v>-3.6304689214974428E-2</v>
      </c>
      <c r="AX833" s="6">
        <v>43182</v>
      </c>
      <c r="AY833">
        <f t="shared" si="248"/>
        <v>215.52590000000001</v>
      </c>
      <c r="AZ833">
        <f t="shared" si="249"/>
        <v>215.05</v>
      </c>
      <c r="BA833">
        <f t="shared" si="255"/>
        <v>-2.2080872878851299E-3</v>
      </c>
      <c r="BB833">
        <f t="shared" si="256"/>
        <v>0</v>
      </c>
      <c r="BE833">
        <f t="shared" si="257"/>
        <v>119.11786000497408</v>
      </c>
      <c r="BF833" t="e">
        <f t="shared" si="258"/>
        <v>#N/A</v>
      </c>
      <c r="BG833">
        <f t="shared" si="242"/>
        <v>0.12914158254853023</v>
      </c>
      <c r="BH833">
        <f t="shared" si="243"/>
        <v>0.12917823110419896</v>
      </c>
      <c r="BI833">
        <f t="shared" si="261"/>
        <v>0.9999981012052247</v>
      </c>
      <c r="BL833" s="9"/>
      <c r="BM833" s="10" t="e">
        <f t="shared" si="259"/>
        <v>#N/A</v>
      </c>
      <c r="BN833" s="10" t="e">
        <f t="shared" si="260"/>
        <v>#N/A</v>
      </c>
      <c r="BO833" s="10" t="e">
        <f t="shared" si="250"/>
        <v>#N/A</v>
      </c>
      <c r="BP833" t="str">
        <f t="shared" si="251"/>
        <v/>
      </c>
      <c r="BQ833" s="10" t="str">
        <f t="shared" si="252"/>
        <v/>
      </c>
    </row>
    <row r="834" spans="4:69" x14ac:dyDescent="0.25">
      <c r="D834" s="6">
        <v>43185</v>
      </c>
      <c r="E834">
        <v>216.33019999999999</v>
      </c>
      <c r="F834">
        <v>214.46</v>
      </c>
      <c r="I834" s="6">
        <v>43185</v>
      </c>
      <c r="J834">
        <v>214.46</v>
      </c>
      <c r="K834">
        <v>216.33019999999999</v>
      </c>
      <c r="P834" s="6">
        <v>43188</v>
      </c>
      <c r="Q834">
        <v>8.4699999999999998E-2</v>
      </c>
      <c r="S834" s="6">
        <v>43194</v>
      </c>
      <c r="T834">
        <v>7134</v>
      </c>
      <c r="W834" s="6">
        <v>43243</v>
      </c>
      <c r="X834" t="s">
        <v>1622</v>
      </c>
      <c r="Y834">
        <v>2483.86</v>
      </c>
      <c r="AJ834" s="6">
        <v>43188</v>
      </c>
      <c r="AK834" s="4">
        <f t="shared" si="244"/>
        <v>8.4699999999999998E-2</v>
      </c>
      <c r="AM834" s="6">
        <v>43194</v>
      </c>
      <c r="AN834">
        <f t="shared" si="245"/>
        <v>1587.95706</v>
      </c>
      <c r="AR834" s="6">
        <v>43185</v>
      </c>
      <c r="AS834">
        <f t="shared" si="246"/>
        <v>216.33019999999999</v>
      </c>
      <c r="AT834">
        <f t="shared" si="247"/>
        <v>2291.5700000000002</v>
      </c>
      <c r="AU834">
        <f t="shared" si="253"/>
        <v>3.731802071119894E-3</v>
      </c>
      <c r="AV834">
        <f t="shared" si="254"/>
        <v>3.8241839112684861E-3</v>
      </c>
      <c r="AX834" s="6">
        <v>43185</v>
      </c>
      <c r="AY834">
        <f t="shared" si="248"/>
        <v>216.33019999999999</v>
      </c>
      <c r="AZ834">
        <f t="shared" si="249"/>
        <v>214.46</v>
      </c>
      <c r="BA834">
        <f t="shared" si="255"/>
        <v>-8.6451175101764921E-3</v>
      </c>
      <c r="BB834">
        <f t="shared" si="256"/>
        <v>0</v>
      </c>
      <c r="BE834">
        <f t="shared" si="257"/>
        <v>119.56238428164801</v>
      </c>
      <c r="BF834" t="e">
        <f t="shared" si="258"/>
        <v>#N/A</v>
      </c>
      <c r="BG834">
        <f t="shared" si="242"/>
        <v>0.128912692766043</v>
      </c>
      <c r="BH834">
        <f t="shared" si="243"/>
        <v>0.12895155604472619</v>
      </c>
      <c r="BI834">
        <f t="shared" si="261"/>
        <v>0.99999763926486662</v>
      </c>
      <c r="BL834" s="9"/>
      <c r="BM834" s="10" t="e">
        <f t="shared" si="259"/>
        <v>#N/A</v>
      </c>
      <c r="BN834" s="10" t="e">
        <f t="shared" si="260"/>
        <v>#N/A</v>
      </c>
      <c r="BO834" s="10" t="e">
        <f t="shared" si="250"/>
        <v>#N/A</v>
      </c>
      <c r="BP834" t="str">
        <f t="shared" si="251"/>
        <v/>
      </c>
      <c r="BQ834" s="10" t="str">
        <f t="shared" si="252"/>
        <v/>
      </c>
    </row>
    <row r="835" spans="4:69" x14ac:dyDescent="0.25">
      <c r="D835" s="6">
        <v>43186</v>
      </c>
      <c r="E835">
        <v>222.21029999999999</v>
      </c>
      <c r="F835">
        <v>221.37</v>
      </c>
      <c r="I835" s="6">
        <v>43186</v>
      </c>
      <c r="J835">
        <v>221.37</v>
      </c>
      <c r="K835">
        <v>222.21029999999999</v>
      </c>
      <c r="P835" s="6">
        <v>43193</v>
      </c>
      <c r="Q835">
        <v>0.11890000000000001</v>
      </c>
      <c r="S835" s="6">
        <v>43195</v>
      </c>
      <c r="T835">
        <v>13338</v>
      </c>
      <c r="W835" s="6">
        <v>43244</v>
      </c>
      <c r="X835" t="s">
        <v>1622</v>
      </c>
      <c r="Y835">
        <v>2452.91</v>
      </c>
      <c r="AJ835" s="6">
        <v>43193</v>
      </c>
      <c r="AK835" s="4">
        <f t="shared" si="244"/>
        <v>0.11890000000000001</v>
      </c>
      <c r="AM835" s="6">
        <v>43195</v>
      </c>
      <c r="AN835">
        <f t="shared" si="245"/>
        <v>3037.4627399999999</v>
      </c>
      <c r="AR835" s="6">
        <v>43186</v>
      </c>
      <c r="AS835">
        <f t="shared" si="246"/>
        <v>222.21029999999999</v>
      </c>
      <c r="AT835">
        <f t="shared" si="247"/>
        <v>2353.9299999999998</v>
      </c>
      <c r="AU835">
        <f t="shared" si="253"/>
        <v>2.7181133286059866E-2</v>
      </c>
      <c r="AV835">
        <f t="shared" si="254"/>
        <v>2.7212784248353605E-2</v>
      </c>
      <c r="AX835" s="6">
        <v>43186</v>
      </c>
      <c r="AY835">
        <f t="shared" si="248"/>
        <v>222.21029999999999</v>
      </c>
      <c r="AZ835">
        <f t="shared" si="249"/>
        <v>221.37</v>
      </c>
      <c r="BA835">
        <f t="shared" si="255"/>
        <v>-3.7815528803120113E-3</v>
      </c>
      <c r="BB835">
        <f t="shared" si="256"/>
        <v>0</v>
      </c>
      <c r="BE835">
        <f t="shared" si="257"/>
        <v>122.8122253848066</v>
      </c>
      <c r="BF835" t="e">
        <f t="shared" si="258"/>
        <v>#N/A</v>
      </c>
      <c r="BG835">
        <f t="shared" si="242"/>
        <v>0.13105563805784717</v>
      </c>
      <c r="BH835">
        <f t="shared" si="243"/>
        <v>0.13109600155401335</v>
      </c>
      <c r="BI835">
        <f t="shared" si="261"/>
        <v>0.9999981403121192</v>
      </c>
      <c r="BL835" s="9"/>
      <c r="BM835" s="10" t="e">
        <f t="shared" si="259"/>
        <v>#N/A</v>
      </c>
      <c r="BN835" s="10" t="e">
        <f t="shared" si="260"/>
        <v>#N/A</v>
      </c>
      <c r="BO835" s="10" t="e">
        <f t="shared" si="250"/>
        <v>#N/A</v>
      </c>
      <c r="BP835" t="str">
        <f t="shared" si="251"/>
        <v/>
      </c>
      <c r="BQ835" s="10" t="str">
        <f t="shared" si="252"/>
        <v/>
      </c>
    </row>
    <row r="836" spans="4:69" x14ac:dyDescent="0.25">
      <c r="D836" s="6">
        <v>43187</v>
      </c>
      <c r="E836">
        <v>221.93260000000001</v>
      </c>
      <c r="F836">
        <v>221.48</v>
      </c>
      <c r="I836" s="6">
        <v>43187</v>
      </c>
      <c r="J836">
        <v>221.48</v>
      </c>
      <c r="K836">
        <v>221.93260000000001</v>
      </c>
      <c r="P836" s="6">
        <v>43194</v>
      </c>
      <c r="Q836">
        <v>8.0299999999999996E-2</v>
      </c>
      <c r="S836" s="6">
        <v>43196</v>
      </c>
      <c r="T836">
        <v>2722</v>
      </c>
      <c r="W836" s="6">
        <v>43245</v>
      </c>
      <c r="X836" t="s">
        <v>1622</v>
      </c>
      <c r="Y836">
        <v>2447.2199999999998</v>
      </c>
      <c r="AJ836" s="6">
        <v>43194</v>
      </c>
      <c r="AK836" s="4">
        <f t="shared" si="244"/>
        <v>8.0299999999999996E-2</v>
      </c>
      <c r="AM836" s="6">
        <v>43196</v>
      </c>
      <c r="AN836">
        <f t="shared" si="245"/>
        <v>609.3196999999999</v>
      </c>
      <c r="AR836" s="6">
        <v>43187</v>
      </c>
      <c r="AS836">
        <f t="shared" si="246"/>
        <v>221.93260000000001</v>
      </c>
      <c r="AT836">
        <f t="shared" si="247"/>
        <v>2351.06</v>
      </c>
      <c r="AU836">
        <f t="shared" si="253"/>
        <v>-1.2497170473194652E-3</v>
      </c>
      <c r="AV836">
        <f t="shared" si="254"/>
        <v>-1.2192376153921103E-3</v>
      </c>
      <c r="AX836" s="6">
        <v>43187</v>
      </c>
      <c r="AY836">
        <f t="shared" si="248"/>
        <v>221.93260000000001</v>
      </c>
      <c r="AZ836">
        <f t="shared" si="249"/>
        <v>221.48</v>
      </c>
      <c r="BA836">
        <f t="shared" si="255"/>
        <v>-2.0393578951448665E-3</v>
      </c>
      <c r="BB836">
        <f t="shared" si="256"/>
        <v>0</v>
      </c>
      <c r="BE836">
        <f t="shared" si="257"/>
        <v>122.65874485312396</v>
      </c>
      <c r="BF836" t="e">
        <f t="shared" si="258"/>
        <v>#N/A</v>
      </c>
      <c r="BG836">
        <f t="shared" ref="BG836:BG899" si="262">STDEV(AU582:AU836)*SQRT(260)</f>
        <v>0.13042709049919468</v>
      </c>
      <c r="BH836">
        <f t="shared" ref="BH836:BH899" si="263">STDEV(AV582:AV836)*SQRT(260)</f>
        <v>0.13046913085303544</v>
      </c>
      <c r="BI836">
        <f t="shared" si="261"/>
        <v>0.99999800198847411</v>
      </c>
      <c r="BL836" s="9"/>
      <c r="BM836" s="10" t="e">
        <f t="shared" si="259"/>
        <v>#N/A</v>
      </c>
      <c r="BN836" s="10" t="e">
        <f t="shared" si="260"/>
        <v>#N/A</v>
      </c>
      <c r="BO836" s="10" t="e">
        <f t="shared" si="250"/>
        <v>#N/A</v>
      </c>
      <c r="BP836" t="str">
        <f t="shared" si="251"/>
        <v/>
      </c>
      <c r="BQ836" s="10" t="str">
        <f t="shared" si="252"/>
        <v/>
      </c>
    </row>
    <row r="837" spans="4:69" x14ac:dyDescent="0.25">
      <c r="D837" s="6">
        <v>43188</v>
      </c>
      <c r="E837">
        <v>222.49969999999999</v>
      </c>
      <c r="F837">
        <v>224.28</v>
      </c>
      <c r="I837" s="6">
        <v>43188</v>
      </c>
      <c r="J837">
        <v>224.28</v>
      </c>
      <c r="K837">
        <v>222.49969999999999</v>
      </c>
      <c r="P837" s="6">
        <v>43195</v>
      </c>
      <c r="Q837">
        <v>8.2000000000000003E-2</v>
      </c>
      <c r="S837" s="6">
        <v>43199</v>
      </c>
      <c r="T837">
        <v>2033</v>
      </c>
      <c r="W837" s="6">
        <v>43248</v>
      </c>
      <c r="X837" t="s">
        <v>1622</v>
      </c>
      <c r="Y837">
        <v>2445.33</v>
      </c>
      <c r="AJ837" s="6">
        <v>43195</v>
      </c>
      <c r="AK837" s="4">
        <f t="shared" ref="AK837:AK900" si="264">IF(VLOOKUP(AJ837,P837:Q1729,2,FALSE)&gt;=$Q$3,$Q$2,VLOOKUP(AJ837,P837:Q1729,2,FALSE))</f>
        <v>8.2000000000000003E-2</v>
      </c>
      <c r="AM837" s="6">
        <v>43199</v>
      </c>
      <c r="AN837">
        <f t="shared" ref="AN837:AN900" si="265">VLOOKUP(AM837,S837:T1729,2,FALSE)*VLOOKUP(AM837,I837:J1732,2,FALSE)/1000</f>
        <v>459.70196000000004</v>
      </c>
      <c r="AR837" s="6">
        <v>43188</v>
      </c>
      <c r="AS837">
        <f t="shared" ref="AS837:AS900" si="266">IF(VLOOKUP(AR837,I:K,3,FALSE)=$A$9,VLOOKUP(AR836,I:K,3,FALSE),VLOOKUP(AR837,I:K,3,FALSE))</f>
        <v>222.49969999999999</v>
      </c>
      <c r="AT837">
        <f t="shared" ref="AT837:AT900" si="267">IF(VLOOKUP(AR837,W:Y,3,TRUE)="","impo",VLOOKUP(AR837,W:Y,3,TRUE))</f>
        <v>2357.14</v>
      </c>
      <c r="AU837">
        <f t="shared" si="253"/>
        <v>2.5552802968107358E-3</v>
      </c>
      <c r="AV837">
        <f t="shared" si="254"/>
        <v>2.5860675610149819E-3</v>
      </c>
      <c r="AX837" s="6">
        <v>43188</v>
      </c>
      <c r="AY837">
        <f t="shared" ref="AY837:AY900" si="268">IF(VLOOKUP(AX837,D:F,2,FALSE)=$A$9,VLOOKUP(AX836,D:F,2,FALSE),VLOOKUP(AX837,D:F,2,FALSE))</f>
        <v>222.49969999999999</v>
      </c>
      <c r="AZ837">
        <f t="shared" ref="AZ837:AZ900" si="269">IF(VLOOKUP(AX837,D:F,3,FALSE)=$A$9,VLOOKUP(AX836,D:F,3,FALSE),VLOOKUP(AX837,D:F,3,FALSE))</f>
        <v>224.28</v>
      </c>
      <c r="BA837">
        <f t="shared" si="255"/>
        <v>0</v>
      </c>
      <c r="BB837">
        <f t="shared" si="256"/>
        <v>8.0013591029561848E-3</v>
      </c>
      <c r="BE837">
        <f t="shared" si="257"/>
        <v>122.97217232707868</v>
      </c>
      <c r="BF837" t="e">
        <f t="shared" si="258"/>
        <v>#N/A</v>
      </c>
      <c r="BG837">
        <f t="shared" si="262"/>
        <v>0.13026900596447669</v>
      </c>
      <c r="BH837">
        <f t="shared" si="263"/>
        <v>0.13031157075882455</v>
      </c>
      <c r="BI837">
        <f t="shared" si="261"/>
        <v>0.99999776788327455</v>
      </c>
      <c r="BL837" s="9"/>
      <c r="BM837" s="10" t="e">
        <f t="shared" si="259"/>
        <v>#N/A</v>
      </c>
      <c r="BN837" s="10" t="e">
        <f t="shared" si="260"/>
        <v>#N/A</v>
      </c>
      <c r="BO837" s="10" t="e">
        <f t="shared" ref="BO837:BO900" si="270">IF(VLOOKUP(BL837,AB:AF,3,FALSE)="",$BO$3,VLOOKUP(BL837,AB:AF,3,FALSE))</f>
        <v>#N/A</v>
      </c>
      <c r="BP837" t="str">
        <f t="shared" ref="BP837:BP900" si="271">+IFERROR(IF(VLOOKUP(BL837,I:K,3,FALSE)/VLOOKUP(BL837,I:K,2,FALSE)&lt;1,VLOOKUP(BL837,I:K,3,FALSE)/VLOOKUP(BL837,I:K,2,FALSE)-1,""),"")</f>
        <v/>
      </c>
      <c r="BQ837" s="10" t="str">
        <f t="shared" ref="BQ837:BQ900" si="272">+IFERROR(IF(VLOOKUP(BL837,I:L,3,FALSE)/VLOOKUP(BL837,I:L,2,FALSE)&gt;1,VLOOKUP(BL837,I:L,3,FALSE)/VLOOKUP(BL837,I:L,2,FALSE)-1,""),"")</f>
        <v/>
      </c>
    </row>
    <row r="838" spans="4:69" x14ac:dyDescent="0.25">
      <c r="D838" s="6">
        <v>43193</v>
      </c>
      <c r="E838">
        <v>222.4316</v>
      </c>
      <c r="F838">
        <v>222.67</v>
      </c>
      <c r="I838" s="6">
        <v>43193</v>
      </c>
      <c r="J838">
        <v>222.67</v>
      </c>
      <c r="K838">
        <v>222.4316</v>
      </c>
      <c r="P838" s="6">
        <v>43196</v>
      </c>
      <c r="Q838">
        <v>8.0199999999999994E-2</v>
      </c>
      <c r="S838" s="6">
        <v>43200</v>
      </c>
      <c r="T838">
        <v>3188</v>
      </c>
      <c r="W838" s="6">
        <v>43249</v>
      </c>
      <c r="X838" t="s">
        <v>1622</v>
      </c>
      <c r="Y838">
        <v>2432.98</v>
      </c>
      <c r="AJ838" s="6">
        <v>43196</v>
      </c>
      <c r="AK838" s="4">
        <f t="shared" si="264"/>
        <v>8.0199999999999994E-2</v>
      </c>
      <c r="AM838" s="6">
        <v>43200</v>
      </c>
      <c r="AN838">
        <f t="shared" si="265"/>
        <v>722.75148000000002</v>
      </c>
      <c r="AR838" s="6">
        <v>43193</v>
      </c>
      <c r="AS838">
        <f t="shared" si="266"/>
        <v>222.4316</v>
      </c>
      <c r="AT838">
        <f t="shared" si="267"/>
        <v>2356.7800000000002</v>
      </c>
      <c r="AU838">
        <f t="shared" ref="AU838:AU900" si="273">AS838/AS837-1</f>
        <v>-3.0606782840603142E-4</v>
      </c>
      <c r="AV838">
        <f t="shared" ref="AV838:AV900" si="274">AT838/AT837-1</f>
        <v>-1.5272745785133157E-4</v>
      </c>
      <c r="AX838" s="6">
        <v>43193</v>
      </c>
      <c r="AY838">
        <f t="shared" si="268"/>
        <v>222.4316</v>
      </c>
      <c r="AZ838">
        <f t="shared" si="269"/>
        <v>222.67</v>
      </c>
      <c r="BA838">
        <f t="shared" ref="BA838:BA901" si="275">IFERROR(IF(AZ838/AY838&lt;1,AZ838/AY838-1,0),"")</f>
        <v>0</v>
      </c>
      <c r="BB838">
        <f t="shared" ref="BB838:BB900" si="276">IFERROR(IF(AZ838/AY838&gt;1,AZ838/AY838-1,0),"")</f>
        <v>1.0717901593118029E-3</v>
      </c>
      <c r="BE838">
        <f t="shared" ref="BE838:BE900" si="277">BE837*(1+AU838)</f>
        <v>122.93453450134017</v>
      </c>
      <c r="BF838" t="e">
        <f t="shared" ref="BF838:BF900" si="278">BF837/(1+AV838)</f>
        <v>#N/A</v>
      </c>
      <c r="BG838">
        <f t="shared" si="262"/>
        <v>0.1298898056208275</v>
      </c>
      <c r="BH838">
        <f t="shared" si="263"/>
        <v>0.12993083013842024</v>
      </c>
      <c r="BI838">
        <f t="shared" si="261"/>
        <v>0.99999596991853856</v>
      </c>
      <c r="BL838" s="9"/>
      <c r="BM838" s="10" t="e">
        <f t="shared" ref="BM838:BM901" si="279">IF(VLOOKUP(BL838,AB:AF,2,FALSE)="",$BM837,VLOOKUP(BL838,AB:AF,2,FALSE))</f>
        <v>#N/A</v>
      </c>
      <c r="BN838" s="10" t="e">
        <f t="shared" ref="BN838:BN900" si="280">IF(VLOOKUP(BL838,AB:AF,5,FALSE)="",$BN837,VLOOKUP(BL838,AB:AF,5,FALSE))</f>
        <v>#N/A</v>
      </c>
      <c r="BO838" s="10" t="e">
        <f t="shared" si="270"/>
        <v>#N/A</v>
      </c>
      <c r="BP838" t="str">
        <f t="shared" si="271"/>
        <v/>
      </c>
      <c r="BQ838" s="10" t="str">
        <f t="shared" si="272"/>
        <v/>
      </c>
    </row>
    <row r="839" spans="4:69" x14ac:dyDescent="0.25">
      <c r="D839" s="6">
        <v>43194</v>
      </c>
      <c r="E839">
        <v>222.71729999999999</v>
      </c>
      <c r="F839">
        <v>222.59</v>
      </c>
      <c r="I839" s="6">
        <v>43194</v>
      </c>
      <c r="J839">
        <v>222.59</v>
      </c>
      <c r="K839">
        <v>222.71729999999999</v>
      </c>
      <c r="P839" s="6">
        <v>43199</v>
      </c>
      <c r="Q839">
        <v>8.6300000000000002E-2</v>
      </c>
      <c r="S839" s="6">
        <v>43201</v>
      </c>
      <c r="T839">
        <v>85108</v>
      </c>
      <c r="W839" s="6">
        <v>43250</v>
      </c>
      <c r="X839" t="s">
        <v>1622</v>
      </c>
      <c r="Y839">
        <v>2395.85</v>
      </c>
      <c r="AJ839" s="6">
        <v>43199</v>
      </c>
      <c r="AK839" s="4">
        <f t="shared" si="264"/>
        <v>8.6300000000000002E-2</v>
      </c>
      <c r="AM839" s="6">
        <v>43201</v>
      </c>
      <c r="AN839">
        <f t="shared" si="265"/>
        <v>19222.492880000002</v>
      </c>
      <c r="AR839" s="6">
        <v>43194</v>
      </c>
      <c r="AS839">
        <f t="shared" si="266"/>
        <v>222.71729999999999</v>
      </c>
      <c r="AT839">
        <f t="shared" si="267"/>
        <v>2359.88</v>
      </c>
      <c r="AU839">
        <f t="shared" si="273"/>
        <v>1.2844398008196034E-3</v>
      </c>
      <c r="AV839">
        <f t="shared" si="274"/>
        <v>1.3153539999490871E-3</v>
      </c>
      <c r="AX839" s="6">
        <v>43194</v>
      </c>
      <c r="AY839">
        <f t="shared" si="268"/>
        <v>222.71729999999999</v>
      </c>
      <c r="AZ839">
        <f t="shared" si="269"/>
        <v>222.59</v>
      </c>
      <c r="BA839">
        <f t="shared" si="275"/>
        <v>-5.7157661304263474E-4</v>
      </c>
      <c r="BB839">
        <f t="shared" si="276"/>
        <v>0</v>
      </c>
      <c r="BE839">
        <f t="shared" si="277"/>
        <v>123.09243651034892</v>
      </c>
      <c r="BF839" t="e">
        <f t="shared" si="278"/>
        <v>#N/A</v>
      </c>
      <c r="BG839">
        <f t="shared" si="262"/>
        <v>0.12947188575672358</v>
      </c>
      <c r="BH839">
        <f t="shared" si="263"/>
        <v>0.12951182417895482</v>
      </c>
      <c r="BI839">
        <f t="shared" si="261"/>
        <v>0.99999575702708621</v>
      </c>
      <c r="BL839" s="9"/>
      <c r="BM839" s="10" t="e">
        <f t="shared" si="279"/>
        <v>#N/A</v>
      </c>
      <c r="BN839" s="10" t="e">
        <f t="shared" si="280"/>
        <v>#N/A</v>
      </c>
      <c r="BO839" s="10" t="e">
        <f t="shared" si="270"/>
        <v>#N/A</v>
      </c>
      <c r="BP839" t="str">
        <f t="shared" si="271"/>
        <v/>
      </c>
      <c r="BQ839" s="10" t="str">
        <f t="shared" si="272"/>
        <v/>
      </c>
    </row>
    <row r="840" spans="4:69" x14ac:dyDescent="0.25">
      <c r="D840" s="6">
        <v>43195</v>
      </c>
      <c r="E840">
        <v>225.1104</v>
      </c>
      <c r="F840">
        <v>227.73</v>
      </c>
      <c r="I840" s="6">
        <v>43195</v>
      </c>
      <c r="J840">
        <v>227.73</v>
      </c>
      <c r="K840">
        <v>225.1104</v>
      </c>
      <c r="P840" s="6">
        <v>43200</v>
      </c>
      <c r="Q840">
        <v>8.0199999999999994E-2</v>
      </c>
      <c r="S840" s="6">
        <v>43202</v>
      </c>
      <c r="T840">
        <v>1287</v>
      </c>
      <c r="W840" s="6">
        <v>43251</v>
      </c>
      <c r="X840" t="s">
        <v>1622</v>
      </c>
      <c r="Y840">
        <v>2412.12</v>
      </c>
      <c r="AJ840" s="6">
        <v>43200</v>
      </c>
      <c r="AK840" s="4">
        <f t="shared" si="264"/>
        <v>8.0199999999999994E-2</v>
      </c>
      <c r="AM840" s="6">
        <v>43202</v>
      </c>
      <c r="AN840">
        <f t="shared" si="265"/>
        <v>290.54025000000001</v>
      </c>
      <c r="AR840" s="6">
        <v>43195</v>
      </c>
      <c r="AS840">
        <f t="shared" si="266"/>
        <v>225.1104</v>
      </c>
      <c r="AT840">
        <f t="shared" si="267"/>
        <v>2385.31</v>
      </c>
      <c r="AU840">
        <f t="shared" si="273"/>
        <v>1.074501172562714E-2</v>
      </c>
      <c r="AV840">
        <f t="shared" si="274"/>
        <v>1.0775971659575889E-2</v>
      </c>
      <c r="AX840" s="6">
        <v>43195</v>
      </c>
      <c r="AY840">
        <f t="shared" si="268"/>
        <v>225.1104</v>
      </c>
      <c r="AZ840">
        <f t="shared" si="269"/>
        <v>227.73</v>
      </c>
      <c r="BA840">
        <f t="shared" si="275"/>
        <v>0</v>
      </c>
      <c r="BB840">
        <f t="shared" si="276"/>
        <v>1.163695679986354E-2</v>
      </c>
      <c r="BE840">
        <f t="shared" si="277"/>
        <v>124.41506618398863</v>
      </c>
      <c r="BF840" t="e">
        <f t="shared" si="278"/>
        <v>#N/A</v>
      </c>
      <c r="BG840">
        <f t="shared" si="262"/>
        <v>0.12986199134578646</v>
      </c>
      <c r="BH840">
        <f t="shared" si="263"/>
        <v>0.12989984278456529</v>
      </c>
      <c r="BI840">
        <f t="shared" si="261"/>
        <v>0.99999581079307087</v>
      </c>
      <c r="BL840" s="9"/>
      <c r="BM840" s="10" t="e">
        <f t="shared" si="279"/>
        <v>#N/A</v>
      </c>
      <c r="BN840" s="10" t="e">
        <f t="shared" si="280"/>
        <v>#N/A</v>
      </c>
      <c r="BO840" s="10" t="e">
        <f t="shared" si="270"/>
        <v>#N/A</v>
      </c>
      <c r="BP840" t="str">
        <f t="shared" si="271"/>
        <v/>
      </c>
      <c r="BQ840" s="10" t="str">
        <f t="shared" si="272"/>
        <v/>
      </c>
    </row>
    <row r="841" spans="4:69" x14ac:dyDescent="0.25">
      <c r="D841" s="6">
        <v>43196</v>
      </c>
      <c r="E841">
        <v>224.40610000000001</v>
      </c>
      <c r="F841">
        <v>223.85</v>
      </c>
      <c r="I841" s="6">
        <v>43196</v>
      </c>
      <c r="J841">
        <v>223.85</v>
      </c>
      <c r="K841">
        <v>224.40610000000001</v>
      </c>
      <c r="P841" s="6">
        <v>43201</v>
      </c>
      <c r="Q841">
        <v>8.5300000000000001E-2</v>
      </c>
      <c r="S841" s="6">
        <v>43203</v>
      </c>
      <c r="T841">
        <v>985</v>
      </c>
      <c r="W841" s="6">
        <v>43252</v>
      </c>
      <c r="X841" t="s">
        <v>1622</v>
      </c>
      <c r="Y841">
        <v>2414.35</v>
      </c>
      <c r="AJ841" s="6">
        <v>43201</v>
      </c>
      <c r="AK841" s="4">
        <f t="shared" si="264"/>
        <v>8.5300000000000001E-2</v>
      </c>
      <c r="AM841" s="6">
        <v>43203</v>
      </c>
      <c r="AN841">
        <f t="shared" si="265"/>
        <v>222.48195000000001</v>
      </c>
      <c r="AR841" s="6">
        <v>43196</v>
      </c>
      <c r="AS841">
        <f t="shared" si="266"/>
        <v>224.40610000000001</v>
      </c>
      <c r="AT841">
        <f t="shared" si="267"/>
        <v>2377.92</v>
      </c>
      <c r="AU841">
        <f t="shared" si="273"/>
        <v>-3.1286870797616606E-3</v>
      </c>
      <c r="AV841">
        <f t="shared" si="274"/>
        <v>-3.0981298028347481E-3</v>
      </c>
      <c r="AX841" s="6">
        <v>43196</v>
      </c>
      <c r="AY841">
        <f t="shared" si="268"/>
        <v>224.40610000000001</v>
      </c>
      <c r="AZ841">
        <f t="shared" si="269"/>
        <v>223.85</v>
      </c>
      <c r="BA841">
        <f t="shared" si="275"/>
        <v>-2.4780966292806683E-3</v>
      </c>
      <c r="BB841">
        <f t="shared" si="276"/>
        <v>0</v>
      </c>
      <c r="BE841">
        <f t="shared" si="277"/>
        <v>124.02581037389109</v>
      </c>
      <c r="BF841" t="e">
        <f t="shared" si="278"/>
        <v>#N/A</v>
      </c>
      <c r="BG841">
        <f t="shared" si="262"/>
        <v>0.12961474547819971</v>
      </c>
      <c r="BH841">
        <f t="shared" si="263"/>
        <v>0.12965209183182677</v>
      </c>
      <c r="BI841">
        <f t="shared" si="261"/>
        <v>0.99999583087323496</v>
      </c>
      <c r="BL841" s="9"/>
      <c r="BM841" s="10" t="e">
        <f t="shared" si="279"/>
        <v>#N/A</v>
      </c>
      <c r="BN841" s="10" t="e">
        <f t="shared" si="280"/>
        <v>#N/A</v>
      </c>
      <c r="BO841" s="10" t="e">
        <f t="shared" si="270"/>
        <v>#N/A</v>
      </c>
      <c r="BP841" t="str">
        <f t="shared" si="271"/>
        <v/>
      </c>
      <c r="BQ841" s="10" t="str">
        <f t="shared" si="272"/>
        <v/>
      </c>
    </row>
    <row r="842" spans="4:69" x14ac:dyDescent="0.25">
      <c r="D842" s="6">
        <v>43199</v>
      </c>
      <c r="E842">
        <v>225.2328</v>
      </c>
      <c r="F842">
        <v>226.12</v>
      </c>
      <c r="I842" s="6">
        <v>43199</v>
      </c>
      <c r="J842">
        <v>226.12</v>
      </c>
      <c r="K842">
        <v>225.2328</v>
      </c>
      <c r="P842" s="6">
        <v>43202</v>
      </c>
      <c r="Q842">
        <v>9.2999999999999999E-2</v>
      </c>
      <c r="S842" s="6">
        <v>43206</v>
      </c>
      <c r="T842">
        <v>757</v>
      </c>
      <c r="W842" s="6">
        <v>43255</v>
      </c>
      <c r="X842" t="s">
        <v>1622</v>
      </c>
      <c r="Y842">
        <v>2449.11</v>
      </c>
      <c r="AJ842" s="6">
        <v>43202</v>
      </c>
      <c r="AK842" s="4">
        <f t="shared" si="264"/>
        <v>9.2999999999999999E-2</v>
      </c>
      <c r="AM842" s="6">
        <v>43206</v>
      </c>
      <c r="AN842">
        <f t="shared" si="265"/>
        <v>170.90789000000001</v>
      </c>
      <c r="AR842" s="6">
        <v>43199</v>
      </c>
      <c r="AS842">
        <f t="shared" si="266"/>
        <v>225.2328</v>
      </c>
      <c r="AT842">
        <f t="shared" si="267"/>
        <v>2386.9</v>
      </c>
      <c r="AU842">
        <f t="shared" si="273"/>
        <v>3.6839462028883663E-3</v>
      </c>
      <c r="AV842">
        <f t="shared" si="274"/>
        <v>3.7764096353114507E-3</v>
      </c>
      <c r="AX842" s="6">
        <v>43199</v>
      </c>
      <c r="AY842">
        <f t="shared" si="268"/>
        <v>225.2328</v>
      </c>
      <c r="AZ842">
        <f t="shared" si="269"/>
        <v>226.12</v>
      </c>
      <c r="BA842">
        <f t="shared" si="275"/>
        <v>0</v>
      </c>
      <c r="BB842">
        <f t="shared" si="276"/>
        <v>3.9390355223574147E-3</v>
      </c>
      <c r="BE842">
        <f t="shared" si="277"/>
        <v>124.48271478707814</v>
      </c>
      <c r="BF842" t="e">
        <f t="shared" si="278"/>
        <v>#N/A</v>
      </c>
      <c r="BG842">
        <f t="shared" si="262"/>
        <v>0.12965159038782351</v>
      </c>
      <c r="BH842">
        <f t="shared" si="263"/>
        <v>0.12969005468858652</v>
      </c>
      <c r="BI842">
        <f t="shared" si="261"/>
        <v>0.99999554090633214</v>
      </c>
      <c r="BL842" s="9"/>
      <c r="BM842" s="10" t="e">
        <f t="shared" si="279"/>
        <v>#N/A</v>
      </c>
      <c r="BN842" s="10" t="e">
        <f t="shared" si="280"/>
        <v>#N/A</v>
      </c>
      <c r="BO842" s="10" t="e">
        <f t="shared" si="270"/>
        <v>#N/A</v>
      </c>
      <c r="BP842" t="str">
        <f t="shared" si="271"/>
        <v/>
      </c>
      <c r="BQ842" s="10" t="str">
        <f t="shared" si="272"/>
        <v/>
      </c>
    </row>
    <row r="843" spans="4:69" x14ac:dyDescent="0.25">
      <c r="D843" s="6">
        <v>43200</v>
      </c>
      <c r="E843">
        <v>226.00909999999999</v>
      </c>
      <c r="F843">
        <v>226.71</v>
      </c>
      <c r="I843" s="6">
        <v>43200</v>
      </c>
      <c r="J843">
        <v>226.71</v>
      </c>
      <c r="K843">
        <v>226.00909999999999</v>
      </c>
      <c r="P843" s="6">
        <v>43203</v>
      </c>
      <c r="Q843">
        <v>8.1100000000000005E-2</v>
      </c>
      <c r="S843" s="6">
        <v>43207</v>
      </c>
      <c r="T843">
        <v>3230</v>
      </c>
      <c r="W843" s="6">
        <v>43256</v>
      </c>
      <c r="X843" t="s">
        <v>1622</v>
      </c>
      <c r="Y843">
        <v>2449.4899999999998</v>
      </c>
      <c r="AJ843" s="6">
        <v>43203</v>
      </c>
      <c r="AK843" s="4">
        <f t="shared" si="264"/>
        <v>8.1100000000000005E-2</v>
      </c>
      <c r="AM843" s="6">
        <v>43207</v>
      </c>
      <c r="AN843">
        <f t="shared" si="265"/>
        <v>731.88569999999993</v>
      </c>
      <c r="AR843" s="6">
        <v>43200</v>
      </c>
      <c r="AS843">
        <f t="shared" si="266"/>
        <v>226.00909999999999</v>
      </c>
      <c r="AT843">
        <f t="shared" si="267"/>
        <v>2395.1999999999998</v>
      </c>
      <c r="AU843">
        <f t="shared" si="273"/>
        <v>3.4466560820625158E-3</v>
      </c>
      <c r="AV843">
        <f t="shared" si="274"/>
        <v>3.4773136704511209E-3</v>
      </c>
      <c r="AX843" s="6">
        <v>43200</v>
      </c>
      <c r="AY843">
        <f t="shared" si="268"/>
        <v>226.00909999999999</v>
      </c>
      <c r="AZ843">
        <f t="shared" si="269"/>
        <v>226.71</v>
      </c>
      <c r="BA843">
        <f t="shared" si="275"/>
        <v>0</v>
      </c>
      <c r="BB843">
        <f t="shared" si="276"/>
        <v>3.1012025621977024E-3</v>
      </c>
      <c r="BE843">
        <f t="shared" si="277"/>
        <v>124.91176389311067</v>
      </c>
      <c r="BF843" t="e">
        <f t="shared" si="278"/>
        <v>#N/A</v>
      </c>
      <c r="BG843">
        <f t="shared" si="262"/>
        <v>0.12852136696520272</v>
      </c>
      <c r="BH843">
        <f t="shared" si="263"/>
        <v>0.12855789329496173</v>
      </c>
      <c r="BI843">
        <f t="shared" si="261"/>
        <v>0.9999955806310401</v>
      </c>
      <c r="BL843" s="9"/>
      <c r="BM843" s="10" t="e">
        <f t="shared" si="279"/>
        <v>#N/A</v>
      </c>
      <c r="BN843" s="10" t="e">
        <f t="shared" si="280"/>
        <v>#N/A</v>
      </c>
      <c r="BO843" s="10" t="e">
        <f t="shared" si="270"/>
        <v>#N/A</v>
      </c>
      <c r="BP843" t="str">
        <f t="shared" si="271"/>
        <v/>
      </c>
      <c r="BQ843" s="10" t="str">
        <f t="shared" si="272"/>
        <v/>
      </c>
    </row>
    <row r="844" spans="4:69" x14ac:dyDescent="0.25">
      <c r="D844" s="6">
        <v>43201</v>
      </c>
      <c r="E844">
        <v>225.1463</v>
      </c>
      <c r="F844">
        <v>225.86</v>
      </c>
      <c r="I844" s="6">
        <v>43201</v>
      </c>
      <c r="J844">
        <v>225.86</v>
      </c>
      <c r="K844">
        <v>225.1463</v>
      </c>
      <c r="P844" s="6">
        <v>43206</v>
      </c>
      <c r="Q844">
        <v>0.11600000000000001</v>
      </c>
      <c r="S844" s="6">
        <v>43208</v>
      </c>
      <c r="T844">
        <v>1746</v>
      </c>
      <c r="W844" s="6">
        <v>43257</v>
      </c>
      <c r="X844" t="s">
        <v>1622</v>
      </c>
      <c r="Y844">
        <v>2452.96</v>
      </c>
      <c r="AJ844" s="6">
        <v>43206</v>
      </c>
      <c r="AK844" s="4">
        <f t="shared" si="264"/>
        <v>0.11600000000000001</v>
      </c>
      <c r="AM844" s="6">
        <v>43208</v>
      </c>
      <c r="AN844">
        <f t="shared" si="265"/>
        <v>399.36257999999998</v>
      </c>
      <c r="AR844" s="6">
        <v>43201</v>
      </c>
      <c r="AS844">
        <f t="shared" si="266"/>
        <v>225.1463</v>
      </c>
      <c r="AT844">
        <f t="shared" si="267"/>
        <v>2386.13</v>
      </c>
      <c r="AU844">
        <f t="shared" si="273"/>
        <v>-3.8175453997205677E-3</v>
      </c>
      <c r="AV844">
        <f t="shared" si="274"/>
        <v>-3.7867401469604545E-3</v>
      </c>
      <c r="AX844" s="6">
        <v>43201</v>
      </c>
      <c r="AY844">
        <f t="shared" si="268"/>
        <v>225.1463</v>
      </c>
      <c r="AZ844">
        <f t="shared" si="269"/>
        <v>225.86</v>
      </c>
      <c r="BA844">
        <f t="shared" si="275"/>
        <v>0</v>
      </c>
      <c r="BB844">
        <f t="shared" si="276"/>
        <v>3.1699388353263469E-3</v>
      </c>
      <c r="BE844">
        <f t="shared" si="277"/>
        <v>124.43490756348955</v>
      </c>
      <c r="BF844" t="e">
        <f t="shared" si="278"/>
        <v>#N/A</v>
      </c>
      <c r="BG844">
        <f t="shared" si="262"/>
        <v>0.12846248921926162</v>
      </c>
      <c r="BH844">
        <f t="shared" si="263"/>
        <v>0.12850016724598573</v>
      </c>
      <c r="BI844">
        <f t="shared" si="261"/>
        <v>0.99999557684566776</v>
      </c>
      <c r="BL844" s="9"/>
      <c r="BM844" s="10" t="e">
        <f t="shared" si="279"/>
        <v>#N/A</v>
      </c>
      <c r="BN844" s="10" t="e">
        <f t="shared" si="280"/>
        <v>#N/A</v>
      </c>
      <c r="BO844" s="10" t="e">
        <f t="shared" si="270"/>
        <v>#N/A</v>
      </c>
      <c r="BP844" t="str">
        <f t="shared" si="271"/>
        <v/>
      </c>
      <c r="BQ844" s="10" t="str">
        <f t="shared" si="272"/>
        <v/>
      </c>
    </row>
    <row r="845" spans="4:69" x14ac:dyDescent="0.25">
      <c r="D845" s="6">
        <v>43202</v>
      </c>
      <c r="E845">
        <v>224.261</v>
      </c>
      <c r="F845">
        <v>225.75</v>
      </c>
      <c r="I845" s="6">
        <v>43202</v>
      </c>
      <c r="J845">
        <v>225.75</v>
      </c>
      <c r="K845">
        <v>224.261</v>
      </c>
      <c r="P845" s="6">
        <v>43207</v>
      </c>
      <c r="Q845">
        <v>8.5300000000000001E-2</v>
      </c>
      <c r="S845" s="6">
        <v>43209</v>
      </c>
      <c r="T845">
        <v>621</v>
      </c>
      <c r="W845" s="6">
        <v>43258</v>
      </c>
      <c r="X845" t="s">
        <v>1622</v>
      </c>
      <c r="Y845">
        <v>2470.02</v>
      </c>
      <c r="AJ845" s="6">
        <v>43207</v>
      </c>
      <c r="AK845" s="4">
        <f t="shared" si="264"/>
        <v>8.5300000000000001E-2</v>
      </c>
      <c r="AM845" s="6">
        <v>43209</v>
      </c>
      <c r="AN845">
        <f t="shared" si="265"/>
        <v>141.35226840000001</v>
      </c>
      <c r="AR845" s="6">
        <v>43202</v>
      </c>
      <c r="AS845">
        <f t="shared" si="266"/>
        <v>224.261</v>
      </c>
      <c r="AT845">
        <f t="shared" si="267"/>
        <v>2376.8200000000002</v>
      </c>
      <c r="AU845">
        <f t="shared" si="273"/>
        <v>-3.9321099214155719E-3</v>
      </c>
      <c r="AV845">
        <f t="shared" si="274"/>
        <v>-3.9017153298437357E-3</v>
      </c>
      <c r="AX845" s="6">
        <v>43202</v>
      </c>
      <c r="AY845">
        <f t="shared" si="268"/>
        <v>224.261</v>
      </c>
      <c r="AZ845">
        <f t="shared" si="269"/>
        <v>225.75</v>
      </c>
      <c r="BA845">
        <f t="shared" si="275"/>
        <v>0</v>
      </c>
      <c r="BB845">
        <f t="shared" si="276"/>
        <v>6.6395851262590622E-3</v>
      </c>
      <c r="BE845">
        <f t="shared" si="277"/>
        <v>123.94561582888872</v>
      </c>
      <c r="BF845" t="e">
        <f t="shared" si="278"/>
        <v>#N/A</v>
      </c>
      <c r="BG845">
        <f t="shared" si="262"/>
        <v>0.12840155324682231</v>
      </c>
      <c r="BH845">
        <f t="shared" si="263"/>
        <v>0.12843744128697845</v>
      </c>
      <c r="BI845">
        <f t="shared" si="261"/>
        <v>0.99999556908679721</v>
      </c>
      <c r="BL845" s="9"/>
      <c r="BM845" s="10" t="e">
        <f t="shared" si="279"/>
        <v>#N/A</v>
      </c>
      <c r="BN845" s="10" t="e">
        <f t="shared" si="280"/>
        <v>#N/A</v>
      </c>
      <c r="BO845" s="10" t="e">
        <f t="shared" si="270"/>
        <v>#N/A</v>
      </c>
      <c r="BP845" t="str">
        <f t="shared" si="271"/>
        <v/>
      </c>
      <c r="BQ845" s="10" t="str">
        <f t="shared" si="272"/>
        <v/>
      </c>
    </row>
    <row r="846" spans="4:69" x14ac:dyDescent="0.25">
      <c r="D846" s="6">
        <v>43203</v>
      </c>
      <c r="E846">
        <v>225.64580000000001</v>
      </c>
      <c r="F846">
        <v>225.87</v>
      </c>
      <c r="I846" s="6">
        <v>43203</v>
      </c>
      <c r="J846">
        <v>225.87</v>
      </c>
      <c r="K846">
        <v>225.64580000000001</v>
      </c>
      <c r="P846" s="6">
        <v>43208</v>
      </c>
      <c r="Q846">
        <v>8.5300000000000001E-2</v>
      </c>
      <c r="S846" s="6">
        <v>43210</v>
      </c>
      <c r="T846">
        <v>23097</v>
      </c>
      <c r="W846" s="6">
        <v>43259</v>
      </c>
      <c r="X846" t="s">
        <v>1622</v>
      </c>
      <c r="Y846">
        <v>2459.66</v>
      </c>
      <c r="AJ846" s="6">
        <v>43208</v>
      </c>
      <c r="AK846" s="4">
        <f t="shared" si="264"/>
        <v>8.5300000000000001E-2</v>
      </c>
      <c r="AM846" s="6">
        <v>43210</v>
      </c>
      <c r="AN846">
        <f t="shared" si="265"/>
        <v>5263.9079268000005</v>
      </c>
      <c r="AR846" s="6">
        <v>43203</v>
      </c>
      <c r="AS846">
        <f t="shared" si="266"/>
        <v>225.64580000000001</v>
      </c>
      <c r="AT846">
        <f t="shared" si="267"/>
        <v>2391.5700000000002</v>
      </c>
      <c r="AU846">
        <f t="shared" si="273"/>
        <v>6.1749479401234098E-3</v>
      </c>
      <c r="AV846">
        <f t="shared" si="274"/>
        <v>6.2057707356888425E-3</v>
      </c>
      <c r="AX846" s="6">
        <v>43203</v>
      </c>
      <c r="AY846">
        <f t="shared" si="268"/>
        <v>225.64580000000001</v>
      </c>
      <c r="AZ846">
        <f t="shared" si="269"/>
        <v>225.87</v>
      </c>
      <c r="BA846">
        <f t="shared" si="275"/>
        <v>0</v>
      </c>
      <c r="BB846">
        <f t="shared" si="276"/>
        <v>9.9359261284726053E-4</v>
      </c>
      <c r="BE846">
        <f t="shared" si="277"/>
        <v>124.71097355403865</v>
      </c>
      <c r="BF846" t="e">
        <f t="shared" si="278"/>
        <v>#N/A</v>
      </c>
      <c r="BG846">
        <f t="shared" si="262"/>
        <v>0.12847049451177919</v>
      </c>
      <c r="BH846">
        <f t="shared" si="263"/>
        <v>0.12850536618046804</v>
      </c>
      <c r="BI846">
        <f t="shared" si="261"/>
        <v>0.999995642109067</v>
      </c>
      <c r="BL846" s="9"/>
      <c r="BM846" s="10" t="e">
        <f t="shared" si="279"/>
        <v>#N/A</v>
      </c>
      <c r="BN846" s="10" t="e">
        <f t="shared" si="280"/>
        <v>#N/A</v>
      </c>
      <c r="BO846" s="10" t="e">
        <f t="shared" si="270"/>
        <v>#N/A</v>
      </c>
      <c r="BP846" t="str">
        <f t="shared" si="271"/>
        <v/>
      </c>
      <c r="BQ846" s="10" t="str">
        <f t="shared" si="272"/>
        <v/>
      </c>
    </row>
    <row r="847" spans="4:69" x14ac:dyDescent="0.25">
      <c r="D847" s="6">
        <v>43206</v>
      </c>
      <c r="E847">
        <v>226.50049999999999</v>
      </c>
      <c r="F847">
        <v>225.77</v>
      </c>
      <c r="I847" s="6">
        <v>43206</v>
      </c>
      <c r="J847">
        <v>225.77</v>
      </c>
      <c r="K847">
        <v>226.50049999999999</v>
      </c>
      <c r="P847" s="6">
        <v>43209</v>
      </c>
      <c r="Q847">
        <v>8.1600000000000006E-2</v>
      </c>
      <c r="S847" s="6">
        <v>43213</v>
      </c>
      <c r="T847">
        <v>57229</v>
      </c>
      <c r="W847" s="6">
        <v>43262</v>
      </c>
      <c r="X847" t="s">
        <v>1622</v>
      </c>
      <c r="Y847">
        <v>2466.88</v>
      </c>
      <c r="AJ847" s="6">
        <v>43209</v>
      </c>
      <c r="AK847" s="4">
        <f t="shared" si="264"/>
        <v>8.1600000000000006E-2</v>
      </c>
      <c r="AM847" s="6">
        <v>43213</v>
      </c>
      <c r="AN847">
        <f t="shared" si="265"/>
        <v>13126.375368200001</v>
      </c>
      <c r="AR847" s="6">
        <v>43206</v>
      </c>
      <c r="AS847">
        <f t="shared" si="266"/>
        <v>226.50049999999999</v>
      </c>
      <c r="AT847">
        <f t="shared" si="267"/>
        <v>2400.85</v>
      </c>
      <c r="AU847">
        <f t="shared" si="273"/>
        <v>3.7877948537041739E-3</v>
      </c>
      <c r="AV847">
        <f t="shared" si="274"/>
        <v>3.8802962070940694E-3</v>
      </c>
      <c r="AX847" s="6">
        <v>43206</v>
      </c>
      <c r="AY847">
        <f t="shared" si="268"/>
        <v>226.50049999999999</v>
      </c>
      <c r="AZ847">
        <f t="shared" si="269"/>
        <v>225.77</v>
      </c>
      <c r="BA847">
        <f t="shared" si="275"/>
        <v>-3.2251584433587999E-3</v>
      </c>
      <c r="BB847">
        <f t="shared" si="276"/>
        <v>0</v>
      </c>
      <c r="BE847">
        <f t="shared" si="277"/>
        <v>125.18335313786707</v>
      </c>
      <c r="BF847" t="e">
        <f t="shared" si="278"/>
        <v>#N/A</v>
      </c>
      <c r="BG847">
        <f t="shared" si="262"/>
        <v>0.1279927084480619</v>
      </c>
      <c r="BH847">
        <f t="shared" si="263"/>
        <v>0.12802767295691592</v>
      </c>
      <c r="BI847">
        <f t="shared" si="261"/>
        <v>0.99999530141384341</v>
      </c>
      <c r="BL847" s="9"/>
      <c r="BM847" s="10" t="e">
        <f t="shared" si="279"/>
        <v>#N/A</v>
      </c>
      <c r="BN847" s="10" t="e">
        <f t="shared" si="280"/>
        <v>#N/A</v>
      </c>
      <c r="BO847" s="10" t="e">
        <f t="shared" si="270"/>
        <v>#N/A</v>
      </c>
      <c r="BP847" t="str">
        <f t="shared" si="271"/>
        <v/>
      </c>
      <c r="BQ847" s="10" t="str">
        <f t="shared" si="272"/>
        <v/>
      </c>
    </row>
    <row r="848" spans="4:69" x14ac:dyDescent="0.25">
      <c r="D848" s="6">
        <v>43207</v>
      </c>
      <c r="E848">
        <v>225.68879999999999</v>
      </c>
      <c r="F848">
        <v>226.59</v>
      </c>
      <c r="I848" s="6">
        <v>43207</v>
      </c>
      <c r="J848">
        <v>226.59</v>
      </c>
      <c r="K848">
        <v>225.68879999999999</v>
      </c>
      <c r="P848" s="6">
        <v>43210</v>
      </c>
      <c r="Q848">
        <v>7.22E-2</v>
      </c>
      <c r="S848" s="6">
        <v>43214</v>
      </c>
      <c r="T848">
        <v>3068</v>
      </c>
      <c r="W848" s="6">
        <v>43263</v>
      </c>
      <c r="X848" t="s">
        <v>1622</v>
      </c>
      <c r="Y848">
        <v>2474.89</v>
      </c>
      <c r="AJ848" s="6">
        <v>43210</v>
      </c>
      <c r="AK848" s="4">
        <f t="shared" si="264"/>
        <v>7.22E-2</v>
      </c>
      <c r="AM848" s="6">
        <v>43214</v>
      </c>
      <c r="AN848">
        <f t="shared" si="265"/>
        <v>708.61872119999998</v>
      </c>
      <c r="AR848" s="6">
        <v>43207</v>
      </c>
      <c r="AS848">
        <f t="shared" si="266"/>
        <v>225.68879999999999</v>
      </c>
      <c r="AT848">
        <f t="shared" si="267"/>
        <v>2392.3200000000002</v>
      </c>
      <c r="AU848">
        <f t="shared" si="273"/>
        <v>-3.5836565482195715E-3</v>
      </c>
      <c r="AV848">
        <f t="shared" si="274"/>
        <v>-3.5529083449610255E-3</v>
      </c>
      <c r="AX848" s="6">
        <v>43207</v>
      </c>
      <c r="AY848">
        <f t="shared" si="268"/>
        <v>225.68879999999999</v>
      </c>
      <c r="AZ848">
        <f t="shared" si="269"/>
        <v>226.59</v>
      </c>
      <c r="BA848">
        <f t="shared" si="275"/>
        <v>0</v>
      </c>
      <c r="BB848">
        <f t="shared" si="276"/>
        <v>3.9931090953562176E-3</v>
      </c>
      <c r="BE848">
        <f t="shared" si="277"/>
        <v>124.73473899466647</v>
      </c>
      <c r="BF848" t="e">
        <f t="shared" si="278"/>
        <v>#N/A</v>
      </c>
      <c r="BG848">
        <f t="shared" si="262"/>
        <v>0.12777633411011433</v>
      </c>
      <c r="BH848">
        <f t="shared" si="263"/>
        <v>0.12781087164720553</v>
      </c>
      <c r="BI848">
        <f t="shared" si="261"/>
        <v>0.99999547582229642</v>
      </c>
      <c r="BL848" s="9"/>
      <c r="BM848" s="10" t="e">
        <f t="shared" si="279"/>
        <v>#N/A</v>
      </c>
      <c r="BN848" s="10" t="e">
        <f t="shared" si="280"/>
        <v>#N/A</v>
      </c>
      <c r="BO848" s="10" t="e">
        <f t="shared" si="270"/>
        <v>#N/A</v>
      </c>
      <c r="BP848" t="str">
        <f t="shared" si="271"/>
        <v/>
      </c>
      <c r="BQ848" s="10" t="str">
        <f t="shared" si="272"/>
        <v/>
      </c>
    </row>
    <row r="849" spans="4:69" x14ac:dyDescent="0.25">
      <c r="D849" s="6">
        <v>43208</v>
      </c>
      <c r="E849">
        <v>228.21010000000001</v>
      </c>
      <c r="F849">
        <v>228.73</v>
      </c>
      <c r="I849" s="6">
        <v>43208</v>
      </c>
      <c r="J849">
        <v>228.73</v>
      </c>
      <c r="K849">
        <v>228.21010000000001</v>
      </c>
      <c r="P849" s="6">
        <v>43213</v>
      </c>
      <c r="Q849">
        <v>8.8800000000000004E-2</v>
      </c>
      <c r="S849" s="6">
        <v>43215</v>
      </c>
      <c r="T849">
        <v>12159</v>
      </c>
      <c r="W849" s="6">
        <v>43264</v>
      </c>
      <c r="X849" t="s">
        <v>1622</v>
      </c>
      <c r="Y849">
        <v>2485.0100000000002</v>
      </c>
      <c r="AJ849" s="6">
        <v>43213</v>
      </c>
      <c r="AK849" s="4">
        <f t="shared" si="264"/>
        <v>8.8800000000000004E-2</v>
      </c>
      <c r="AM849" s="6">
        <v>43215</v>
      </c>
      <c r="AN849">
        <f t="shared" si="265"/>
        <v>2803.2574500000001</v>
      </c>
      <c r="AR849" s="6">
        <v>43208</v>
      </c>
      <c r="AS849">
        <f t="shared" si="266"/>
        <v>228.21010000000001</v>
      </c>
      <c r="AT849">
        <f t="shared" si="267"/>
        <v>2419.12</v>
      </c>
      <c r="AU849">
        <f t="shared" si="273"/>
        <v>1.1171577854107273E-2</v>
      </c>
      <c r="AV849">
        <f t="shared" si="274"/>
        <v>1.1202514713750444E-2</v>
      </c>
      <c r="AX849" s="6">
        <v>43208</v>
      </c>
      <c r="AY849">
        <f t="shared" si="268"/>
        <v>228.21010000000001</v>
      </c>
      <c r="AZ849">
        <f t="shared" si="269"/>
        <v>228.73</v>
      </c>
      <c r="BA849">
        <f t="shared" si="275"/>
        <v>0</v>
      </c>
      <c r="BB849">
        <f t="shared" si="276"/>
        <v>2.2781638498907686E-3</v>
      </c>
      <c r="BE849">
        <f t="shared" si="277"/>
        <v>126.12822284245713</v>
      </c>
      <c r="BF849" t="e">
        <f t="shared" si="278"/>
        <v>#N/A</v>
      </c>
      <c r="BG849">
        <f t="shared" si="262"/>
        <v>0.12820687005716325</v>
      </c>
      <c r="BH849">
        <f t="shared" si="263"/>
        <v>0.12823895326634327</v>
      </c>
      <c r="BI849">
        <f t="shared" si="261"/>
        <v>0.99999562941398923</v>
      </c>
      <c r="BL849" s="9"/>
      <c r="BM849" s="10" t="e">
        <f t="shared" si="279"/>
        <v>#N/A</v>
      </c>
      <c r="BN849" s="10" t="e">
        <f t="shared" si="280"/>
        <v>#N/A</v>
      </c>
      <c r="BO849" s="10" t="e">
        <f t="shared" si="270"/>
        <v>#N/A</v>
      </c>
      <c r="BP849" t="str">
        <f t="shared" si="271"/>
        <v/>
      </c>
      <c r="BQ849" s="10" t="str">
        <f t="shared" si="272"/>
        <v/>
      </c>
    </row>
    <row r="850" spans="4:69" x14ac:dyDescent="0.25">
      <c r="D850" s="6">
        <v>43209</v>
      </c>
      <c r="E850">
        <v>228.2654</v>
      </c>
      <c r="F850">
        <v>227.62039999999999</v>
      </c>
      <c r="I850" s="6">
        <v>43209</v>
      </c>
      <c r="J850">
        <v>227.62039999999999</v>
      </c>
      <c r="K850">
        <v>228.2654</v>
      </c>
      <c r="P850" s="6">
        <v>43214</v>
      </c>
      <c r="Q850">
        <v>8.1799999999999998E-2</v>
      </c>
      <c r="S850" s="6">
        <v>43216</v>
      </c>
      <c r="T850">
        <v>37269</v>
      </c>
      <c r="W850" s="6">
        <v>43265</v>
      </c>
      <c r="X850" t="s">
        <v>1622</v>
      </c>
      <c r="Y850">
        <v>2462.5500000000002</v>
      </c>
      <c r="AJ850" s="6">
        <v>43214</v>
      </c>
      <c r="AK850" s="4">
        <f t="shared" si="264"/>
        <v>8.1799999999999998E-2</v>
      </c>
      <c r="AM850" s="6">
        <v>43216</v>
      </c>
      <c r="AN850">
        <f t="shared" si="265"/>
        <v>8637.0162119999986</v>
      </c>
      <c r="AR850" s="6">
        <v>43209</v>
      </c>
      <c r="AS850">
        <f t="shared" si="266"/>
        <v>228.2654</v>
      </c>
      <c r="AT850">
        <f t="shared" si="267"/>
        <v>2419.7800000000002</v>
      </c>
      <c r="AU850">
        <f t="shared" si="273"/>
        <v>2.4232056337547547E-4</v>
      </c>
      <c r="AV850">
        <f t="shared" si="274"/>
        <v>2.7282648235726903E-4</v>
      </c>
      <c r="AX850" s="6">
        <v>43209</v>
      </c>
      <c r="AY850">
        <f t="shared" si="268"/>
        <v>228.2654</v>
      </c>
      <c r="AZ850">
        <f t="shared" si="269"/>
        <v>227.62039999999999</v>
      </c>
      <c r="BA850">
        <f t="shared" si="275"/>
        <v>-2.8256582031267463E-3</v>
      </c>
      <c r="BB850">
        <f t="shared" si="276"/>
        <v>0</v>
      </c>
      <c r="BE850">
        <f t="shared" si="277"/>
        <v>126.15878630447386</v>
      </c>
      <c r="BF850" t="e">
        <f t="shared" si="278"/>
        <v>#N/A</v>
      </c>
      <c r="BG850">
        <f t="shared" si="262"/>
        <v>0.12820494164372448</v>
      </c>
      <c r="BH850">
        <f t="shared" si="263"/>
        <v>0.1282369896243665</v>
      </c>
      <c r="BI850">
        <f t="shared" si="261"/>
        <v>0.99999562725472024</v>
      </c>
      <c r="BL850" s="9"/>
      <c r="BM850" s="10" t="e">
        <f t="shared" si="279"/>
        <v>#N/A</v>
      </c>
      <c r="BN850" s="10" t="e">
        <f t="shared" si="280"/>
        <v>#N/A</v>
      </c>
      <c r="BO850" s="10" t="e">
        <f t="shared" si="270"/>
        <v>#N/A</v>
      </c>
      <c r="BP850" t="str">
        <f t="shared" si="271"/>
        <v/>
      </c>
      <c r="BQ850" s="10" t="str">
        <f t="shared" si="272"/>
        <v/>
      </c>
    </row>
    <row r="851" spans="4:69" x14ac:dyDescent="0.25">
      <c r="D851" s="6">
        <v>43210</v>
      </c>
      <c r="E851">
        <v>228.37909999999999</v>
      </c>
      <c r="F851">
        <v>227.90440000000001</v>
      </c>
      <c r="I851" s="6">
        <v>43210</v>
      </c>
      <c r="J851">
        <v>227.90440000000001</v>
      </c>
      <c r="K851">
        <v>228.37909999999999</v>
      </c>
      <c r="P851" s="6">
        <v>43215</v>
      </c>
      <c r="Q851">
        <v>7.1999999999999995E-2</v>
      </c>
      <c r="S851" s="6">
        <v>43217</v>
      </c>
      <c r="T851">
        <v>6266</v>
      </c>
      <c r="W851" s="6">
        <v>43266</v>
      </c>
      <c r="X851" t="s">
        <v>1622</v>
      </c>
      <c r="Y851">
        <v>2469.5</v>
      </c>
      <c r="AJ851" s="6">
        <v>43215</v>
      </c>
      <c r="AK851" s="4">
        <f t="shared" si="264"/>
        <v>7.1999999999999995E-2</v>
      </c>
      <c r="AM851" s="6">
        <v>43217</v>
      </c>
      <c r="AN851">
        <f t="shared" si="265"/>
        <v>1449.5895985999998</v>
      </c>
      <c r="AR851" s="6">
        <v>43210</v>
      </c>
      <c r="AS851">
        <f t="shared" si="266"/>
        <v>228.37909999999999</v>
      </c>
      <c r="AT851">
        <f t="shared" si="267"/>
        <v>2421.06</v>
      </c>
      <c r="AU851">
        <f t="shared" si="273"/>
        <v>4.9810439952779895E-4</v>
      </c>
      <c r="AV851">
        <f t="shared" si="274"/>
        <v>5.2897370835358615E-4</v>
      </c>
      <c r="AX851" s="6">
        <v>43210</v>
      </c>
      <c r="AY851">
        <f t="shared" si="268"/>
        <v>228.37909999999999</v>
      </c>
      <c r="AZ851">
        <f t="shared" si="269"/>
        <v>227.90440000000001</v>
      </c>
      <c r="BA851">
        <f t="shared" si="275"/>
        <v>-2.0785614795748586E-3</v>
      </c>
      <c r="BB851">
        <f t="shared" si="276"/>
        <v>0</v>
      </c>
      <c r="BE851">
        <f t="shared" si="277"/>
        <v>126.22162655097121</v>
      </c>
      <c r="BF851" t="e">
        <f t="shared" si="278"/>
        <v>#N/A</v>
      </c>
      <c r="BG851">
        <f t="shared" si="262"/>
        <v>0.12820499483905543</v>
      </c>
      <c r="BH851">
        <f t="shared" si="263"/>
        <v>0.12823708719391311</v>
      </c>
      <c r="BI851">
        <f t="shared" si="261"/>
        <v>0.99999558745028616</v>
      </c>
      <c r="BL851" s="9"/>
      <c r="BM851" s="10" t="e">
        <f t="shared" si="279"/>
        <v>#N/A</v>
      </c>
      <c r="BN851" s="10" t="e">
        <f t="shared" si="280"/>
        <v>#N/A</v>
      </c>
      <c r="BO851" s="10" t="e">
        <f t="shared" si="270"/>
        <v>#N/A</v>
      </c>
      <c r="BP851" t="str">
        <f t="shared" si="271"/>
        <v/>
      </c>
      <c r="BQ851" s="10" t="str">
        <f t="shared" si="272"/>
        <v/>
      </c>
    </row>
    <row r="852" spans="4:69" x14ac:dyDescent="0.25">
      <c r="D852" s="6">
        <v>43213</v>
      </c>
      <c r="E852">
        <v>228.30709999999999</v>
      </c>
      <c r="F852">
        <v>229.36580000000001</v>
      </c>
      <c r="I852" s="6">
        <v>43213</v>
      </c>
      <c r="J852">
        <v>229.36580000000001</v>
      </c>
      <c r="K852">
        <v>228.30709999999999</v>
      </c>
      <c r="P852" s="6">
        <v>43216</v>
      </c>
      <c r="Q852">
        <v>9.7500000000000003E-2</v>
      </c>
      <c r="S852" s="6">
        <v>43220</v>
      </c>
      <c r="T852">
        <v>3638</v>
      </c>
      <c r="W852" s="6">
        <v>43269</v>
      </c>
      <c r="X852" t="s">
        <v>1622</v>
      </c>
      <c r="Y852">
        <v>2445.5</v>
      </c>
      <c r="AJ852" s="6">
        <v>43216</v>
      </c>
      <c r="AK852" s="4">
        <f t="shared" si="264"/>
        <v>9.7500000000000003E-2</v>
      </c>
      <c r="AM852" s="6">
        <v>43220</v>
      </c>
      <c r="AN852">
        <f t="shared" si="265"/>
        <v>845.32568000000003</v>
      </c>
      <c r="AR852" s="6">
        <v>43213</v>
      </c>
      <c r="AS852">
        <f t="shared" si="266"/>
        <v>228.30709999999999</v>
      </c>
      <c r="AT852">
        <f t="shared" si="267"/>
        <v>2420.52</v>
      </c>
      <c r="AU852">
        <f t="shared" si="273"/>
        <v>-3.1526527602565579E-4</v>
      </c>
      <c r="AV852">
        <f t="shared" si="274"/>
        <v>-2.230427994349693E-4</v>
      </c>
      <c r="AX852" s="6">
        <v>43213</v>
      </c>
      <c r="AY852">
        <f t="shared" si="268"/>
        <v>228.30709999999999</v>
      </c>
      <c r="AZ852">
        <f t="shared" si="269"/>
        <v>229.36580000000001</v>
      </c>
      <c r="BA852">
        <f t="shared" si="275"/>
        <v>0</v>
      </c>
      <c r="BB852">
        <f t="shared" si="276"/>
        <v>4.6371751031835107E-3</v>
      </c>
      <c r="BE852">
        <f t="shared" si="277"/>
        <v>126.18183325503621</v>
      </c>
      <c r="BF852" t="e">
        <f t="shared" si="278"/>
        <v>#N/A</v>
      </c>
      <c r="BG852">
        <f t="shared" si="262"/>
        <v>0.12779296855318809</v>
      </c>
      <c r="BH852">
        <f t="shared" si="263"/>
        <v>0.12782585340852454</v>
      </c>
      <c r="BI852">
        <f t="shared" si="261"/>
        <v>0.99998805763927723</v>
      </c>
      <c r="BL852" s="9"/>
      <c r="BM852" s="10" t="e">
        <f t="shared" si="279"/>
        <v>#N/A</v>
      </c>
      <c r="BN852" s="10" t="e">
        <f t="shared" si="280"/>
        <v>#N/A</v>
      </c>
      <c r="BO852" s="10" t="e">
        <f t="shared" si="270"/>
        <v>#N/A</v>
      </c>
      <c r="BP852" t="str">
        <f t="shared" si="271"/>
        <v/>
      </c>
      <c r="BQ852" s="10" t="str">
        <f t="shared" si="272"/>
        <v/>
      </c>
    </row>
    <row r="853" spans="4:69" x14ac:dyDescent="0.25">
      <c r="D853" s="6">
        <v>43214</v>
      </c>
      <c r="E853">
        <v>230.7251</v>
      </c>
      <c r="F853">
        <v>230.9709</v>
      </c>
      <c r="I853" s="6">
        <v>43214</v>
      </c>
      <c r="J853">
        <v>230.9709</v>
      </c>
      <c r="K853">
        <v>230.7251</v>
      </c>
      <c r="P853" s="6">
        <v>43217</v>
      </c>
      <c r="Q853">
        <v>8.2000000000000003E-2</v>
      </c>
      <c r="S853" s="6">
        <v>43222</v>
      </c>
      <c r="T853">
        <v>2780</v>
      </c>
      <c r="W853" s="6">
        <v>43270</v>
      </c>
      <c r="X853" t="s">
        <v>1622</v>
      </c>
      <c r="Y853">
        <v>2407.56</v>
      </c>
      <c r="AJ853" s="6">
        <v>43217</v>
      </c>
      <c r="AK853" s="4">
        <f t="shared" si="264"/>
        <v>8.2000000000000003E-2</v>
      </c>
      <c r="AM853" s="6">
        <v>43222</v>
      </c>
      <c r="AN853">
        <f t="shared" si="265"/>
        <v>642.98619999999994</v>
      </c>
      <c r="AR853" s="6">
        <v>43214</v>
      </c>
      <c r="AS853">
        <f t="shared" si="266"/>
        <v>230.7251</v>
      </c>
      <c r="AT853">
        <f t="shared" si="267"/>
        <v>2446.23</v>
      </c>
      <c r="AU853">
        <f t="shared" si="273"/>
        <v>1.0590997827049753E-2</v>
      </c>
      <c r="AV853">
        <f t="shared" si="274"/>
        <v>1.0621684596698211E-2</v>
      </c>
      <c r="AX853" s="6">
        <v>43214</v>
      </c>
      <c r="AY853">
        <f t="shared" si="268"/>
        <v>230.7251</v>
      </c>
      <c r="AZ853">
        <f t="shared" si="269"/>
        <v>230.9709</v>
      </c>
      <c r="BA853">
        <f t="shared" si="275"/>
        <v>0</v>
      </c>
      <c r="BB853">
        <f t="shared" si="276"/>
        <v>1.0653370612907498E-3</v>
      </c>
      <c r="BE853">
        <f t="shared" si="277"/>
        <v>127.51822477685346</v>
      </c>
      <c r="BF853" t="e">
        <f t="shared" si="278"/>
        <v>#N/A</v>
      </c>
      <c r="BG853">
        <f t="shared" si="262"/>
        <v>0.1278626605507176</v>
      </c>
      <c r="BH853">
        <f t="shared" si="263"/>
        <v>0.1278909606695347</v>
      </c>
      <c r="BI853">
        <f t="shared" si="261"/>
        <v>0.99998955862189109</v>
      </c>
      <c r="BL853" s="9"/>
      <c r="BM853" s="10" t="e">
        <f t="shared" si="279"/>
        <v>#N/A</v>
      </c>
      <c r="BN853" s="10" t="e">
        <f t="shared" si="280"/>
        <v>#N/A</v>
      </c>
      <c r="BO853" s="10" t="e">
        <f t="shared" si="270"/>
        <v>#N/A</v>
      </c>
      <c r="BP853" t="str">
        <f t="shared" si="271"/>
        <v/>
      </c>
      <c r="BQ853" s="10" t="str">
        <f t="shared" si="272"/>
        <v/>
      </c>
    </row>
    <row r="854" spans="4:69" x14ac:dyDescent="0.25">
      <c r="D854" s="6">
        <v>43215</v>
      </c>
      <c r="E854">
        <v>230.45769999999999</v>
      </c>
      <c r="F854">
        <v>230.55</v>
      </c>
      <c r="I854" s="6">
        <v>43215</v>
      </c>
      <c r="J854">
        <v>230.55</v>
      </c>
      <c r="K854">
        <v>230.45769999999999</v>
      </c>
      <c r="P854" s="6">
        <v>43220</v>
      </c>
      <c r="Q854">
        <v>9.74E-2</v>
      </c>
      <c r="S854" s="6">
        <v>43223</v>
      </c>
      <c r="T854">
        <v>10145</v>
      </c>
      <c r="W854" s="6">
        <v>43271</v>
      </c>
      <c r="X854" t="s">
        <v>1622</v>
      </c>
      <c r="Y854">
        <v>2419.65</v>
      </c>
      <c r="AJ854" s="6">
        <v>43220</v>
      </c>
      <c r="AK854" s="4">
        <f t="shared" si="264"/>
        <v>9.74E-2</v>
      </c>
      <c r="AM854" s="6">
        <v>43223</v>
      </c>
      <c r="AN854">
        <f t="shared" si="265"/>
        <v>2307.5096705000001</v>
      </c>
      <c r="AR854" s="6">
        <v>43215</v>
      </c>
      <c r="AS854">
        <f t="shared" si="266"/>
        <v>230.45769999999999</v>
      </c>
      <c r="AT854">
        <f t="shared" si="267"/>
        <v>2443.4699999999998</v>
      </c>
      <c r="AU854">
        <f t="shared" si="273"/>
        <v>-1.1589549641543018E-3</v>
      </c>
      <c r="AV854">
        <f t="shared" si="274"/>
        <v>-1.1282667615065689E-3</v>
      </c>
      <c r="AX854" s="6">
        <v>43215</v>
      </c>
      <c r="AY854">
        <f t="shared" si="268"/>
        <v>230.45769999999999</v>
      </c>
      <c r="AZ854">
        <f t="shared" si="269"/>
        <v>230.55</v>
      </c>
      <c r="BA854">
        <f t="shared" si="275"/>
        <v>0</v>
      </c>
      <c r="BB854">
        <f t="shared" si="276"/>
        <v>4.0050733822316609E-4</v>
      </c>
      <c r="BE854">
        <f t="shared" si="277"/>
        <v>127.37043689722817</v>
      </c>
      <c r="BF854" t="e">
        <f t="shared" si="278"/>
        <v>#N/A</v>
      </c>
      <c r="BG854">
        <f t="shared" si="262"/>
        <v>0.12749131972581418</v>
      </c>
      <c r="BH854">
        <f t="shared" si="263"/>
        <v>0.12752090110936468</v>
      </c>
      <c r="BI854">
        <f t="shared" si="261"/>
        <v>0.99997474374392703</v>
      </c>
      <c r="BL854" s="9"/>
      <c r="BM854" s="10" t="e">
        <f t="shared" si="279"/>
        <v>#N/A</v>
      </c>
      <c r="BN854" s="10" t="e">
        <f t="shared" si="280"/>
        <v>#N/A</v>
      </c>
      <c r="BO854" s="10" t="e">
        <f t="shared" si="270"/>
        <v>#N/A</v>
      </c>
      <c r="BP854" t="str">
        <f t="shared" si="271"/>
        <v/>
      </c>
      <c r="BQ854" s="10" t="str">
        <f t="shared" si="272"/>
        <v/>
      </c>
    </row>
    <row r="855" spans="4:69" x14ac:dyDescent="0.25">
      <c r="D855" s="6">
        <v>43216</v>
      </c>
      <c r="E855">
        <v>231.01840000000001</v>
      </c>
      <c r="F855">
        <v>231.74799999999999</v>
      </c>
      <c r="I855" s="6">
        <v>43216</v>
      </c>
      <c r="J855">
        <v>231.74799999999999</v>
      </c>
      <c r="K855">
        <v>231.01840000000001</v>
      </c>
      <c r="P855" s="6">
        <v>43222</v>
      </c>
      <c r="Q855">
        <v>7.9399999999999998E-2</v>
      </c>
      <c r="S855" s="6">
        <v>43224</v>
      </c>
      <c r="T855">
        <v>1434</v>
      </c>
      <c r="W855" s="6">
        <v>43272</v>
      </c>
      <c r="X855" t="s">
        <v>1622</v>
      </c>
      <c r="Y855">
        <v>2416.77</v>
      </c>
      <c r="AJ855" s="6">
        <v>43222</v>
      </c>
      <c r="AK855" s="4">
        <f t="shared" si="264"/>
        <v>7.9399999999999998E-2</v>
      </c>
      <c r="AM855" s="6">
        <v>43224</v>
      </c>
      <c r="AN855">
        <f t="shared" si="265"/>
        <v>331.12809480000004</v>
      </c>
      <c r="AR855" s="6">
        <v>43216</v>
      </c>
      <c r="AS855">
        <f t="shared" si="266"/>
        <v>231.01840000000001</v>
      </c>
      <c r="AT855">
        <f t="shared" si="267"/>
        <v>2449.4899999999998</v>
      </c>
      <c r="AU855">
        <f t="shared" si="273"/>
        <v>2.4329844479054064E-3</v>
      </c>
      <c r="AV855">
        <f t="shared" si="274"/>
        <v>2.4637093968822299E-3</v>
      </c>
      <c r="AX855" s="6">
        <v>43216</v>
      </c>
      <c r="AY855">
        <f t="shared" si="268"/>
        <v>231.01840000000001</v>
      </c>
      <c r="AZ855">
        <f t="shared" si="269"/>
        <v>231.74799999999999</v>
      </c>
      <c r="BA855">
        <f t="shared" si="275"/>
        <v>0</v>
      </c>
      <c r="BB855">
        <f t="shared" si="276"/>
        <v>3.1581899969872484E-3</v>
      </c>
      <c r="BE855">
        <f t="shared" si="277"/>
        <v>127.68032718932204</v>
      </c>
      <c r="BF855" t="e">
        <f t="shared" si="278"/>
        <v>#N/A</v>
      </c>
      <c r="BG855">
        <f t="shared" si="262"/>
        <v>0.12700677207394925</v>
      </c>
      <c r="BH855">
        <f t="shared" si="263"/>
        <v>0.12703745493379165</v>
      </c>
      <c r="BI855">
        <f t="shared" si="261"/>
        <v>0.99997417644767828</v>
      </c>
      <c r="BL855" s="9"/>
      <c r="BM855" s="10" t="e">
        <f t="shared" si="279"/>
        <v>#N/A</v>
      </c>
      <c r="BN855" s="10" t="e">
        <f t="shared" si="280"/>
        <v>#N/A</v>
      </c>
      <c r="BO855" s="10" t="e">
        <f t="shared" si="270"/>
        <v>#N/A</v>
      </c>
      <c r="BP855" t="str">
        <f t="shared" si="271"/>
        <v/>
      </c>
      <c r="BQ855" s="10" t="str">
        <f t="shared" si="272"/>
        <v/>
      </c>
    </row>
    <row r="856" spans="4:69" x14ac:dyDescent="0.25">
      <c r="D856" s="6">
        <v>43217</v>
      </c>
      <c r="E856">
        <v>231.6677</v>
      </c>
      <c r="F856">
        <v>231.34209999999999</v>
      </c>
      <c r="I856" s="6">
        <v>43217</v>
      </c>
      <c r="J856">
        <v>231.34209999999999</v>
      </c>
      <c r="K856">
        <v>231.6677</v>
      </c>
      <c r="P856" s="6">
        <v>43223</v>
      </c>
      <c r="Q856">
        <v>8.9700000000000002E-2</v>
      </c>
      <c r="S856" s="6">
        <v>43227</v>
      </c>
      <c r="T856">
        <v>16731</v>
      </c>
      <c r="W856" s="6">
        <v>43273</v>
      </c>
      <c r="X856" t="s">
        <v>1622</v>
      </c>
      <c r="Y856">
        <v>2408.7600000000002</v>
      </c>
      <c r="AJ856" s="6">
        <v>43223</v>
      </c>
      <c r="AK856" s="4">
        <f t="shared" si="264"/>
        <v>8.9700000000000002E-2</v>
      </c>
      <c r="AM856" s="6">
        <v>43227</v>
      </c>
      <c r="AN856">
        <f t="shared" si="265"/>
        <v>3873.6414288000001</v>
      </c>
      <c r="AR856" s="6">
        <v>43217</v>
      </c>
      <c r="AS856">
        <f t="shared" si="266"/>
        <v>231.6677</v>
      </c>
      <c r="AT856">
        <f t="shared" si="267"/>
        <v>2456.4499999999998</v>
      </c>
      <c r="AU856">
        <f t="shared" si="273"/>
        <v>2.8105986362989555E-3</v>
      </c>
      <c r="AV856">
        <f t="shared" si="274"/>
        <v>2.8414078032570345E-3</v>
      </c>
      <c r="AX856" s="6">
        <v>43217</v>
      </c>
      <c r="AY856">
        <f t="shared" si="268"/>
        <v>231.6677</v>
      </c>
      <c r="AZ856">
        <f t="shared" si="269"/>
        <v>231.34209999999999</v>
      </c>
      <c r="BA856">
        <f t="shared" si="275"/>
        <v>-1.4054613569349783E-3</v>
      </c>
      <c r="BB856">
        <f t="shared" si="276"/>
        <v>0</v>
      </c>
      <c r="BE856">
        <f t="shared" si="277"/>
        <v>128.03918534280257</v>
      </c>
      <c r="BF856" t="e">
        <f t="shared" si="278"/>
        <v>#N/A</v>
      </c>
      <c r="BG856">
        <f t="shared" si="262"/>
        <v>0.12702118677425941</v>
      </c>
      <c r="BH856">
        <f t="shared" si="263"/>
        <v>0.12705151100978382</v>
      </c>
      <c r="BI856">
        <f t="shared" ref="BI856:BI919" si="281">CORREL(AU838:AU856,AV838:AV856)</f>
        <v>0.99997420016431626</v>
      </c>
      <c r="BL856" s="9"/>
      <c r="BM856" s="10" t="e">
        <f t="shared" si="279"/>
        <v>#N/A</v>
      </c>
      <c r="BN856" s="10" t="e">
        <f t="shared" si="280"/>
        <v>#N/A</v>
      </c>
      <c r="BO856" s="10" t="e">
        <f t="shared" si="270"/>
        <v>#N/A</v>
      </c>
      <c r="BP856" t="str">
        <f t="shared" si="271"/>
        <v/>
      </c>
      <c r="BQ856" s="10" t="str">
        <f t="shared" si="272"/>
        <v/>
      </c>
    </row>
    <row r="857" spans="4:69" x14ac:dyDescent="0.25">
      <c r="D857" s="6">
        <v>43220</v>
      </c>
      <c r="E857">
        <v>231.6464</v>
      </c>
      <c r="F857">
        <v>232.36</v>
      </c>
      <c r="I857" s="6">
        <v>43220</v>
      </c>
      <c r="J857">
        <v>232.36</v>
      </c>
      <c r="K857">
        <v>231.6464</v>
      </c>
      <c r="P857" s="6">
        <v>43224</v>
      </c>
      <c r="Q857">
        <v>9.74E-2</v>
      </c>
      <c r="S857" s="6">
        <v>43228</v>
      </c>
      <c r="T857">
        <v>62062</v>
      </c>
      <c r="W857" s="6">
        <v>43276</v>
      </c>
      <c r="X857" t="s">
        <v>1622</v>
      </c>
      <c r="Y857">
        <v>2386.15</v>
      </c>
      <c r="AJ857" s="6">
        <v>43224</v>
      </c>
      <c r="AK857" s="4">
        <f t="shared" si="264"/>
        <v>9.74E-2</v>
      </c>
      <c r="AM857" s="6">
        <v>43228</v>
      </c>
      <c r="AN857">
        <f t="shared" si="265"/>
        <v>14389.074699999999</v>
      </c>
      <c r="AR857" s="6">
        <v>43220</v>
      </c>
      <c r="AS857">
        <f t="shared" si="266"/>
        <v>231.6464</v>
      </c>
      <c r="AT857">
        <f t="shared" si="267"/>
        <v>2456.4499999999998</v>
      </c>
      <c r="AU857">
        <f t="shared" si="273"/>
        <v>-9.1942035941983136E-5</v>
      </c>
      <c r="AV857">
        <f t="shared" si="274"/>
        <v>0</v>
      </c>
      <c r="AX857" s="6">
        <v>43220</v>
      </c>
      <c r="AY857">
        <f t="shared" si="268"/>
        <v>231.6464</v>
      </c>
      <c r="AZ857">
        <f t="shared" si="269"/>
        <v>232.36</v>
      </c>
      <c r="BA857">
        <f t="shared" si="275"/>
        <v>0</v>
      </c>
      <c r="BB857">
        <f t="shared" si="276"/>
        <v>3.0805572631391609E-3</v>
      </c>
      <c r="BE857">
        <f t="shared" si="277"/>
        <v>128.0274131594218</v>
      </c>
      <c r="BF857" t="e">
        <f t="shared" si="278"/>
        <v>#N/A</v>
      </c>
      <c r="BG857">
        <f t="shared" si="262"/>
        <v>0.12696573148254484</v>
      </c>
      <c r="BH857">
        <f t="shared" si="263"/>
        <v>0.12699539918913905</v>
      </c>
      <c r="BI857">
        <f t="shared" si="281"/>
        <v>0.99998551608160036</v>
      </c>
      <c r="BL857" s="9"/>
      <c r="BM857" s="10" t="e">
        <f t="shared" si="279"/>
        <v>#N/A</v>
      </c>
      <c r="BN857" s="10" t="e">
        <f t="shared" si="280"/>
        <v>#N/A</v>
      </c>
      <c r="BO857" s="10" t="e">
        <f t="shared" si="270"/>
        <v>#N/A</v>
      </c>
      <c r="BP857" t="str">
        <f t="shared" si="271"/>
        <v/>
      </c>
      <c r="BQ857" s="10" t="str">
        <f t="shared" si="272"/>
        <v/>
      </c>
    </row>
    <row r="858" spans="4:69" x14ac:dyDescent="0.25">
      <c r="D858" s="6">
        <v>43222</v>
      </c>
      <c r="E858" t="s">
        <v>1622</v>
      </c>
      <c r="F858">
        <v>231.29</v>
      </c>
      <c r="I858" s="6">
        <v>43222</v>
      </c>
      <c r="J858">
        <v>231.29</v>
      </c>
      <c r="K858" t="s">
        <v>1622</v>
      </c>
      <c r="P858" s="6">
        <v>43227</v>
      </c>
      <c r="Q858">
        <v>5.45E-2</v>
      </c>
      <c r="S858" s="6">
        <v>43229</v>
      </c>
      <c r="T858">
        <v>15099</v>
      </c>
      <c r="W858" s="6">
        <v>43277</v>
      </c>
      <c r="X858" t="s">
        <v>1622</v>
      </c>
      <c r="Y858">
        <v>2389.9899999999998</v>
      </c>
      <c r="AJ858" s="6">
        <v>43227</v>
      </c>
      <c r="AK858" s="4">
        <f t="shared" si="264"/>
        <v>5.45E-2</v>
      </c>
      <c r="AM858" s="6">
        <v>43229</v>
      </c>
      <c r="AN858">
        <f t="shared" si="265"/>
        <v>3482.5194243000001</v>
      </c>
      <c r="AR858" s="6">
        <v>43222</v>
      </c>
      <c r="AS858" t="str">
        <f t="shared" si="266"/>
        <v>#N/A N/A</v>
      </c>
      <c r="AT858">
        <f t="shared" si="267"/>
        <v>2448.4299999999998</v>
      </c>
      <c r="AU858" t="e">
        <f t="shared" si="273"/>
        <v>#VALUE!</v>
      </c>
      <c r="AV858">
        <f t="shared" si="274"/>
        <v>-3.2648741069429832E-3</v>
      </c>
      <c r="AX858" s="6">
        <v>43222</v>
      </c>
      <c r="AY858" t="str">
        <f t="shared" si="268"/>
        <v>#N/A N/A</v>
      </c>
      <c r="AZ858">
        <f t="shared" si="269"/>
        <v>231.29</v>
      </c>
      <c r="BA858" t="str">
        <f t="shared" si="275"/>
        <v/>
      </c>
      <c r="BB858" t="str">
        <f t="shared" si="276"/>
        <v/>
      </c>
      <c r="BE858" t="e">
        <f t="shared" si="277"/>
        <v>#VALUE!</v>
      </c>
      <c r="BF858" t="e">
        <f t="shared" si="278"/>
        <v>#N/A</v>
      </c>
      <c r="BG858" t="e">
        <f t="shared" si="262"/>
        <v>#VALUE!</v>
      </c>
      <c r="BH858">
        <f t="shared" si="263"/>
        <v>0.12654517891051442</v>
      </c>
      <c r="BI858" t="e">
        <f t="shared" si="281"/>
        <v>#VALUE!</v>
      </c>
      <c r="BL858" s="9"/>
      <c r="BM858" s="10" t="e">
        <f t="shared" si="279"/>
        <v>#N/A</v>
      </c>
      <c r="BN858" s="10" t="e">
        <f t="shared" si="280"/>
        <v>#N/A</v>
      </c>
      <c r="BO858" s="10" t="e">
        <f t="shared" si="270"/>
        <v>#N/A</v>
      </c>
      <c r="BP858" t="str">
        <f t="shared" si="271"/>
        <v/>
      </c>
      <c r="BQ858" s="10" t="str">
        <f t="shared" si="272"/>
        <v/>
      </c>
    </row>
    <row r="859" spans="4:69" x14ac:dyDescent="0.25">
      <c r="D859" s="6">
        <v>43223</v>
      </c>
      <c r="E859">
        <v>230.86879999999999</v>
      </c>
      <c r="F859">
        <v>227.4529</v>
      </c>
      <c r="I859" s="6">
        <v>43223</v>
      </c>
      <c r="J859">
        <v>227.4529</v>
      </c>
      <c r="K859">
        <v>230.86879999999999</v>
      </c>
      <c r="P859" s="6">
        <v>43228</v>
      </c>
      <c r="Q859">
        <v>6.7799999999999999E-2</v>
      </c>
      <c r="S859" s="6">
        <v>43230</v>
      </c>
      <c r="T859">
        <v>110443</v>
      </c>
      <c r="W859" s="6">
        <v>43278</v>
      </c>
      <c r="X859" t="s">
        <v>1622</v>
      </c>
      <c r="Y859">
        <v>2393.38</v>
      </c>
      <c r="AJ859" s="6">
        <v>43228</v>
      </c>
      <c r="AK859" s="4">
        <f t="shared" si="264"/>
        <v>6.7799999999999999E-2</v>
      </c>
      <c r="AM859" s="6">
        <v>43230</v>
      </c>
      <c r="AN859">
        <f t="shared" si="265"/>
        <v>25638.127576999999</v>
      </c>
      <c r="AR859" s="6">
        <v>43223</v>
      </c>
      <c r="AS859">
        <f t="shared" si="266"/>
        <v>230.86879999999999</v>
      </c>
      <c r="AT859">
        <f t="shared" si="267"/>
        <v>2448.4299999999998</v>
      </c>
      <c r="AU859" t="e">
        <f t="shared" si="273"/>
        <v>#VALUE!</v>
      </c>
      <c r="AV859">
        <f t="shared" si="274"/>
        <v>0</v>
      </c>
      <c r="AX859" s="6">
        <v>43223</v>
      </c>
      <c r="AY859">
        <f t="shared" si="268"/>
        <v>230.86879999999999</v>
      </c>
      <c r="AZ859">
        <f t="shared" si="269"/>
        <v>227.4529</v>
      </c>
      <c r="BA859">
        <f t="shared" si="275"/>
        <v>-1.479584941750467E-2</v>
      </c>
      <c r="BB859">
        <f t="shared" si="276"/>
        <v>0</v>
      </c>
      <c r="BE859" t="e">
        <f t="shared" si="277"/>
        <v>#VALUE!</v>
      </c>
      <c r="BF859" t="e">
        <f t="shared" si="278"/>
        <v>#N/A</v>
      </c>
      <c r="BG859" t="e">
        <f t="shared" si="262"/>
        <v>#VALUE!</v>
      </c>
      <c r="BH859">
        <f t="shared" si="263"/>
        <v>0.12654517891051442</v>
      </c>
      <c r="BI859" t="e">
        <f t="shared" si="281"/>
        <v>#VALUE!</v>
      </c>
      <c r="BL859" s="9"/>
      <c r="BM859" s="10" t="e">
        <f t="shared" si="279"/>
        <v>#N/A</v>
      </c>
      <c r="BN859" s="10" t="e">
        <f t="shared" si="280"/>
        <v>#N/A</v>
      </c>
      <c r="BO859" s="10" t="e">
        <f t="shared" si="270"/>
        <v>#N/A</v>
      </c>
      <c r="BP859" t="str">
        <f t="shared" si="271"/>
        <v/>
      </c>
      <c r="BQ859" s="10" t="str">
        <f t="shared" si="272"/>
        <v/>
      </c>
    </row>
    <row r="860" spans="4:69" x14ac:dyDescent="0.25">
      <c r="D860" s="6">
        <v>43224</v>
      </c>
      <c r="E860">
        <v>230.86170000000001</v>
      </c>
      <c r="F860">
        <v>230.91220000000001</v>
      </c>
      <c r="I860" s="6">
        <v>43224</v>
      </c>
      <c r="J860">
        <v>230.91220000000001</v>
      </c>
      <c r="K860">
        <v>230.86170000000001</v>
      </c>
      <c r="P860" s="6">
        <v>43229</v>
      </c>
      <c r="Q860">
        <v>7.6200000000000004E-2</v>
      </c>
      <c r="S860" s="6">
        <v>43231</v>
      </c>
      <c r="T860">
        <v>9893</v>
      </c>
      <c r="W860" s="6">
        <v>43279</v>
      </c>
      <c r="X860" t="s">
        <v>1622</v>
      </c>
      <c r="Y860">
        <v>2387.25</v>
      </c>
      <c r="AJ860" s="6">
        <v>43229</v>
      </c>
      <c r="AK860" s="4">
        <f t="shared" si="264"/>
        <v>7.6200000000000004E-2</v>
      </c>
      <c r="AM860" s="6">
        <v>43231</v>
      </c>
      <c r="AN860">
        <f t="shared" si="265"/>
        <v>2310.2380925000002</v>
      </c>
      <c r="AR860" s="6">
        <v>43224</v>
      </c>
      <c r="AS860">
        <f t="shared" si="266"/>
        <v>230.86170000000001</v>
      </c>
      <c r="AT860">
        <f t="shared" si="267"/>
        <v>2448.4299999999998</v>
      </c>
      <c r="AU860">
        <f t="shared" si="273"/>
        <v>-3.0753397600613575E-5</v>
      </c>
      <c r="AV860">
        <f t="shared" si="274"/>
        <v>0</v>
      </c>
      <c r="AX860" s="6">
        <v>43224</v>
      </c>
      <c r="AY860">
        <f t="shared" si="268"/>
        <v>230.86170000000001</v>
      </c>
      <c r="AZ860">
        <f t="shared" si="269"/>
        <v>230.91220000000001</v>
      </c>
      <c r="BA860">
        <f t="shared" si="275"/>
        <v>0</v>
      </c>
      <c r="BB860">
        <f t="shared" si="276"/>
        <v>2.1874568193847033E-4</v>
      </c>
      <c r="BE860" t="e">
        <f t="shared" si="277"/>
        <v>#VALUE!</v>
      </c>
      <c r="BF860" t="e">
        <f t="shared" si="278"/>
        <v>#N/A</v>
      </c>
      <c r="BG860" t="e">
        <f t="shared" si="262"/>
        <v>#VALUE!</v>
      </c>
      <c r="BH860">
        <f t="shared" si="263"/>
        <v>0.12654517891051442</v>
      </c>
      <c r="BI860" t="e">
        <f t="shared" si="281"/>
        <v>#VALUE!</v>
      </c>
      <c r="BL860" s="9"/>
      <c r="BM860" s="10" t="e">
        <f t="shared" si="279"/>
        <v>#N/A</v>
      </c>
      <c r="BN860" s="10" t="e">
        <f t="shared" si="280"/>
        <v>#N/A</v>
      </c>
      <c r="BO860" s="10" t="e">
        <f t="shared" si="270"/>
        <v>#N/A</v>
      </c>
      <c r="BP860" t="str">
        <f t="shared" si="271"/>
        <v/>
      </c>
      <c r="BQ860" s="10" t="str">
        <f t="shared" si="272"/>
        <v/>
      </c>
    </row>
    <row r="861" spans="4:69" x14ac:dyDescent="0.25">
      <c r="D861" s="6">
        <v>43227</v>
      </c>
      <c r="E861">
        <v>231.04509999999999</v>
      </c>
      <c r="F861">
        <v>231.5248</v>
      </c>
      <c r="I861" s="6">
        <v>43227</v>
      </c>
      <c r="J861">
        <v>231.5248</v>
      </c>
      <c r="K861">
        <v>231.04509999999999</v>
      </c>
      <c r="P861" s="6">
        <v>43230</v>
      </c>
      <c r="Q861">
        <v>8.3699999999999997E-2</v>
      </c>
      <c r="S861" s="6">
        <v>43234</v>
      </c>
      <c r="T861">
        <v>6795</v>
      </c>
      <c r="W861" s="6">
        <v>43280</v>
      </c>
      <c r="X861" t="s">
        <v>1622</v>
      </c>
      <c r="Y861">
        <v>2392.5100000000002</v>
      </c>
      <c r="AJ861" s="6">
        <v>43230</v>
      </c>
      <c r="AK861" s="4">
        <f t="shared" si="264"/>
        <v>8.3699999999999997E-2</v>
      </c>
      <c r="AM861" s="6">
        <v>43234</v>
      </c>
      <c r="AN861">
        <f t="shared" si="265"/>
        <v>1598.1160500000001</v>
      </c>
      <c r="AR861" s="6">
        <v>43227</v>
      </c>
      <c r="AS861">
        <f t="shared" si="266"/>
        <v>231.04509999999999</v>
      </c>
      <c r="AT861">
        <f t="shared" si="267"/>
        <v>2450.6</v>
      </c>
      <c r="AU861">
        <f t="shared" si="273"/>
        <v>7.9441501123822533E-4</v>
      </c>
      <c r="AV861">
        <f t="shared" si="274"/>
        <v>8.8628222983699878E-4</v>
      </c>
      <c r="AX861" s="6">
        <v>43227</v>
      </c>
      <c r="AY861">
        <f t="shared" si="268"/>
        <v>231.04509999999999</v>
      </c>
      <c r="AZ861">
        <f t="shared" si="269"/>
        <v>231.5248</v>
      </c>
      <c r="BA861">
        <f t="shared" si="275"/>
        <v>0</v>
      </c>
      <c r="BB861">
        <f t="shared" si="276"/>
        <v>2.0762180197719804E-3</v>
      </c>
      <c r="BE861" t="e">
        <f t="shared" si="277"/>
        <v>#VALUE!</v>
      </c>
      <c r="BF861" t="e">
        <f t="shared" si="278"/>
        <v>#N/A</v>
      </c>
      <c r="BG861" t="e">
        <f t="shared" si="262"/>
        <v>#VALUE!</v>
      </c>
      <c r="BH861">
        <f t="shared" si="263"/>
        <v>0.12654395356491979</v>
      </c>
      <c r="BI861" t="e">
        <f t="shared" si="281"/>
        <v>#VALUE!</v>
      </c>
      <c r="BL861" s="9"/>
      <c r="BM861" s="10" t="e">
        <f t="shared" si="279"/>
        <v>#N/A</v>
      </c>
      <c r="BN861" s="10" t="e">
        <f t="shared" si="280"/>
        <v>#N/A</v>
      </c>
      <c r="BO861" s="10" t="e">
        <f t="shared" si="270"/>
        <v>#N/A</v>
      </c>
      <c r="BP861" t="str">
        <f t="shared" si="271"/>
        <v/>
      </c>
      <c r="BQ861" s="10" t="str">
        <f t="shared" si="272"/>
        <v/>
      </c>
    </row>
    <row r="862" spans="4:69" x14ac:dyDescent="0.25">
      <c r="D862" s="6">
        <v>43228</v>
      </c>
      <c r="E862">
        <v>231.928</v>
      </c>
      <c r="F862">
        <v>231.85</v>
      </c>
      <c r="I862" s="6">
        <v>43228</v>
      </c>
      <c r="J862">
        <v>231.85</v>
      </c>
      <c r="K862">
        <v>231.928</v>
      </c>
      <c r="P862" s="6">
        <v>43231</v>
      </c>
      <c r="Q862">
        <v>7.4200000000000002E-2</v>
      </c>
      <c r="S862" s="6">
        <v>43235</v>
      </c>
      <c r="T862">
        <v>19796</v>
      </c>
      <c r="AJ862" s="6">
        <v>43231</v>
      </c>
      <c r="AK862" s="4">
        <f t="shared" si="264"/>
        <v>7.4200000000000002E-2</v>
      </c>
      <c r="AM862" s="6">
        <v>43235</v>
      </c>
      <c r="AN862">
        <f t="shared" si="265"/>
        <v>4643.7456800000009</v>
      </c>
      <c r="AR862" s="6">
        <v>43228</v>
      </c>
      <c r="AS862">
        <f t="shared" si="266"/>
        <v>231.928</v>
      </c>
      <c r="AT862">
        <f t="shared" si="267"/>
        <v>2460.04</v>
      </c>
      <c r="AU862">
        <f t="shared" si="273"/>
        <v>3.8213318525257556E-3</v>
      </c>
      <c r="AV862">
        <f t="shared" si="274"/>
        <v>3.8521178486901064E-3</v>
      </c>
      <c r="AX862" s="6">
        <v>43228</v>
      </c>
      <c r="AY862">
        <f t="shared" si="268"/>
        <v>231.928</v>
      </c>
      <c r="AZ862">
        <f t="shared" si="269"/>
        <v>231.85</v>
      </c>
      <c r="BA862">
        <f t="shared" si="275"/>
        <v>-3.3631126901456643E-4</v>
      </c>
      <c r="BB862">
        <f t="shared" si="276"/>
        <v>0</v>
      </c>
      <c r="BE862" t="e">
        <f t="shared" si="277"/>
        <v>#VALUE!</v>
      </c>
      <c r="BF862" t="e">
        <f t="shared" si="278"/>
        <v>#N/A</v>
      </c>
      <c r="BG862" t="e">
        <f t="shared" si="262"/>
        <v>#VALUE!</v>
      </c>
      <c r="BH862">
        <f t="shared" si="263"/>
        <v>0.12461986571274851</v>
      </c>
      <c r="BI862" t="e">
        <f t="shared" si="281"/>
        <v>#VALUE!</v>
      </c>
      <c r="BL862" s="9"/>
      <c r="BM862" s="10" t="e">
        <f t="shared" si="279"/>
        <v>#N/A</v>
      </c>
      <c r="BN862" s="10" t="e">
        <f t="shared" si="280"/>
        <v>#N/A</v>
      </c>
      <c r="BO862" s="10" t="e">
        <f t="shared" si="270"/>
        <v>#N/A</v>
      </c>
      <c r="BP862" t="str">
        <f t="shared" si="271"/>
        <v/>
      </c>
      <c r="BQ862" s="10" t="str">
        <f t="shared" si="272"/>
        <v/>
      </c>
    </row>
    <row r="863" spans="4:69" x14ac:dyDescent="0.25">
      <c r="D863" s="6">
        <v>43229</v>
      </c>
      <c r="E863">
        <v>231.0017</v>
      </c>
      <c r="F863">
        <v>230.64570000000001</v>
      </c>
      <c r="I863" s="6">
        <v>43229</v>
      </c>
      <c r="J863">
        <v>230.64570000000001</v>
      </c>
      <c r="K863">
        <v>231.0017</v>
      </c>
      <c r="P863" s="6">
        <v>43234</v>
      </c>
      <c r="Q863">
        <v>6.93E-2</v>
      </c>
      <c r="S863" s="6">
        <v>43236</v>
      </c>
      <c r="T863">
        <v>5521</v>
      </c>
      <c r="AJ863" s="6">
        <v>43234</v>
      </c>
      <c r="AK863" s="4">
        <f t="shared" si="264"/>
        <v>6.93E-2</v>
      </c>
      <c r="AM863" s="6">
        <v>43236</v>
      </c>
      <c r="AN863">
        <f t="shared" si="265"/>
        <v>1296.4875964</v>
      </c>
      <c r="AR863" s="6">
        <v>43229</v>
      </c>
      <c r="AS863">
        <f t="shared" si="266"/>
        <v>231.0017</v>
      </c>
      <c r="AT863">
        <f t="shared" si="267"/>
        <v>2450.29</v>
      </c>
      <c r="AU863">
        <f t="shared" si="273"/>
        <v>-3.9939119036942472E-3</v>
      </c>
      <c r="AV863">
        <f t="shared" si="274"/>
        <v>-3.9633501894278389E-3</v>
      </c>
      <c r="AX863" s="6">
        <v>43229</v>
      </c>
      <c r="AY863">
        <f t="shared" si="268"/>
        <v>231.0017</v>
      </c>
      <c r="AZ863">
        <f t="shared" si="269"/>
        <v>230.64570000000001</v>
      </c>
      <c r="BA863">
        <f t="shared" si="275"/>
        <v>-1.5411141995924638E-3</v>
      </c>
      <c r="BB863">
        <f t="shared" si="276"/>
        <v>0</v>
      </c>
      <c r="BE863" t="e">
        <f t="shared" si="277"/>
        <v>#VALUE!</v>
      </c>
      <c r="BF863" t="e">
        <f t="shared" si="278"/>
        <v>#N/A</v>
      </c>
      <c r="BG863" t="e">
        <f t="shared" si="262"/>
        <v>#VALUE!</v>
      </c>
      <c r="BH863">
        <f t="shared" si="263"/>
        <v>0.12466410293325185</v>
      </c>
      <c r="BI863" t="e">
        <f t="shared" si="281"/>
        <v>#VALUE!</v>
      </c>
      <c r="BL863" s="9"/>
      <c r="BM863" s="10" t="e">
        <f t="shared" si="279"/>
        <v>#N/A</v>
      </c>
      <c r="BN863" s="10" t="e">
        <f t="shared" si="280"/>
        <v>#N/A</v>
      </c>
      <c r="BO863" s="10" t="e">
        <f t="shared" si="270"/>
        <v>#N/A</v>
      </c>
      <c r="BP863" t="str">
        <f t="shared" si="271"/>
        <v/>
      </c>
      <c r="BQ863" s="10" t="str">
        <f t="shared" si="272"/>
        <v/>
      </c>
    </row>
    <row r="864" spans="4:69" x14ac:dyDescent="0.25">
      <c r="D864" s="6">
        <v>43230</v>
      </c>
      <c r="E864">
        <v>231.61680000000001</v>
      </c>
      <c r="F864">
        <v>232.13900000000001</v>
      </c>
      <c r="I864" s="6">
        <v>43230</v>
      </c>
      <c r="J864">
        <v>232.13900000000001</v>
      </c>
      <c r="K864">
        <v>231.61680000000001</v>
      </c>
      <c r="P864" s="6">
        <v>43235</v>
      </c>
      <c r="Q864">
        <v>7.6999999999999999E-2</v>
      </c>
      <c r="S864" s="6">
        <v>43237</v>
      </c>
      <c r="T864">
        <v>18639</v>
      </c>
      <c r="AJ864" s="6">
        <v>43235</v>
      </c>
      <c r="AK864" s="4">
        <f t="shared" si="264"/>
        <v>7.6999999999999999E-2</v>
      </c>
      <c r="AM864" s="6">
        <v>43237</v>
      </c>
      <c r="AN864">
        <f t="shared" si="265"/>
        <v>4407.3742122000003</v>
      </c>
      <c r="AR864" s="6">
        <v>43230</v>
      </c>
      <c r="AS864">
        <f t="shared" si="266"/>
        <v>231.61680000000001</v>
      </c>
      <c r="AT864">
        <f t="shared" si="267"/>
        <v>2456.89</v>
      </c>
      <c r="AU864">
        <f t="shared" si="273"/>
        <v>2.662750966767824E-3</v>
      </c>
      <c r="AV864">
        <f t="shared" si="274"/>
        <v>2.6935587216205814E-3</v>
      </c>
      <c r="AX864" s="6">
        <v>43230</v>
      </c>
      <c r="AY864">
        <f t="shared" si="268"/>
        <v>231.61680000000001</v>
      </c>
      <c r="AZ864">
        <f t="shared" si="269"/>
        <v>232.13900000000001</v>
      </c>
      <c r="BA864">
        <f t="shared" si="275"/>
        <v>0</v>
      </c>
      <c r="BB864">
        <f t="shared" si="276"/>
        <v>2.254586023120897E-3</v>
      </c>
      <c r="BE864" t="e">
        <f t="shared" si="277"/>
        <v>#VALUE!</v>
      </c>
      <c r="BF864" t="e">
        <f t="shared" si="278"/>
        <v>#N/A</v>
      </c>
      <c r="BG864" t="e">
        <f t="shared" si="262"/>
        <v>#VALUE!</v>
      </c>
      <c r="BH864">
        <f t="shared" si="263"/>
        <v>0.12467311230391645</v>
      </c>
      <c r="BI864" t="e">
        <f t="shared" si="281"/>
        <v>#VALUE!</v>
      </c>
      <c r="BL864" s="9"/>
      <c r="BM864" s="10" t="e">
        <f t="shared" si="279"/>
        <v>#N/A</v>
      </c>
      <c r="BN864" s="10" t="e">
        <f t="shared" si="280"/>
        <v>#N/A</v>
      </c>
      <c r="BO864" s="10" t="e">
        <f t="shared" si="270"/>
        <v>#N/A</v>
      </c>
      <c r="BP864" t="str">
        <f t="shared" si="271"/>
        <v/>
      </c>
      <c r="BQ864" s="10" t="str">
        <f t="shared" si="272"/>
        <v/>
      </c>
    </row>
    <row r="865" spans="4:69" x14ac:dyDescent="0.25">
      <c r="D865" s="6">
        <v>43231</v>
      </c>
      <c r="E865">
        <v>233.88720000000001</v>
      </c>
      <c r="F865">
        <v>233.52250000000001</v>
      </c>
      <c r="I865" s="6">
        <v>43231</v>
      </c>
      <c r="J865">
        <v>233.52250000000001</v>
      </c>
      <c r="K865">
        <v>233.88720000000001</v>
      </c>
      <c r="P865" s="6">
        <v>43236</v>
      </c>
      <c r="Q865">
        <v>6.8000000000000005E-2</v>
      </c>
      <c r="S865" s="6">
        <v>43238</v>
      </c>
      <c r="T865">
        <v>1782</v>
      </c>
      <c r="AJ865" s="6">
        <v>43236</v>
      </c>
      <c r="AK865" s="4">
        <f t="shared" si="264"/>
        <v>6.8000000000000005E-2</v>
      </c>
      <c r="AM865" s="6">
        <v>43238</v>
      </c>
      <c r="AN865">
        <f t="shared" si="265"/>
        <v>419.99191739999998</v>
      </c>
      <c r="AR865" s="6">
        <v>43231</v>
      </c>
      <c r="AS865">
        <f t="shared" si="266"/>
        <v>233.88720000000001</v>
      </c>
      <c r="AT865">
        <f t="shared" si="267"/>
        <v>2481.0500000000002</v>
      </c>
      <c r="AU865">
        <f t="shared" si="273"/>
        <v>9.8023977535308671E-3</v>
      </c>
      <c r="AV865">
        <f t="shared" si="274"/>
        <v>9.8335700825027406E-3</v>
      </c>
      <c r="AX865" s="6">
        <v>43231</v>
      </c>
      <c r="AY865">
        <f t="shared" si="268"/>
        <v>233.88720000000001</v>
      </c>
      <c r="AZ865">
        <f t="shared" si="269"/>
        <v>233.52250000000001</v>
      </c>
      <c r="BA865">
        <f t="shared" si="275"/>
        <v>-1.5592986704702216E-3</v>
      </c>
      <c r="BB865">
        <f t="shared" si="276"/>
        <v>0</v>
      </c>
      <c r="BE865" t="e">
        <f t="shared" si="277"/>
        <v>#VALUE!</v>
      </c>
      <c r="BF865" t="e">
        <f t="shared" si="278"/>
        <v>#N/A</v>
      </c>
      <c r="BG865" t="e">
        <f t="shared" si="262"/>
        <v>#VALUE!</v>
      </c>
      <c r="BH865">
        <f t="shared" si="263"/>
        <v>0.12502506489728571</v>
      </c>
      <c r="BI865" t="e">
        <f t="shared" si="281"/>
        <v>#VALUE!</v>
      </c>
      <c r="BL865" s="9"/>
      <c r="BM865" s="10" t="e">
        <f t="shared" si="279"/>
        <v>#N/A</v>
      </c>
      <c r="BN865" s="10" t="e">
        <f t="shared" si="280"/>
        <v>#N/A</v>
      </c>
      <c r="BO865" s="10" t="e">
        <f t="shared" si="270"/>
        <v>#N/A</v>
      </c>
      <c r="BP865" t="str">
        <f t="shared" si="271"/>
        <v/>
      </c>
      <c r="BQ865" s="10" t="str">
        <f t="shared" si="272"/>
        <v/>
      </c>
    </row>
    <row r="866" spans="4:69" x14ac:dyDescent="0.25">
      <c r="D866" s="6">
        <v>43234</v>
      </c>
      <c r="E866">
        <v>235.3013</v>
      </c>
      <c r="F866">
        <v>235.19</v>
      </c>
      <c r="I866" s="6">
        <v>43234</v>
      </c>
      <c r="J866">
        <v>235.19</v>
      </c>
      <c r="K866">
        <v>235.3013</v>
      </c>
      <c r="P866" s="6">
        <v>43237</v>
      </c>
      <c r="Q866">
        <v>7.1900000000000006E-2</v>
      </c>
      <c r="S866" s="6">
        <v>43241</v>
      </c>
      <c r="T866">
        <v>528</v>
      </c>
      <c r="AJ866" s="6">
        <v>43237</v>
      </c>
      <c r="AK866" s="4">
        <f t="shared" si="264"/>
        <v>7.1900000000000006E-2</v>
      </c>
      <c r="AM866" s="6">
        <v>43241</v>
      </c>
      <c r="AN866">
        <f t="shared" si="265"/>
        <v>124.75583999999999</v>
      </c>
      <c r="AR866" s="6">
        <v>43234</v>
      </c>
      <c r="AS866">
        <f t="shared" si="266"/>
        <v>235.3013</v>
      </c>
      <c r="AT866">
        <f t="shared" si="267"/>
        <v>2496.2800000000002</v>
      </c>
      <c r="AU866">
        <f t="shared" si="273"/>
        <v>6.0460769122892E-3</v>
      </c>
      <c r="AV866">
        <f t="shared" si="274"/>
        <v>6.1385300578384872E-3</v>
      </c>
      <c r="AX866" s="6">
        <v>43234</v>
      </c>
      <c r="AY866">
        <f t="shared" si="268"/>
        <v>235.3013</v>
      </c>
      <c r="AZ866">
        <f t="shared" si="269"/>
        <v>235.19</v>
      </c>
      <c r="BA866">
        <f t="shared" si="275"/>
        <v>-4.7301056135262698E-4</v>
      </c>
      <c r="BB866">
        <f t="shared" si="276"/>
        <v>0</v>
      </c>
      <c r="BE866" t="e">
        <f t="shared" si="277"/>
        <v>#VALUE!</v>
      </c>
      <c r="BF866" t="e">
        <f t="shared" si="278"/>
        <v>#N/A</v>
      </c>
      <c r="BG866" t="e">
        <f t="shared" si="262"/>
        <v>#VALUE!</v>
      </c>
      <c r="BH866">
        <f t="shared" si="263"/>
        <v>0.12507104795041035</v>
      </c>
      <c r="BI866" t="e">
        <f t="shared" si="281"/>
        <v>#VALUE!</v>
      </c>
      <c r="BL866" s="9"/>
      <c r="BM866" s="10" t="e">
        <f t="shared" si="279"/>
        <v>#N/A</v>
      </c>
      <c r="BN866" s="10" t="e">
        <f t="shared" si="280"/>
        <v>#N/A</v>
      </c>
      <c r="BO866" s="10" t="e">
        <f t="shared" si="270"/>
        <v>#N/A</v>
      </c>
      <c r="BP866" t="str">
        <f t="shared" si="271"/>
        <v/>
      </c>
      <c r="BQ866" s="10" t="str">
        <f t="shared" si="272"/>
        <v/>
      </c>
    </row>
    <row r="867" spans="4:69" x14ac:dyDescent="0.25">
      <c r="D867" s="6">
        <v>43235</v>
      </c>
      <c r="E867">
        <v>235.1979</v>
      </c>
      <c r="F867">
        <v>234.58</v>
      </c>
      <c r="I867" s="6">
        <v>43235</v>
      </c>
      <c r="J867">
        <v>234.58</v>
      </c>
      <c r="K867">
        <v>235.1979</v>
      </c>
      <c r="P867" s="6">
        <v>43238</v>
      </c>
      <c r="Q867">
        <v>7.3300000000000004E-2</v>
      </c>
      <c r="S867" s="6">
        <v>43242</v>
      </c>
      <c r="T867">
        <v>3596</v>
      </c>
      <c r="AJ867" s="6">
        <v>43238</v>
      </c>
      <c r="AK867" s="4">
        <f t="shared" si="264"/>
        <v>7.3300000000000004E-2</v>
      </c>
      <c r="AM867" s="6">
        <v>43242</v>
      </c>
      <c r="AN867">
        <f t="shared" si="265"/>
        <v>847.64300679999997</v>
      </c>
      <c r="AR867" s="6">
        <v>43235</v>
      </c>
      <c r="AS867">
        <f t="shared" si="266"/>
        <v>235.1979</v>
      </c>
      <c r="AT867">
        <f t="shared" si="267"/>
        <v>2495.2600000000002</v>
      </c>
      <c r="AU867">
        <f t="shared" si="273"/>
        <v>-4.3943658619816084E-4</v>
      </c>
      <c r="AV867">
        <f t="shared" si="274"/>
        <v>-4.0860800871700409E-4</v>
      </c>
      <c r="AX867" s="6">
        <v>43235</v>
      </c>
      <c r="AY867">
        <f t="shared" si="268"/>
        <v>235.1979</v>
      </c>
      <c r="AZ867">
        <f t="shared" si="269"/>
        <v>234.58</v>
      </c>
      <c r="BA867">
        <f t="shared" si="275"/>
        <v>-2.6271493070303409E-3</v>
      </c>
      <c r="BB867">
        <f t="shared" si="276"/>
        <v>0</v>
      </c>
      <c r="BE867" t="e">
        <f t="shared" si="277"/>
        <v>#VALUE!</v>
      </c>
      <c r="BF867" t="e">
        <f t="shared" si="278"/>
        <v>#N/A</v>
      </c>
      <c r="BG867" t="e">
        <f t="shared" si="262"/>
        <v>#VALUE!</v>
      </c>
      <c r="BH867">
        <f t="shared" si="263"/>
        <v>0.12507064724657294</v>
      </c>
      <c r="BI867" t="e">
        <f t="shared" si="281"/>
        <v>#VALUE!</v>
      </c>
      <c r="BL867" s="9"/>
      <c r="BM867" s="10" t="e">
        <f t="shared" si="279"/>
        <v>#N/A</v>
      </c>
      <c r="BN867" s="10" t="e">
        <f t="shared" si="280"/>
        <v>#N/A</v>
      </c>
      <c r="BO867" s="10" t="e">
        <f t="shared" si="270"/>
        <v>#N/A</v>
      </c>
      <c r="BP867" t="str">
        <f t="shared" si="271"/>
        <v/>
      </c>
      <c r="BQ867" s="10" t="str">
        <f t="shared" si="272"/>
        <v/>
      </c>
    </row>
    <row r="868" spans="4:69" x14ac:dyDescent="0.25">
      <c r="D868" s="6">
        <v>43236</v>
      </c>
      <c r="E868">
        <v>234.55160000000001</v>
      </c>
      <c r="F868">
        <v>234.82839999999999</v>
      </c>
      <c r="I868" s="6">
        <v>43236</v>
      </c>
      <c r="J868">
        <v>234.82839999999999</v>
      </c>
      <c r="K868">
        <v>234.55160000000001</v>
      </c>
      <c r="P868" s="6">
        <v>43241</v>
      </c>
      <c r="Q868">
        <v>7.1499999999999994E-2</v>
      </c>
      <c r="S868" s="6">
        <v>43243</v>
      </c>
      <c r="T868">
        <v>54803</v>
      </c>
      <c r="AJ868" s="6">
        <v>43241</v>
      </c>
      <c r="AK868" s="4">
        <f t="shared" si="264"/>
        <v>7.1499999999999994E-2</v>
      </c>
      <c r="AM868" s="6">
        <v>43243</v>
      </c>
      <c r="AN868">
        <f t="shared" si="265"/>
        <v>12736.436412000001</v>
      </c>
      <c r="AR868" s="6">
        <v>43236</v>
      </c>
      <c r="AS868">
        <f t="shared" si="266"/>
        <v>234.55160000000001</v>
      </c>
      <c r="AT868">
        <f t="shared" si="267"/>
        <v>2488.48</v>
      </c>
      <c r="AU868">
        <f t="shared" si="273"/>
        <v>-2.747898684469563E-3</v>
      </c>
      <c r="AV868">
        <f t="shared" si="274"/>
        <v>-2.7171517196605821E-3</v>
      </c>
      <c r="AX868" s="6">
        <v>43236</v>
      </c>
      <c r="AY868">
        <f t="shared" si="268"/>
        <v>234.55160000000001</v>
      </c>
      <c r="AZ868">
        <f t="shared" si="269"/>
        <v>234.82839999999999</v>
      </c>
      <c r="BA868">
        <f t="shared" si="275"/>
        <v>0</v>
      </c>
      <c r="BB868">
        <f t="shared" si="276"/>
        <v>1.1801241176780941E-3</v>
      </c>
      <c r="BE868" t="e">
        <f t="shared" si="277"/>
        <v>#VALUE!</v>
      </c>
      <c r="BF868" t="e">
        <f t="shared" si="278"/>
        <v>#N/A</v>
      </c>
      <c r="BG868" t="e">
        <f t="shared" si="262"/>
        <v>#VALUE!</v>
      </c>
      <c r="BH868">
        <f t="shared" si="263"/>
        <v>0.12509965934807435</v>
      </c>
      <c r="BI868" t="e">
        <f t="shared" si="281"/>
        <v>#VALUE!</v>
      </c>
      <c r="BL868" s="9"/>
      <c r="BM868" s="10" t="e">
        <f t="shared" si="279"/>
        <v>#N/A</v>
      </c>
      <c r="BN868" s="10" t="e">
        <f t="shared" si="280"/>
        <v>#N/A</v>
      </c>
      <c r="BO868" s="10" t="e">
        <f t="shared" si="270"/>
        <v>#N/A</v>
      </c>
      <c r="BP868" t="str">
        <f t="shared" si="271"/>
        <v/>
      </c>
      <c r="BQ868" s="10" t="str">
        <f t="shared" si="272"/>
        <v/>
      </c>
    </row>
    <row r="869" spans="4:69" x14ac:dyDescent="0.25">
      <c r="D869" s="6">
        <v>43237</v>
      </c>
      <c r="E869">
        <v>235.59630000000001</v>
      </c>
      <c r="F869">
        <v>236.4598</v>
      </c>
      <c r="I869" s="6">
        <v>43237</v>
      </c>
      <c r="J869">
        <v>236.4598</v>
      </c>
      <c r="K869">
        <v>235.59630000000001</v>
      </c>
      <c r="P869" s="6">
        <v>43242</v>
      </c>
      <c r="Q869">
        <v>7.5300000000000006E-2</v>
      </c>
      <c r="S869" s="6">
        <v>43244</v>
      </c>
      <c r="T869">
        <v>4354</v>
      </c>
      <c r="AJ869" s="6">
        <v>43242</v>
      </c>
      <c r="AK869" s="4">
        <f t="shared" si="264"/>
        <v>7.5300000000000006E-2</v>
      </c>
      <c r="AM869" s="6">
        <v>43244</v>
      </c>
      <c r="AN869">
        <f t="shared" si="265"/>
        <v>996.19520000000011</v>
      </c>
      <c r="AR869" s="6">
        <v>43237</v>
      </c>
      <c r="AS869">
        <f t="shared" si="266"/>
        <v>235.59630000000001</v>
      </c>
      <c r="AT869">
        <f t="shared" si="267"/>
        <v>2499.64</v>
      </c>
      <c r="AU869">
        <f t="shared" si="273"/>
        <v>4.4540305843150385E-3</v>
      </c>
      <c r="AV869">
        <f t="shared" si="274"/>
        <v>4.4846653378769474E-3</v>
      </c>
      <c r="AX869" s="6">
        <v>43237</v>
      </c>
      <c r="AY869">
        <f t="shared" si="268"/>
        <v>235.59630000000001</v>
      </c>
      <c r="AZ869">
        <f t="shared" si="269"/>
        <v>236.4598</v>
      </c>
      <c r="BA869">
        <f t="shared" si="275"/>
        <v>0</v>
      </c>
      <c r="BB869">
        <f t="shared" si="276"/>
        <v>3.665167916474088E-3</v>
      </c>
      <c r="BE869" t="e">
        <f t="shared" si="277"/>
        <v>#VALUE!</v>
      </c>
      <c r="BF869" t="e">
        <f t="shared" si="278"/>
        <v>#N/A</v>
      </c>
      <c r="BG869" t="e">
        <f t="shared" si="262"/>
        <v>#VALUE!</v>
      </c>
      <c r="BH869">
        <f t="shared" si="263"/>
        <v>0.12502268935083349</v>
      </c>
      <c r="BI869" t="e">
        <f t="shared" si="281"/>
        <v>#VALUE!</v>
      </c>
      <c r="BL869" s="9"/>
      <c r="BM869" s="10" t="e">
        <f t="shared" si="279"/>
        <v>#N/A</v>
      </c>
      <c r="BN869" s="10" t="e">
        <f t="shared" si="280"/>
        <v>#N/A</v>
      </c>
      <c r="BO869" s="10" t="e">
        <f t="shared" si="270"/>
        <v>#N/A</v>
      </c>
      <c r="BP869" t="str">
        <f t="shared" si="271"/>
        <v/>
      </c>
      <c r="BQ869" s="10" t="str">
        <f t="shared" si="272"/>
        <v/>
      </c>
    </row>
    <row r="870" spans="4:69" x14ac:dyDescent="0.25">
      <c r="D870" s="6">
        <v>43238</v>
      </c>
      <c r="E870">
        <v>236.4939</v>
      </c>
      <c r="F870">
        <v>235.6857</v>
      </c>
      <c r="I870" s="6">
        <v>43238</v>
      </c>
      <c r="J870">
        <v>235.6857</v>
      </c>
      <c r="K870">
        <v>236.4939</v>
      </c>
      <c r="P870" s="6">
        <v>43243</v>
      </c>
      <c r="Q870">
        <v>7.0099999999999996E-2</v>
      </c>
      <c r="S870" s="6">
        <v>43245</v>
      </c>
      <c r="T870">
        <v>99493</v>
      </c>
      <c r="AJ870" s="6">
        <v>43243</v>
      </c>
      <c r="AK870" s="4">
        <f t="shared" si="264"/>
        <v>7.0099999999999996E-2</v>
      </c>
      <c r="AM870" s="6">
        <v>43245</v>
      </c>
      <c r="AN870">
        <f t="shared" si="265"/>
        <v>22813.147942000003</v>
      </c>
      <c r="AR870" s="6">
        <v>43238</v>
      </c>
      <c r="AS870">
        <f t="shared" si="266"/>
        <v>236.4939</v>
      </c>
      <c r="AT870">
        <f t="shared" si="267"/>
        <v>2509.2399999999998</v>
      </c>
      <c r="AU870">
        <f t="shared" si="273"/>
        <v>3.8099070316468531E-3</v>
      </c>
      <c r="AV870">
        <f t="shared" si="274"/>
        <v>3.8405530396377063E-3</v>
      </c>
      <c r="AX870" s="6">
        <v>43238</v>
      </c>
      <c r="AY870">
        <f t="shared" si="268"/>
        <v>236.4939</v>
      </c>
      <c r="AZ870">
        <f t="shared" si="269"/>
        <v>235.6857</v>
      </c>
      <c r="BA870">
        <f t="shared" si="275"/>
        <v>-3.4174242972017099E-3</v>
      </c>
      <c r="BB870">
        <f t="shared" si="276"/>
        <v>0</v>
      </c>
      <c r="BE870" t="e">
        <f t="shared" si="277"/>
        <v>#VALUE!</v>
      </c>
      <c r="BF870" t="e">
        <f t="shared" si="278"/>
        <v>#N/A</v>
      </c>
      <c r="BG870" t="e">
        <f t="shared" si="262"/>
        <v>#VALUE!</v>
      </c>
      <c r="BH870">
        <f t="shared" si="263"/>
        <v>0.12429795778446408</v>
      </c>
      <c r="BI870" t="e">
        <f t="shared" si="281"/>
        <v>#VALUE!</v>
      </c>
      <c r="BL870" s="9"/>
      <c r="BM870" s="10" t="e">
        <f t="shared" si="279"/>
        <v>#N/A</v>
      </c>
      <c r="BN870" s="10" t="e">
        <f t="shared" si="280"/>
        <v>#N/A</v>
      </c>
      <c r="BO870" s="10" t="e">
        <f t="shared" si="270"/>
        <v>#N/A</v>
      </c>
      <c r="BP870" t="str">
        <f t="shared" si="271"/>
        <v/>
      </c>
      <c r="BQ870" s="10" t="str">
        <f t="shared" si="272"/>
        <v/>
      </c>
    </row>
    <row r="871" spans="4:69" x14ac:dyDescent="0.25">
      <c r="D871" s="6">
        <v>43241</v>
      </c>
      <c r="E871">
        <v>236.26949999999999</v>
      </c>
      <c r="F871">
        <v>236.28</v>
      </c>
      <c r="I871" s="6">
        <v>43241</v>
      </c>
      <c r="J871">
        <v>236.28</v>
      </c>
      <c r="K871">
        <v>236.26949999999999</v>
      </c>
      <c r="P871" s="6">
        <v>43244</v>
      </c>
      <c r="Q871">
        <v>7.3499999999999996E-2</v>
      </c>
      <c r="S871" s="6">
        <v>43248</v>
      </c>
      <c r="T871">
        <v>7118</v>
      </c>
      <c r="AJ871" s="6">
        <v>43244</v>
      </c>
      <c r="AK871" s="4">
        <f t="shared" si="264"/>
        <v>7.3499999999999996E-2</v>
      </c>
      <c r="AM871" s="6">
        <v>43248</v>
      </c>
      <c r="AN871">
        <f t="shared" si="265"/>
        <v>1632.9403799999998</v>
      </c>
      <c r="AR871" s="6">
        <v>43241</v>
      </c>
      <c r="AS871">
        <f t="shared" si="266"/>
        <v>236.26949999999999</v>
      </c>
      <c r="AT871">
        <f t="shared" si="267"/>
        <v>2507.09</v>
      </c>
      <c r="AU871">
        <f t="shared" si="273"/>
        <v>-9.4886168311314467E-4</v>
      </c>
      <c r="AV871">
        <f t="shared" si="274"/>
        <v>-8.5683314469708893E-4</v>
      </c>
      <c r="AX871" s="6">
        <v>43241</v>
      </c>
      <c r="AY871">
        <f t="shared" si="268"/>
        <v>236.26949999999999</v>
      </c>
      <c r="AZ871">
        <f t="shared" si="269"/>
        <v>236.28</v>
      </c>
      <c r="BA871">
        <f t="shared" si="275"/>
        <v>0</v>
      </c>
      <c r="BB871">
        <f t="shared" si="276"/>
        <v>4.4440776316934105E-5</v>
      </c>
      <c r="BE871" t="e">
        <f t="shared" si="277"/>
        <v>#VALUE!</v>
      </c>
      <c r="BF871" t="e">
        <f t="shared" si="278"/>
        <v>#N/A</v>
      </c>
      <c r="BG871" t="e">
        <f t="shared" si="262"/>
        <v>#VALUE!</v>
      </c>
      <c r="BH871">
        <f t="shared" si="263"/>
        <v>0.12428679034402119</v>
      </c>
      <c r="BI871" t="e">
        <f t="shared" si="281"/>
        <v>#VALUE!</v>
      </c>
      <c r="BL871" s="9"/>
      <c r="BM871" s="10" t="e">
        <f t="shared" si="279"/>
        <v>#N/A</v>
      </c>
      <c r="BN871" s="10" t="e">
        <f t="shared" si="280"/>
        <v>#N/A</v>
      </c>
      <c r="BO871" s="10" t="e">
        <f t="shared" si="270"/>
        <v>#N/A</v>
      </c>
      <c r="BP871" t="str">
        <f t="shared" si="271"/>
        <v/>
      </c>
      <c r="BQ871" s="10" t="str">
        <f t="shared" si="272"/>
        <v/>
      </c>
    </row>
    <row r="872" spans="4:69" x14ac:dyDescent="0.25">
      <c r="D872" s="6">
        <v>43242</v>
      </c>
      <c r="E872">
        <v>235.71090000000001</v>
      </c>
      <c r="F872">
        <v>235.7183</v>
      </c>
      <c r="I872" s="6">
        <v>43242</v>
      </c>
      <c r="J872">
        <v>235.7183</v>
      </c>
      <c r="K872">
        <v>235.71090000000001</v>
      </c>
      <c r="P872" s="6">
        <v>43245</v>
      </c>
      <c r="Q872">
        <v>6.5600000000000006E-2</v>
      </c>
      <c r="S872" s="6">
        <v>43249</v>
      </c>
      <c r="T872">
        <v>83748</v>
      </c>
      <c r="AJ872" s="6">
        <v>43245</v>
      </c>
      <c r="AK872" s="4">
        <f t="shared" si="264"/>
        <v>6.5600000000000006E-2</v>
      </c>
      <c r="AM872" s="6">
        <v>43249</v>
      </c>
      <c r="AN872">
        <f t="shared" si="265"/>
        <v>18930.397919999999</v>
      </c>
      <c r="AR872" s="6">
        <v>43242</v>
      </c>
      <c r="AS872">
        <f t="shared" si="266"/>
        <v>235.71090000000001</v>
      </c>
      <c r="AT872">
        <f t="shared" si="267"/>
        <v>2501.2399999999998</v>
      </c>
      <c r="AU872">
        <f t="shared" si="273"/>
        <v>-2.3642493000577414E-3</v>
      </c>
      <c r="AV872">
        <f t="shared" si="274"/>
        <v>-2.3333825271530939E-3</v>
      </c>
      <c r="AX872" s="6">
        <v>43242</v>
      </c>
      <c r="AY872">
        <f t="shared" si="268"/>
        <v>235.71090000000001</v>
      </c>
      <c r="AZ872">
        <f t="shared" si="269"/>
        <v>235.7183</v>
      </c>
      <c r="BA872">
        <f t="shared" si="275"/>
        <v>0</v>
      </c>
      <c r="BB872">
        <f t="shared" si="276"/>
        <v>3.1394390331396238E-5</v>
      </c>
      <c r="BE872" t="e">
        <f t="shared" si="277"/>
        <v>#VALUE!</v>
      </c>
      <c r="BF872" t="e">
        <f t="shared" si="278"/>
        <v>#N/A</v>
      </c>
      <c r="BG872" t="e">
        <f t="shared" si="262"/>
        <v>#VALUE!</v>
      </c>
      <c r="BH872">
        <f t="shared" si="263"/>
        <v>0.12424966032984711</v>
      </c>
      <c r="BI872" t="e">
        <f t="shared" si="281"/>
        <v>#VALUE!</v>
      </c>
      <c r="BL872" s="9"/>
      <c r="BM872" s="10" t="e">
        <f t="shared" si="279"/>
        <v>#N/A</v>
      </c>
      <c r="BN872" s="10" t="e">
        <f t="shared" si="280"/>
        <v>#N/A</v>
      </c>
      <c r="BO872" s="10" t="e">
        <f t="shared" si="270"/>
        <v>#N/A</v>
      </c>
      <c r="BP872" t="str">
        <f t="shared" si="271"/>
        <v/>
      </c>
      <c r="BQ872" s="10" t="str">
        <f t="shared" si="272"/>
        <v/>
      </c>
    </row>
    <row r="873" spans="4:69" x14ac:dyDescent="0.25">
      <c r="D873" s="6">
        <v>43243</v>
      </c>
      <c r="E873">
        <v>234.0659</v>
      </c>
      <c r="F873">
        <v>232.404</v>
      </c>
      <c r="I873" s="6">
        <v>43243</v>
      </c>
      <c r="J873">
        <v>232.404</v>
      </c>
      <c r="K873">
        <v>234.0659</v>
      </c>
      <c r="P873" s="6">
        <v>43248</v>
      </c>
      <c r="Q873">
        <v>6.8000000000000005E-2</v>
      </c>
      <c r="S873" s="6">
        <v>43250</v>
      </c>
      <c r="T873">
        <v>11158</v>
      </c>
      <c r="AJ873" s="6">
        <v>43248</v>
      </c>
      <c r="AK873" s="4">
        <f t="shared" si="264"/>
        <v>6.8000000000000005E-2</v>
      </c>
      <c r="AM873" s="6">
        <v>43250</v>
      </c>
      <c r="AN873">
        <f t="shared" si="265"/>
        <v>2540.6475891999999</v>
      </c>
      <c r="AR873" s="6">
        <v>43243</v>
      </c>
      <c r="AS873">
        <f t="shared" si="266"/>
        <v>234.0659</v>
      </c>
      <c r="AT873">
        <f t="shared" si="267"/>
        <v>2483.86</v>
      </c>
      <c r="AU873">
        <f t="shared" si="273"/>
        <v>-6.978888120999116E-3</v>
      </c>
      <c r="AV873">
        <f t="shared" si="274"/>
        <v>-6.9485535174551583E-3</v>
      </c>
      <c r="AX873" s="6">
        <v>43243</v>
      </c>
      <c r="AY873">
        <f t="shared" si="268"/>
        <v>234.0659</v>
      </c>
      <c r="AZ873">
        <f t="shared" si="269"/>
        <v>232.404</v>
      </c>
      <c r="BA873">
        <f t="shared" si="275"/>
        <v>-7.10013718358804E-3</v>
      </c>
      <c r="BB873">
        <f t="shared" si="276"/>
        <v>0</v>
      </c>
      <c r="BE873" t="e">
        <f t="shared" si="277"/>
        <v>#VALUE!</v>
      </c>
      <c r="BF873" t="e">
        <f t="shared" si="278"/>
        <v>#N/A</v>
      </c>
      <c r="BG873" t="e">
        <f t="shared" si="262"/>
        <v>#VALUE!</v>
      </c>
      <c r="BH873">
        <f t="shared" si="263"/>
        <v>0.12446759135958489</v>
      </c>
      <c r="BI873" t="e">
        <f t="shared" si="281"/>
        <v>#VALUE!</v>
      </c>
      <c r="BL873" s="9"/>
      <c r="BM873" s="10" t="e">
        <f t="shared" si="279"/>
        <v>#N/A</v>
      </c>
      <c r="BN873" s="10" t="e">
        <f t="shared" si="280"/>
        <v>#N/A</v>
      </c>
      <c r="BO873" s="10" t="e">
        <f t="shared" si="270"/>
        <v>#N/A</v>
      </c>
      <c r="BP873" t="str">
        <f t="shared" si="271"/>
        <v/>
      </c>
      <c r="BQ873" s="10" t="str">
        <f t="shared" si="272"/>
        <v/>
      </c>
    </row>
    <row r="874" spans="4:69" x14ac:dyDescent="0.25">
      <c r="D874" s="6">
        <v>43244</v>
      </c>
      <c r="E874">
        <v>231.1422</v>
      </c>
      <c r="F874">
        <v>228.8</v>
      </c>
      <c r="I874" s="6">
        <v>43244</v>
      </c>
      <c r="J874">
        <v>228.8</v>
      </c>
      <c r="K874">
        <v>231.1422</v>
      </c>
      <c r="P874" s="6">
        <v>43249</v>
      </c>
      <c r="Q874">
        <v>7.6499999999999999E-2</v>
      </c>
      <c r="S874" s="6">
        <v>43251</v>
      </c>
      <c r="T874">
        <v>38393</v>
      </c>
      <c r="AJ874" s="6">
        <v>43249</v>
      </c>
      <c r="AK874" s="4">
        <f t="shared" si="264"/>
        <v>7.6499999999999999E-2</v>
      </c>
      <c r="AM874" s="6">
        <v>43251</v>
      </c>
      <c r="AN874">
        <f t="shared" si="265"/>
        <v>8658.7848078999996</v>
      </c>
      <c r="AR874" s="6">
        <v>43244</v>
      </c>
      <c r="AS874">
        <f t="shared" si="266"/>
        <v>231.1422</v>
      </c>
      <c r="AT874">
        <f t="shared" si="267"/>
        <v>2452.91</v>
      </c>
      <c r="AU874">
        <f t="shared" si="273"/>
        <v>-1.2490926700557403E-2</v>
      </c>
      <c r="AV874">
        <f t="shared" si="274"/>
        <v>-1.2460444630534862E-2</v>
      </c>
      <c r="AX874" s="6">
        <v>43244</v>
      </c>
      <c r="AY874">
        <f t="shared" si="268"/>
        <v>231.1422</v>
      </c>
      <c r="AZ874">
        <f t="shared" si="269"/>
        <v>228.8</v>
      </c>
      <c r="BA874">
        <f t="shared" si="275"/>
        <v>-1.0133156126401754E-2</v>
      </c>
      <c r="BB874">
        <f t="shared" si="276"/>
        <v>0</v>
      </c>
      <c r="BE874" t="e">
        <f t="shared" si="277"/>
        <v>#VALUE!</v>
      </c>
      <c r="BF874" t="e">
        <f t="shared" si="278"/>
        <v>#N/A</v>
      </c>
      <c r="BG874" t="e">
        <f t="shared" si="262"/>
        <v>#VALUE!</v>
      </c>
      <c r="BH874">
        <f t="shared" si="263"/>
        <v>0.12504226986322797</v>
      </c>
      <c r="BI874" t="e">
        <f t="shared" si="281"/>
        <v>#VALUE!</v>
      </c>
      <c r="BL874" s="9"/>
      <c r="BM874" s="10" t="e">
        <f t="shared" si="279"/>
        <v>#N/A</v>
      </c>
      <c r="BN874" s="10" t="e">
        <f t="shared" si="280"/>
        <v>#N/A</v>
      </c>
      <c r="BO874" s="10" t="e">
        <f t="shared" si="270"/>
        <v>#N/A</v>
      </c>
      <c r="BP874" t="str">
        <f t="shared" si="271"/>
        <v/>
      </c>
      <c r="BQ874" s="10" t="str">
        <f t="shared" si="272"/>
        <v/>
      </c>
    </row>
    <row r="875" spans="4:69" x14ac:dyDescent="0.25">
      <c r="D875" s="6">
        <v>43245</v>
      </c>
      <c r="E875">
        <v>230.59899999999999</v>
      </c>
      <c r="F875">
        <v>229.29400000000001</v>
      </c>
      <c r="I875" s="6">
        <v>43245</v>
      </c>
      <c r="J875">
        <v>229.29400000000001</v>
      </c>
      <c r="K875">
        <v>230.59899999999999</v>
      </c>
      <c r="P875" s="6">
        <v>43250</v>
      </c>
      <c r="Q875">
        <v>6.9099999999999995E-2</v>
      </c>
      <c r="S875" s="6">
        <v>43252</v>
      </c>
      <c r="T875">
        <v>6145</v>
      </c>
      <c r="AJ875" s="6">
        <v>43250</v>
      </c>
      <c r="AK875" s="4">
        <f t="shared" si="264"/>
        <v>6.9099999999999995E-2</v>
      </c>
      <c r="AM875" s="6">
        <v>43252</v>
      </c>
      <c r="AN875">
        <f t="shared" si="265"/>
        <v>1406.3201199999999</v>
      </c>
      <c r="AR875" s="6">
        <v>43245</v>
      </c>
      <c r="AS875">
        <f t="shared" si="266"/>
        <v>230.59899999999999</v>
      </c>
      <c r="AT875">
        <f t="shared" si="267"/>
        <v>2447.2199999999998</v>
      </c>
      <c r="AU875">
        <f t="shared" si="273"/>
        <v>-2.3500684859796284E-3</v>
      </c>
      <c r="AV875">
        <f t="shared" si="274"/>
        <v>-2.3196937515033156E-3</v>
      </c>
      <c r="AX875" s="6">
        <v>43245</v>
      </c>
      <c r="AY875">
        <f t="shared" si="268"/>
        <v>230.59899999999999</v>
      </c>
      <c r="AZ875">
        <f t="shared" si="269"/>
        <v>229.29400000000001</v>
      </c>
      <c r="BA875">
        <f t="shared" si="275"/>
        <v>-5.6591745844517538E-3</v>
      </c>
      <c r="BB875">
        <f t="shared" si="276"/>
        <v>0</v>
      </c>
      <c r="BE875" t="e">
        <f t="shared" si="277"/>
        <v>#VALUE!</v>
      </c>
      <c r="BF875" t="e">
        <f t="shared" si="278"/>
        <v>#N/A</v>
      </c>
      <c r="BG875" t="e">
        <f t="shared" si="262"/>
        <v>#VALUE!</v>
      </c>
      <c r="BH875">
        <f t="shared" si="263"/>
        <v>0.1250669717085453</v>
      </c>
      <c r="BI875" t="e">
        <f t="shared" si="281"/>
        <v>#VALUE!</v>
      </c>
      <c r="BL875" s="9"/>
      <c r="BM875" s="10" t="e">
        <f t="shared" si="279"/>
        <v>#N/A</v>
      </c>
      <c r="BN875" s="10" t="e">
        <f t="shared" si="280"/>
        <v>#N/A</v>
      </c>
      <c r="BO875" s="10" t="e">
        <f t="shared" si="270"/>
        <v>#N/A</v>
      </c>
      <c r="BP875" t="str">
        <f t="shared" si="271"/>
        <v/>
      </c>
      <c r="BQ875" s="10" t="str">
        <f t="shared" si="272"/>
        <v/>
      </c>
    </row>
    <row r="876" spans="4:69" x14ac:dyDescent="0.25">
      <c r="D876" s="6">
        <v>43248</v>
      </c>
      <c r="E876">
        <v>230.3997</v>
      </c>
      <c r="F876">
        <v>229.41</v>
      </c>
      <c r="I876" s="6">
        <v>43248</v>
      </c>
      <c r="J876">
        <v>229.41</v>
      </c>
      <c r="K876">
        <v>230.3997</v>
      </c>
      <c r="P876" s="6">
        <v>43251</v>
      </c>
      <c r="Q876">
        <v>8.3400000000000002E-2</v>
      </c>
      <c r="S876" s="6">
        <v>43255</v>
      </c>
      <c r="T876">
        <v>4158</v>
      </c>
      <c r="AJ876" s="6">
        <v>43251</v>
      </c>
      <c r="AK876" s="4">
        <f t="shared" si="264"/>
        <v>8.3400000000000002E-2</v>
      </c>
      <c r="AM876" s="6">
        <v>43255</v>
      </c>
      <c r="AN876">
        <f t="shared" si="265"/>
        <v>961.45434</v>
      </c>
      <c r="AR876" s="6">
        <v>43248</v>
      </c>
      <c r="AS876">
        <f t="shared" si="266"/>
        <v>230.3997</v>
      </c>
      <c r="AT876">
        <f t="shared" si="267"/>
        <v>2445.33</v>
      </c>
      <c r="AU876">
        <f t="shared" si="273"/>
        <v>-8.6427087715035267E-4</v>
      </c>
      <c r="AV876">
        <f t="shared" si="274"/>
        <v>-7.7230490107138561E-4</v>
      </c>
      <c r="AX876" s="6">
        <v>43248</v>
      </c>
      <c r="AY876">
        <f t="shared" si="268"/>
        <v>230.3997</v>
      </c>
      <c r="AZ876">
        <f t="shared" si="269"/>
        <v>229.41</v>
      </c>
      <c r="BA876">
        <f t="shared" si="275"/>
        <v>-4.2955785098678367E-3</v>
      </c>
      <c r="BB876">
        <f t="shared" si="276"/>
        <v>0</v>
      </c>
      <c r="BE876" t="e">
        <f t="shared" si="277"/>
        <v>#VALUE!</v>
      </c>
      <c r="BF876" t="e">
        <f t="shared" si="278"/>
        <v>#N/A</v>
      </c>
      <c r="BG876" t="e">
        <f t="shared" si="262"/>
        <v>#VALUE!</v>
      </c>
      <c r="BH876">
        <f t="shared" si="263"/>
        <v>0.12491987988475575</v>
      </c>
      <c r="BI876" t="e">
        <f t="shared" si="281"/>
        <v>#VALUE!</v>
      </c>
      <c r="BL876" s="9"/>
      <c r="BM876" s="10" t="e">
        <f t="shared" si="279"/>
        <v>#N/A</v>
      </c>
      <c r="BN876" s="10" t="e">
        <f t="shared" si="280"/>
        <v>#N/A</v>
      </c>
      <c r="BO876" s="10" t="e">
        <f t="shared" si="270"/>
        <v>#N/A</v>
      </c>
      <c r="BP876" t="str">
        <f t="shared" si="271"/>
        <v/>
      </c>
      <c r="BQ876" s="10" t="str">
        <f t="shared" si="272"/>
        <v/>
      </c>
    </row>
    <row r="877" spans="4:69" x14ac:dyDescent="0.25">
      <c r="D877" s="6">
        <v>43249</v>
      </c>
      <c r="E877">
        <v>229.22900000000001</v>
      </c>
      <c r="F877">
        <v>226.04</v>
      </c>
      <c r="I877" s="6">
        <v>43249</v>
      </c>
      <c r="J877">
        <v>226.04</v>
      </c>
      <c r="K877">
        <v>229.22900000000001</v>
      </c>
      <c r="P877" s="6">
        <v>43252</v>
      </c>
      <c r="Q877">
        <v>9.4399999999999998E-2</v>
      </c>
      <c r="S877" s="6">
        <v>43256</v>
      </c>
      <c r="T877">
        <v>3219</v>
      </c>
      <c r="AJ877" s="6">
        <v>43252</v>
      </c>
      <c r="AK877" s="4">
        <f t="shared" si="264"/>
        <v>9.4399999999999998E-2</v>
      </c>
      <c r="AM877" s="6">
        <v>43256</v>
      </c>
      <c r="AN877">
        <f t="shared" si="265"/>
        <v>741.48377399999993</v>
      </c>
      <c r="AR877" s="6">
        <v>43249</v>
      </c>
      <c r="AS877">
        <f t="shared" si="266"/>
        <v>229.22900000000001</v>
      </c>
      <c r="AT877">
        <f t="shared" si="267"/>
        <v>2432.98</v>
      </c>
      <c r="AU877">
        <f t="shared" si="273"/>
        <v>-5.0811698105508452E-3</v>
      </c>
      <c r="AV877">
        <f t="shared" si="274"/>
        <v>-5.0504430894807717E-3</v>
      </c>
      <c r="AX877" s="6">
        <v>43249</v>
      </c>
      <c r="AY877">
        <f t="shared" si="268"/>
        <v>229.22900000000001</v>
      </c>
      <c r="AZ877">
        <f t="shared" si="269"/>
        <v>226.04</v>
      </c>
      <c r="BA877">
        <f t="shared" si="275"/>
        <v>-1.3911852339800079E-2</v>
      </c>
      <c r="BB877">
        <f t="shared" si="276"/>
        <v>0</v>
      </c>
      <c r="BE877" t="e">
        <f t="shared" si="277"/>
        <v>#VALUE!</v>
      </c>
      <c r="BF877" t="e">
        <f t="shared" si="278"/>
        <v>#N/A</v>
      </c>
      <c r="BG877" t="e">
        <f t="shared" si="262"/>
        <v>#VALUE!</v>
      </c>
      <c r="BH877">
        <f t="shared" si="263"/>
        <v>0.12504829561092418</v>
      </c>
      <c r="BI877" t="e">
        <f t="shared" si="281"/>
        <v>#VALUE!</v>
      </c>
      <c r="BL877" s="9"/>
      <c r="BM877" s="10" t="e">
        <f t="shared" si="279"/>
        <v>#N/A</v>
      </c>
      <c r="BN877" s="10" t="e">
        <f t="shared" si="280"/>
        <v>#N/A</v>
      </c>
      <c r="BO877" s="10" t="e">
        <f t="shared" si="270"/>
        <v>#N/A</v>
      </c>
      <c r="BP877" t="str">
        <f t="shared" si="271"/>
        <v/>
      </c>
      <c r="BQ877" s="10" t="str">
        <f t="shared" si="272"/>
        <v/>
      </c>
    </row>
    <row r="878" spans="4:69" x14ac:dyDescent="0.25">
      <c r="D878" s="6">
        <v>43250</v>
      </c>
      <c r="E878">
        <v>225.72380000000001</v>
      </c>
      <c r="F878">
        <v>227.69739999999999</v>
      </c>
      <c r="I878" s="6">
        <v>43250</v>
      </c>
      <c r="J878">
        <v>227.69739999999999</v>
      </c>
      <c r="K878">
        <v>225.72380000000001</v>
      </c>
      <c r="P878" s="6">
        <v>43255</v>
      </c>
      <c r="Q878">
        <v>7.5800000000000006E-2</v>
      </c>
      <c r="S878" s="6">
        <v>43257</v>
      </c>
      <c r="T878">
        <v>32026</v>
      </c>
      <c r="AJ878" s="6">
        <v>43255</v>
      </c>
      <c r="AK878" s="4">
        <f t="shared" si="264"/>
        <v>7.5800000000000006E-2</v>
      </c>
      <c r="AM878" s="6">
        <v>43257</v>
      </c>
      <c r="AN878">
        <f t="shared" si="265"/>
        <v>7422.9766721999995</v>
      </c>
      <c r="AR878" s="6">
        <v>43250</v>
      </c>
      <c r="AS878">
        <f t="shared" si="266"/>
        <v>225.72380000000001</v>
      </c>
      <c r="AT878">
        <f t="shared" si="267"/>
        <v>2395.85</v>
      </c>
      <c r="AU878">
        <f t="shared" si="273"/>
        <v>-1.5291258959381215E-2</v>
      </c>
      <c r="AV878">
        <f t="shared" si="274"/>
        <v>-1.52611201078513E-2</v>
      </c>
      <c r="AX878" s="6">
        <v>43250</v>
      </c>
      <c r="AY878">
        <f t="shared" si="268"/>
        <v>225.72380000000001</v>
      </c>
      <c r="AZ878">
        <f t="shared" si="269"/>
        <v>227.69739999999999</v>
      </c>
      <c r="BA878">
        <f t="shared" si="275"/>
        <v>0</v>
      </c>
      <c r="BB878">
        <f t="shared" si="276"/>
        <v>8.7434289162240386E-3</v>
      </c>
      <c r="BE878" t="e">
        <f t="shared" si="277"/>
        <v>#VALUE!</v>
      </c>
      <c r="BF878" t="e">
        <f t="shared" si="278"/>
        <v>#N/A</v>
      </c>
      <c r="BG878" t="e">
        <f t="shared" si="262"/>
        <v>#VALUE!</v>
      </c>
      <c r="BH878">
        <f t="shared" si="263"/>
        <v>0.12605751371270074</v>
      </c>
      <c r="BI878">
        <f t="shared" si="281"/>
        <v>0.99999147729050086</v>
      </c>
      <c r="BL878" s="9"/>
      <c r="BM878" s="10" t="e">
        <f t="shared" si="279"/>
        <v>#N/A</v>
      </c>
      <c r="BN878" s="10" t="e">
        <f t="shared" si="280"/>
        <v>#N/A</v>
      </c>
      <c r="BO878" s="10" t="e">
        <f t="shared" si="270"/>
        <v>#N/A</v>
      </c>
      <c r="BP878" t="str">
        <f t="shared" si="271"/>
        <v/>
      </c>
      <c r="BQ878" s="10" t="str">
        <f t="shared" si="272"/>
        <v/>
      </c>
    </row>
    <row r="879" spans="4:69" x14ac:dyDescent="0.25">
      <c r="D879" s="6">
        <v>43251</v>
      </c>
      <c r="E879">
        <v>227.24969999999999</v>
      </c>
      <c r="F879">
        <v>225.53030000000001</v>
      </c>
      <c r="I879" s="6">
        <v>43251</v>
      </c>
      <c r="J879">
        <v>225.53030000000001</v>
      </c>
      <c r="K879">
        <v>227.24969999999999</v>
      </c>
      <c r="P879" s="6">
        <v>43256</v>
      </c>
      <c r="Q879">
        <v>7.5800000000000006E-2</v>
      </c>
      <c r="S879" s="6">
        <v>43258</v>
      </c>
      <c r="T879">
        <v>3981</v>
      </c>
      <c r="AJ879" s="6">
        <v>43256</v>
      </c>
      <c r="AK879" s="4">
        <f t="shared" si="264"/>
        <v>7.5800000000000006E-2</v>
      </c>
      <c r="AM879" s="6">
        <v>43258</v>
      </c>
      <c r="AN879">
        <f t="shared" si="265"/>
        <v>924.20905500000003</v>
      </c>
      <c r="AR879" s="6">
        <v>43251</v>
      </c>
      <c r="AS879">
        <f t="shared" si="266"/>
        <v>227.24969999999999</v>
      </c>
      <c r="AT879">
        <f t="shared" si="267"/>
        <v>2412.12</v>
      </c>
      <c r="AU879">
        <f t="shared" si="273"/>
        <v>6.7600315075324602E-3</v>
      </c>
      <c r="AV879">
        <f t="shared" si="274"/>
        <v>6.7909092806310856E-3</v>
      </c>
      <c r="AX879" s="6">
        <v>43251</v>
      </c>
      <c r="AY879">
        <f t="shared" si="268"/>
        <v>227.24969999999999</v>
      </c>
      <c r="AZ879">
        <f t="shared" si="269"/>
        <v>225.53030000000001</v>
      </c>
      <c r="BA879">
        <f t="shared" si="275"/>
        <v>-7.5661265999470428E-3</v>
      </c>
      <c r="BB879">
        <f t="shared" si="276"/>
        <v>0</v>
      </c>
      <c r="BE879" t="e">
        <f t="shared" si="277"/>
        <v>#VALUE!</v>
      </c>
      <c r="BF879" t="e">
        <f t="shared" si="278"/>
        <v>#N/A</v>
      </c>
      <c r="BG879" t="e">
        <f t="shared" si="262"/>
        <v>#VALUE!</v>
      </c>
      <c r="BH879">
        <f t="shared" si="263"/>
        <v>0.12617779248439928</v>
      </c>
      <c r="BI879">
        <f t="shared" si="281"/>
        <v>0.99999204663820973</v>
      </c>
      <c r="BL879" s="9"/>
      <c r="BM879" s="10" t="e">
        <f t="shared" si="279"/>
        <v>#N/A</v>
      </c>
      <c r="BN879" s="10" t="e">
        <f t="shared" si="280"/>
        <v>#N/A</v>
      </c>
      <c r="BO879" s="10" t="e">
        <f t="shared" si="270"/>
        <v>#N/A</v>
      </c>
      <c r="BP879" t="str">
        <f t="shared" si="271"/>
        <v/>
      </c>
      <c r="BQ879" s="10" t="str">
        <f t="shared" si="272"/>
        <v/>
      </c>
    </row>
    <row r="880" spans="4:69" x14ac:dyDescent="0.25">
      <c r="D880" s="6">
        <v>43252</v>
      </c>
      <c r="E880">
        <v>227.4528</v>
      </c>
      <c r="F880">
        <v>228.85599999999999</v>
      </c>
      <c r="I880" s="6">
        <v>43252</v>
      </c>
      <c r="J880">
        <v>228.85599999999999</v>
      </c>
      <c r="K880">
        <v>227.4528</v>
      </c>
      <c r="P880" s="6">
        <v>43257</v>
      </c>
      <c r="Q880">
        <v>7.8600000000000003E-2</v>
      </c>
      <c r="S880" s="6">
        <v>43259</v>
      </c>
      <c r="T880">
        <v>5195</v>
      </c>
      <c r="AJ880" s="6">
        <v>43257</v>
      </c>
      <c r="AK880" s="4">
        <f t="shared" si="264"/>
        <v>7.8600000000000003E-2</v>
      </c>
      <c r="AM880" s="6">
        <v>43259</v>
      </c>
      <c r="AN880">
        <f t="shared" si="265"/>
        <v>1199.4215999999999</v>
      </c>
      <c r="AR880" s="6">
        <v>43252</v>
      </c>
      <c r="AS880">
        <f t="shared" si="266"/>
        <v>227.4528</v>
      </c>
      <c r="AT880">
        <f t="shared" si="267"/>
        <v>2414.35</v>
      </c>
      <c r="AU880">
        <f t="shared" si="273"/>
        <v>8.9373055277963687E-4</v>
      </c>
      <c r="AV880">
        <f t="shared" si="274"/>
        <v>9.2449795200910678E-4</v>
      </c>
      <c r="AX880" s="6">
        <v>43252</v>
      </c>
      <c r="AY880">
        <f t="shared" si="268"/>
        <v>227.4528</v>
      </c>
      <c r="AZ880">
        <f t="shared" si="269"/>
        <v>228.85599999999999</v>
      </c>
      <c r="BA880">
        <f t="shared" si="275"/>
        <v>0</v>
      </c>
      <c r="BB880">
        <f t="shared" si="276"/>
        <v>6.1691920257740396E-3</v>
      </c>
      <c r="BE880" t="e">
        <f t="shared" si="277"/>
        <v>#VALUE!</v>
      </c>
      <c r="BF880" t="e">
        <f t="shared" si="278"/>
        <v>#N/A</v>
      </c>
      <c r="BG880" t="e">
        <f t="shared" si="262"/>
        <v>#VALUE!</v>
      </c>
      <c r="BH880">
        <f t="shared" si="263"/>
        <v>0.12570654895783603</v>
      </c>
      <c r="BI880">
        <f t="shared" si="281"/>
        <v>0.99999358731039867</v>
      </c>
      <c r="BL880" s="9"/>
      <c r="BM880" s="10" t="e">
        <f t="shared" si="279"/>
        <v>#N/A</v>
      </c>
      <c r="BN880" s="10" t="e">
        <f t="shared" si="280"/>
        <v>#N/A</v>
      </c>
      <c r="BO880" s="10" t="e">
        <f t="shared" si="270"/>
        <v>#N/A</v>
      </c>
      <c r="BP880" t="str">
        <f t="shared" si="271"/>
        <v/>
      </c>
      <c r="BQ880" s="10" t="str">
        <f t="shared" si="272"/>
        <v/>
      </c>
    </row>
    <row r="881" spans="4:69" x14ac:dyDescent="0.25">
      <c r="D881" s="6">
        <v>43255</v>
      </c>
      <c r="E881">
        <v>230.7063</v>
      </c>
      <c r="F881">
        <v>231.23</v>
      </c>
      <c r="I881" s="6">
        <v>43255</v>
      </c>
      <c r="J881">
        <v>231.23</v>
      </c>
      <c r="K881">
        <v>230.7063</v>
      </c>
      <c r="P881" s="6">
        <v>43258</v>
      </c>
      <c r="Q881">
        <v>7.0300000000000001E-2</v>
      </c>
      <c r="S881" s="6">
        <v>43262</v>
      </c>
      <c r="T881">
        <v>21048</v>
      </c>
      <c r="AJ881" s="6">
        <v>43258</v>
      </c>
      <c r="AK881" s="4">
        <f t="shared" si="264"/>
        <v>7.0300000000000001E-2</v>
      </c>
      <c r="AM881" s="6">
        <v>43262</v>
      </c>
      <c r="AN881">
        <f t="shared" si="265"/>
        <v>4909.7533008</v>
      </c>
      <c r="AR881" s="6">
        <v>43255</v>
      </c>
      <c r="AS881">
        <f t="shared" si="266"/>
        <v>230.7063</v>
      </c>
      <c r="AT881">
        <f t="shared" si="267"/>
        <v>2449.11</v>
      </c>
      <c r="AU881">
        <f t="shared" si="273"/>
        <v>1.430406660195005E-2</v>
      </c>
      <c r="AV881">
        <f t="shared" si="274"/>
        <v>1.4397249777372778E-2</v>
      </c>
      <c r="AX881" s="6">
        <v>43255</v>
      </c>
      <c r="AY881">
        <f t="shared" si="268"/>
        <v>230.7063</v>
      </c>
      <c r="AZ881">
        <f t="shared" si="269"/>
        <v>231.23</v>
      </c>
      <c r="BA881">
        <f t="shared" si="275"/>
        <v>0</v>
      </c>
      <c r="BB881">
        <f t="shared" si="276"/>
        <v>2.269985691764731E-3</v>
      </c>
      <c r="BE881" t="e">
        <f t="shared" si="277"/>
        <v>#VALUE!</v>
      </c>
      <c r="BF881" t="e">
        <f t="shared" si="278"/>
        <v>#N/A</v>
      </c>
      <c r="BG881" t="e">
        <f t="shared" si="262"/>
        <v>#VALUE!</v>
      </c>
      <c r="BH881">
        <f t="shared" si="263"/>
        <v>0.12546161061651889</v>
      </c>
      <c r="BI881">
        <f t="shared" si="281"/>
        <v>0.99999440208332335</v>
      </c>
      <c r="BL881" s="9"/>
      <c r="BM881" s="10" t="e">
        <f t="shared" si="279"/>
        <v>#N/A</v>
      </c>
      <c r="BN881" s="10" t="e">
        <f t="shared" si="280"/>
        <v>#N/A</v>
      </c>
      <c r="BO881" s="10" t="e">
        <f t="shared" si="270"/>
        <v>#N/A</v>
      </c>
      <c r="BP881" t="str">
        <f t="shared" si="271"/>
        <v/>
      </c>
      <c r="BQ881" s="10" t="str">
        <f t="shared" si="272"/>
        <v/>
      </c>
    </row>
    <row r="882" spans="4:69" x14ac:dyDescent="0.25">
      <c r="D882" s="6">
        <v>43256</v>
      </c>
      <c r="E882">
        <v>230.73500000000001</v>
      </c>
      <c r="F882">
        <v>230.346</v>
      </c>
      <c r="I882" s="6">
        <v>43256</v>
      </c>
      <c r="J882">
        <v>230.346</v>
      </c>
      <c r="K882">
        <v>230.73500000000001</v>
      </c>
      <c r="P882" s="6">
        <v>43259</v>
      </c>
      <c r="Q882">
        <v>7.6799999999999993E-2</v>
      </c>
      <c r="S882" s="6">
        <v>43263</v>
      </c>
      <c r="T882">
        <v>30823</v>
      </c>
      <c r="AJ882" s="6">
        <v>43259</v>
      </c>
      <c r="AK882" s="4">
        <f t="shared" si="264"/>
        <v>7.6799999999999993E-2</v>
      </c>
      <c r="AM882" s="6">
        <v>43263</v>
      </c>
      <c r="AN882">
        <f t="shared" si="265"/>
        <v>7175.8255724999999</v>
      </c>
      <c r="AR882" s="6">
        <v>43256</v>
      </c>
      <c r="AS882">
        <f t="shared" si="266"/>
        <v>230.73500000000001</v>
      </c>
      <c r="AT882">
        <f t="shared" si="267"/>
        <v>2449.4899999999998</v>
      </c>
      <c r="AU882">
        <f t="shared" si="273"/>
        <v>1.2440059070772946E-4</v>
      </c>
      <c r="AV882">
        <f t="shared" si="274"/>
        <v>1.5515840448143692E-4</v>
      </c>
      <c r="AX882" s="6">
        <v>43256</v>
      </c>
      <c r="AY882">
        <f t="shared" si="268"/>
        <v>230.73500000000001</v>
      </c>
      <c r="AZ882">
        <f t="shared" si="269"/>
        <v>230.346</v>
      </c>
      <c r="BA882">
        <f t="shared" si="275"/>
        <v>-1.685916744317062E-3</v>
      </c>
      <c r="BB882">
        <f t="shared" si="276"/>
        <v>0</v>
      </c>
      <c r="BE882" t="e">
        <f t="shared" si="277"/>
        <v>#VALUE!</v>
      </c>
      <c r="BF882" t="e">
        <f t="shared" si="278"/>
        <v>#N/A</v>
      </c>
      <c r="BG882" t="e">
        <f t="shared" si="262"/>
        <v>#VALUE!</v>
      </c>
      <c r="BH882">
        <f t="shared" si="263"/>
        <v>0.1254477559908535</v>
      </c>
      <c r="BI882">
        <f t="shared" si="281"/>
        <v>0.99999424982592622</v>
      </c>
      <c r="BL882" s="9"/>
      <c r="BM882" s="10" t="e">
        <f t="shared" si="279"/>
        <v>#N/A</v>
      </c>
      <c r="BN882" s="10" t="e">
        <f t="shared" si="280"/>
        <v>#N/A</v>
      </c>
      <c r="BO882" s="10" t="e">
        <f t="shared" si="270"/>
        <v>#N/A</v>
      </c>
      <c r="BP882" t="str">
        <f t="shared" si="271"/>
        <v/>
      </c>
      <c r="BQ882" s="10" t="str">
        <f t="shared" si="272"/>
        <v/>
      </c>
    </row>
    <row r="883" spans="4:69" x14ac:dyDescent="0.25">
      <c r="D883" s="6">
        <v>43257</v>
      </c>
      <c r="E883">
        <v>231.0548</v>
      </c>
      <c r="F883">
        <v>231.77969999999999</v>
      </c>
      <c r="I883" s="6">
        <v>43257</v>
      </c>
      <c r="J883">
        <v>231.77969999999999</v>
      </c>
      <c r="K883">
        <v>231.0548</v>
      </c>
      <c r="P883" s="6">
        <v>43262</v>
      </c>
      <c r="Q883">
        <v>7.2700000000000001E-2</v>
      </c>
      <c r="S883" s="6">
        <v>43264</v>
      </c>
      <c r="T883">
        <v>297135</v>
      </c>
      <c r="AJ883" s="6">
        <v>43262</v>
      </c>
      <c r="AK883" s="4">
        <f t="shared" si="264"/>
        <v>7.2700000000000001E-2</v>
      </c>
      <c r="AM883" s="6">
        <v>43264</v>
      </c>
      <c r="AN883">
        <f t="shared" si="265"/>
        <v>69443.42085000001</v>
      </c>
      <c r="AR883" s="6">
        <v>43257</v>
      </c>
      <c r="AS883">
        <f t="shared" si="266"/>
        <v>231.0548</v>
      </c>
      <c r="AT883">
        <f t="shared" si="267"/>
        <v>2452.96</v>
      </c>
      <c r="AU883">
        <f t="shared" si="273"/>
        <v>1.3860055908292424E-3</v>
      </c>
      <c r="AV883">
        <f t="shared" si="274"/>
        <v>1.4166214191526638E-3</v>
      </c>
      <c r="AX883" s="6">
        <v>43257</v>
      </c>
      <c r="AY883">
        <f t="shared" si="268"/>
        <v>231.0548</v>
      </c>
      <c r="AZ883">
        <f t="shared" si="269"/>
        <v>231.77969999999999</v>
      </c>
      <c r="BA883">
        <f t="shared" si="275"/>
        <v>0</v>
      </c>
      <c r="BB883">
        <f t="shared" si="276"/>
        <v>3.1373509660910237E-3</v>
      </c>
      <c r="BE883" t="e">
        <f t="shared" si="277"/>
        <v>#VALUE!</v>
      </c>
      <c r="BF883" t="e">
        <f t="shared" si="278"/>
        <v>#N/A</v>
      </c>
      <c r="BG883" t="e">
        <f t="shared" si="262"/>
        <v>#VALUE!</v>
      </c>
      <c r="BH883">
        <f t="shared" si="263"/>
        <v>0.12512274961602987</v>
      </c>
      <c r="BI883">
        <f t="shared" si="281"/>
        <v>0.9999942418648502</v>
      </c>
      <c r="BL883" s="9"/>
      <c r="BM883" s="10" t="e">
        <f t="shared" si="279"/>
        <v>#N/A</v>
      </c>
      <c r="BN883" s="10" t="e">
        <f t="shared" si="280"/>
        <v>#N/A</v>
      </c>
      <c r="BO883" s="10" t="e">
        <f t="shared" si="270"/>
        <v>#N/A</v>
      </c>
      <c r="BP883" t="str">
        <f t="shared" si="271"/>
        <v/>
      </c>
      <c r="BQ883" s="10" t="str">
        <f t="shared" si="272"/>
        <v/>
      </c>
    </row>
    <row r="884" spans="4:69" x14ac:dyDescent="0.25">
      <c r="D884" s="6">
        <v>43258</v>
      </c>
      <c r="E884">
        <v>232.65459999999999</v>
      </c>
      <c r="F884">
        <v>232.155</v>
      </c>
      <c r="I884" s="6">
        <v>43258</v>
      </c>
      <c r="J884">
        <v>232.155</v>
      </c>
      <c r="K884">
        <v>232.65459999999999</v>
      </c>
      <c r="P884" s="6">
        <v>43263</v>
      </c>
      <c r="Q884">
        <v>7.9500000000000001E-2</v>
      </c>
      <c r="S884" s="6">
        <v>43265</v>
      </c>
      <c r="T884">
        <v>5590</v>
      </c>
      <c r="AJ884" s="6">
        <v>43263</v>
      </c>
      <c r="AK884" s="4">
        <f t="shared" si="264"/>
        <v>7.9500000000000001E-2</v>
      </c>
      <c r="AM884" s="6">
        <v>43265</v>
      </c>
      <c r="AN884">
        <f t="shared" si="265"/>
        <v>1302.828878</v>
      </c>
      <c r="AR884" s="6">
        <v>43258</v>
      </c>
      <c r="AS884">
        <f t="shared" si="266"/>
        <v>232.65459999999999</v>
      </c>
      <c r="AT884">
        <f t="shared" si="267"/>
        <v>2470.02</v>
      </c>
      <c r="AU884">
        <f t="shared" si="273"/>
        <v>6.923898572979148E-3</v>
      </c>
      <c r="AV884">
        <f t="shared" si="274"/>
        <v>6.9548626964972549E-3</v>
      </c>
      <c r="AX884" s="6">
        <v>43258</v>
      </c>
      <c r="AY884">
        <f t="shared" si="268"/>
        <v>232.65459999999999</v>
      </c>
      <c r="AZ884">
        <f t="shared" si="269"/>
        <v>232.155</v>
      </c>
      <c r="BA884">
        <f t="shared" si="275"/>
        <v>-2.1473893058636673E-3</v>
      </c>
      <c r="BB884">
        <f t="shared" si="276"/>
        <v>0</v>
      </c>
      <c r="BE884" t="e">
        <f t="shared" si="277"/>
        <v>#VALUE!</v>
      </c>
      <c r="BF884" t="e">
        <f t="shared" si="278"/>
        <v>#N/A</v>
      </c>
      <c r="BG884" t="e">
        <f t="shared" si="262"/>
        <v>#VALUE!</v>
      </c>
      <c r="BH884">
        <f t="shared" si="263"/>
        <v>0.12529078638597307</v>
      </c>
      <c r="BI884">
        <f t="shared" si="281"/>
        <v>0.99999401978474156</v>
      </c>
      <c r="BL884" s="9"/>
      <c r="BM884" s="10" t="e">
        <f t="shared" si="279"/>
        <v>#N/A</v>
      </c>
      <c r="BN884" s="10" t="e">
        <f t="shared" si="280"/>
        <v>#N/A</v>
      </c>
      <c r="BO884" s="10" t="e">
        <f t="shared" si="270"/>
        <v>#N/A</v>
      </c>
      <c r="BP884" t="str">
        <f t="shared" si="271"/>
        <v/>
      </c>
      <c r="BQ884" s="10" t="str">
        <f t="shared" si="272"/>
        <v/>
      </c>
    </row>
    <row r="885" spans="4:69" x14ac:dyDescent="0.25">
      <c r="D885" s="6">
        <v>43259</v>
      </c>
      <c r="E885">
        <v>231.67169999999999</v>
      </c>
      <c r="F885">
        <v>230.88</v>
      </c>
      <c r="I885" s="6">
        <v>43259</v>
      </c>
      <c r="J885">
        <v>230.88</v>
      </c>
      <c r="K885">
        <v>231.67169999999999</v>
      </c>
      <c r="P885" s="6">
        <v>43264</v>
      </c>
      <c r="Q885">
        <v>7.1599999999999997E-2</v>
      </c>
      <c r="S885" s="6">
        <v>43266</v>
      </c>
      <c r="T885">
        <v>2897</v>
      </c>
      <c r="AJ885" s="6">
        <v>43264</v>
      </c>
      <c r="AK885" s="4">
        <f t="shared" si="264"/>
        <v>7.1599999999999997E-2</v>
      </c>
      <c r="AM885" s="6">
        <v>43266</v>
      </c>
      <c r="AN885">
        <f t="shared" si="265"/>
        <v>668.38251379999997</v>
      </c>
      <c r="AR885" s="6">
        <v>43259</v>
      </c>
      <c r="AS885">
        <f t="shared" si="266"/>
        <v>231.67169999999999</v>
      </c>
      <c r="AT885">
        <f t="shared" si="267"/>
        <v>2459.66</v>
      </c>
      <c r="AU885">
        <f t="shared" si="273"/>
        <v>-4.2247176716041501E-3</v>
      </c>
      <c r="AV885">
        <f t="shared" si="274"/>
        <v>-4.1942980218784287E-3</v>
      </c>
      <c r="AX885" s="6">
        <v>43259</v>
      </c>
      <c r="AY885">
        <f t="shared" si="268"/>
        <v>231.67169999999999</v>
      </c>
      <c r="AZ885">
        <f t="shared" si="269"/>
        <v>230.88</v>
      </c>
      <c r="BA885">
        <f t="shared" si="275"/>
        <v>-3.4173358247899799E-3</v>
      </c>
      <c r="BB885">
        <f t="shared" si="276"/>
        <v>0</v>
      </c>
      <c r="BE885" t="e">
        <f t="shared" si="277"/>
        <v>#VALUE!</v>
      </c>
      <c r="BF885" t="e">
        <f t="shared" si="278"/>
        <v>#N/A</v>
      </c>
      <c r="BG885" t="e">
        <f t="shared" si="262"/>
        <v>#VALUE!</v>
      </c>
      <c r="BH885">
        <f t="shared" si="263"/>
        <v>0.12528848787516197</v>
      </c>
      <c r="BI885">
        <f t="shared" si="281"/>
        <v>0.99999483546950763</v>
      </c>
      <c r="BL885" s="9"/>
      <c r="BM885" s="10" t="e">
        <f t="shared" si="279"/>
        <v>#N/A</v>
      </c>
      <c r="BN885" s="10" t="e">
        <f t="shared" si="280"/>
        <v>#N/A</v>
      </c>
      <c r="BO885" s="10" t="e">
        <f t="shared" si="270"/>
        <v>#N/A</v>
      </c>
      <c r="BP885" t="str">
        <f t="shared" si="271"/>
        <v/>
      </c>
      <c r="BQ885" s="10" t="str">
        <f t="shared" si="272"/>
        <v/>
      </c>
    </row>
    <row r="886" spans="4:69" x14ac:dyDescent="0.25">
      <c r="D886" s="6">
        <v>43262</v>
      </c>
      <c r="E886">
        <v>232.33029999999999</v>
      </c>
      <c r="F886">
        <v>233.2646</v>
      </c>
      <c r="I886" s="6">
        <v>43262</v>
      </c>
      <c r="J886">
        <v>233.2646</v>
      </c>
      <c r="K886">
        <v>232.33029999999999</v>
      </c>
      <c r="P886" s="6">
        <v>43265</v>
      </c>
      <c r="Q886">
        <v>6.25E-2</v>
      </c>
      <c r="S886" s="6">
        <v>43269</v>
      </c>
      <c r="T886">
        <v>932</v>
      </c>
      <c r="AJ886" s="6">
        <v>43265</v>
      </c>
      <c r="AK886" s="4">
        <f t="shared" si="264"/>
        <v>6.25E-2</v>
      </c>
      <c r="AM886" s="6">
        <v>43269</v>
      </c>
      <c r="AN886">
        <f t="shared" si="265"/>
        <v>213.97788</v>
      </c>
      <c r="AR886" s="6">
        <v>43262</v>
      </c>
      <c r="AS886">
        <f t="shared" si="266"/>
        <v>232.33029999999999</v>
      </c>
      <c r="AT886">
        <f t="shared" si="267"/>
        <v>2466.88</v>
      </c>
      <c r="AU886">
        <f t="shared" si="273"/>
        <v>2.8428159330640135E-3</v>
      </c>
      <c r="AV886">
        <f t="shared" si="274"/>
        <v>2.9353650504542195E-3</v>
      </c>
      <c r="AX886" s="6">
        <v>43262</v>
      </c>
      <c r="AY886">
        <f t="shared" si="268"/>
        <v>232.33029999999999</v>
      </c>
      <c r="AZ886">
        <f t="shared" si="269"/>
        <v>233.2646</v>
      </c>
      <c r="BA886">
        <f t="shared" si="275"/>
        <v>0</v>
      </c>
      <c r="BB886">
        <f t="shared" si="276"/>
        <v>4.0214298350236266E-3</v>
      </c>
      <c r="BE886" t="e">
        <f t="shared" si="277"/>
        <v>#VALUE!</v>
      </c>
      <c r="BF886" t="e">
        <f t="shared" si="278"/>
        <v>#N/A</v>
      </c>
      <c r="BG886" t="e">
        <f t="shared" si="262"/>
        <v>#VALUE!</v>
      </c>
      <c r="BH886">
        <f t="shared" si="263"/>
        <v>0.12531183467745985</v>
      </c>
      <c r="BI886">
        <f t="shared" si="281"/>
        <v>0.9999937294973037</v>
      </c>
      <c r="BL886" s="9"/>
      <c r="BM886" s="10" t="e">
        <f t="shared" si="279"/>
        <v>#N/A</v>
      </c>
      <c r="BN886" s="10" t="e">
        <f t="shared" si="280"/>
        <v>#N/A</v>
      </c>
      <c r="BO886" s="10" t="e">
        <f t="shared" si="270"/>
        <v>#N/A</v>
      </c>
      <c r="BP886" t="str">
        <f t="shared" si="271"/>
        <v/>
      </c>
      <c r="BQ886" s="10" t="str">
        <f t="shared" si="272"/>
        <v/>
      </c>
    </row>
    <row r="887" spans="4:69" x14ac:dyDescent="0.25">
      <c r="D887" s="6">
        <v>43263</v>
      </c>
      <c r="E887">
        <v>233.07749999999999</v>
      </c>
      <c r="F887">
        <v>232.8075</v>
      </c>
      <c r="I887" s="6">
        <v>43263</v>
      </c>
      <c r="J887">
        <v>232.8075</v>
      </c>
      <c r="K887">
        <v>233.07749999999999</v>
      </c>
      <c r="P887" s="6">
        <v>43266</v>
      </c>
      <c r="Q887">
        <v>7.7499999999999999E-2</v>
      </c>
      <c r="S887" s="6">
        <v>43270</v>
      </c>
      <c r="T887">
        <v>3759</v>
      </c>
      <c r="AJ887" s="6">
        <v>43266</v>
      </c>
      <c r="AK887" s="4">
        <f t="shared" si="264"/>
        <v>7.7499999999999999E-2</v>
      </c>
      <c r="AM887" s="6">
        <v>43270</v>
      </c>
      <c r="AN887">
        <f t="shared" si="265"/>
        <v>849.27086999999995</v>
      </c>
      <c r="AR887" s="6">
        <v>43263</v>
      </c>
      <c r="AS887">
        <f t="shared" si="266"/>
        <v>233.07749999999999</v>
      </c>
      <c r="AT887">
        <f t="shared" si="267"/>
        <v>2474.89</v>
      </c>
      <c r="AU887">
        <f t="shared" si="273"/>
        <v>3.2161108559667362E-3</v>
      </c>
      <c r="AV887">
        <f t="shared" si="274"/>
        <v>3.2470164742508523E-3</v>
      </c>
      <c r="AX887" s="6">
        <v>43263</v>
      </c>
      <c r="AY887">
        <f t="shared" si="268"/>
        <v>233.07749999999999</v>
      </c>
      <c r="AZ887">
        <f t="shared" si="269"/>
        <v>232.8075</v>
      </c>
      <c r="BA887">
        <f t="shared" si="275"/>
        <v>-1.1584129742252536E-3</v>
      </c>
      <c r="BB887">
        <f t="shared" si="276"/>
        <v>0</v>
      </c>
      <c r="BE887" t="e">
        <f t="shared" si="277"/>
        <v>#VALUE!</v>
      </c>
      <c r="BF887" t="e">
        <f t="shared" si="278"/>
        <v>#N/A</v>
      </c>
      <c r="BG887" t="e">
        <f t="shared" si="262"/>
        <v>#VALUE!</v>
      </c>
      <c r="BH887">
        <f t="shared" si="263"/>
        <v>0.12533999064687434</v>
      </c>
      <c r="BI887">
        <f t="shared" si="281"/>
        <v>0.99999366784261157</v>
      </c>
      <c r="BL887" s="9"/>
      <c r="BM887" s="10" t="e">
        <f t="shared" si="279"/>
        <v>#N/A</v>
      </c>
      <c r="BN887" s="10" t="e">
        <f t="shared" si="280"/>
        <v>#N/A</v>
      </c>
      <c r="BO887" s="10" t="e">
        <f t="shared" si="270"/>
        <v>#N/A</v>
      </c>
      <c r="BP887" t="str">
        <f t="shared" si="271"/>
        <v/>
      </c>
      <c r="BQ887" s="10" t="str">
        <f t="shared" si="272"/>
        <v/>
      </c>
    </row>
    <row r="888" spans="4:69" x14ac:dyDescent="0.25">
      <c r="D888" s="6">
        <v>43264</v>
      </c>
      <c r="E888">
        <v>234.02340000000001</v>
      </c>
      <c r="F888">
        <v>233.71</v>
      </c>
      <c r="I888" s="6">
        <v>43264</v>
      </c>
      <c r="J888">
        <v>233.71</v>
      </c>
      <c r="K888">
        <v>234.02340000000001</v>
      </c>
      <c r="P888" s="6">
        <v>43269</v>
      </c>
      <c r="Q888">
        <v>6.9599999999999995E-2</v>
      </c>
      <c r="S888" s="6">
        <v>43271</v>
      </c>
      <c r="T888">
        <v>5138</v>
      </c>
      <c r="AJ888" s="6">
        <v>43269</v>
      </c>
      <c r="AK888" s="4">
        <f t="shared" si="264"/>
        <v>6.9599999999999995E-2</v>
      </c>
      <c r="AM888" s="6">
        <v>43271</v>
      </c>
      <c r="AN888">
        <f t="shared" si="265"/>
        <v>1164.3057383999999</v>
      </c>
      <c r="AR888" s="6">
        <v>43264</v>
      </c>
      <c r="AS888">
        <f t="shared" si="266"/>
        <v>234.02340000000001</v>
      </c>
      <c r="AT888">
        <f t="shared" si="267"/>
        <v>2485.0100000000002</v>
      </c>
      <c r="AU888">
        <f t="shared" si="273"/>
        <v>4.0583067863695366E-3</v>
      </c>
      <c r="AV888">
        <f t="shared" si="274"/>
        <v>4.0890706253613462E-3</v>
      </c>
      <c r="AX888" s="6">
        <v>43264</v>
      </c>
      <c r="AY888">
        <f t="shared" si="268"/>
        <v>234.02340000000001</v>
      </c>
      <c r="AZ888">
        <f t="shared" si="269"/>
        <v>233.71</v>
      </c>
      <c r="BA888">
        <f t="shared" si="275"/>
        <v>-1.3391823210840981E-3</v>
      </c>
      <c r="BB888">
        <f t="shared" si="276"/>
        <v>0</v>
      </c>
      <c r="BE888" t="e">
        <f t="shared" si="277"/>
        <v>#VALUE!</v>
      </c>
      <c r="BF888" t="e">
        <f t="shared" si="278"/>
        <v>#N/A</v>
      </c>
      <c r="BG888" t="e">
        <f t="shared" si="262"/>
        <v>#VALUE!</v>
      </c>
      <c r="BH888">
        <f t="shared" si="263"/>
        <v>0.12538905741387224</v>
      </c>
      <c r="BI888">
        <f t="shared" si="281"/>
        <v>0.99999365456736422</v>
      </c>
      <c r="BL888" s="9"/>
      <c r="BM888" s="10" t="e">
        <f t="shared" si="279"/>
        <v>#N/A</v>
      </c>
      <c r="BN888" s="10" t="e">
        <f t="shared" si="280"/>
        <v>#N/A</v>
      </c>
      <c r="BO888" s="10" t="e">
        <f t="shared" si="270"/>
        <v>#N/A</v>
      </c>
      <c r="BP888" t="str">
        <f t="shared" si="271"/>
        <v/>
      </c>
      <c r="BQ888" s="10" t="str">
        <f t="shared" si="272"/>
        <v/>
      </c>
    </row>
    <row r="889" spans="4:69" x14ac:dyDescent="0.25">
      <c r="D889" s="6">
        <v>43265</v>
      </c>
      <c r="E889">
        <v>231.90119999999999</v>
      </c>
      <c r="F889">
        <v>233.0642</v>
      </c>
      <c r="I889" s="6">
        <v>43265</v>
      </c>
      <c r="J889">
        <v>233.0642</v>
      </c>
      <c r="K889">
        <v>231.90119999999999</v>
      </c>
      <c r="P889" s="6">
        <v>43270</v>
      </c>
      <c r="Q889">
        <v>8.3000000000000004E-2</v>
      </c>
      <c r="S889" s="6">
        <v>43272</v>
      </c>
      <c r="T889">
        <v>867</v>
      </c>
      <c r="AJ889" s="6">
        <v>43270</v>
      </c>
      <c r="AK889" s="4">
        <f t="shared" si="264"/>
        <v>8.3000000000000004E-2</v>
      </c>
      <c r="AM889" s="6">
        <v>43272</v>
      </c>
      <c r="AN889">
        <f t="shared" si="265"/>
        <v>195.40636740000002</v>
      </c>
      <c r="AR889" s="6">
        <v>43265</v>
      </c>
      <c r="AS889">
        <f t="shared" si="266"/>
        <v>231.90119999999999</v>
      </c>
      <c r="AT889">
        <f t="shared" si="267"/>
        <v>2462.5500000000002</v>
      </c>
      <c r="AU889">
        <f t="shared" si="273"/>
        <v>-9.0683239368372082E-3</v>
      </c>
      <c r="AV889">
        <f t="shared" si="274"/>
        <v>-9.0381930052595427E-3</v>
      </c>
      <c r="AX889" s="6">
        <v>43265</v>
      </c>
      <c r="AY889">
        <f t="shared" si="268"/>
        <v>231.90119999999999</v>
      </c>
      <c r="AZ889">
        <f t="shared" si="269"/>
        <v>233.0642</v>
      </c>
      <c r="BA889">
        <f t="shared" si="275"/>
        <v>0</v>
      </c>
      <c r="BB889">
        <f t="shared" si="276"/>
        <v>5.0150667611896793E-3</v>
      </c>
      <c r="BE889" t="e">
        <f t="shared" si="277"/>
        <v>#VALUE!</v>
      </c>
      <c r="BF889" t="e">
        <f t="shared" si="278"/>
        <v>#N/A</v>
      </c>
      <c r="BG889" t="e">
        <f t="shared" si="262"/>
        <v>#VALUE!</v>
      </c>
      <c r="BH889">
        <f t="shared" si="263"/>
        <v>0.12575172152278863</v>
      </c>
      <c r="BI889">
        <f t="shared" si="281"/>
        <v>0.99999421014789558</v>
      </c>
      <c r="BL889" s="9"/>
      <c r="BM889" s="10" t="e">
        <f t="shared" si="279"/>
        <v>#N/A</v>
      </c>
      <c r="BN889" s="10" t="e">
        <f t="shared" si="280"/>
        <v>#N/A</v>
      </c>
      <c r="BO889" s="10" t="e">
        <f t="shared" si="270"/>
        <v>#N/A</v>
      </c>
      <c r="BP889" t="str">
        <f t="shared" si="271"/>
        <v/>
      </c>
      <c r="BQ889" s="10" t="str">
        <f t="shared" si="272"/>
        <v/>
      </c>
    </row>
    <row r="890" spans="4:69" x14ac:dyDescent="0.25">
      <c r="D890" s="6">
        <v>43266</v>
      </c>
      <c r="E890">
        <v>232.54849999999999</v>
      </c>
      <c r="F890">
        <v>230.71539999999999</v>
      </c>
      <c r="I890" s="6">
        <v>43266</v>
      </c>
      <c r="J890">
        <v>230.71539999999999</v>
      </c>
      <c r="K890">
        <v>232.54849999999999</v>
      </c>
      <c r="P890" s="6">
        <v>43271</v>
      </c>
      <c r="Q890">
        <v>7.9200000000000007E-2</v>
      </c>
      <c r="S890" s="6">
        <v>43273</v>
      </c>
      <c r="T890">
        <v>7993</v>
      </c>
      <c r="AJ890" s="6">
        <v>43271</v>
      </c>
      <c r="AK890" s="4">
        <f t="shared" si="264"/>
        <v>7.9200000000000007E-2</v>
      </c>
      <c r="AM890" s="6">
        <v>43273</v>
      </c>
      <c r="AN890">
        <f t="shared" si="265"/>
        <v>1815.6898799999999</v>
      </c>
      <c r="AR890" s="6">
        <v>43266</v>
      </c>
      <c r="AS890">
        <f t="shared" si="266"/>
        <v>232.54849999999999</v>
      </c>
      <c r="AT890">
        <f t="shared" si="267"/>
        <v>2469.5</v>
      </c>
      <c r="AU890">
        <f t="shared" si="273"/>
        <v>2.7912749050027497E-3</v>
      </c>
      <c r="AV890">
        <f t="shared" si="274"/>
        <v>2.8222777202493443E-3</v>
      </c>
      <c r="AX890" s="6">
        <v>43266</v>
      </c>
      <c r="AY890">
        <f t="shared" si="268"/>
        <v>232.54849999999999</v>
      </c>
      <c r="AZ890">
        <f t="shared" si="269"/>
        <v>230.71539999999999</v>
      </c>
      <c r="BA890">
        <f t="shared" si="275"/>
        <v>-7.8826567361217625E-3</v>
      </c>
      <c r="BB890">
        <f t="shared" si="276"/>
        <v>0</v>
      </c>
      <c r="BE890" t="e">
        <f t="shared" si="277"/>
        <v>#VALUE!</v>
      </c>
      <c r="BF890" t="e">
        <f t="shared" si="278"/>
        <v>#N/A</v>
      </c>
      <c r="BG890" t="e">
        <f t="shared" si="262"/>
        <v>#VALUE!</v>
      </c>
      <c r="BH890">
        <f t="shared" si="263"/>
        <v>0.12574048509046623</v>
      </c>
      <c r="BI890">
        <f t="shared" si="281"/>
        <v>0.99999553357376936</v>
      </c>
      <c r="BL890" s="9"/>
      <c r="BM890" s="10" t="e">
        <f t="shared" si="279"/>
        <v>#N/A</v>
      </c>
      <c r="BN890" s="10" t="e">
        <f t="shared" si="280"/>
        <v>#N/A</v>
      </c>
      <c r="BO890" s="10" t="e">
        <f t="shared" si="270"/>
        <v>#N/A</v>
      </c>
      <c r="BP890" t="str">
        <f t="shared" si="271"/>
        <v/>
      </c>
      <c r="BQ890" s="10" t="str">
        <f t="shared" si="272"/>
        <v/>
      </c>
    </row>
    <row r="891" spans="4:69" x14ac:dyDescent="0.25">
      <c r="D891" s="6">
        <v>43269</v>
      </c>
      <c r="E891">
        <v>230.26730000000001</v>
      </c>
      <c r="F891">
        <v>229.59</v>
      </c>
      <c r="I891" s="6">
        <v>43269</v>
      </c>
      <c r="J891">
        <v>229.59</v>
      </c>
      <c r="K891">
        <v>230.26730000000001</v>
      </c>
      <c r="P891" s="6">
        <v>43272</v>
      </c>
      <c r="Q891">
        <v>6.5000000000000002E-2</v>
      </c>
      <c r="S891" s="6">
        <v>43276</v>
      </c>
      <c r="T891">
        <v>3354</v>
      </c>
      <c r="AJ891" s="6">
        <v>43272</v>
      </c>
      <c r="AK891" s="4">
        <f t="shared" si="264"/>
        <v>6.5000000000000002E-2</v>
      </c>
      <c r="AM891" s="6">
        <v>43276</v>
      </c>
      <c r="AN891">
        <f t="shared" si="265"/>
        <v>746.49005340000008</v>
      </c>
      <c r="AR891" s="6">
        <v>43269</v>
      </c>
      <c r="AS891">
        <f t="shared" si="266"/>
        <v>230.26730000000001</v>
      </c>
      <c r="AT891">
        <f t="shared" si="267"/>
        <v>2445.5</v>
      </c>
      <c r="AU891">
        <f t="shared" si="273"/>
        <v>-9.8095666065357578E-3</v>
      </c>
      <c r="AV891">
        <f t="shared" si="274"/>
        <v>-9.7185665114395414E-3</v>
      </c>
      <c r="AX891" s="6">
        <v>43269</v>
      </c>
      <c r="AY891">
        <f t="shared" si="268"/>
        <v>230.26730000000001</v>
      </c>
      <c r="AZ891">
        <f t="shared" si="269"/>
        <v>229.59</v>
      </c>
      <c r="BA891">
        <f t="shared" si="275"/>
        <v>-2.9413642319165989E-3</v>
      </c>
      <c r="BB891">
        <f t="shared" si="276"/>
        <v>0</v>
      </c>
      <c r="BE891" t="e">
        <f t="shared" si="277"/>
        <v>#VALUE!</v>
      </c>
      <c r="BF891" t="e">
        <f t="shared" si="278"/>
        <v>#N/A</v>
      </c>
      <c r="BG891" t="e">
        <f t="shared" si="262"/>
        <v>#VALUE!</v>
      </c>
      <c r="BH891">
        <f t="shared" si="263"/>
        <v>0.12608504145068133</v>
      </c>
      <c r="BI891">
        <f t="shared" si="281"/>
        <v>0.9999942082649127</v>
      </c>
      <c r="BL891" s="9"/>
      <c r="BM891" s="10" t="e">
        <f t="shared" si="279"/>
        <v>#N/A</v>
      </c>
      <c r="BN891" s="10" t="e">
        <f t="shared" si="280"/>
        <v>#N/A</v>
      </c>
      <c r="BO891" s="10" t="e">
        <f t="shared" si="270"/>
        <v>#N/A</v>
      </c>
      <c r="BP891" t="str">
        <f t="shared" si="271"/>
        <v/>
      </c>
      <c r="BQ891" s="10" t="str">
        <f t="shared" si="272"/>
        <v/>
      </c>
    </row>
    <row r="892" spans="4:69" x14ac:dyDescent="0.25">
      <c r="D892" s="6">
        <v>43270</v>
      </c>
      <c r="E892">
        <v>226.68790000000001</v>
      </c>
      <c r="F892">
        <v>225.93</v>
      </c>
      <c r="I892" s="6">
        <v>43270</v>
      </c>
      <c r="J892">
        <v>225.93</v>
      </c>
      <c r="K892">
        <v>226.68790000000001</v>
      </c>
      <c r="P892" s="6">
        <v>43273</v>
      </c>
      <c r="Q892">
        <v>5.9900000000000002E-2</v>
      </c>
      <c r="S892" s="6">
        <v>43277</v>
      </c>
      <c r="T892">
        <v>1304</v>
      </c>
      <c r="AJ892" s="6">
        <v>43273</v>
      </c>
      <c r="AK892" s="4">
        <f t="shared" si="264"/>
        <v>5.9900000000000002E-2</v>
      </c>
      <c r="AM892" s="6">
        <v>43277</v>
      </c>
      <c r="AN892">
        <f t="shared" si="265"/>
        <v>292.3488456</v>
      </c>
      <c r="AR892" s="6">
        <v>43270</v>
      </c>
      <c r="AS892">
        <f t="shared" si="266"/>
        <v>226.68790000000001</v>
      </c>
      <c r="AT892">
        <f t="shared" si="267"/>
        <v>2407.56</v>
      </c>
      <c r="AU892">
        <f t="shared" si="273"/>
        <v>-1.5544543233016572E-2</v>
      </c>
      <c r="AV892">
        <f t="shared" si="274"/>
        <v>-1.5514209773052623E-2</v>
      </c>
      <c r="AX892" s="6">
        <v>43270</v>
      </c>
      <c r="AY892">
        <f t="shared" si="268"/>
        <v>226.68790000000001</v>
      </c>
      <c r="AZ892">
        <f t="shared" si="269"/>
        <v>225.93</v>
      </c>
      <c r="BA892">
        <f t="shared" si="275"/>
        <v>-3.3433632761166177E-3</v>
      </c>
      <c r="BB892">
        <f t="shared" si="276"/>
        <v>0</v>
      </c>
      <c r="BE892" t="e">
        <f t="shared" si="277"/>
        <v>#VALUE!</v>
      </c>
      <c r="BF892" t="e">
        <f t="shared" si="278"/>
        <v>#N/A</v>
      </c>
      <c r="BG892" t="e">
        <f t="shared" si="262"/>
        <v>#VALUE!</v>
      </c>
      <c r="BH892">
        <f t="shared" si="263"/>
        <v>0.12697837306698256</v>
      </c>
      <c r="BI892">
        <f t="shared" si="281"/>
        <v>0.99999508803721981</v>
      </c>
      <c r="BL892" s="9"/>
      <c r="BM892" s="10" t="e">
        <f t="shared" si="279"/>
        <v>#N/A</v>
      </c>
      <c r="BN892" s="10" t="e">
        <f t="shared" si="280"/>
        <v>#N/A</v>
      </c>
      <c r="BO892" s="10" t="e">
        <f t="shared" si="270"/>
        <v>#N/A</v>
      </c>
      <c r="BP892" t="str">
        <f t="shared" si="271"/>
        <v/>
      </c>
      <c r="BQ892" s="10" t="str">
        <f t="shared" si="272"/>
        <v/>
      </c>
    </row>
    <row r="893" spans="4:69" x14ac:dyDescent="0.25">
      <c r="D893" s="6">
        <v>43271</v>
      </c>
      <c r="E893">
        <v>227.8193</v>
      </c>
      <c r="F893">
        <v>226.60679999999999</v>
      </c>
      <c r="I893" s="6">
        <v>43271</v>
      </c>
      <c r="J893">
        <v>226.60679999999999</v>
      </c>
      <c r="K893">
        <v>227.8193</v>
      </c>
      <c r="P893" s="6">
        <v>43276</v>
      </c>
      <c r="Q893">
        <v>0.10340000000000001</v>
      </c>
      <c r="S893" s="6">
        <v>43278</v>
      </c>
      <c r="T893">
        <v>3836</v>
      </c>
      <c r="AJ893" s="6">
        <v>43276</v>
      </c>
      <c r="AK893" s="4">
        <f t="shared" si="264"/>
        <v>0.10340000000000001</v>
      </c>
      <c r="AM893" s="6">
        <v>43278</v>
      </c>
      <c r="AN893">
        <f t="shared" si="265"/>
        <v>863.92627440000001</v>
      </c>
      <c r="AR893" s="6">
        <v>43271</v>
      </c>
      <c r="AS893">
        <f t="shared" si="266"/>
        <v>227.8193</v>
      </c>
      <c r="AT893">
        <f t="shared" si="267"/>
        <v>2419.65</v>
      </c>
      <c r="AU893">
        <f t="shared" si="273"/>
        <v>4.9910030486848278E-3</v>
      </c>
      <c r="AV893">
        <f t="shared" si="274"/>
        <v>5.0216817026367266E-3</v>
      </c>
      <c r="AX893" s="6">
        <v>43271</v>
      </c>
      <c r="AY893">
        <f t="shared" si="268"/>
        <v>227.8193</v>
      </c>
      <c r="AZ893">
        <f t="shared" si="269"/>
        <v>226.60679999999999</v>
      </c>
      <c r="BA893">
        <f t="shared" si="275"/>
        <v>-5.3222005334929712E-3</v>
      </c>
      <c r="BB893">
        <f t="shared" si="276"/>
        <v>0</v>
      </c>
      <c r="BE893" t="e">
        <f t="shared" si="277"/>
        <v>#VALUE!</v>
      </c>
      <c r="BF893" t="e">
        <f t="shared" si="278"/>
        <v>#N/A</v>
      </c>
      <c r="BG893" t="e">
        <f t="shared" si="262"/>
        <v>#VALUE!</v>
      </c>
      <c r="BH893">
        <f t="shared" si="263"/>
        <v>0.12689029979775962</v>
      </c>
      <c r="BI893">
        <f t="shared" si="281"/>
        <v>0.99999455071138765</v>
      </c>
      <c r="BL893" s="9"/>
      <c r="BM893" s="10" t="e">
        <f t="shared" si="279"/>
        <v>#N/A</v>
      </c>
      <c r="BN893" s="10" t="e">
        <f t="shared" si="280"/>
        <v>#N/A</v>
      </c>
      <c r="BO893" s="10" t="e">
        <f t="shared" si="270"/>
        <v>#N/A</v>
      </c>
      <c r="BP893" t="str">
        <f t="shared" si="271"/>
        <v/>
      </c>
      <c r="BQ893" s="10" t="str">
        <f t="shared" si="272"/>
        <v/>
      </c>
    </row>
    <row r="894" spans="4:69" x14ac:dyDescent="0.25">
      <c r="D894" s="6">
        <v>43272</v>
      </c>
      <c r="E894">
        <v>227.5411</v>
      </c>
      <c r="F894">
        <v>225.38220000000001</v>
      </c>
      <c r="I894" s="6">
        <v>43272</v>
      </c>
      <c r="J894">
        <v>225.38220000000001</v>
      </c>
      <c r="K894">
        <v>227.5411</v>
      </c>
      <c r="P894" s="6">
        <v>43277</v>
      </c>
      <c r="Q894">
        <v>7.7200000000000005E-2</v>
      </c>
      <c r="S894" s="6">
        <v>43279</v>
      </c>
      <c r="T894">
        <v>28099</v>
      </c>
      <c r="AJ894" s="6">
        <v>43277</v>
      </c>
      <c r="AK894" s="4">
        <f t="shared" si="264"/>
        <v>7.7200000000000005E-2</v>
      </c>
      <c r="AM894" s="6">
        <v>43279</v>
      </c>
      <c r="AN894">
        <f t="shared" si="265"/>
        <v>6294.1760000000004</v>
      </c>
      <c r="AR894" s="6">
        <v>43272</v>
      </c>
      <c r="AS894">
        <f t="shared" si="266"/>
        <v>227.5411</v>
      </c>
      <c r="AT894">
        <f t="shared" si="267"/>
        <v>2416.77</v>
      </c>
      <c r="AU894">
        <f t="shared" si="273"/>
        <v>-1.2211432481795681E-3</v>
      </c>
      <c r="AV894">
        <f t="shared" si="274"/>
        <v>-1.1902547889157677E-3</v>
      </c>
      <c r="AX894" s="6">
        <v>43272</v>
      </c>
      <c r="AY894">
        <f t="shared" si="268"/>
        <v>227.5411</v>
      </c>
      <c r="AZ894">
        <f t="shared" si="269"/>
        <v>225.38220000000001</v>
      </c>
      <c r="BA894">
        <f t="shared" si="275"/>
        <v>-9.4879562417514718E-3</v>
      </c>
      <c r="BB894">
        <f t="shared" si="276"/>
        <v>0</v>
      </c>
      <c r="BE894" t="e">
        <f t="shared" si="277"/>
        <v>#VALUE!</v>
      </c>
      <c r="BF894" t="e">
        <f t="shared" si="278"/>
        <v>#N/A</v>
      </c>
      <c r="BG894" t="e">
        <f t="shared" si="262"/>
        <v>#VALUE!</v>
      </c>
      <c r="BH894">
        <f t="shared" si="263"/>
        <v>0.12683826761814565</v>
      </c>
      <c r="BI894">
        <f t="shared" si="281"/>
        <v>0.99999453627844959</v>
      </c>
      <c r="BL894" s="9"/>
      <c r="BM894" s="10" t="e">
        <f t="shared" si="279"/>
        <v>#N/A</v>
      </c>
      <c r="BN894" s="10" t="e">
        <f t="shared" si="280"/>
        <v>#N/A</v>
      </c>
      <c r="BO894" s="10" t="e">
        <f t="shared" si="270"/>
        <v>#N/A</v>
      </c>
      <c r="BP894" t="str">
        <f t="shared" si="271"/>
        <v/>
      </c>
      <c r="BQ894" s="10" t="str">
        <f t="shared" si="272"/>
        <v/>
      </c>
    </row>
    <row r="895" spans="4:69" x14ac:dyDescent="0.25">
      <c r="D895" s="6">
        <v>43273</v>
      </c>
      <c r="E895">
        <v>226.78</v>
      </c>
      <c r="F895">
        <v>227.16</v>
      </c>
      <c r="I895" s="6">
        <v>43273</v>
      </c>
      <c r="J895">
        <v>227.16</v>
      </c>
      <c r="K895">
        <v>226.78</v>
      </c>
      <c r="P895" s="6">
        <v>43278</v>
      </c>
      <c r="Q895">
        <v>6.8900000000000003E-2</v>
      </c>
      <c r="S895" s="6">
        <v>43280</v>
      </c>
      <c r="T895">
        <v>3450</v>
      </c>
      <c r="AJ895" s="6">
        <v>43278</v>
      </c>
      <c r="AK895" s="4">
        <f t="shared" si="264"/>
        <v>6.8900000000000003E-2</v>
      </c>
      <c r="AM895" s="6">
        <v>43280</v>
      </c>
      <c r="AN895">
        <f t="shared" si="265"/>
        <v>775.80150000000003</v>
      </c>
      <c r="AR895" s="6">
        <v>43273</v>
      </c>
      <c r="AS895">
        <f t="shared" si="266"/>
        <v>226.78</v>
      </c>
      <c r="AT895">
        <f t="shared" si="267"/>
        <v>2408.7600000000002</v>
      </c>
      <c r="AU895">
        <f t="shared" si="273"/>
        <v>-3.3448902198328634E-3</v>
      </c>
      <c r="AV895">
        <f t="shared" si="274"/>
        <v>-3.3143410419691488E-3</v>
      </c>
      <c r="AX895" s="6">
        <v>43273</v>
      </c>
      <c r="AY895">
        <f t="shared" si="268"/>
        <v>226.78</v>
      </c>
      <c r="AZ895">
        <f t="shared" si="269"/>
        <v>227.16</v>
      </c>
      <c r="BA895">
        <f t="shared" si="275"/>
        <v>0</v>
      </c>
      <c r="BB895">
        <f t="shared" si="276"/>
        <v>1.6756327718494557E-3</v>
      </c>
      <c r="BE895" t="e">
        <f t="shared" si="277"/>
        <v>#VALUE!</v>
      </c>
      <c r="BF895" t="e">
        <f t="shared" si="278"/>
        <v>#N/A</v>
      </c>
      <c r="BG895" t="e">
        <f t="shared" si="262"/>
        <v>#VALUE!</v>
      </c>
      <c r="BH895">
        <f t="shared" si="263"/>
        <v>0.12688867832274886</v>
      </c>
      <c r="BI895">
        <f t="shared" si="281"/>
        <v>0.99999569799396304</v>
      </c>
      <c r="BL895" s="9"/>
      <c r="BM895" s="10" t="e">
        <f t="shared" si="279"/>
        <v>#N/A</v>
      </c>
      <c r="BN895" s="10" t="e">
        <f t="shared" si="280"/>
        <v>#N/A</v>
      </c>
      <c r="BO895" s="10" t="e">
        <f t="shared" si="270"/>
        <v>#N/A</v>
      </c>
      <c r="BP895" t="str">
        <f t="shared" si="271"/>
        <v/>
      </c>
      <c r="BQ895" s="10" t="str">
        <f t="shared" si="272"/>
        <v/>
      </c>
    </row>
    <row r="896" spans="4:69" x14ac:dyDescent="0.25">
      <c r="D896" s="6">
        <v>43276</v>
      </c>
      <c r="E896">
        <v>224.63059999999999</v>
      </c>
      <c r="F896">
        <v>222.56710000000001</v>
      </c>
      <c r="I896" s="6">
        <v>43276</v>
      </c>
      <c r="J896">
        <v>222.56710000000001</v>
      </c>
      <c r="K896">
        <v>224.63059999999999</v>
      </c>
      <c r="P896" s="6">
        <v>43279</v>
      </c>
      <c r="Q896">
        <v>8.1299999999999997E-2</v>
      </c>
      <c r="AJ896" s="6">
        <v>43279</v>
      </c>
      <c r="AK896" s="4">
        <f t="shared" si="264"/>
        <v>8.1299999999999997E-2</v>
      </c>
      <c r="AM896" s="6"/>
      <c r="AN896" t="e">
        <f t="shared" si="265"/>
        <v>#N/A</v>
      </c>
      <c r="AR896" s="6">
        <v>43276</v>
      </c>
      <c r="AS896">
        <f t="shared" si="266"/>
        <v>224.63059999999999</v>
      </c>
      <c r="AT896">
        <f t="shared" si="267"/>
        <v>2386.15</v>
      </c>
      <c r="AU896">
        <f t="shared" si="273"/>
        <v>-9.4779081047712266E-3</v>
      </c>
      <c r="AV896">
        <f t="shared" si="274"/>
        <v>-9.3865723442767557E-3</v>
      </c>
      <c r="AX896" s="6">
        <v>43276</v>
      </c>
      <c r="AY896">
        <f t="shared" si="268"/>
        <v>224.63059999999999</v>
      </c>
      <c r="AZ896">
        <f t="shared" si="269"/>
        <v>222.56710000000001</v>
      </c>
      <c r="BA896">
        <f t="shared" si="275"/>
        <v>-9.1861927983096781E-3</v>
      </c>
      <c r="BB896">
        <f t="shared" si="276"/>
        <v>0</v>
      </c>
      <c r="BE896" t="e">
        <f t="shared" si="277"/>
        <v>#VALUE!</v>
      </c>
      <c r="BF896" t="e">
        <f t="shared" si="278"/>
        <v>#N/A</v>
      </c>
      <c r="BG896" t="e">
        <f t="shared" si="262"/>
        <v>#VALUE!</v>
      </c>
      <c r="BH896">
        <f t="shared" si="263"/>
        <v>0.12727273251543436</v>
      </c>
      <c r="BI896">
        <f t="shared" si="281"/>
        <v>0.99999471604378498</v>
      </c>
      <c r="BL896" s="9"/>
      <c r="BM896" s="10" t="e">
        <f t="shared" si="279"/>
        <v>#N/A</v>
      </c>
      <c r="BN896" s="10" t="e">
        <f t="shared" si="280"/>
        <v>#N/A</v>
      </c>
      <c r="BO896" s="10" t="e">
        <f t="shared" si="270"/>
        <v>#N/A</v>
      </c>
      <c r="BP896" t="str">
        <f t="shared" si="271"/>
        <v/>
      </c>
      <c r="BQ896" s="10" t="str">
        <f t="shared" si="272"/>
        <v/>
      </c>
    </row>
    <row r="897" spans="4:69" x14ac:dyDescent="0.25">
      <c r="D897" s="6">
        <v>43277</v>
      </c>
      <c r="E897">
        <v>224.98519999999999</v>
      </c>
      <c r="F897">
        <v>224.19390000000001</v>
      </c>
      <c r="I897" s="6">
        <v>43277</v>
      </c>
      <c r="J897">
        <v>224.19390000000001</v>
      </c>
      <c r="K897">
        <v>224.98519999999999</v>
      </c>
      <c r="P897" s="6">
        <v>43280</v>
      </c>
      <c r="Q897">
        <v>6.5799999999999997E-2</v>
      </c>
      <c r="AJ897" s="6">
        <v>43280</v>
      </c>
      <c r="AK897" s="4">
        <f t="shared" si="264"/>
        <v>6.5799999999999997E-2</v>
      </c>
      <c r="AM897" s="6"/>
      <c r="AN897" t="e">
        <f t="shared" si="265"/>
        <v>#N/A</v>
      </c>
      <c r="AR897" s="6">
        <v>43277</v>
      </c>
      <c r="AS897">
        <f t="shared" si="266"/>
        <v>224.98519999999999</v>
      </c>
      <c r="AT897">
        <f t="shared" si="267"/>
        <v>2389.9899999999998</v>
      </c>
      <c r="AU897">
        <f t="shared" si="273"/>
        <v>1.5785916967678837E-3</v>
      </c>
      <c r="AV897">
        <f t="shared" si="274"/>
        <v>1.6092869266390863E-3</v>
      </c>
      <c r="AX897" s="6">
        <v>43277</v>
      </c>
      <c r="AY897">
        <f t="shared" si="268"/>
        <v>224.98519999999999</v>
      </c>
      <c r="AZ897">
        <f t="shared" si="269"/>
        <v>224.19390000000001</v>
      </c>
      <c r="BA897">
        <f t="shared" si="275"/>
        <v>-3.5171202372421551E-3</v>
      </c>
      <c r="BB897">
        <f t="shared" si="276"/>
        <v>0</v>
      </c>
      <c r="BE897" t="e">
        <f t="shared" si="277"/>
        <v>#VALUE!</v>
      </c>
      <c r="BF897" t="e">
        <f t="shared" si="278"/>
        <v>#N/A</v>
      </c>
      <c r="BG897" t="e">
        <f t="shared" si="262"/>
        <v>#VALUE!</v>
      </c>
      <c r="BH897">
        <f t="shared" si="263"/>
        <v>0.12727888391357878</v>
      </c>
      <c r="BI897">
        <f t="shared" si="281"/>
        <v>0.99999348054509829</v>
      </c>
      <c r="BL897" s="9"/>
      <c r="BM897" s="10" t="e">
        <f t="shared" si="279"/>
        <v>#N/A</v>
      </c>
      <c r="BN897" s="10" t="e">
        <f t="shared" si="280"/>
        <v>#N/A</v>
      </c>
      <c r="BO897" s="10" t="e">
        <f t="shared" si="270"/>
        <v>#N/A</v>
      </c>
      <c r="BP897" t="str">
        <f t="shared" si="271"/>
        <v/>
      </c>
      <c r="BQ897" s="10" t="str">
        <f t="shared" si="272"/>
        <v/>
      </c>
    </row>
    <row r="898" spans="4:69" x14ac:dyDescent="0.25">
      <c r="D898" s="6">
        <v>43278</v>
      </c>
      <c r="E898">
        <v>225.29740000000001</v>
      </c>
      <c r="F898">
        <v>225.21539999999999</v>
      </c>
      <c r="I898" s="6">
        <v>43278</v>
      </c>
      <c r="J898">
        <v>225.21539999999999</v>
      </c>
      <c r="K898">
        <v>225.29740000000001</v>
      </c>
      <c r="P898" s="6"/>
      <c r="AJ898" s="6"/>
      <c r="AK898" s="4" t="e">
        <f t="shared" si="264"/>
        <v>#N/A</v>
      </c>
      <c r="AM898" s="6"/>
      <c r="AN898" t="e">
        <f t="shared" si="265"/>
        <v>#N/A</v>
      </c>
      <c r="AR898" s="6">
        <v>43278</v>
      </c>
      <c r="AS898">
        <f t="shared" si="266"/>
        <v>225.29740000000001</v>
      </c>
      <c r="AT898">
        <f t="shared" si="267"/>
        <v>2393.38</v>
      </c>
      <c r="AU898">
        <f t="shared" si="273"/>
        <v>1.3876468318805291E-3</v>
      </c>
      <c r="AV898">
        <f t="shared" si="274"/>
        <v>1.418415976635945E-3</v>
      </c>
      <c r="AX898" s="6">
        <v>43278</v>
      </c>
      <c r="AY898">
        <f t="shared" si="268"/>
        <v>225.29740000000001</v>
      </c>
      <c r="AZ898">
        <f t="shared" si="269"/>
        <v>225.21539999999999</v>
      </c>
      <c r="BA898">
        <f t="shared" si="275"/>
        <v>-3.6396336575572619E-4</v>
      </c>
      <c r="BB898">
        <f t="shared" si="276"/>
        <v>0</v>
      </c>
      <c r="BE898" t="e">
        <f t="shared" si="277"/>
        <v>#VALUE!</v>
      </c>
      <c r="BF898" t="e">
        <f t="shared" si="278"/>
        <v>#N/A</v>
      </c>
      <c r="BG898" t="e">
        <f t="shared" si="262"/>
        <v>#VALUE!</v>
      </c>
      <c r="BH898">
        <f t="shared" si="263"/>
        <v>0.12722573428986883</v>
      </c>
      <c r="BI898">
        <f t="shared" si="281"/>
        <v>0.99999312551242436</v>
      </c>
      <c r="BL898" s="9"/>
      <c r="BM898" s="10" t="e">
        <f t="shared" si="279"/>
        <v>#N/A</v>
      </c>
      <c r="BN898" s="10" t="e">
        <f t="shared" si="280"/>
        <v>#N/A</v>
      </c>
      <c r="BO898" s="10" t="e">
        <f t="shared" si="270"/>
        <v>#N/A</v>
      </c>
      <c r="BP898" t="str">
        <f t="shared" si="271"/>
        <v/>
      </c>
      <c r="BQ898" s="10" t="str">
        <f t="shared" si="272"/>
        <v/>
      </c>
    </row>
    <row r="899" spans="4:69" x14ac:dyDescent="0.25">
      <c r="D899" s="6">
        <v>43279</v>
      </c>
      <c r="E899">
        <v>224.71350000000001</v>
      </c>
      <c r="F899">
        <v>224</v>
      </c>
      <c r="I899" s="6">
        <v>43279</v>
      </c>
      <c r="J899">
        <v>224</v>
      </c>
      <c r="K899">
        <v>224.71350000000001</v>
      </c>
      <c r="P899" s="6"/>
      <c r="AJ899" s="6"/>
      <c r="AK899" s="4" t="e">
        <f t="shared" si="264"/>
        <v>#N/A</v>
      </c>
      <c r="AM899" s="6"/>
      <c r="AN899" t="e">
        <f t="shared" si="265"/>
        <v>#N/A</v>
      </c>
      <c r="AR899" s="6">
        <v>43279</v>
      </c>
      <c r="AS899">
        <f t="shared" si="266"/>
        <v>224.71350000000001</v>
      </c>
      <c r="AT899">
        <f t="shared" si="267"/>
        <v>2387.25</v>
      </c>
      <c r="AU899">
        <f t="shared" si="273"/>
        <v>-2.591685478838146E-3</v>
      </c>
      <c r="AV899">
        <f t="shared" si="274"/>
        <v>-2.5612313966023592E-3</v>
      </c>
      <c r="AX899" s="6">
        <v>43279</v>
      </c>
      <c r="AY899">
        <f t="shared" si="268"/>
        <v>224.71350000000001</v>
      </c>
      <c r="AZ899">
        <f t="shared" si="269"/>
        <v>224</v>
      </c>
      <c r="BA899">
        <f t="shared" si="275"/>
        <v>-3.175154140717007E-3</v>
      </c>
      <c r="BB899">
        <f t="shared" si="276"/>
        <v>0</v>
      </c>
      <c r="BE899" t="e">
        <f t="shared" si="277"/>
        <v>#VALUE!</v>
      </c>
      <c r="BF899" t="e">
        <f t="shared" si="278"/>
        <v>#N/A</v>
      </c>
      <c r="BG899" t="e">
        <f t="shared" si="262"/>
        <v>#VALUE!</v>
      </c>
      <c r="BH899">
        <f t="shared" si="263"/>
        <v>0.12724238862490875</v>
      </c>
      <c r="BI899">
        <f t="shared" si="281"/>
        <v>0.99999314243664794</v>
      </c>
      <c r="BL899" s="9"/>
      <c r="BM899" s="10" t="e">
        <f t="shared" si="279"/>
        <v>#N/A</v>
      </c>
      <c r="BN899" s="10" t="e">
        <f t="shared" si="280"/>
        <v>#N/A</v>
      </c>
      <c r="BO899" s="10" t="e">
        <f t="shared" si="270"/>
        <v>#N/A</v>
      </c>
      <c r="BP899" t="str">
        <f t="shared" si="271"/>
        <v/>
      </c>
      <c r="BQ899" s="10" t="str">
        <f t="shared" si="272"/>
        <v/>
      </c>
    </row>
    <row r="900" spans="4:69" x14ac:dyDescent="0.25">
      <c r="D900" s="6">
        <v>43280</v>
      </c>
      <c r="E900">
        <v>225.20169999999999</v>
      </c>
      <c r="F900">
        <v>224.87</v>
      </c>
      <c r="I900" s="6">
        <v>43280</v>
      </c>
      <c r="J900">
        <v>224.87</v>
      </c>
      <c r="K900">
        <v>225.20169999999999</v>
      </c>
      <c r="P900" s="6"/>
      <c r="AJ900" s="6"/>
      <c r="AK900" s="4" t="e">
        <f t="shared" si="264"/>
        <v>#N/A</v>
      </c>
      <c r="AM900" s="6"/>
      <c r="AN900" t="e">
        <f t="shared" si="265"/>
        <v>#N/A</v>
      </c>
      <c r="AR900" s="6">
        <v>43280</v>
      </c>
      <c r="AS900">
        <f t="shared" si="266"/>
        <v>225.20169999999999</v>
      </c>
      <c r="AT900">
        <f t="shared" si="267"/>
        <v>2392.5100000000002</v>
      </c>
      <c r="AU900">
        <f t="shared" si="273"/>
        <v>2.172544150662814E-3</v>
      </c>
      <c r="AV900">
        <f t="shared" si="274"/>
        <v>2.2033720808463109E-3</v>
      </c>
      <c r="AX900" s="6">
        <v>43280</v>
      </c>
      <c r="AY900">
        <f t="shared" si="268"/>
        <v>225.20169999999999</v>
      </c>
      <c r="AZ900">
        <f t="shared" si="269"/>
        <v>224.87</v>
      </c>
      <c r="BA900">
        <f t="shared" si="275"/>
        <v>-1.4729018475436728E-3</v>
      </c>
      <c r="BB900">
        <f t="shared" si="276"/>
        <v>0</v>
      </c>
      <c r="BE900" t="e">
        <f t="shared" si="277"/>
        <v>#VALUE!</v>
      </c>
      <c r="BF900" t="e">
        <f t="shared" si="278"/>
        <v>#N/A</v>
      </c>
      <c r="BG900" t="e">
        <f t="shared" ref="BG900:BG963" si="282">STDEV(AU646:AU900)*SQRT(260)</f>
        <v>#VALUE!</v>
      </c>
      <c r="BH900">
        <f t="shared" ref="BH900:BH963" si="283">STDEV(AV646:AV900)*SQRT(260)</f>
        <v>0.12713653528280641</v>
      </c>
      <c r="BI900">
        <f t="shared" si="281"/>
        <v>0.99999336399281147</v>
      </c>
      <c r="BL900" s="9"/>
      <c r="BM900" s="10" t="e">
        <f t="shared" si="279"/>
        <v>#N/A</v>
      </c>
      <c r="BN900" s="10" t="e">
        <f t="shared" si="280"/>
        <v>#N/A</v>
      </c>
      <c r="BO900" s="10" t="e">
        <f t="shared" si="270"/>
        <v>#N/A</v>
      </c>
      <c r="BP900" t="str">
        <f t="shared" si="271"/>
        <v/>
      </c>
      <c r="BQ900" s="10" t="str">
        <f t="shared" si="272"/>
        <v/>
      </c>
    </row>
    <row r="901" spans="4:69" x14ac:dyDescent="0.25">
      <c r="P901" s="6"/>
      <c r="AJ901" s="6"/>
      <c r="AK901" s="4" t="e">
        <f t="shared" ref="AK901:AK964" si="284">IF(VLOOKUP(AJ901,P901:Q1793,2,FALSE)&gt;=$Q$3,$Q$2,VLOOKUP(AJ901,P901:Q1793,2,FALSE))</f>
        <v>#N/A</v>
      </c>
      <c r="AM901" s="6"/>
      <c r="AR901" s="6"/>
      <c r="AX901" s="6"/>
    </row>
    <row r="902" spans="4:69" x14ac:dyDescent="0.25">
      <c r="P902" s="6"/>
      <c r="AJ902" s="6"/>
      <c r="AK902" s="4" t="e">
        <f t="shared" si="284"/>
        <v>#N/A</v>
      </c>
      <c r="AM902" s="6"/>
      <c r="AR902" s="6"/>
      <c r="AX902" s="6"/>
    </row>
    <row r="903" spans="4:69" x14ac:dyDescent="0.25">
      <c r="P903" s="6"/>
      <c r="AJ903" s="6"/>
      <c r="AK903" s="4" t="e">
        <f t="shared" si="284"/>
        <v>#N/A</v>
      </c>
      <c r="AM903" s="6"/>
      <c r="AR903" s="6"/>
      <c r="AX903" s="6"/>
    </row>
    <row r="904" spans="4:69" x14ac:dyDescent="0.25">
      <c r="P904" s="6"/>
      <c r="AJ904" s="6"/>
      <c r="AK904" s="4" t="e">
        <f t="shared" si="284"/>
        <v>#N/A</v>
      </c>
      <c r="AM904" s="6"/>
      <c r="AR904" s="6"/>
      <c r="AX904" s="6"/>
    </row>
    <row r="905" spans="4:69" x14ac:dyDescent="0.25">
      <c r="P905" s="6"/>
      <c r="AJ905" s="6"/>
      <c r="AK905" s="4" t="e">
        <f t="shared" si="284"/>
        <v>#N/A</v>
      </c>
      <c r="AM905" s="6"/>
      <c r="AR905" s="6"/>
      <c r="AX905" s="6"/>
    </row>
    <row r="906" spans="4:69" x14ac:dyDescent="0.25">
      <c r="P906" s="6"/>
      <c r="AJ906" s="6"/>
      <c r="AK906" s="4" t="e">
        <f t="shared" si="284"/>
        <v>#N/A</v>
      </c>
      <c r="AM906" s="6"/>
      <c r="AR906" s="6"/>
      <c r="AX906" s="6"/>
    </row>
    <row r="907" spans="4:69" x14ac:dyDescent="0.25">
      <c r="P907" s="6"/>
      <c r="AJ907" s="6"/>
      <c r="AK907" s="4" t="e">
        <f t="shared" si="284"/>
        <v>#N/A</v>
      </c>
      <c r="AM907" s="6"/>
      <c r="AR907" s="6"/>
      <c r="AX907" s="6"/>
    </row>
    <row r="908" spans="4:69" x14ac:dyDescent="0.25">
      <c r="P908" s="6"/>
      <c r="AJ908" s="6"/>
      <c r="AK908" s="4" t="e">
        <f t="shared" si="284"/>
        <v>#N/A</v>
      </c>
      <c r="AM908" s="6"/>
      <c r="AR908" s="6"/>
      <c r="AX908" s="6"/>
    </row>
    <row r="909" spans="4:69" x14ac:dyDescent="0.25">
      <c r="P909" s="6"/>
      <c r="AJ909" s="6"/>
      <c r="AK909" s="4" t="e">
        <f t="shared" si="284"/>
        <v>#N/A</v>
      </c>
      <c r="AM909" s="6"/>
      <c r="AR909" s="6"/>
      <c r="AX909" s="6"/>
    </row>
    <row r="910" spans="4:69" x14ac:dyDescent="0.25">
      <c r="P910" s="6"/>
      <c r="AJ910" s="6"/>
      <c r="AK910" s="4" t="e">
        <f t="shared" si="284"/>
        <v>#N/A</v>
      </c>
      <c r="AM910" s="6"/>
      <c r="AR910" s="6"/>
      <c r="AX910" s="6"/>
    </row>
    <row r="911" spans="4:69" x14ac:dyDescent="0.25">
      <c r="P911" s="6"/>
      <c r="AJ911" s="6"/>
      <c r="AK911" s="4" t="e">
        <f t="shared" si="284"/>
        <v>#N/A</v>
      </c>
      <c r="AM911" s="6"/>
      <c r="AR911" s="6"/>
      <c r="AX911" s="6"/>
    </row>
    <row r="912" spans="4:69" x14ac:dyDescent="0.25">
      <c r="P912" s="6"/>
      <c r="AJ912" s="6"/>
      <c r="AK912" s="4" t="e">
        <f t="shared" si="284"/>
        <v>#N/A</v>
      </c>
      <c r="AM912" s="6"/>
      <c r="AR912" s="6"/>
      <c r="AX912" s="6"/>
    </row>
    <row r="913" spans="16:50" x14ac:dyDescent="0.25">
      <c r="P913" s="6"/>
      <c r="AJ913" s="6"/>
      <c r="AK913" s="4" t="e">
        <f t="shared" si="284"/>
        <v>#N/A</v>
      </c>
      <c r="AM913" s="6"/>
      <c r="AX913" s="6"/>
    </row>
    <row r="914" spans="16:50" x14ac:dyDescent="0.25">
      <c r="P914" s="6"/>
      <c r="AJ914" s="6"/>
      <c r="AK914" s="4" t="e">
        <f t="shared" si="284"/>
        <v>#N/A</v>
      </c>
      <c r="AM914" s="6"/>
      <c r="AX914" s="6"/>
    </row>
    <row r="915" spans="16:50" x14ac:dyDescent="0.25">
      <c r="P915" s="6"/>
      <c r="AJ915" s="6"/>
      <c r="AK915" s="4" t="e">
        <f t="shared" si="284"/>
        <v>#N/A</v>
      </c>
      <c r="AM915" s="6"/>
      <c r="AX915" s="6"/>
    </row>
    <row r="916" spans="16:50" x14ac:dyDescent="0.25">
      <c r="P916" s="6"/>
      <c r="AJ916" s="6"/>
      <c r="AK916" s="4" t="e">
        <f t="shared" si="284"/>
        <v>#N/A</v>
      </c>
      <c r="AM916" s="6"/>
      <c r="AX916" s="6"/>
    </row>
    <row r="917" spans="16:50" x14ac:dyDescent="0.25">
      <c r="P917" s="6"/>
      <c r="AJ917" s="6"/>
      <c r="AK917" s="4" t="e">
        <f t="shared" si="284"/>
        <v>#N/A</v>
      </c>
      <c r="AM917" s="6"/>
      <c r="AX917" s="6"/>
    </row>
    <row r="918" spans="16:50" x14ac:dyDescent="0.25">
      <c r="P918" s="6"/>
      <c r="AJ918" s="6"/>
      <c r="AK918" s="4" t="e">
        <f t="shared" si="284"/>
        <v>#N/A</v>
      </c>
      <c r="AM918" s="6"/>
      <c r="AX918" s="6"/>
    </row>
    <row r="919" spans="16:50" x14ac:dyDescent="0.25">
      <c r="P919" s="6"/>
      <c r="AJ919" s="6"/>
      <c r="AK919" s="4" t="e">
        <f t="shared" si="284"/>
        <v>#N/A</v>
      </c>
      <c r="AM919" s="6"/>
      <c r="AX919" s="6"/>
    </row>
    <row r="920" spans="16:50" x14ac:dyDescent="0.25">
      <c r="P920" s="6"/>
      <c r="AJ920" s="6"/>
      <c r="AK920" s="4" t="e">
        <f t="shared" si="284"/>
        <v>#N/A</v>
      </c>
      <c r="AM920" s="6"/>
      <c r="AX920" s="6"/>
    </row>
    <row r="921" spans="16:50" x14ac:dyDescent="0.25">
      <c r="P921" s="6"/>
      <c r="AJ921" s="6"/>
      <c r="AK921" s="4" t="e">
        <f t="shared" si="284"/>
        <v>#N/A</v>
      </c>
      <c r="AM921" s="6"/>
      <c r="AX921" s="6"/>
    </row>
    <row r="922" spans="16:50" x14ac:dyDescent="0.25">
      <c r="P922" s="6"/>
      <c r="AJ922" s="6"/>
      <c r="AK922" s="4" t="e">
        <f t="shared" si="284"/>
        <v>#N/A</v>
      </c>
      <c r="AM922" s="6"/>
      <c r="AX922" s="6"/>
    </row>
    <row r="923" spans="16:50" x14ac:dyDescent="0.25">
      <c r="P923" s="6"/>
      <c r="AJ923" s="6"/>
      <c r="AK923" s="4" t="e">
        <f t="shared" si="284"/>
        <v>#N/A</v>
      </c>
      <c r="AM923" s="6"/>
      <c r="AX923" s="6"/>
    </row>
    <row r="924" spans="16:50" x14ac:dyDescent="0.25">
      <c r="P924" s="6"/>
      <c r="AJ924" s="6"/>
      <c r="AK924" s="4" t="e">
        <f t="shared" si="284"/>
        <v>#N/A</v>
      </c>
      <c r="AM924" s="6"/>
      <c r="AX924" s="6"/>
    </row>
    <row r="925" spans="16:50" x14ac:dyDescent="0.25">
      <c r="P925" s="6"/>
      <c r="AJ925" s="6"/>
      <c r="AK925" s="4" t="e">
        <f t="shared" si="284"/>
        <v>#N/A</v>
      </c>
      <c r="AM925" s="6"/>
      <c r="AX925" s="6"/>
    </row>
    <row r="926" spans="16:50" x14ac:dyDescent="0.25">
      <c r="P926" s="6"/>
      <c r="AJ926" s="6"/>
      <c r="AK926" s="4" t="e">
        <f t="shared" si="284"/>
        <v>#N/A</v>
      </c>
      <c r="AM926" s="6"/>
      <c r="AX926" s="6"/>
    </row>
    <row r="927" spans="16:50" x14ac:dyDescent="0.25">
      <c r="P927" s="6"/>
      <c r="AJ927" s="6"/>
      <c r="AK927" s="4" t="e">
        <f t="shared" si="284"/>
        <v>#N/A</v>
      </c>
      <c r="AM927" s="6"/>
      <c r="AX927" s="6"/>
    </row>
    <row r="928" spans="16:50" x14ac:dyDescent="0.25">
      <c r="P928" s="6"/>
      <c r="AJ928" s="6"/>
      <c r="AK928" s="4" t="e">
        <f t="shared" si="284"/>
        <v>#N/A</v>
      </c>
      <c r="AM928" s="6"/>
      <c r="AX928" s="6"/>
    </row>
    <row r="929" spans="16:50" x14ac:dyDescent="0.25">
      <c r="P929" s="6"/>
      <c r="AJ929" s="6"/>
      <c r="AK929" s="4" t="e">
        <f t="shared" si="284"/>
        <v>#N/A</v>
      </c>
      <c r="AM929" s="6"/>
      <c r="AX929" s="6"/>
    </row>
    <row r="930" spans="16:50" x14ac:dyDescent="0.25">
      <c r="P930" s="6"/>
      <c r="AJ930" s="6"/>
      <c r="AK930" s="4" t="e">
        <f t="shared" si="284"/>
        <v>#N/A</v>
      </c>
      <c r="AM930" s="6"/>
      <c r="AX930" s="6"/>
    </row>
    <row r="931" spans="16:50" x14ac:dyDescent="0.25">
      <c r="P931" s="6"/>
      <c r="AJ931" s="6"/>
      <c r="AK931" s="4" t="e">
        <f t="shared" si="284"/>
        <v>#N/A</v>
      </c>
      <c r="AM931" s="6"/>
      <c r="AX931" s="6"/>
    </row>
    <row r="932" spans="16:50" x14ac:dyDescent="0.25">
      <c r="P932" s="6"/>
      <c r="AJ932" s="6"/>
      <c r="AK932" s="4" t="e">
        <f t="shared" si="284"/>
        <v>#N/A</v>
      </c>
      <c r="AM932" s="6"/>
      <c r="AX932" s="6"/>
    </row>
    <row r="933" spans="16:50" x14ac:dyDescent="0.25">
      <c r="P933" s="6"/>
      <c r="AJ933" s="6"/>
      <c r="AK933" s="4" t="e">
        <f t="shared" si="284"/>
        <v>#N/A</v>
      </c>
      <c r="AM933" s="6"/>
      <c r="AX933" s="6"/>
    </row>
    <row r="934" spans="16:50" x14ac:dyDescent="0.25">
      <c r="P934" s="6"/>
      <c r="AJ934" s="6"/>
      <c r="AK934" s="4" t="e">
        <f t="shared" si="284"/>
        <v>#N/A</v>
      </c>
      <c r="AM934" s="6"/>
      <c r="AX934" s="6"/>
    </row>
    <row r="935" spans="16:50" x14ac:dyDescent="0.25">
      <c r="P935" s="6"/>
      <c r="AJ935" s="6"/>
      <c r="AK935" s="4" t="e">
        <f t="shared" si="284"/>
        <v>#N/A</v>
      </c>
      <c r="AM935" s="6"/>
      <c r="AX935" s="6"/>
    </row>
    <row r="936" spans="16:50" x14ac:dyDescent="0.25">
      <c r="P936" s="6"/>
      <c r="AJ936" s="6"/>
      <c r="AK936" s="4" t="e">
        <f t="shared" si="284"/>
        <v>#N/A</v>
      </c>
      <c r="AM936" s="6"/>
      <c r="AX936" s="6"/>
    </row>
    <row r="937" spans="16:50" x14ac:dyDescent="0.25">
      <c r="P937" s="6"/>
      <c r="AJ937" s="6"/>
      <c r="AK937" s="4" t="e">
        <f t="shared" si="284"/>
        <v>#N/A</v>
      </c>
      <c r="AM937" s="6"/>
      <c r="AX937" s="6"/>
    </row>
    <row r="938" spans="16:50" x14ac:dyDescent="0.25">
      <c r="P938" s="6"/>
      <c r="AJ938" s="6"/>
      <c r="AK938" s="4" t="e">
        <f t="shared" si="284"/>
        <v>#N/A</v>
      </c>
      <c r="AM938" s="6"/>
      <c r="AX938" s="6"/>
    </row>
    <row r="939" spans="16:50" x14ac:dyDescent="0.25">
      <c r="P939" s="6"/>
      <c r="AJ939" s="6"/>
      <c r="AK939" s="4" t="e">
        <f t="shared" si="284"/>
        <v>#N/A</v>
      </c>
      <c r="AM939" s="6"/>
      <c r="AX939" s="6"/>
    </row>
    <row r="940" spans="16:50" x14ac:dyDescent="0.25">
      <c r="P940" s="6"/>
      <c r="AJ940" s="6"/>
      <c r="AK940" s="4" t="e">
        <f t="shared" si="284"/>
        <v>#N/A</v>
      </c>
      <c r="AM940" s="6"/>
      <c r="AX940" s="6"/>
    </row>
    <row r="941" spans="16:50" x14ac:dyDescent="0.25">
      <c r="P941" s="6"/>
      <c r="AJ941" s="6"/>
      <c r="AK941" s="4" t="e">
        <f t="shared" si="284"/>
        <v>#N/A</v>
      </c>
      <c r="AM941" s="6"/>
      <c r="AX941" s="6"/>
    </row>
    <row r="942" spans="16:50" x14ac:dyDescent="0.25">
      <c r="P942" s="6"/>
      <c r="AJ942" s="6"/>
      <c r="AK942" s="4" t="e">
        <f t="shared" si="284"/>
        <v>#N/A</v>
      </c>
      <c r="AM942" s="6"/>
      <c r="AX942" s="6"/>
    </row>
    <row r="943" spans="16:50" x14ac:dyDescent="0.25">
      <c r="P943" s="6"/>
      <c r="AJ943" s="6"/>
      <c r="AK943" s="4" t="e">
        <f t="shared" si="284"/>
        <v>#N/A</v>
      </c>
      <c r="AM943" s="6"/>
      <c r="AX943" s="6"/>
    </row>
    <row r="944" spans="16:50" x14ac:dyDescent="0.25">
      <c r="P944" s="6"/>
      <c r="AJ944" s="6"/>
      <c r="AK944" s="4" t="e">
        <f t="shared" si="284"/>
        <v>#N/A</v>
      </c>
      <c r="AM944" s="6"/>
      <c r="AX944" s="6"/>
    </row>
    <row r="945" spans="16:50" x14ac:dyDescent="0.25">
      <c r="P945" s="6"/>
      <c r="AJ945" s="6"/>
      <c r="AK945" s="4" t="e">
        <f t="shared" si="284"/>
        <v>#N/A</v>
      </c>
      <c r="AM945" s="6"/>
      <c r="AX945" s="6"/>
    </row>
    <row r="946" spans="16:50" x14ac:dyDescent="0.25">
      <c r="P946" s="6"/>
      <c r="AJ946" s="6"/>
      <c r="AK946" s="4" t="e">
        <f t="shared" si="284"/>
        <v>#N/A</v>
      </c>
      <c r="AM946" s="6"/>
      <c r="AX946" s="6"/>
    </row>
    <row r="947" spans="16:50" x14ac:dyDescent="0.25">
      <c r="P947" s="6"/>
      <c r="AJ947" s="6"/>
      <c r="AK947" s="4" t="e">
        <f t="shared" si="284"/>
        <v>#N/A</v>
      </c>
      <c r="AM947" s="6"/>
      <c r="AX947" s="6"/>
    </row>
    <row r="948" spans="16:50" x14ac:dyDescent="0.25">
      <c r="P948" s="6"/>
      <c r="AJ948" s="6"/>
      <c r="AK948" s="4" t="e">
        <f t="shared" si="284"/>
        <v>#N/A</v>
      </c>
      <c r="AM948" s="6"/>
      <c r="AX948" s="6"/>
    </row>
    <row r="949" spans="16:50" x14ac:dyDescent="0.25">
      <c r="P949" s="6"/>
      <c r="AJ949" s="6"/>
      <c r="AK949" s="4" t="e">
        <f t="shared" si="284"/>
        <v>#N/A</v>
      </c>
      <c r="AM949" s="6"/>
      <c r="AX949" s="6"/>
    </row>
    <row r="950" spans="16:50" x14ac:dyDescent="0.25">
      <c r="P950" s="6"/>
      <c r="AJ950" s="6"/>
      <c r="AK950" s="4" t="e">
        <f t="shared" si="284"/>
        <v>#N/A</v>
      </c>
      <c r="AM950" s="6"/>
      <c r="AX950" s="6"/>
    </row>
    <row r="951" spans="16:50" x14ac:dyDescent="0.25">
      <c r="P951" s="6"/>
      <c r="AJ951" s="6"/>
      <c r="AK951" s="4" t="e">
        <f t="shared" si="284"/>
        <v>#N/A</v>
      </c>
      <c r="AM951" s="6"/>
      <c r="AX951" s="6"/>
    </row>
    <row r="952" spans="16:50" x14ac:dyDescent="0.25">
      <c r="P952" s="6"/>
      <c r="AJ952" s="6"/>
      <c r="AK952" s="4" t="e">
        <f t="shared" si="284"/>
        <v>#N/A</v>
      </c>
      <c r="AM952" s="6"/>
      <c r="AX952" s="6"/>
    </row>
    <row r="953" spans="16:50" x14ac:dyDescent="0.25">
      <c r="P953" s="6"/>
      <c r="AJ953" s="6"/>
      <c r="AK953" s="4" t="e">
        <f t="shared" si="284"/>
        <v>#N/A</v>
      </c>
      <c r="AM953" s="6"/>
      <c r="AX953" s="6"/>
    </row>
    <row r="954" spans="16:50" x14ac:dyDescent="0.25">
      <c r="P954" s="6"/>
      <c r="AJ954" s="6"/>
      <c r="AK954" s="4" t="e">
        <f t="shared" si="284"/>
        <v>#N/A</v>
      </c>
      <c r="AM954" s="6"/>
      <c r="AX954" s="6"/>
    </row>
    <row r="955" spans="16:50" x14ac:dyDescent="0.25">
      <c r="P955" s="6"/>
      <c r="AJ955" s="6"/>
      <c r="AK955" s="4" t="e">
        <f t="shared" si="284"/>
        <v>#N/A</v>
      </c>
      <c r="AM955" s="6"/>
      <c r="AX955" s="6"/>
    </row>
    <row r="956" spans="16:50" x14ac:dyDescent="0.25">
      <c r="P956" s="6"/>
      <c r="AJ956" s="6"/>
      <c r="AK956" s="4" t="e">
        <f t="shared" si="284"/>
        <v>#N/A</v>
      </c>
      <c r="AM956" s="6"/>
      <c r="AX956" s="6"/>
    </row>
    <row r="957" spans="16:50" x14ac:dyDescent="0.25">
      <c r="P957" s="6"/>
      <c r="AJ957" s="6"/>
      <c r="AK957" s="4" t="e">
        <f t="shared" si="284"/>
        <v>#N/A</v>
      </c>
      <c r="AM957" s="6"/>
      <c r="AX957" s="6"/>
    </row>
    <row r="958" spans="16:50" x14ac:dyDescent="0.25">
      <c r="P958" s="6"/>
      <c r="AJ958" s="6"/>
      <c r="AK958" s="4" t="e">
        <f t="shared" si="284"/>
        <v>#N/A</v>
      </c>
      <c r="AM958" s="6"/>
      <c r="AX958" s="6"/>
    </row>
    <row r="959" spans="16:50" x14ac:dyDescent="0.25">
      <c r="P959" s="6"/>
      <c r="AJ959" s="6"/>
      <c r="AK959" s="4" t="e">
        <f t="shared" si="284"/>
        <v>#N/A</v>
      </c>
      <c r="AM959" s="6"/>
      <c r="AX959" s="6"/>
    </row>
    <row r="960" spans="16:50" x14ac:dyDescent="0.25">
      <c r="P960" s="6"/>
      <c r="AJ960" s="6"/>
      <c r="AK960" s="4" t="e">
        <f t="shared" si="284"/>
        <v>#N/A</v>
      </c>
      <c r="AM960" s="6"/>
      <c r="AX960" s="6"/>
    </row>
    <row r="961" spans="16:50" x14ac:dyDescent="0.25">
      <c r="P961" s="6"/>
      <c r="AJ961" s="6"/>
      <c r="AK961" s="4" t="e">
        <f t="shared" si="284"/>
        <v>#N/A</v>
      </c>
      <c r="AM961" s="6"/>
      <c r="AX961" s="6"/>
    </row>
    <row r="962" spans="16:50" x14ac:dyDescent="0.25">
      <c r="P962" s="6"/>
      <c r="AJ962" s="6"/>
      <c r="AK962" s="4" t="e">
        <f t="shared" si="284"/>
        <v>#N/A</v>
      </c>
      <c r="AM962" s="6"/>
      <c r="AX962" s="6"/>
    </row>
    <row r="963" spans="16:50" x14ac:dyDescent="0.25">
      <c r="P963" s="6"/>
      <c r="AJ963" s="6"/>
      <c r="AK963" s="4" t="e">
        <f t="shared" si="284"/>
        <v>#N/A</v>
      </c>
      <c r="AM963" s="6"/>
      <c r="AX963" s="6"/>
    </row>
    <row r="964" spans="16:50" x14ac:dyDescent="0.25">
      <c r="P964" s="6"/>
      <c r="AJ964" s="6"/>
      <c r="AK964" s="4" t="e">
        <f t="shared" si="284"/>
        <v>#N/A</v>
      </c>
      <c r="AM964" s="6"/>
      <c r="AX964" s="6"/>
    </row>
    <row r="965" spans="16:50" x14ac:dyDescent="0.25">
      <c r="P965" s="6"/>
      <c r="AJ965" s="6"/>
      <c r="AK965" s="4" t="e">
        <f t="shared" ref="AK965:AK1028" si="285">IF(VLOOKUP(AJ965,P965:Q1857,2,FALSE)&gt;=$Q$3,$Q$2,VLOOKUP(AJ965,P965:Q1857,2,FALSE))</f>
        <v>#N/A</v>
      </c>
      <c r="AM965" s="6"/>
      <c r="AX965" s="6"/>
    </row>
    <row r="966" spans="16:50" x14ac:dyDescent="0.25">
      <c r="P966" s="6"/>
      <c r="AJ966" s="6"/>
      <c r="AK966" s="4" t="e">
        <f t="shared" si="285"/>
        <v>#N/A</v>
      </c>
      <c r="AM966" s="6"/>
      <c r="AX966" s="6"/>
    </row>
    <row r="967" spans="16:50" x14ac:dyDescent="0.25">
      <c r="P967" s="6"/>
      <c r="AJ967" s="6"/>
      <c r="AK967" s="4" t="e">
        <f t="shared" si="285"/>
        <v>#N/A</v>
      </c>
      <c r="AM967" s="6"/>
      <c r="AX967" s="6"/>
    </row>
    <row r="968" spans="16:50" x14ac:dyDescent="0.25">
      <c r="P968" s="6"/>
      <c r="AJ968" s="6"/>
      <c r="AK968" s="4" t="e">
        <f t="shared" si="285"/>
        <v>#N/A</v>
      </c>
      <c r="AM968" s="6"/>
      <c r="AX968" s="6"/>
    </row>
    <row r="969" spans="16:50" x14ac:dyDescent="0.25">
      <c r="P969" s="6"/>
      <c r="AJ969" s="6"/>
      <c r="AK969" s="4" t="e">
        <f t="shared" si="285"/>
        <v>#N/A</v>
      </c>
      <c r="AM969" s="6"/>
      <c r="AX969" s="6"/>
    </row>
    <row r="970" spans="16:50" x14ac:dyDescent="0.25">
      <c r="P970" s="6"/>
      <c r="AJ970" s="6"/>
      <c r="AK970" s="4" t="e">
        <f t="shared" si="285"/>
        <v>#N/A</v>
      </c>
      <c r="AM970" s="6"/>
      <c r="AX970" s="6"/>
    </row>
    <row r="971" spans="16:50" x14ac:dyDescent="0.25">
      <c r="P971" s="6"/>
      <c r="AJ971" s="6"/>
      <c r="AK971" s="4" t="e">
        <f t="shared" si="285"/>
        <v>#N/A</v>
      </c>
      <c r="AM971" s="6"/>
      <c r="AX971" s="6"/>
    </row>
    <row r="972" spans="16:50" x14ac:dyDescent="0.25">
      <c r="P972" s="6"/>
      <c r="AJ972" s="6"/>
      <c r="AK972" s="4" t="e">
        <f t="shared" si="285"/>
        <v>#N/A</v>
      </c>
      <c r="AM972" s="6"/>
      <c r="AX972" s="6"/>
    </row>
    <row r="973" spans="16:50" x14ac:dyDescent="0.25">
      <c r="P973" s="6"/>
      <c r="AJ973" s="6"/>
      <c r="AK973" s="4" t="e">
        <f t="shared" si="285"/>
        <v>#N/A</v>
      </c>
      <c r="AM973" s="6"/>
      <c r="AX973" s="6"/>
    </row>
    <row r="974" spans="16:50" x14ac:dyDescent="0.25">
      <c r="P974" s="6"/>
      <c r="AJ974" s="6"/>
      <c r="AK974" s="4" t="e">
        <f t="shared" si="285"/>
        <v>#N/A</v>
      </c>
      <c r="AM974" s="6"/>
      <c r="AX974" s="6"/>
    </row>
    <row r="975" spans="16:50" x14ac:dyDescent="0.25">
      <c r="P975" s="6"/>
      <c r="AJ975" s="6"/>
      <c r="AK975" s="4" t="e">
        <f t="shared" si="285"/>
        <v>#N/A</v>
      </c>
      <c r="AM975" s="6"/>
      <c r="AX975" s="6"/>
    </row>
    <row r="976" spans="16:50" x14ac:dyDescent="0.25">
      <c r="P976" s="6"/>
      <c r="AJ976" s="6"/>
      <c r="AK976" s="4" t="e">
        <f t="shared" si="285"/>
        <v>#N/A</v>
      </c>
      <c r="AM976" s="6"/>
      <c r="AX976" s="6"/>
    </row>
    <row r="977" spans="16:50" x14ac:dyDescent="0.25">
      <c r="P977" s="6"/>
      <c r="AJ977" s="6"/>
      <c r="AK977" s="4" t="e">
        <f t="shared" si="285"/>
        <v>#N/A</v>
      </c>
      <c r="AM977" s="6"/>
      <c r="AX977" s="6"/>
    </row>
    <row r="978" spans="16:50" x14ac:dyDescent="0.25">
      <c r="P978" s="6"/>
      <c r="AJ978" s="6"/>
      <c r="AK978" s="4" t="e">
        <f t="shared" si="285"/>
        <v>#N/A</v>
      </c>
      <c r="AM978" s="6"/>
      <c r="AX978" s="6"/>
    </row>
    <row r="979" spans="16:50" x14ac:dyDescent="0.25">
      <c r="P979" s="6"/>
      <c r="AJ979" s="6"/>
      <c r="AK979" s="4" t="e">
        <f t="shared" si="285"/>
        <v>#N/A</v>
      </c>
      <c r="AM979" s="6"/>
      <c r="AX979" s="6"/>
    </row>
    <row r="980" spans="16:50" x14ac:dyDescent="0.25">
      <c r="P980" s="6"/>
      <c r="AJ980" s="6"/>
      <c r="AK980" s="4" t="e">
        <f t="shared" si="285"/>
        <v>#N/A</v>
      </c>
      <c r="AM980" s="6"/>
      <c r="AX980" s="6"/>
    </row>
    <row r="981" spans="16:50" x14ac:dyDescent="0.25">
      <c r="P981" s="6"/>
      <c r="AJ981" s="6"/>
      <c r="AK981" s="4" t="e">
        <f t="shared" si="285"/>
        <v>#N/A</v>
      </c>
      <c r="AM981" s="6"/>
      <c r="AX981" s="6"/>
    </row>
    <row r="982" spans="16:50" x14ac:dyDescent="0.25">
      <c r="P982" s="6"/>
      <c r="AJ982" s="6"/>
      <c r="AK982" s="4" t="e">
        <f t="shared" si="285"/>
        <v>#N/A</v>
      </c>
      <c r="AM982" s="6"/>
      <c r="AX982" s="6"/>
    </row>
    <row r="983" spans="16:50" x14ac:dyDescent="0.25">
      <c r="P983" s="6"/>
      <c r="AJ983" s="6"/>
      <c r="AK983" s="4" t="e">
        <f t="shared" si="285"/>
        <v>#N/A</v>
      </c>
      <c r="AM983" s="6"/>
      <c r="AX983" s="6"/>
    </row>
    <row r="984" spans="16:50" x14ac:dyDescent="0.25">
      <c r="P984" s="6"/>
      <c r="AJ984" s="6"/>
      <c r="AK984" s="4" t="e">
        <f t="shared" si="285"/>
        <v>#N/A</v>
      </c>
      <c r="AM984" s="6"/>
      <c r="AX984" s="6"/>
    </row>
    <row r="985" spans="16:50" x14ac:dyDescent="0.25">
      <c r="P985" s="6"/>
      <c r="AJ985" s="6"/>
      <c r="AK985" s="4" t="e">
        <f t="shared" si="285"/>
        <v>#N/A</v>
      </c>
      <c r="AM985" s="6"/>
      <c r="AX985" s="6"/>
    </row>
    <row r="986" spans="16:50" x14ac:dyDescent="0.25">
      <c r="P986" s="6"/>
      <c r="AJ986" s="6"/>
      <c r="AK986" s="4" t="e">
        <f t="shared" si="285"/>
        <v>#N/A</v>
      </c>
      <c r="AM986" s="6"/>
      <c r="AX986" s="6"/>
    </row>
    <row r="987" spans="16:50" x14ac:dyDescent="0.25">
      <c r="P987" s="6"/>
      <c r="AJ987" s="6"/>
      <c r="AK987" s="4" t="e">
        <f t="shared" si="285"/>
        <v>#N/A</v>
      </c>
      <c r="AM987" s="6"/>
      <c r="AX987" s="6"/>
    </row>
    <row r="988" spans="16:50" x14ac:dyDescent="0.25">
      <c r="P988" s="6"/>
      <c r="AJ988" s="6"/>
      <c r="AK988" s="4" t="e">
        <f t="shared" si="285"/>
        <v>#N/A</v>
      </c>
      <c r="AM988" s="6"/>
      <c r="AX988" s="6"/>
    </row>
    <row r="989" spans="16:50" x14ac:dyDescent="0.25">
      <c r="P989" s="6"/>
      <c r="AJ989" s="6"/>
      <c r="AK989" s="4" t="e">
        <f t="shared" si="285"/>
        <v>#N/A</v>
      </c>
      <c r="AM989" s="6"/>
      <c r="AX989" s="6"/>
    </row>
    <row r="990" spans="16:50" x14ac:dyDescent="0.25">
      <c r="P990" s="6"/>
      <c r="AJ990" s="6"/>
      <c r="AK990" s="4" t="e">
        <f t="shared" si="285"/>
        <v>#N/A</v>
      </c>
      <c r="AM990" s="6"/>
      <c r="AX990" s="6"/>
    </row>
    <row r="991" spans="16:50" x14ac:dyDescent="0.25">
      <c r="P991" s="6"/>
      <c r="AJ991" s="6"/>
      <c r="AK991" s="4" t="e">
        <f t="shared" si="285"/>
        <v>#N/A</v>
      </c>
      <c r="AM991" s="6"/>
      <c r="AX991" s="6"/>
    </row>
    <row r="992" spans="16:50" x14ac:dyDescent="0.25">
      <c r="P992" s="6"/>
      <c r="AJ992" s="6"/>
      <c r="AK992" s="4" t="e">
        <f t="shared" si="285"/>
        <v>#N/A</v>
      </c>
      <c r="AM992" s="6"/>
      <c r="AX992" s="6"/>
    </row>
    <row r="993" spans="16:50" x14ac:dyDescent="0.25">
      <c r="P993" s="6"/>
      <c r="AJ993" s="6"/>
      <c r="AK993" s="4" t="e">
        <f t="shared" si="285"/>
        <v>#N/A</v>
      </c>
      <c r="AM993" s="6"/>
      <c r="AX993" s="6"/>
    </row>
    <row r="994" spans="16:50" x14ac:dyDescent="0.25">
      <c r="P994" s="6"/>
      <c r="AJ994" s="6"/>
      <c r="AK994" s="4" t="e">
        <f t="shared" si="285"/>
        <v>#N/A</v>
      </c>
      <c r="AM994" s="6"/>
      <c r="AX994" s="6"/>
    </row>
    <row r="995" spans="16:50" x14ac:dyDescent="0.25">
      <c r="P995" s="6"/>
      <c r="AJ995" s="6"/>
      <c r="AK995" s="4" t="e">
        <f t="shared" si="285"/>
        <v>#N/A</v>
      </c>
      <c r="AM995" s="6"/>
      <c r="AX995" s="6"/>
    </row>
    <row r="996" spans="16:50" x14ac:dyDescent="0.25">
      <c r="P996" s="6"/>
      <c r="AJ996" s="6"/>
      <c r="AK996" s="4" t="e">
        <f t="shared" si="285"/>
        <v>#N/A</v>
      </c>
      <c r="AM996" s="6"/>
      <c r="AX996" s="6"/>
    </row>
    <row r="997" spans="16:50" x14ac:dyDescent="0.25">
      <c r="P997" s="6"/>
      <c r="AJ997" s="6"/>
      <c r="AK997" s="4" t="e">
        <f t="shared" si="285"/>
        <v>#N/A</v>
      </c>
      <c r="AM997" s="6"/>
      <c r="AX997" s="6"/>
    </row>
    <row r="998" spans="16:50" x14ac:dyDescent="0.25">
      <c r="P998" s="6"/>
      <c r="AJ998" s="6"/>
      <c r="AK998" s="4" t="e">
        <f t="shared" si="285"/>
        <v>#N/A</v>
      </c>
      <c r="AM998" s="6"/>
      <c r="AX998" s="6"/>
    </row>
    <row r="999" spans="16:50" x14ac:dyDescent="0.25">
      <c r="P999" s="6"/>
      <c r="AJ999" s="6"/>
      <c r="AK999" s="4" t="e">
        <f t="shared" si="285"/>
        <v>#N/A</v>
      </c>
      <c r="AM999" s="6"/>
      <c r="AX999" s="6"/>
    </row>
    <row r="1000" spans="16:50" x14ac:dyDescent="0.25">
      <c r="P1000" s="6"/>
      <c r="AJ1000" s="6"/>
      <c r="AK1000" s="4" t="e">
        <f t="shared" si="285"/>
        <v>#N/A</v>
      </c>
      <c r="AM1000" s="6"/>
      <c r="AX1000" s="6"/>
    </row>
    <row r="1001" spans="16:50" x14ac:dyDescent="0.25">
      <c r="P1001" s="6"/>
      <c r="AJ1001" s="6"/>
      <c r="AK1001" s="4" t="e">
        <f t="shared" si="285"/>
        <v>#N/A</v>
      </c>
      <c r="AM1001" s="6"/>
      <c r="AX1001" s="6"/>
    </row>
    <row r="1002" spans="16:50" x14ac:dyDescent="0.25">
      <c r="P1002" s="6"/>
      <c r="AJ1002" s="6"/>
      <c r="AK1002" s="4" t="e">
        <f t="shared" si="285"/>
        <v>#N/A</v>
      </c>
      <c r="AM1002" s="6"/>
      <c r="AX1002" s="6"/>
    </row>
    <row r="1003" spans="16:50" x14ac:dyDescent="0.25">
      <c r="P1003" s="6"/>
      <c r="AJ1003" s="6"/>
      <c r="AK1003" s="4" t="e">
        <f t="shared" si="285"/>
        <v>#N/A</v>
      </c>
      <c r="AM1003" s="6"/>
      <c r="AX1003" s="6"/>
    </row>
    <row r="1004" spans="16:50" x14ac:dyDescent="0.25">
      <c r="P1004" s="6"/>
      <c r="AJ1004" s="6"/>
      <c r="AK1004" s="4" t="e">
        <f t="shared" si="285"/>
        <v>#N/A</v>
      </c>
      <c r="AM1004" s="6"/>
      <c r="AX1004" s="6"/>
    </row>
    <row r="1005" spans="16:50" x14ac:dyDescent="0.25">
      <c r="P1005" s="6"/>
      <c r="AJ1005" s="6"/>
      <c r="AK1005" s="4" t="e">
        <f t="shared" si="285"/>
        <v>#N/A</v>
      </c>
      <c r="AM1005" s="6"/>
      <c r="AX1005" s="6"/>
    </row>
    <row r="1006" spans="16:50" x14ac:dyDescent="0.25">
      <c r="P1006" s="6"/>
      <c r="AJ1006" s="6"/>
      <c r="AK1006" s="4" t="e">
        <f t="shared" si="285"/>
        <v>#N/A</v>
      </c>
      <c r="AM1006" s="6"/>
      <c r="AX1006" s="6"/>
    </row>
    <row r="1007" spans="16:50" x14ac:dyDescent="0.25">
      <c r="P1007" s="6"/>
      <c r="AJ1007" s="6"/>
      <c r="AK1007" s="4" t="e">
        <f t="shared" si="285"/>
        <v>#N/A</v>
      </c>
      <c r="AM1007" s="6"/>
      <c r="AX1007" s="6"/>
    </row>
    <row r="1008" spans="16:50" x14ac:dyDescent="0.25">
      <c r="P1008" s="6"/>
      <c r="AJ1008" s="6"/>
      <c r="AK1008" s="4" t="e">
        <f t="shared" si="285"/>
        <v>#N/A</v>
      </c>
      <c r="AM1008" s="6"/>
      <c r="AX1008" s="6"/>
    </row>
    <row r="1009" spans="16:50" x14ac:dyDescent="0.25">
      <c r="P1009" s="6"/>
      <c r="AJ1009" s="6"/>
      <c r="AK1009" s="4" t="e">
        <f t="shared" si="285"/>
        <v>#N/A</v>
      </c>
      <c r="AM1009" s="6"/>
      <c r="AX1009" s="6"/>
    </row>
    <row r="1010" spans="16:50" x14ac:dyDescent="0.25">
      <c r="P1010" s="6"/>
      <c r="AJ1010" s="6"/>
      <c r="AK1010" s="4" t="e">
        <f t="shared" si="285"/>
        <v>#N/A</v>
      </c>
      <c r="AM1010" s="6"/>
      <c r="AX1010" s="6"/>
    </row>
    <row r="1011" spans="16:50" x14ac:dyDescent="0.25">
      <c r="P1011" s="6"/>
      <c r="AJ1011" s="6"/>
      <c r="AK1011" s="4" t="e">
        <f t="shared" si="285"/>
        <v>#N/A</v>
      </c>
      <c r="AM1011" s="6"/>
      <c r="AX1011" s="6"/>
    </row>
    <row r="1012" spans="16:50" x14ac:dyDescent="0.25">
      <c r="P1012" s="6"/>
      <c r="AJ1012" s="6"/>
      <c r="AK1012" s="4" t="e">
        <f t="shared" si="285"/>
        <v>#N/A</v>
      </c>
      <c r="AM1012" s="6"/>
      <c r="AX1012" s="6"/>
    </row>
    <row r="1013" spans="16:50" x14ac:dyDescent="0.25">
      <c r="P1013" s="6"/>
      <c r="AJ1013" s="6"/>
      <c r="AK1013" s="4" t="e">
        <f t="shared" si="285"/>
        <v>#N/A</v>
      </c>
      <c r="AM1013" s="6"/>
      <c r="AX1013" s="6"/>
    </row>
    <row r="1014" spans="16:50" x14ac:dyDescent="0.25">
      <c r="P1014" s="6"/>
      <c r="AJ1014" s="6"/>
      <c r="AK1014" s="4" t="e">
        <f t="shared" si="285"/>
        <v>#N/A</v>
      </c>
      <c r="AM1014" s="6"/>
      <c r="AX1014" s="6"/>
    </row>
    <row r="1015" spans="16:50" x14ac:dyDescent="0.25">
      <c r="P1015" s="6"/>
      <c r="AJ1015" s="6"/>
      <c r="AK1015" s="4" t="e">
        <f t="shared" si="285"/>
        <v>#N/A</v>
      </c>
      <c r="AM1015" s="6"/>
      <c r="AX1015" s="6"/>
    </row>
    <row r="1016" spans="16:50" x14ac:dyDescent="0.25">
      <c r="P1016" s="6"/>
      <c r="AJ1016" s="6"/>
      <c r="AK1016" s="4" t="e">
        <f t="shared" si="285"/>
        <v>#N/A</v>
      </c>
      <c r="AM1016" s="6"/>
      <c r="AX1016" s="6"/>
    </row>
    <row r="1017" spans="16:50" x14ac:dyDescent="0.25">
      <c r="P1017" s="6"/>
      <c r="AJ1017" s="6"/>
      <c r="AK1017" s="4" t="e">
        <f t="shared" si="285"/>
        <v>#N/A</v>
      </c>
      <c r="AM1017" s="6"/>
      <c r="AX1017" s="6"/>
    </row>
    <row r="1018" spans="16:50" x14ac:dyDescent="0.25">
      <c r="P1018" s="6"/>
      <c r="AJ1018" s="6"/>
      <c r="AK1018" s="4" t="e">
        <f t="shared" si="285"/>
        <v>#N/A</v>
      </c>
      <c r="AM1018" s="6"/>
      <c r="AX1018" s="6"/>
    </row>
    <row r="1019" spans="16:50" x14ac:dyDescent="0.25">
      <c r="P1019" s="6"/>
      <c r="AJ1019" s="6"/>
      <c r="AK1019" s="4" t="e">
        <f t="shared" si="285"/>
        <v>#N/A</v>
      </c>
      <c r="AM1019" s="6"/>
      <c r="AX1019" s="6"/>
    </row>
    <row r="1020" spans="16:50" x14ac:dyDescent="0.25">
      <c r="P1020" s="6"/>
      <c r="AJ1020" s="6"/>
      <c r="AK1020" s="4" t="e">
        <f t="shared" si="285"/>
        <v>#N/A</v>
      </c>
      <c r="AM1020" s="6"/>
      <c r="AX1020" s="6"/>
    </row>
    <row r="1021" spans="16:50" x14ac:dyDescent="0.25">
      <c r="P1021" s="6"/>
      <c r="AJ1021" s="6"/>
      <c r="AK1021" s="4" t="e">
        <f t="shared" si="285"/>
        <v>#N/A</v>
      </c>
      <c r="AM1021" s="6"/>
      <c r="AX1021" s="6"/>
    </row>
    <row r="1022" spans="16:50" x14ac:dyDescent="0.25">
      <c r="P1022" s="6"/>
      <c r="AJ1022" s="6"/>
      <c r="AK1022" s="4" t="e">
        <f t="shared" si="285"/>
        <v>#N/A</v>
      </c>
      <c r="AM1022" s="6"/>
      <c r="AX1022" s="6"/>
    </row>
    <row r="1023" spans="16:50" x14ac:dyDescent="0.25">
      <c r="P1023" s="6"/>
      <c r="AJ1023" s="6"/>
      <c r="AK1023" s="4" t="e">
        <f t="shared" si="285"/>
        <v>#N/A</v>
      </c>
      <c r="AM1023" s="6"/>
      <c r="AX1023" s="6"/>
    </row>
    <row r="1024" spans="16:50" x14ac:dyDescent="0.25">
      <c r="P1024" s="6"/>
      <c r="AJ1024" s="6"/>
      <c r="AK1024" s="4" t="e">
        <f t="shared" si="285"/>
        <v>#N/A</v>
      </c>
      <c r="AM1024" s="6"/>
      <c r="AX1024" s="6"/>
    </row>
    <row r="1025" spans="16:50" x14ac:dyDescent="0.25">
      <c r="P1025" s="6"/>
      <c r="AJ1025" s="6"/>
      <c r="AK1025" s="4" t="e">
        <f t="shared" si="285"/>
        <v>#N/A</v>
      </c>
      <c r="AM1025" s="6"/>
      <c r="AX1025" s="6"/>
    </row>
    <row r="1026" spans="16:50" x14ac:dyDescent="0.25">
      <c r="P1026" s="6"/>
      <c r="AJ1026" s="6"/>
      <c r="AK1026" s="4" t="e">
        <f t="shared" si="285"/>
        <v>#N/A</v>
      </c>
      <c r="AM1026" s="6"/>
      <c r="AX1026" s="6"/>
    </row>
    <row r="1027" spans="16:50" x14ac:dyDescent="0.25">
      <c r="P1027" s="6"/>
      <c r="AJ1027" s="6"/>
      <c r="AK1027" s="4" t="e">
        <f t="shared" si="285"/>
        <v>#N/A</v>
      </c>
      <c r="AM1027" s="6"/>
      <c r="AX1027" s="6"/>
    </row>
    <row r="1028" spans="16:50" x14ac:dyDescent="0.25">
      <c r="P1028" s="6"/>
      <c r="AJ1028" s="6"/>
      <c r="AK1028" s="4" t="e">
        <f t="shared" si="285"/>
        <v>#N/A</v>
      </c>
      <c r="AM1028" s="6"/>
      <c r="AX1028" s="6"/>
    </row>
    <row r="1029" spans="16:50" x14ac:dyDescent="0.25">
      <c r="P1029" s="6"/>
      <c r="AJ1029" s="6"/>
      <c r="AK1029" s="4" t="e">
        <f t="shared" ref="AK1029:AK1092" si="286">IF(VLOOKUP(AJ1029,P1029:Q1921,2,FALSE)&gt;=$Q$3,$Q$2,VLOOKUP(AJ1029,P1029:Q1921,2,FALSE))</f>
        <v>#N/A</v>
      </c>
      <c r="AM1029" s="6"/>
      <c r="AX1029" s="6"/>
    </row>
    <row r="1030" spans="16:50" x14ac:dyDescent="0.25">
      <c r="P1030" s="6"/>
      <c r="AJ1030" s="6"/>
      <c r="AK1030" s="4" t="e">
        <f t="shared" si="286"/>
        <v>#N/A</v>
      </c>
      <c r="AM1030" s="6"/>
      <c r="AX1030" s="6"/>
    </row>
    <row r="1031" spans="16:50" x14ac:dyDescent="0.25">
      <c r="P1031" s="6"/>
      <c r="AJ1031" s="6"/>
      <c r="AK1031" s="4" t="e">
        <f t="shared" si="286"/>
        <v>#N/A</v>
      </c>
      <c r="AM1031" s="6"/>
      <c r="AX1031" s="6"/>
    </row>
    <row r="1032" spans="16:50" x14ac:dyDescent="0.25">
      <c r="P1032" s="6"/>
      <c r="AJ1032" s="6"/>
      <c r="AK1032" s="4" t="e">
        <f t="shared" si="286"/>
        <v>#N/A</v>
      </c>
      <c r="AM1032" s="6"/>
      <c r="AX1032" s="6"/>
    </row>
    <row r="1033" spans="16:50" x14ac:dyDescent="0.25">
      <c r="P1033" s="6"/>
      <c r="AJ1033" s="6"/>
      <c r="AK1033" s="4" t="e">
        <f t="shared" si="286"/>
        <v>#N/A</v>
      </c>
      <c r="AM1033" s="6"/>
      <c r="AX1033" s="6"/>
    </row>
    <row r="1034" spans="16:50" x14ac:dyDescent="0.25">
      <c r="P1034" s="6"/>
      <c r="AJ1034" s="6"/>
      <c r="AK1034" s="4" t="e">
        <f t="shared" si="286"/>
        <v>#N/A</v>
      </c>
      <c r="AM1034" s="6"/>
      <c r="AX1034" s="6"/>
    </row>
    <row r="1035" spans="16:50" x14ac:dyDescent="0.25">
      <c r="P1035" s="6"/>
      <c r="AJ1035" s="6"/>
      <c r="AK1035" s="4" t="e">
        <f t="shared" si="286"/>
        <v>#N/A</v>
      </c>
      <c r="AM1035" s="6"/>
      <c r="AX1035" s="6"/>
    </row>
    <row r="1036" spans="16:50" x14ac:dyDescent="0.25">
      <c r="P1036" s="6"/>
      <c r="AJ1036" s="6"/>
      <c r="AK1036" s="4" t="e">
        <f t="shared" si="286"/>
        <v>#N/A</v>
      </c>
      <c r="AM1036" s="6"/>
      <c r="AX1036" s="6"/>
    </row>
    <row r="1037" spans="16:50" x14ac:dyDescent="0.25">
      <c r="P1037" s="6"/>
      <c r="AJ1037" s="6"/>
      <c r="AK1037" s="4" t="e">
        <f t="shared" si="286"/>
        <v>#N/A</v>
      </c>
      <c r="AM1037" s="6"/>
      <c r="AX1037" s="6"/>
    </row>
    <row r="1038" spans="16:50" x14ac:dyDescent="0.25">
      <c r="P1038" s="6"/>
      <c r="AJ1038" s="6"/>
      <c r="AK1038" s="4" t="e">
        <f t="shared" si="286"/>
        <v>#N/A</v>
      </c>
      <c r="AM1038" s="6"/>
      <c r="AX1038" s="6"/>
    </row>
    <row r="1039" spans="16:50" x14ac:dyDescent="0.25">
      <c r="P1039" s="6"/>
      <c r="AJ1039" s="6"/>
      <c r="AK1039" s="4" t="e">
        <f t="shared" si="286"/>
        <v>#N/A</v>
      </c>
      <c r="AM1039" s="6"/>
      <c r="AX1039" s="6"/>
    </row>
    <row r="1040" spans="16:50" x14ac:dyDescent="0.25">
      <c r="P1040" s="6"/>
      <c r="AJ1040" s="6"/>
      <c r="AK1040" s="4" t="e">
        <f t="shared" si="286"/>
        <v>#N/A</v>
      </c>
      <c r="AM1040" s="6"/>
      <c r="AX1040" s="6"/>
    </row>
    <row r="1041" spans="16:50" x14ac:dyDescent="0.25">
      <c r="P1041" s="6"/>
      <c r="AJ1041" s="6"/>
      <c r="AK1041" s="4" t="e">
        <f t="shared" si="286"/>
        <v>#N/A</v>
      </c>
      <c r="AM1041" s="6"/>
      <c r="AX1041" s="6"/>
    </row>
    <row r="1042" spans="16:50" x14ac:dyDescent="0.25">
      <c r="P1042" s="6"/>
      <c r="AJ1042" s="6"/>
      <c r="AK1042" s="4" t="e">
        <f t="shared" si="286"/>
        <v>#N/A</v>
      </c>
      <c r="AM1042" s="6"/>
      <c r="AX1042" s="6"/>
    </row>
    <row r="1043" spans="16:50" x14ac:dyDescent="0.25">
      <c r="P1043" s="6"/>
      <c r="AJ1043" s="6"/>
      <c r="AK1043" s="4" t="e">
        <f t="shared" si="286"/>
        <v>#N/A</v>
      </c>
      <c r="AM1043" s="6"/>
      <c r="AX1043" s="6"/>
    </row>
    <row r="1044" spans="16:50" x14ac:dyDescent="0.25">
      <c r="P1044" s="6"/>
      <c r="AJ1044" s="6"/>
      <c r="AK1044" s="4" t="e">
        <f t="shared" si="286"/>
        <v>#N/A</v>
      </c>
      <c r="AM1044" s="6"/>
      <c r="AX1044" s="6"/>
    </row>
    <row r="1045" spans="16:50" x14ac:dyDescent="0.25">
      <c r="P1045" s="6"/>
      <c r="AJ1045" s="6"/>
      <c r="AK1045" s="4" t="e">
        <f t="shared" si="286"/>
        <v>#N/A</v>
      </c>
      <c r="AM1045" s="6"/>
      <c r="AX1045" s="6"/>
    </row>
    <row r="1046" spans="16:50" x14ac:dyDescent="0.25">
      <c r="P1046" s="6"/>
      <c r="AJ1046" s="6"/>
      <c r="AK1046" s="4" t="e">
        <f t="shared" si="286"/>
        <v>#N/A</v>
      </c>
      <c r="AM1046" s="6"/>
      <c r="AX1046" s="6"/>
    </row>
    <row r="1047" spans="16:50" x14ac:dyDescent="0.25">
      <c r="P1047" s="6"/>
      <c r="AJ1047" s="6"/>
      <c r="AK1047" s="4" t="e">
        <f t="shared" si="286"/>
        <v>#N/A</v>
      </c>
      <c r="AM1047" s="6"/>
      <c r="AX1047" s="6"/>
    </row>
    <row r="1048" spans="16:50" x14ac:dyDescent="0.25">
      <c r="P1048" s="6"/>
      <c r="AJ1048" s="6"/>
      <c r="AK1048" s="4" t="e">
        <f t="shared" si="286"/>
        <v>#N/A</v>
      </c>
      <c r="AM1048" s="6"/>
      <c r="AX1048" s="6"/>
    </row>
    <row r="1049" spans="16:50" x14ac:dyDescent="0.25">
      <c r="P1049" s="6"/>
      <c r="AJ1049" s="6"/>
      <c r="AK1049" s="4" t="e">
        <f t="shared" si="286"/>
        <v>#N/A</v>
      </c>
      <c r="AM1049" s="6"/>
      <c r="AX1049" s="6"/>
    </row>
    <row r="1050" spans="16:50" x14ac:dyDescent="0.25">
      <c r="P1050" s="6"/>
      <c r="AJ1050" s="6"/>
      <c r="AK1050" s="4" t="e">
        <f t="shared" si="286"/>
        <v>#N/A</v>
      </c>
      <c r="AM1050" s="6"/>
      <c r="AX1050" s="6"/>
    </row>
    <row r="1051" spans="16:50" x14ac:dyDescent="0.25">
      <c r="P1051" s="6"/>
      <c r="AJ1051" s="6"/>
      <c r="AK1051" s="4" t="e">
        <f t="shared" si="286"/>
        <v>#N/A</v>
      </c>
      <c r="AM1051" s="6"/>
      <c r="AX1051" s="6"/>
    </row>
    <row r="1052" spans="16:50" x14ac:dyDescent="0.25">
      <c r="P1052" s="6"/>
      <c r="AJ1052" s="6"/>
      <c r="AK1052" s="4" t="e">
        <f t="shared" si="286"/>
        <v>#N/A</v>
      </c>
      <c r="AM1052" s="6"/>
      <c r="AX1052" s="6"/>
    </row>
    <row r="1053" spans="16:50" x14ac:dyDescent="0.25">
      <c r="P1053" s="6"/>
      <c r="AJ1053" s="6"/>
      <c r="AK1053" s="4" t="e">
        <f t="shared" si="286"/>
        <v>#N/A</v>
      </c>
      <c r="AM1053" s="6"/>
      <c r="AX1053" s="6"/>
    </row>
    <row r="1054" spans="16:50" x14ac:dyDescent="0.25">
      <c r="P1054" s="6"/>
      <c r="AJ1054" s="6"/>
      <c r="AK1054" s="4" t="e">
        <f t="shared" si="286"/>
        <v>#N/A</v>
      </c>
      <c r="AM1054" s="6"/>
      <c r="AX1054" s="6"/>
    </row>
    <row r="1055" spans="16:50" x14ac:dyDescent="0.25">
      <c r="P1055" s="6"/>
      <c r="AJ1055" s="6"/>
      <c r="AK1055" s="4" t="e">
        <f t="shared" si="286"/>
        <v>#N/A</v>
      </c>
      <c r="AM1055" s="6"/>
      <c r="AX1055" s="6"/>
    </row>
    <row r="1056" spans="16:50" x14ac:dyDescent="0.25">
      <c r="P1056" s="6"/>
      <c r="AJ1056" s="6"/>
      <c r="AK1056" s="4" t="e">
        <f t="shared" si="286"/>
        <v>#N/A</v>
      </c>
      <c r="AM1056" s="6"/>
      <c r="AX1056" s="6"/>
    </row>
    <row r="1057" spans="16:50" x14ac:dyDescent="0.25">
      <c r="P1057" s="6"/>
      <c r="AJ1057" s="6"/>
      <c r="AK1057" s="4" t="e">
        <f t="shared" si="286"/>
        <v>#N/A</v>
      </c>
      <c r="AM1057" s="6"/>
      <c r="AX1057" s="6"/>
    </row>
    <row r="1058" spans="16:50" x14ac:dyDescent="0.25">
      <c r="P1058" s="6"/>
      <c r="AJ1058" s="6"/>
      <c r="AK1058" s="4" t="e">
        <f t="shared" si="286"/>
        <v>#N/A</v>
      </c>
      <c r="AM1058" s="6"/>
      <c r="AX1058" s="6"/>
    </row>
    <row r="1059" spans="16:50" x14ac:dyDescent="0.25">
      <c r="P1059" s="6"/>
      <c r="AJ1059" s="6"/>
      <c r="AK1059" s="4" t="e">
        <f t="shared" si="286"/>
        <v>#N/A</v>
      </c>
      <c r="AM1059" s="6"/>
      <c r="AX1059" s="6"/>
    </row>
    <row r="1060" spans="16:50" x14ac:dyDescent="0.25">
      <c r="P1060" s="6"/>
      <c r="AJ1060" s="6"/>
      <c r="AK1060" s="4" t="e">
        <f t="shared" si="286"/>
        <v>#N/A</v>
      </c>
      <c r="AM1060" s="6"/>
      <c r="AX1060" s="6"/>
    </row>
    <row r="1061" spans="16:50" x14ac:dyDescent="0.25">
      <c r="P1061" s="6"/>
      <c r="AJ1061" s="6"/>
      <c r="AK1061" s="4" t="e">
        <f t="shared" si="286"/>
        <v>#N/A</v>
      </c>
      <c r="AM1061" s="6"/>
      <c r="AX1061" s="6"/>
    </row>
    <row r="1062" spans="16:50" x14ac:dyDescent="0.25">
      <c r="P1062" s="6"/>
      <c r="AJ1062" s="6"/>
      <c r="AK1062" s="4" t="e">
        <f t="shared" si="286"/>
        <v>#N/A</v>
      </c>
      <c r="AM1062" s="6"/>
      <c r="AX1062" s="6"/>
    </row>
    <row r="1063" spans="16:50" x14ac:dyDescent="0.25">
      <c r="P1063" s="6"/>
      <c r="AJ1063" s="6"/>
      <c r="AK1063" s="4" t="e">
        <f t="shared" si="286"/>
        <v>#N/A</v>
      </c>
      <c r="AM1063" s="6"/>
      <c r="AX1063" s="6"/>
    </row>
    <row r="1064" spans="16:50" x14ac:dyDescent="0.25">
      <c r="P1064" s="6"/>
      <c r="AJ1064" s="6"/>
      <c r="AK1064" s="4" t="e">
        <f t="shared" si="286"/>
        <v>#N/A</v>
      </c>
      <c r="AM1064" s="6"/>
      <c r="AX1064" s="6"/>
    </row>
    <row r="1065" spans="16:50" x14ac:dyDescent="0.25">
      <c r="P1065" s="6"/>
      <c r="AJ1065" s="6"/>
      <c r="AK1065" s="4" t="e">
        <f t="shared" si="286"/>
        <v>#N/A</v>
      </c>
      <c r="AM1065" s="6"/>
      <c r="AX1065" s="6"/>
    </row>
    <row r="1066" spans="16:50" x14ac:dyDescent="0.25">
      <c r="P1066" s="6"/>
      <c r="AJ1066" s="6"/>
      <c r="AK1066" s="4" t="e">
        <f t="shared" si="286"/>
        <v>#N/A</v>
      </c>
      <c r="AM1066" s="6"/>
      <c r="AX1066" s="6"/>
    </row>
    <row r="1067" spans="16:50" x14ac:dyDescent="0.25">
      <c r="P1067" s="6"/>
      <c r="AJ1067" s="6"/>
      <c r="AK1067" s="4" t="e">
        <f t="shared" si="286"/>
        <v>#N/A</v>
      </c>
      <c r="AM1067" s="6"/>
      <c r="AX1067" s="6"/>
    </row>
    <row r="1068" spans="16:50" x14ac:dyDescent="0.25">
      <c r="P1068" s="6"/>
      <c r="AJ1068" s="6"/>
      <c r="AK1068" s="4" t="e">
        <f t="shared" si="286"/>
        <v>#N/A</v>
      </c>
      <c r="AM1068" s="6"/>
      <c r="AX1068" s="6"/>
    </row>
    <row r="1069" spans="16:50" x14ac:dyDescent="0.25">
      <c r="P1069" s="6"/>
      <c r="AJ1069" s="6"/>
      <c r="AK1069" s="4" t="e">
        <f t="shared" si="286"/>
        <v>#N/A</v>
      </c>
      <c r="AM1069" s="6"/>
      <c r="AX1069" s="6"/>
    </row>
    <row r="1070" spans="16:50" x14ac:dyDescent="0.25">
      <c r="P1070" s="6"/>
      <c r="AJ1070" s="6"/>
      <c r="AK1070" s="4" t="e">
        <f t="shared" si="286"/>
        <v>#N/A</v>
      </c>
      <c r="AM1070" s="6"/>
      <c r="AX1070" s="6"/>
    </row>
    <row r="1071" spans="16:50" x14ac:dyDescent="0.25">
      <c r="P1071" s="6"/>
      <c r="AJ1071" s="6"/>
      <c r="AK1071" s="4" t="e">
        <f t="shared" si="286"/>
        <v>#N/A</v>
      </c>
      <c r="AM1071" s="6"/>
      <c r="AX1071" s="6"/>
    </row>
    <row r="1072" spans="16:50" x14ac:dyDescent="0.25">
      <c r="P1072" s="6"/>
      <c r="AJ1072" s="6"/>
      <c r="AK1072" s="4" t="e">
        <f t="shared" si="286"/>
        <v>#N/A</v>
      </c>
      <c r="AM1072" s="6"/>
      <c r="AX1072" s="6"/>
    </row>
    <row r="1073" spans="16:50" x14ac:dyDescent="0.25">
      <c r="P1073" s="6"/>
      <c r="AJ1073" s="6"/>
      <c r="AK1073" s="4" t="e">
        <f t="shared" si="286"/>
        <v>#N/A</v>
      </c>
      <c r="AM1073" s="6"/>
      <c r="AX1073" s="6"/>
    </row>
    <row r="1074" spans="16:50" x14ac:dyDescent="0.25">
      <c r="P1074" s="6"/>
      <c r="AJ1074" s="6"/>
      <c r="AK1074" s="4" t="e">
        <f t="shared" si="286"/>
        <v>#N/A</v>
      </c>
      <c r="AM1074" s="6"/>
      <c r="AX1074" s="6"/>
    </row>
    <row r="1075" spans="16:50" x14ac:dyDescent="0.25">
      <c r="P1075" s="6"/>
      <c r="AJ1075" s="6"/>
      <c r="AK1075" s="4" t="e">
        <f t="shared" si="286"/>
        <v>#N/A</v>
      </c>
      <c r="AM1075" s="6"/>
      <c r="AX1075" s="6"/>
    </row>
    <row r="1076" spans="16:50" x14ac:dyDescent="0.25">
      <c r="P1076" s="6"/>
      <c r="AJ1076" s="6"/>
      <c r="AK1076" s="4" t="e">
        <f t="shared" si="286"/>
        <v>#N/A</v>
      </c>
      <c r="AM1076" s="6"/>
      <c r="AX1076" s="6"/>
    </row>
    <row r="1077" spans="16:50" x14ac:dyDescent="0.25">
      <c r="P1077" s="6"/>
      <c r="AJ1077" s="6"/>
      <c r="AK1077" s="4" t="e">
        <f t="shared" si="286"/>
        <v>#N/A</v>
      </c>
      <c r="AM1077" s="6"/>
      <c r="AX1077" s="6"/>
    </row>
    <row r="1078" spans="16:50" x14ac:dyDescent="0.25">
      <c r="P1078" s="6"/>
      <c r="AJ1078" s="6"/>
      <c r="AK1078" s="4" t="e">
        <f t="shared" si="286"/>
        <v>#N/A</v>
      </c>
      <c r="AM1078" s="6"/>
      <c r="AX1078" s="6"/>
    </row>
    <row r="1079" spans="16:50" x14ac:dyDescent="0.25">
      <c r="P1079" s="6"/>
      <c r="AJ1079" s="6"/>
      <c r="AK1079" s="4" t="e">
        <f t="shared" si="286"/>
        <v>#N/A</v>
      </c>
      <c r="AM1079" s="6"/>
      <c r="AX1079" s="6"/>
    </row>
    <row r="1080" spans="16:50" x14ac:dyDescent="0.25">
      <c r="P1080" s="6"/>
      <c r="AJ1080" s="6"/>
      <c r="AK1080" s="4" t="e">
        <f t="shared" si="286"/>
        <v>#N/A</v>
      </c>
      <c r="AM1080" s="6"/>
      <c r="AX1080" s="6"/>
    </row>
    <row r="1081" spans="16:50" x14ac:dyDescent="0.25">
      <c r="P1081" s="6"/>
      <c r="AJ1081" s="6"/>
      <c r="AK1081" s="4" t="e">
        <f t="shared" si="286"/>
        <v>#N/A</v>
      </c>
      <c r="AM1081" s="6"/>
      <c r="AX1081" s="6"/>
    </row>
    <row r="1082" spans="16:50" x14ac:dyDescent="0.25">
      <c r="P1082" s="6"/>
      <c r="AJ1082" s="6"/>
      <c r="AK1082" s="4" t="e">
        <f t="shared" si="286"/>
        <v>#N/A</v>
      </c>
      <c r="AM1082" s="6"/>
      <c r="AX1082" s="6"/>
    </row>
    <row r="1083" spans="16:50" x14ac:dyDescent="0.25">
      <c r="P1083" s="6"/>
      <c r="AJ1083" s="6"/>
      <c r="AK1083" s="4" t="e">
        <f t="shared" si="286"/>
        <v>#N/A</v>
      </c>
      <c r="AM1083" s="6"/>
      <c r="AX1083" s="6"/>
    </row>
    <row r="1084" spans="16:50" x14ac:dyDescent="0.25">
      <c r="P1084" s="6"/>
      <c r="AJ1084" s="6"/>
      <c r="AK1084" s="4" t="e">
        <f t="shared" si="286"/>
        <v>#N/A</v>
      </c>
      <c r="AM1084" s="6"/>
      <c r="AX1084" s="6"/>
    </row>
    <row r="1085" spans="16:50" x14ac:dyDescent="0.25">
      <c r="P1085" s="6"/>
      <c r="AJ1085" s="6"/>
      <c r="AK1085" s="4" t="e">
        <f t="shared" si="286"/>
        <v>#N/A</v>
      </c>
      <c r="AM1085" s="6"/>
      <c r="AX1085" s="6"/>
    </row>
    <row r="1086" spans="16:50" x14ac:dyDescent="0.25">
      <c r="P1086" s="6"/>
      <c r="AJ1086" s="6"/>
      <c r="AK1086" s="4" t="e">
        <f t="shared" si="286"/>
        <v>#N/A</v>
      </c>
      <c r="AM1086" s="6"/>
      <c r="AX1086" s="6"/>
    </row>
    <row r="1087" spans="16:50" x14ac:dyDescent="0.25">
      <c r="P1087" s="6"/>
      <c r="AJ1087" s="6"/>
      <c r="AK1087" s="4" t="e">
        <f t="shared" si="286"/>
        <v>#N/A</v>
      </c>
      <c r="AM1087" s="6"/>
      <c r="AX1087" s="6"/>
    </row>
    <row r="1088" spans="16:50" x14ac:dyDescent="0.25">
      <c r="P1088" s="6"/>
      <c r="AJ1088" s="6"/>
      <c r="AK1088" s="4" t="e">
        <f t="shared" si="286"/>
        <v>#N/A</v>
      </c>
      <c r="AM1088" s="6"/>
      <c r="AX1088" s="6"/>
    </row>
    <row r="1089" spans="16:50" x14ac:dyDescent="0.25">
      <c r="P1089" s="6"/>
      <c r="AJ1089" s="6"/>
      <c r="AK1089" s="4" t="e">
        <f t="shared" si="286"/>
        <v>#N/A</v>
      </c>
      <c r="AM1089" s="6"/>
      <c r="AX1089" s="6"/>
    </row>
    <row r="1090" spans="16:50" x14ac:dyDescent="0.25">
      <c r="P1090" s="6"/>
      <c r="AJ1090" s="6"/>
      <c r="AK1090" s="4" t="e">
        <f t="shared" si="286"/>
        <v>#N/A</v>
      </c>
      <c r="AM1090" s="6"/>
      <c r="AX1090" s="6"/>
    </row>
    <row r="1091" spans="16:50" x14ac:dyDescent="0.25">
      <c r="P1091" s="6"/>
      <c r="AJ1091" s="6"/>
      <c r="AK1091" s="4" t="e">
        <f t="shared" si="286"/>
        <v>#N/A</v>
      </c>
      <c r="AM1091" s="6"/>
      <c r="AX1091" s="6"/>
    </row>
    <row r="1092" spans="16:50" x14ac:dyDescent="0.25">
      <c r="P1092" s="6"/>
      <c r="AJ1092" s="6"/>
      <c r="AK1092" s="4" t="e">
        <f t="shared" si="286"/>
        <v>#N/A</v>
      </c>
      <c r="AM1092" s="6"/>
      <c r="AX1092" s="6"/>
    </row>
    <row r="1093" spans="16:50" x14ac:dyDescent="0.25">
      <c r="P1093" s="6"/>
      <c r="AJ1093" s="6"/>
      <c r="AK1093" s="4" t="e">
        <f t="shared" ref="AK1093:AK1156" si="287">IF(VLOOKUP(AJ1093,P1093:Q1985,2,FALSE)&gt;=$Q$3,$Q$2,VLOOKUP(AJ1093,P1093:Q1985,2,FALSE))</f>
        <v>#N/A</v>
      </c>
      <c r="AM1093" s="6"/>
      <c r="AX1093" s="6"/>
    </row>
    <row r="1094" spans="16:50" x14ac:dyDescent="0.25">
      <c r="P1094" s="6"/>
      <c r="AJ1094" s="6"/>
      <c r="AK1094" s="4" t="e">
        <f t="shared" si="287"/>
        <v>#N/A</v>
      </c>
      <c r="AM1094" s="6"/>
      <c r="AX1094" s="6"/>
    </row>
    <row r="1095" spans="16:50" x14ac:dyDescent="0.25">
      <c r="P1095" s="6"/>
      <c r="AJ1095" s="6"/>
      <c r="AK1095" s="4" t="e">
        <f t="shared" si="287"/>
        <v>#N/A</v>
      </c>
      <c r="AM1095" s="6"/>
      <c r="AX1095" s="6"/>
    </row>
    <row r="1096" spans="16:50" x14ac:dyDescent="0.25">
      <c r="P1096" s="6"/>
      <c r="AJ1096" s="6"/>
      <c r="AK1096" s="4" t="e">
        <f t="shared" si="287"/>
        <v>#N/A</v>
      </c>
      <c r="AM1096" s="6"/>
      <c r="AX1096" s="6"/>
    </row>
    <row r="1097" spans="16:50" x14ac:dyDescent="0.25">
      <c r="P1097" s="6"/>
      <c r="AJ1097" s="6"/>
      <c r="AK1097" s="4" t="e">
        <f t="shared" si="287"/>
        <v>#N/A</v>
      </c>
      <c r="AM1097" s="6"/>
      <c r="AX1097" s="6"/>
    </row>
    <row r="1098" spans="16:50" x14ac:dyDescent="0.25">
      <c r="P1098" s="6"/>
      <c r="AJ1098" s="6"/>
      <c r="AK1098" s="4" t="e">
        <f t="shared" si="287"/>
        <v>#N/A</v>
      </c>
      <c r="AM1098" s="6"/>
      <c r="AX1098" s="6"/>
    </row>
    <row r="1099" spans="16:50" x14ac:dyDescent="0.25">
      <c r="P1099" s="6"/>
      <c r="AJ1099" s="6"/>
      <c r="AK1099" s="4" t="e">
        <f t="shared" si="287"/>
        <v>#N/A</v>
      </c>
      <c r="AM1099" s="6"/>
      <c r="AX1099" s="6"/>
    </row>
    <row r="1100" spans="16:50" x14ac:dyDescent="0.25">
      <c r="P1100" s="6"/>
      <c r="AJ1100" s="6"/>
      <c r="AK1100" s="4" t="e">
        <f t="shared" si="287"/>
        <v>#N/A</v>
      </c>
      <c r="AM1100" s="6"/>
      <c r="AX1100" s="6"/>
    </row>
    <row r="1101" spans="16:50" x14ac:dyDescent="0.25">
      <c r="P1101" s="6"/>
      <c r="AJ1101" s="6"/>
      <c r="AK1101" s="4" t="e">
        <f t="shared" si="287"/>
        <v>#N/A</v>
      </c>
      <c r="AM1101" s="6"/>
      <c r="AX1101" s="6"/>
    </row>
    <row r="1102" spans="16:50" x14ac:dyDescent="0.25">
      <c r="P1102" s="6"/>
      <c r="AJ1102" s="6"/>
      <c r="AK1102" s="4" t="e">
        <f t="shared" si="287"/>
        <v>#N/A</v>
      </c>
      <c r="AM1102" s="6"/>
      <c r="AX1102" s="6"/>
    </row>
    <row r="1103" spans="16:50" x14ac:dyDescent="0.25">
      <c r="P1103" s="6"/>
      <c r="AJ1103" s="6"/>
      <c r="AK1103" s="4" t="e">
        <f t="shared" si="287"/>
        <v>#N/A</v>
      </c>
      <c r="AM1103" s="6"/>
      <c r="AX1103" s="6"/>
    </row>
    <row r="1104" spans="16:50" x14ac:dyDescent="0.25">
      <c r="P1104" s="6"/>
      <c r="AJ1104" s="6"/>
      <c r="AK1104" s="4" t="e">
        <f t="shared" si="287"/>
        <v>#N/A</v>
      </c>
      <c r="AM1104" s="6"/>
      <c r="AX1104" s="6"/>
    </row>
    <row r="1105" spans="16:50" x14ac:dyDescent="0.25">
      <c r="P1105" s="6"/>
      <c r="AJ1105" s="6"/>
      <c r="AK1105" s="4" t="e">
        <f t="shared" si="287"/>
        <v>#N/A</v>
      </c>
      <c r="AM1105" s="6"/>
      <c r="AX1105" s="6"/>
    </row>
    <row r="1106" spans="16:50" x14ac:dyDescent="0.25">
      <c r="P1106" s="6"/>
      <c r="AJ1106" s="6"/>
      <c r="AK1106" s="4" t="e">
        <f t="shared" si="287"/>
        <v>#N/A</v>
      </c>
      <c r="AM1106" s="6"/>
      <c r="AX1106" s="6"/>
    </row>
    <row r="1107" spans="16:50" x14ac:dyDescent="0.25">
      <c r="P1107" s="6"/>
      <c r="AJ1107" s="6"/>
      <c r="AK1107" s="4" t="e">
        <f t="shared" si="287"/>
        <v>#N/A</v>
      </c>
      <c r="AM1107" s="6"/>
      <c r="AX1107" s="6"/>
    </row>
    <row r="1108" spans="16:50" x14ac:dyDescent="0.25">
      <c r="P1108" s="6"/>
      <c r="AJ1108" s="6"/>
      <c r="AK1108" s="4" t="e">
        <f t="shared" si="287"/>
        <v>#N/A</v>
      </c>
      <c r="AM1108" s="6"/>
      <c r="AX1108" s="6"/>
    </row>
    <row r="1109" spans="16:50" x14ac:dyDescent="0.25">
      <c r="P1109" s="6"/>
      <c r="AJ1109" s="6"/>
      <c r="AK1109" s="4" t="e">
        <f t="shared" si="287"/>
        <v>#N/A</v>
      </c>
      <c r="AM1109" s="6"/>
      <c r="AX1109" s="6"/>
    </row>
    <row r="1110" spans="16:50" x14ac:dyDescent="0.25">
      <c r="P1110" s="6"/>
      <c r="AJ1110" s="6"/>
      <c r="AK1110" s="4" t="e">
        <f t="shared" si="287"/>
        <v>#N/A</v>
      </c>
      <c r="AM1110" s="6"/>
      <c r="AX1110" s="6"/>
    </row>
    <row r="1111" spans="16:50" x14ac:dyDescent="0.25">
      <c r="P1111" s="6"/>
      <c r="AJ1111" s="6"/>
      <c r="AK1111" s="4" t="e">
        <f t="shared" si="287"/>
        <v>#N/A</v>
      </c>
      <c r="AM1111" s="6"/>
      <c r="AX1111" s="6"/>
    </row>
    <row r="1112" spans="16:50" x14ac:dyDescent="0.25">
      <c r="P1112" s="6"/>
      <c r="AJ1112" s="6"/>
      <c r="AK1112" s="4" t="e">
        <f t="shared" si="287"/>
        <v>#N/A</v>
      </c>
      <c r="AM1112" s="6"/>
      <c r="AX1112" s="6"/>
    </row>
    <row r="1113" spans="16:50" x14ac:dyDescent="0.25">
      <c r="P1113" s="6"/>
      <c r="AJ1113" s="6"/>
      <c r="AK1113" s="4" t="e">
        <f t="shared" si="287"/>
        <v>#N/A</v>
      </c>
      <c r="AM1113" s="6"/>
      <c r="AX1113" s="6"/>
    </row>
    <row r="1114" spans="16:50" x14ac:dyDescent="0.25">
      <c r="P1114" s="6"/>
      <c r="AJ1114" s="6"/>
      <c r="AK1114" s="4" t="e">
        <f t="shared" si="287"/>
        <v>#N/A</v>
      </c>
      <c r="AM1114" s="6"/>
      <c r="AX1114" s="6"/>
    </row>
    <row r="1115" spans="16:50" x14ac:dyDescent="0.25">
      <c r="P1115" s="6"/>
      <c r="AJ1115" s="6"/>
      <c r="AK1115" s="4" t="e">
        <f t="shared" si="287"/>
        <v>#N/A</v>
      </c>
      <c r="AM1115" s="6"/>
      <c r="AX1115" s="6"/>
    </row>
    <row r="1116" spans="16:50" x14ac:dyDescent="0.25">
      <c r="P1116" s="6"/>
      <c r="AJ1116" s="6"/>
      <c r="AK1116" s="4" t="e">
        <f t="shared" si="287"/>
        <v>#N/A</v>
      </c>
      <c r="AM1116" s="6"/>
      <c r="AX1116" s="6"/>
    </row>
    <row r="1117" spans="16:50" x14ac:dyDescent="0.25">
      <c r="P1117" s="6"/>
      <c r="AJ1117" s="6"/>
      <c r="AK1117" s="4" t="e">
        <f t="shared" si="287"/>
        <v>#N/A</v>
      </c>
      <c r="AM1117" s="6"/>
      <c r="AX1117" s="6"/>
    </row>
    <row r="1118" spans="16:50" x14ac:dyDescent="0.25">
      <c r="P1118" s="6"/>
      <c r="AJ1118" s="6"/>
      <c r="AK1118" s="4" t="e">
        <f t="shared" si="287"/>
        <v>#N/A</v>
      </c>
      <c r="AM1118" s="6"/>
      <c r="AX1118" s="6"/>
    </row>
    <row r="1119" spans="16:50" x14ac:dyDescent="0.25">
      <c r="P1119" s="6"/>
      <c r="AJ1119" s="6"/>
      <c r="AK1119" s="4" t="e">
        <f t="shared" si="287"/>
        <v>#N/A</v>
      </c>
      <c r="AM1119" s="6"/>
      <c r="AX1119" s="6"/>
    </row>
    <row r="1120" spans="16:50" x14ac:dyDescent="0.25">
      <c r="P1120" s="6"/>
      <c r="AJ1120" s="6"/>
      <c r="AK1120" s="4" t="e">
        <f t="shared" si="287"/>
        <v>#N/A</v>
      </c>
      <c r="AM1120" s="6"/>
      <c r="AX1120" s="6"/>
    </row>
    <row r="1121" spans="16:50" x14ac:dyDescent="0.25">
      <c r="P1121" s="6"/>
      <c r="AJ1121" s="6"/>
      <c r="AK1121" s="4" t="e">
        <f t="shared" si="287"/>
        <v>#N/A</v>
      </c>
      <c r="AM1121" s="6"/>
      <c r="AX1121" s="6"/>
    </row>
    <row r="1122" spans="16:50" x14ac:dyDescent="0.25">
      <c r="P1122" s="6"/>
      <c r="AJ1122" s="6"/>
      <c r="AK1122" s="4" t="e">
        <f t="shared" si="287"/>
        <v>#N/A</v>
      </c>
      <c r="AM1122" s="6"/>
      <c r="AX1122" s="6"/>
    </row>
    <row r="1123" spans="16:50" x14ac:dyDescent="0.25">
      <c r="P1123" s="6"/>
      <c r="AJ1123" s="6"/>
      <c r="AK1123" s="4" t="e">
        <f t="shared" si="287"/>
        <v>#N/A</v>
      </c>
      <c r="AM1123" s="6"/>
      <c r="AX1123" s="6"/>
    </row>
    <row r="1124" spans="16:50" x14ac:dyDescent="0.25">
      <c r="P1124" s="6"/>
      <c r="AJ1124" s="6"/>
      <c r="AK1124" s="4" t="e">
        <f t="shared" si="287"/>
        <v>#N/A</v>
      </c>
      <c r="AM1124" s="6"/>
      <c r="AX1124" s="6"/>
    </row>
    <row r="1125" spans="16:50" x14ac:dyDescent="0.25">
      <c r="P1125" s="6"/>
      <c r="AJ1125" s="6"/>
      <c r="AK1125" s="4" t="e">
        <f t="shared" si="287"/>
        <v>#N/A</v>
      </c>
      <c r="AM1125" s="6"/>
      <c r="AX1125" s="6"/>
    </row>
    <row r="1126" spans="16:50" x14ac:dyDescent="0.25">
      <c r="P1126" s="6"/>
      <c r="AJ1126" s="6"/>
      <c r="AK1126" s="4" t="e">
        <f t="shared" si="287"/>
        <v>#N/A</v>
      </c>
      <c r="AM1126" s="6"/>
      <c r="AX1126" s="6"/>
    </row>
    <row r="1127" spans="16:50" x14ac:dyDescent="0.25">
      <c r="P1127" s="6"/>
      <c r="AJ1127" s="6"/>
      <c r="AK1127" s="4" t="e">
        <f t="shared" si="287"/>
        <v>#N/A</v>
      </c>
      <c r="AM1127" s="6"/>
      <c r="AX1127" s="6"/>
    </row>
    <row r="1128" spans="16:50" x14ac:dyDescent="0.25">
      <c r="P1128" s="6"/>
      <c r="AJ1128" s="6"/>
      <c r="AK1128" s="4" t="e">
        <f t="shared" si="287"/>
        <v>#N/A</v>
      </c>
      <c r="AM1128" s="6"/>
      <c r="AX1128" s="6"/>
    </row>
    <row r="1129" spans="16:50" x14ac:dyDescent="0.25">
      <c r="P1129" s="6"/>
      <c r="AJ1129" s="6"/>
      <c r="AK1129" s="4" t="e">
        <f t="shared" si="287"/>
        <v>#N/A</v>
      </c>
      <c r="AM1129" s="6"/>
      <c r="AX1129" s="6"/>
    </row>
    <row r="1130" spans="16:50" x14ac:dyDescent="0.25">
      <c r="P1130" s="6"/>
      <c r="AJ1130" s="6"/>
      <c r="AK1130" s="4" t="e">
        <f t="shared" si="287"/>
        <v>#N/A</v>
      </c>
      <c r="AM1130" s="6"/>
      <c r="AX1130" s="6"/>
    </row>
    <row r="1131" spans="16:50" x14ac:dyDescent="0.25">
      <c r="P1131" s="6"/>
      <c r="AJ1131" s="6"/>
      <c r="AK1131" s="4" t="e">
        <f t="shared" si="287"/>
        <v>#N/A</v>
      </c>
      <c r="AM1131" s="6"/>
      <c r="AX1131" s="6"/>
    </row>
    <row r="1132" spans="16:50" x14ac:dyDescent="0.25">
      <c r="P1132" s="6"/>
      <c r="AJ1132" s="6"/>
      <c r="AK1132" s="4" t="e">
        <f t="shared" si="287"/>
        <v>#N/A</v>
      </c>
      <c r="AM1132" s="6"/>
      <c r="AX1132" s="6"/>
    </row>
    <row r="1133" spans="16:50" x14ac:dyDescent="0.25">
      <c r="P1133" s="6"/>
      <c r="AJ1133" s="6"/>
      <c r="AK1133" s="4" t="e">
        <f t="shared" si="287"/>
        <v>#N/A</v>
      </c>
      <c r="AM1133" s="6"/>
      <c r="AX1133" s="6"/>
    </row>
    <row r="1134" spans="16:50" x14ac:dyDescent="0.25">
      <c r="P1134" s="6"/>
      <c r="AJ1134" s="6"/>
      <c r="AK1134" s="4" t="e">
        <f t="shared" si="287"/>
        <v>#N/A</v>
      </c>
      <c r="AM1134" s="6"/>
      <c r="AX1134" s="6"/>
    </row>
    <row r="1135" spans="16:50" x14ac:dyDescent="0.25">
      <c r="P1135" s="6"/>
      <c r="AJ1135" s="6"/>
      <c r="AK1135" s="4" t="e">
        <f t="shared" si="287"/>
        <v>#N/A</v>
      </c>
      <c r="AM1135" s="6"/>
      <c r="AX1135" s="6"/>
    </row>
    <row r="1136" spans="16:50" x14ac:dyDescent="0.25">
      <c r="P1136" s="6"/>
      <c r="AJ1136" s="6"/>
      <c r="AK1136" s="4" t="e">
        <f t="shared" si="287"/>
        <v>#N/A</v>
      </c>
      <c r="AM1136" s="6"/>
      <c r="AX1136" s="6"/>
    </row>
    <row r="1137" spans="16:50" x14ac:dyDescent="0.25">
      <c r="P1137" s="6"/>
      <c r="AJ1137" s="6"/>
      <c r="AK1137" s="4" t="e">
        <f t="shared" si="287"/>
        <v>#N/A</v>
      </c>
      <c r="AM1137" s="6"/>
      <c r="AX1137" s="6"/>
    </row>
    <row r="1138" spans="16:50" x14ac:dyDescent="0.25">
      <c r="P1138" s="6"/>
      <c r="AJ1138" s="6"/>
      <c r="AK1138" s="4" t="e">
        <f t="shared" si="287"/>
        <v>#N/A</v>
      </c>
      <c r="AM1138" s="6"/>
      <c r="AX1138" s="6"/>
    </row>
    <row r="1139" spans="16:50" x14ac:dyDescent="0.25">
      <c r="P1139" s="6"/>
      <c r="AJ1139" s="6"/>
      <c r="AK1139" s="4" t="e">
        <f t="shared" si="287"/>
        <v>#N/A</v>
      </c>
      <c r="AM1139" s="6"/>
      <c r="AX1139" s="6"/>
    </row>
    <row r="1140" spans="16:50" x14ac:dyDescent="0.25">
      <c r="P1140" s="6"/>
      <c r="AJ1140" s="6"/>
      <c r="AK1140" s="4" t="e">
        <f t="shared" si="287"/>
        <v>#N/A</v>
      </c>
      <c r="AM1140" s="6"/>
      <c r="AX1140" s="6"/>
    </row>
    <row r="1141" spans="16:50" x14ac:dyDescent="0.25">
      <c r="P1141" s="6"/>
      <c r="AJ1141" s="6"/>
      <c r="AK1141" s="4" t="e">
        <f t="shared" si="287"/>
        <v>#N/A</v>
      </c>
      <c r="AM1141" s="6"/>
      <c r="AX1141" s="6"/>
    </row>
    <row r="1142" spans="16:50" x14ac:dyDescent="0.25">
      <c r="P1142" s="6"/>
      <c r="AJ1142" s="6"/>
      <c r="AK1142" s="4" t="e">
        <f t="shared" si="287"/>
        <v>#N/A</v>
      </c>
      <c r="AM1142" s="6"/>
      <c r="AX1142" s="6"/>
    </row>
    <row r="1143" spans="16:50" x14ac:dyDescent="0.25">
      <c r="P1143" s="6"/>
      <c r="AJ1143" s="6"/>
      <c r="AK1143" s="4" t="e">
        <f t="shared" si="287"/>
        <v>#N/A</v>
      </c>
      <c r="AM1143" s="6"/>
      <c r="AX1143" s="6"/>
    </row>
    <row r="1144" spans="16:50" x14ac:dyDescent="0.25">
      <c r="P1144" s="6"/>
      <c r="AJ1144" s="6"/>
      <c r="AK1144" s="4" t="e">
        <f t="shared" si="287"/>
        <v>#N/A</v>
      </c>
      <c r="AM1144" s="6"/>
      <c r="AX1144" s="6"/>
    </row>
    <row r="1145" spans="16:50" x14ac:dyDescent="0.25">
      <c r="P1145" s="6"/>
      <c r="AJ1145" s="6"/>
      <c r="AK1145" s="4" t="e">
        <f t="shared" si="287"/>
        <v>#N/A</v>
      </c>
      <c r="AM1145" s="6"/>
      <c r="AX1145" s="6"/>
    </row>
    <row r="1146" spans="16:50" x14ac:dyDescent="0.25">
      <c r="P1146" s="6"/>
      <c r="AJ1146" s="6"/>
      <c r="AK1146" s="4" t="e">
        <f t="shared" si="287"/>
        <v>#N/A</v>
      </c>
      <c r="AM1146" s="6"/>
      <c r="AX1146" s="6"/>
    </row>
    <row r="1147" spans="16:50" x14ac:dyDescent="0.25">
      <c r="P1147" s="6"/>
      <c r="AJ1147" s="6"/>
      <c r="AK1147" s="4" t="e">
        <f t="shared" si="287"/>
        <v>#N/A</v>
      </c>
      <c r="AM1147" s="6"/>
      <c r="AX1147" s="6"/>
    </row>
    <row r="1148" spans="16:50" x14ac:dyDescent="0.25">
      <c r="P1148" s="6"/>
      <c r="AJ1148" s="6"/>
      <c r="AK1148" s="4" t="e">
        <f t="shared" si="287"/>
        <v>#N/A</v>
      </c>
      <c r="AM1148" s="6"/>
      <c r="AX1148" s="6"/>
    </row>
    <row r="1149" spans="16:50" x14ac:dyDescent="0.25">
      <c r="P1149" s="6"/>
      <c r="AJ1149" s="6"/>
      <c r="AK1149" s="4" t="e">
        <f t="shared" si="287"/>
        <v>#N/A</v>
      </c>
      <c r="AM1149" s="6"/>
      <c r="AX1149" s="6"/>
    </row>
    <row r="1150" spans="16:50" x14ac:dyDescent="0.25">
      <c r="P1150" s="6"/>
      <c r="AJ1150" s="6"/>
      <c r="AK1150" s="4" t="e">
        <f t="shared" si="287"/>
        <v>#N/A</v>
      </c>
      <c r="AM1150" s="6"/>
      <c r="AX1150" s="6"/>
    </row>
    <row r="1151" spans="16:50" x14ac:dyDescent="0.25">
      <c r="P1151" s="6"/>
      <c r="AJ1151" s="6"/>
      <c r="AK1151" s="4" t="e">
        <f t="shared" si="287"/>
        <v>#N/A</v>
      </c>
      <c r="AM1151" s="6"/>
      <c r="AX1151" s="6"/>
    </row>
    <row r="1152" spans="16:50" x14ac:dyDescent="0.25">
      <c r="P1152" s="6"/>
      <c r="AJ1152" s="6"/>
      <c r="AK1152" s="4" t="e">
        <f t="shared" si="287"/>
        <v>#N/A</v>
      </c>
      <c r="AM1152" s="6"/>
      <c r="AX1152" s="6"/>
    </row>
    <row r="1153" spans="16:50" x14ac:dyDescent="0.25">
      <c r="P1153" s="6"/>
      <c r="AJ1153" s="6"/>
      <c r="AK1153" s="4" t="e">
        <f t="shared" si="287"/>
        <v>#N/A</v>
      </c>
      <c r="AM1153" s="6"/>
      <c r="AX1153" s="6"/>
    </row>
    <row r="1154" spans="16:50" x14ac:dyDescent="0.25">
      <c r="P1154" s="6"/>
      <c r="AJ1154" s="6"/>
      <c r="AK1154" s="4" t="e">
        <f t="shared" si="287"/>
        <v>#N/A</v>
      </c>
      <c r="AM1154" s="6"/>
      <c r="AX1154" s="6"/>
    </row>
    <row r="1155" spans="16:50" x14ac:dyDescent="0.25">
      <c r="P1155" s="6"/>
      <c r="AJ1155" s="6"/>
      <c r="AK1155" s="4" t="e">
        <f t="shared" si="287"/>
        <v>#N/A</v>
      </c>
      <c r="AM1155" s="6"/>
      <c r="AX1155" s="6"/>
    </row>
    <row r="1156" spans="16:50" x14ac:dyDescent="0.25">
      <c r="P1156" s="6"/>
      <c r="AJ1156" s="6"/>
      <c r="AK1156" s="4" t="e">
        <f t="shared" si="287"/>
        <v>#N/A</v>
      </c>
      <c r="AM1156" s="6"/>
      <c r="AX1156" s="6"/>
    </row>
    <row r="1157" spans="16:50" x14ac:dyDescent="0.25">
      <c r="P1157" s="6"/>
      <c r="AJ1157" s="6"/>
      <c r="AK1157" s="4" t="e">
        <f t="shared" ref="AK1157:AK1220" si="288">IF(VLOOKUP(AJ1157,P1157:Q2049,2,FALSE)&gt;=$Q$3,$Q$2,VLOOKUP(AJ1157,P1157:Q2049,2,FALSE))</f>
        <v>#N/A</v>
      </c>
      <c r="AM1157" s="6"/>
      <c r="AX1157" s="6"/>
    </row>
    <row r="1158" spans="16:50" x14ac:dyDescent="0.25">
      <c r="P1158" s="6"/>
      <c r="AJ1158" s="6"/>
      <c r="AK1158" s="4" t="e">
        <f t="shared" si="288"/>
        <v>#N/A</v>
      </c>
      <c r="AM1158" s="6"/>
      <c r="AX1158" s="6"/>
    </row>
    <row r="1159" spans="16:50" x14ac:dyDescent="0.25">
      <c r="P1159" s="6"/>
      <c r="AJ1159" s="6"/>
      <c r="AK1159" s="4" t="e">
        <f t="shared" si="288"/>
        <v>#N/A</v>
      </c>
      <c r="AM1159" s="6"/>
      <c r="AX1159" s="6"/>
    </row>
    <row r="1160" spans="16:50" x14ac:dyDescent="0.25">
      <c r="P1160" s="6"/>
      <c r="AJ1160" s="6"/>
      <c r="AK1160" s="4" t="e">
        <f t="shared" si="288"/>
        <v>#N/A</v>
      </c>
      <c r="AM1160" s="6"/>
      <c r="AX1160" s="6"/>
    </row>
    <row r="1161" spans="16:50" x14ac:dyDescent="0.25">
      <c r="P1161" s="6"/>
      <c r="AJ1161" s="6"/>
      <c r="AK1161" s="4" t="e">
        <f t="shared" si="288"/>
        <v>#N/A</v>
      </c>
      <c r="AM1161" s="6"/>
      <c r="AX1161" s="6"/>
    </row>
    <row r="1162" spans="16:50" x14ac:dyDescent="0.25">
      <c r="P1162" s="6"/>
      <c r="AJ1162" s="6"/>
      <c r="AK1162" s="4" t="e">
        <f t="shared" si="288"/>
        <v>#N/A</v>
      </c>
      <c r="AM1162" s="6"/>
      <c r="AX1162" s="6"/>
    </row>
    <row r="1163" spans="16:50" x14ac:dyDescent="0.25">
      <c r="P1163" s="6"/>
      <c r="AJ1163" s="6"/>
      <c r="AK1163" s="4" t="e">
        <f t="shared" si="288"/>
        <v>#N/A</v>
      </c>
      <c r="AM1163" s="6"/>
      <c r="AX1163" s="6"/>
    </row>
    <row r="1164" spans="16:50" x14ac:dyDescent="0.25">
      <c r="AJ1164" s="6"/>
      <c r="AK1164" s="4" t="e">
        <f t="shared" si="288"/>
        <v>#N/A</v>
      </c>
      <c r="AM1164" s="6"/>
      <c r="AX1164" s="6"/>
    </row>
    <row r="1165" spans="16:50" x14ac:dyDescent="0.25">
      <c r="AJ1165" s="6"/>
      <c r="AK1165" s="4" t="e">
        <f t="shared" si="288"/>
        <v>#N/A</v>
      </c>
      <c r="AM1165" s="6"/>
      <c r="AX1165" s="6"/>
    </row>
    <row r="1166" spans="16:50" x14ac:dyDescent="0.25">
      <c r="AJ1166" s="6"/>
      <c r="AK1166" s="4" t="e">
        <f t="shared" si="288"/>
        <v>#N/A</v>
      </c>
      <c r="AM1166" s="6"/>
      <c r="AX1166" s="6"/>
    </row>
    <row r="1167" spans="16:50" x14ac:dyDescent="0.25">
      <c r="AJ1167" s="6"/>
      <c r="AK1167" s="4" t="e">
        <f t="shared" si="288"/>
        <v>#N/A</v>
      </c>
      <c r="AM1167" s="6"/>
      <c r="AX1167" s="6"/>
    </row>
    <row r="1168" spans="16:50" x14ac:dyDescent="0.25">
      <c r="AJ1168" s="6"/>
      <c r="AK1168" s="4" t="e">
        <f t="shared" si="288"/>
        <v>#N/A</v>
      </c>
      <c r="AM1168" s="6"/>
      <c r="AX1168" s="6"/>
    </row>
    <row r="1169" spans="36:50" x14ac:dyDescent="0.25">
      <c r="AJ1169" s="6"/>
      <c r="AK1169" s="4" t="e">
        <f t="shared" si="288"/>
        <v>#N/A</v>
      </c>
      <c r="AM1169" s="6"/>
      <c r="AX1169" s="6"/>
    </row>
    <row r="1170" spans="36:50" x14ac:dyDescent="0.25">
      <c r="AJ1170" s="6"/>
      <c r="AK1170" s="4" t="e">
        <f t="shared" si="288"/>
        <v>#N/A</v>
      </c>
      <c r="AM1170" s="6"/>
      <c r="AX1170" s="6"/>
    </row>
    <row r="1171" spans="36:50" x14ac:dyDescent="0.25">
      <c r="AJ1171" s="6"/>
      <c r="AK1171" s="4" t="e">
        <f t="shared" si="288"/>
        <v>#N/A</v>
      </c>
      <c r="AM1171" s="6"/>
      <c r="AX1171" s="6"/>
    </row>
    <row r="1172" spans="36:50" x14ac:dyDescent="0.25">
      <c r="AJ1172" s="6"/>
      <c r="AK1172" s="4" t="e">
        <f t="shared" si="288"/>
        <v>#N/A</v>
      </c>
      <c r="AM1172" s="6"/>
      <c r="AX1172" s="6"/>
    </row>
    <row r="1173" spans="36:50" x14ac:dyDescent="0.25">
      <c r="AJ1173" s="6"/>
      <c r="AK1173" s="4" t="e">
        <f t="shared" si="288"/>
        <v>#N/A</v>
      </c>
      <c r="AM1173" s="6"/>
      <c r="AX1173" s="6"/>
    </row>
    <row r="1174" spans="36:50" x14ac:dyDescent="0.25">
      <c r="AJ1174" s="6"/>
      <c r="AK1174" s="4" t="e">
        <f t="shared" si="288"/>
        <v>#N/A</v>
      </c>
      <c r="AM1174" s="6"/>
      <c r="AX1174" s="6"/>
    </row>
    <row r="1175" spans="36:50" x14ac:dyDescent="0.25">
      <c r="AJ1175" s="6"/>
      <c r="AK1175" s="4" t="e">
        <f t="shared" si="288"/>
        <v>#N/A</v>
      </c>
      <c r="AM1175" s="6"/>
      <c r="AX1175" s="6"/>
    </row>
    <row r="1176" spans="36:50" x14ac:dyDescent="0.25">
      <c r="AJ1176" s="6"/>
      <c r="AK1176" s="4" t="e">
        <f t="shared" si="288"/>
        <v>#N/A</v>
      </c>
      <c r="AM1176" s="6"/>
      <c r="AX1176" s="6"/>
    </row>
    <row r="1177" spans="36:50" x14ac:dyDescent="0.25">
      <c r="AJ1177" s="6"/>
      <c r="AK1177" s="4" t="e">
        <f t="shared" si="288"/>
        <v>#N/A</v>
      </c>
      <c r="AM1177" s="6"/>
      <c r="AX1177" s="6"/>
    </row>
    <row r="1178" spans="36:50" x14ac:dyDescent="0.25">
      <c r="AJ1178" s="6"/>
      <c r="AK1178" s="4" t="e">
        <f t="shared" si="288"/>
        <v>#N/A</v>
      </c>
      <c r="AM1178" s="6"/>
      <c r="AX1178" s="6"/>
    </row>
    <row r="1179" spans="36:50" x14ac:dyDescent="0.25">
      <c r="AJ1179" s="6"/>
      <c r="AK1179" s="4" t="e">
        <f t="shared" si="288"/>
        <v>#N/A</v>
      </c>
      <c r="AM1179" s="6"/>
      <c r="AX1179" s="6"/>
    </row>
    <row r="1180" spans="36:50" x14ac:dyDescent="0.25">
      <c r="AJ1180" s="6"/>
      <c r="AK1180" s="4" t="e">
        <f t="shared" si="288"/>
        <v>#N/A</v>
      </c>
      <c r="AM1180" s="6"/>
      <c r="AX1180" s="6"/>
    </row>
    <row r="1181" spans="36:50" x14ac:dyDescent="0.25">
      <c r="AJ1181" s="6"/>
      <c r="AK1181" s="4" t="e">
        <f t="shared" si="288"/>
        <v>#N/A</v>
      </c>
      <c r="AM1181" s="6"/>
      <c r="AX1181" s="6"/>
    </row>
    <row r="1182" spans="36:50" x14ac:dyDescent="0.25">
      <c r="AJ1182" s="6"/>
      <c r="AK1182" s="4" t="e">
        <f t="shared" si="288"/>
        <v>#N/A</v>
      </c>
      <c r="AM1182" s="6"/>
      <c r="AX1182" s="6"/>
    </row>
    <row r="1183" spans="36:50" x14ac:dyDescent="0.25">
      <c r="AJ1183" s="6"/>
      <c r="AK1183" s="4" t="e">
        <f t="shared" si="288"/>
        <v>#N/A</v>
      </c>
      <c r="AM1183" s="6"/>
      <c r="AX1183" s="6"/>
    </row>
    <row r="1184" spans="36:50" x14ac:dyDescent="0.25">
      <c r="AJ1184" s="6"/>
      <c r="AK1184" s="4" t="e">
        <f t="shared" si="288"/>
        <v>#N/A</v>
      </c>
      <c r="AM1184" s="6"/>
      <c r="AX1184" s="6"/>
    </row>
    <row r="1185" spans="36:50" x14ac:dyDescent="0.25">
      <c r="AJ1185" s="6"/>
      <c r="AK1185" s="4" t="e">
        <f t="shared" si="288"/>
        <v>#N/A</v>
      </c>
      <c r="AM1185" s="6"/>
      <c r="AX1185" s="6"/>
    </row>
    <row r="1186" spans="36:50" x14ac:dyDescent="0.25">
      <c r="AJ1186" s="6"/>
      <c r="AK1186" s="4" t="e">
        <f t="shared" si="288"/>
        <v>#N/A</v>
      </c>
      <c r="AM1186" s="6"/>
      <c r="AX1186" s="6"/>
    </row>
    <row r="1187" spans="36:50" x14ac:dyDescent="0.25">
      <c r="AJ1187" s="6"/>
      <c r="AK1187" s="4" t="e">
        <f t="shared" si="288"/>
        <v>#N/A</v>
      </c>
      <c r="AM1187" s="6"/>
      <c r="AX1187" s="6"/>
    </row>
    <row r="1188" spans="36:50" x14ac:dyDescent="0.25">
      <c r="AJ1188" s="6"/>
      <c r="AK1188" s="4" t="e">
        <f t="shared" si="288"/>
        <v>#N/A</v>
      </c>
      <c r="AM1188" s="6"/>
      <c r="AX1188" s="6"/>
    </row>
    <row r="1189" spans="36:50" x14ac:dyDescent="0.25">
      <c r="AJ1189" s="6"/>
      <c r="AK1189" s="4" t="e">
        <f t="shared" si="288"/>
        <v>#N/A</v>
      </c>
      <c r="AM1189" s="6"/>
      <c r="AX1189" s="6"/>
    </row>
    <row r="1190" spans="36:50" x14ac:dyDescent="0.25">
      <c r="AJ1190" s="6"/>
      <c r="AK1190" s="4" t="e">
        <f t="shared" si="288"/>
        <v>#N/A</v>
      </c>
      <c r="AM1190" s="6"/>
      <c r="AX1190" s="6"/>
    </row>
    <row r="1191" spans="36:50" x14ac:dyDescent="0.25">
      <c r="AJ1191" s="6"/>
      <c r="AK1191" s="4" t="e">
        <f t="shared" si="288"/>
        <v>#N/A</v>
      </c>
      <c r="AM1191" s="6"/>
      <c r="AX1191" s="6"/>
    </row>
    <row r="1192" spans="36:50" x14ac:dyDescent="0.25">
      <c r="AJ1192" s="6"/>
      <c r="AK1192" s="4" t="e">
        <f t="shared" si="288"/>
        <v>#N/A</v>
      </c>
      <c r="AM1192" s="6"/>
      <c r="AX1192" s="6"/>
    </row>
    <row r="1193" spans="36:50" x14ac:dyDescent="0.25">
      <c r="AJ1193" s="6"/>
      <c r="AK1193" s="4" t="e">
        <f t="shared" si="288"/>
        <v>#N/A</v>
      </c>
      <c r="AM1193" s="6"/>
      <c r="AX1193" s="6"/>
    </row>
    <row r="1194" spans="36:50" x14ac:dyDescent="0.25">
      <c r="AJ1194" s="6"/>
      <c r="AK1194" s="4" t="e">
        <f t="shared" si="288"/>
        <v>#N/A</v>
      </c>
      <c r="AM1194" s="6"/>
      <c r="AX1194" s="6"/>
    </row>
    <row r="1195" spans="36:50" x14ac:dyDescent="0.25">
      <c r="AJ1195" s="6"/>
      <c r="AK1195" s="4" t="e">
        <f t="shared" si="288"/>
        <v>#N/A</v>
      </c>
      <c r="AM1195" s="6"/>
      <c r="AX1195" s="6"/>
    </row>
    <row r="1196" spans="36:50" x14ac:dyDescent="0.25">
      <c r="AJ1196" s="6"/>
      <c r="AK1196" s="4" t="e">
        <f t="shared" si="288"/>
        <v>#N/A</v>
      </c>
      <c r="AM1196" s="6"/>
      <c r="AX1196" s="6"/>
    </row>
    <row r="1197" spans="36:50" x14ac:dyDescent="0.25">
      <c r="AJ1197" s="6"/>
      <c r="AK1197" s="4" t="e">
        <f t="shared" si="288"/>
        <v>#N/A</v>
      </c>
      <c r="AM1197" s="6"/>
      <c r="AX1197" s="6"/>
    </row>
    <row r="1198" spans="36:50" x14ac:dyDescent="0.25">
      <c r="AJ1198" s="6"/>
      <c r="AK1198" s="4" t="e">
        <f t="shared" si="288"/>
        <v>#N/A</v>
      </c>
      <c r="AM1198" s="6"/>
      <c r="AX1198" s="6"/>
    </row>
    <row r="1199" spans="36:50" x14ac:dyDescent="0.25">
      <c r="AJ1199" s="6"/>
      <c r="AK1199" s="4" t="e">
        <f t="shared" si="288"/>
        <v>#N/A</v>
      </c>
      <c r="AM1199" s="6"/>
      <c r="AX1199" s="6"/>
    </row>
    <row r="1200" spans="36:50" x14ac:dyDescent="0.25">
      <c r="AJ1200" s="6"/>
      <c r="AK1200" s="4" t="e">
        <f t="shared" si="288"/>
        <v>#N/A</v>
      </c>
      <c r="AM1200" s="6"/>
      <c r="AX1200" s="6"/>
    </row>
    <row r="1201" spans="36:50" x14ac:dyDescent="0.25">
      <c r="AJ1201" s="6"/>
      <c r="AK1201" s="4" t="e">
        <f t="shared" si="288"/>
        <v>#N/A</v>
      </c>
      <c r="AM1201" s="6"/>
      <c r="AX1201" s="6"/>
    </row>
    <row r="1202" spans="36:50" x14ac:dyDescent="0.25">
      <c r="AJ1202" s="6"/>
      <c r="AK1202" s="4" t="e">
        <f t="shared" si="288"/>
        <v>#N/A</v>
      </c>
      <c r="AM1202" s="6"/>
      <c r="AX1202" s="6"/>
    </row>
    <row r="1203" spans="36:50" x14ac:dyDescent="0.25">
      <c r="AJ1203" s="6"/>
      <c r="AK1203" s="4" t="e">
        <f t="shared" si="288"/>
        <v>#N/A</v>
      </c>
      <c r="AM1203" s="6"/>
      <c r="AX1203" s="6"/>
    </row>
    <row r="1204" spans="36:50" x14ac:dyDescent="0.25">
      <c r="AJ1204" s="6"/>
      <c r="AK1204" s="4" t="e">
        <f t="shared" si="288"/>
        <v>#N/A</v>
      </c>
      <c r="AM1204" s="6"/>
      <c r="AX1204" s="6"/>
    </row>
    <row r="1205" spans="36:50" x14ac:dyDescent="0.25">
      <c r="AJ1205" s="6"/>
      <c r="AK1205" s="4" t="e">
        <f t="shared" si="288"/>
        <v>#N/A</v>
      </c>
      <c r="AM1205" s="6"/>
      <c r="AX1205" s="6"/>
    </row>
    <row r="1206" spans="36:50" x14ac:dyDescent="0.25">
      <c r="AJ1206" s="6"/>
      <c r="AK1206" s="4" t="e">
        <f t="shared" si="288"/>
        <v>#N/A</v>
      </c>
      <c r="AM1206" s="6"/>
      <c r="AX1206" s="6"/>
    </row>
    <row r="1207" spans="36:50" x14ac:dyDescent="0.25">
      <c r="AJ1207" s="6"/>
      <c r="AK1207" s="4" t="e">
        <f t="shared" si="288"/>
        <v>#N/A</v>
      </c>
      <c r="AM1207" s="6"/>
      <c r="AX1207" s="6"/>
    </row>
    <row r="1208" spans="36:50" x14ac:dyDescent="0.25">
      <c r="AJ1208" s="6"/>
      <c r="AK1208" s="4" t="e">
        <f t="shared" si="288"/>
        <v>#N/A</v>
      </c>
      <c r="AM1208" s="6"/>
      <c r="AX1208" s="6"/>
    </row>
    <row r="1209" spans="36:50" x14ac:dyDescent="0.25">
      <c r="AJ1209" s="6"/>
      <c r="AK1209" s="4" t="e">
        <f t="shared" si="288"/>
        <v>#N/A</v>
      </c>
      <c r="AM1209" s="6"/>
      <c r="AX1209" s="6"/>
    </row>
    <row r="1210" spans="36:50" x14ac:dyDescent="0.25">
      <c r="AJ1210" s="6"/>
      <c r="AK1210" s="4" t="e">
        <f t="shared" si="288"/>
        <v>#N/A</v>
      </c>
      <c r="AM1210" s="6"/>
      <c r="AX1210" s="6"/>
    </row>
    <row r="1211" spans="36:50" x14ac:dyDescent="0.25">
      <c r="AJ1211" s="6"/>
      <c r="AK1211" s="4" t="e">
        <f t="shared" si="288"/>
        <v>#N/A</v>
      </c>
      <c r="AX1211" s="6"/>
    </row>
    <row r="1212" spans="36:50" x14ac:dyDescent="0.25">
      <c r="AJ1212" s="6"/>
      <c r="AK1212" s="4" t="e">
        <f t="shared" si="288"/>
        <v>#N/A</v>
      </c>
      <c r="AX1212" s="6"/>
    </row>
    <row r="1213" spans="36:50" x14ac:dyDescent="0.25">
      <c r="AJ1213" s="6"/>
      <c r="AK1213" s="4" t="e">
        <f t="shared" si="288"/>
        <v>#N/A</v>
      </c>
      <c r="AX1213" s="6"/>
    </row>
    <row r="1214" spans="36:50" x14ac:dyDescent="0.25">
      <c r="AJ1214" s="6"/>
      <c r="AK1214" s="4" t="e">
        <f t="shared" si="288"/>
        <v>#N/A</v>
      </c>
      <c r="AX1214" s="6"/>
    </row>
    <row r="1215" spans="36:50" x14ac:dyDescent="0.25">
      <c r="AJ1215" s="6"/>
      <c r="AK1215" s="4" t="e">
        <f t="shared" si="288"/>
        <v>#N/A</v>
      </c>
      <c r="AX1215" s="6"/>
    </row>
    <row r="1216" spans="36:50" x14ac:dyDescent="0.25">
      <c r="AJ1216" s="6"/>
      <c r="AK1216" s="4" t="e">
        <f t="shared" si="288"/>
        <v>#N/A</v>
      </c>
      <c r="AX1216" s="6"/>
    </row>
    <row r="1217" spans="36:50" x14ac:dyDescent="0.25">
      <c r="AJ1217" s="6"/>
      <c r="AK1217" s="4" t="e">
        <f t="shared" si="288"/>
        <v>#N/A</v>
      </c>
      <c r="AX1217" s="6"/>
    </row>
    <row r="1218" spans="36:50" x14ac:dyDescent="0.25">
      <c r="AJ1218" s="6"/>
      <c r="AK1218" s="4" t="e">
        <f t="shared" si="288"/>
        <v>#N/A</v>
      </c>
      <c r="AX1218" s="6"/>
    </row>
    <row r="1219" spans="36:50" x14ac:dyDescent="0.25">
      <c r="AJ1219" s="6"/>
      <c r="AK1219" s="4" t="e">
        <f t="shared" si="288"/>
        <v>#N/A</v>
      </c>
      <c r="AX1219" s="6"/>
    </row>
    <row r="1220" spans="36:50" x14ac:dyDescent="0.25">
      <c r="AJ1220" s="6"/>
      <c r="AK1220" s="4" t="e">
        <f t="shared" si="288"/>
        <v>#N/A</v>
      </c>
      <c r="AX1220" s="6"/>
    </row>
    <row r="1221" spans="36:50" x14ac:dyDescent="0.25">
      <c r="AJ1221" s="6"/>
      <c r="AK1221" s="4" t="e">
        <f t="shared" ref="AK1221:AK1284" si="289">IF(VLOOKUP(AJ1221,P1221:Q2113,2,FALSE)&gt;=$Q$3,$Q$2,VLOOKUP(AJ1221,P1221:Q2113,2,FALSE))</f>
        <v>#N/A</v>
      </c>
      <c r="AX1221" s="6"/>
    </row>
    <row r="1222" spans="36:50" x14ac:dyDescent="0.25">
      <c r="AJ1222" s="6"/>
      <c r="AK1222" s="4" t="e">
        <f t="shared" si="289"/>
        <v>#N/A</v>
      </c>
      <c r="AX1222" s="6"/>
    </row>
    <row r="1223" spans="36:50" x14ac:dyDescent="0.25">
      <c r="AJ1223" s="6"/>
      <c r="AK1223" s="4" t="e">
        <f t="shared" si="289"/>
        <v>#N/A</v>
      </c>
      <c r="AX1223" s="6"/>
    </row>
    <row r="1224" spans="36:50" x14ac:dyDescent="0.25">
      <c r="AJ1224" s="6"/>
      <c r="AK1224" s="4" t="e">
        <f t="shared" si="289"/>
        <v>#N/A</v>
      </c>
      <c r="AX1224" s="6"/>
    </row>
    <row r="1225" spans="36:50" x14ac:dyDescent="0.25">
      <c r="AJ1225" s="6"/>
      <c r="AK1225" s="4" t="e">
        <f t="shared" si="289"/>
        <v>#N/A</v>
      </c>
      <c r="AX1225" s="6"/>
    </row>
    <row r="1226" spans="36:50" x14ac:dyDescent="0.25">
      <c r="AJ1226" s="6"/>
      <c r="AK1226" s="4" t="e">
        <f t="shared" si="289"/>
        <v>#N/A</v>
      </c>
      <c r="AX1226" s="6"/>
    </row>
    <row r="1227" spans="36:50" x14ac:dyDescent="0.25">
      <c r="AJ1227" s="6"/>
      <c r="AK1227" s="4" t="e">
        <f t="shared" si="289"/>
        <v>#N/A</v>
      </c>
      <c r="AX1227" s="6"/>
    </row>
    <row r="1228" spans="36:50" x14ac:dyDescent="0.25">
      <c r="AJ1228" s="6"/>
      <c r="AK1228" s="4" t="e">
        <f t="shared" si="289"/>
        <v>#N/A</v>
      </c>
      <c r="AX1228" s="6"/>
    </row>
    <row r="1229" spans="36:50" x14ac:dyDescent="0.25">
      <c r="AJ1229" s="6"/>
      <c r="AK1229" s="4" t="e">
        <f t="shared" si="289"/>
        <v>#N/A</v>
      </c>
      <c r="AX1229" s="6"/>
    </row>
    <row r="1230" spans="36:50" x14ac:dyDescent="0.25">
      <c r="AJ1230" s="6"/>
      <c r="AK1230" s="4" t="e">
        <f t="shared" si="289"/>
        <v>#N/A</v>
      </c>
      <c r="AX1230" s="6"/>
    </row>
    <row r="1231" spans="36:50" x14ac:dyDescent="0.25">
      <c r="AJ1231" s="6"/>
      <c r="AK1231" s="4" t="e">
        <f t="shared" si="289"/>
        <v>#N/A</v>
      </c>
      <c r="AX1231" s="6"/>
    </row>
    <row r="1232" spans="36:50" x14ac:dyDescent="0.25">
      <c r="AJ1232" s="6"/>
      <c r="AK1232" s="4" t="e">
        <f t="shared" si="289"/>
        <v>#N/A</v>
      </c>
      <c r="AX1232" s="6"/>
    </row>
    <row r="1233" spans="36:50" x14ac:dyDescent="0.25">
      <c r="AJ1233" s="6"/>
      <c r="AK1233" s="4" t="e">
        <f t="shared" si="289"/>
        <v>#N/A</v>
      </c>
      <c r="AX1233" s="6"/>
    </row>
    <row r="1234" spans="36:50" x14ac:dyDescent="0.25">
      <c r="AJ1234" s="6"/>
      <c r="AK1234" s="4" t="e">
        <f t="shared" si="289"/>
        <v>#N/A</v>
      </c>
      <c r="AX1234" s="6"/>
    </row>
    <row r="1235" spans="36:50" x14ac:dyDescent="0.25">
      <c r="AJ1235" s="6"/>
      <c r="AK1235" s="4" t="e">
        <f t="shared" si="289"/>
        <v>#N/A</v>
      </c>
      <c r="AX1235" s="6"/>
    </row>
    <row r="1236" spans="36:50" x14ac:dyDescent="0.25">
      <c r="AJ1236" s="6"/>
      <c r="AK1236" s="4" t="e">
        <f t="shared" si="289"/>
        <v>#N/A</v>
      </c>
      <c r="AX1236" s="6"/>
    </row>
    <row r="1237" spans="36:50" x14ac:dyDescent="0.25">
      <c r="AJ1237" s="6"/>
      <c r="AK1237" s="4" t="e">
        <f t="shared" si="289"/>
        <v>#N/A</v>
      </c>
      <c r="AX1237" s="6"/>
    </row>
    <row r="1238" spans="36:50" x14ac:dyDescent="0.25">
      <c r="AJ1238" s="6"/>
      <c r="AK1238" s="4" t="e">
        <f t="shared" si="289"/>
        <v>#N/A</v>
      </c>
      <c r="AX1238" s="6"/>
    </row>
    <row r="1239" spans="36:50" x14ac:dyDescent="0.25">
      <c r="AJ1239" s="6"/>
      <c r="AK1239" s="4" t="e">
        <f t="shared" si="289"/>
        <v>#N/A</v>
      </c>
      <c r="AX1239" s="6"/>
    </row>
    <row r="1240" spans="36:50" x14ac:dyDescent="0.25">
      <c r="AJ1240" s="6"/>
      <c r="AK1240" s="4" t="e">
        <f t="shared" si="289"/>
        <v>#N/A</v>
      </c>
      <c r="AX1240" s="6"/>
    </row>
    <row r="1241" spans="36:50" x14ac:dyDescent="0.25">
      <c r="AJ1241" s="6"/>
      <c r="AK1241" s="4" t="e">
        <f t="shared" si="289"/>
        <v>#N/A</v>
      </c>
      <c r="AX1241" s="6"/>
    </row>
    <row r="1242" spans="36:50" x14ac:dyDescent="0.25">
      <c r="AJ1242" s="6"/>
      <c r="AK1242" s="4" t="e">
        <f t="shared" si="289"/>
        <v>#N/A</v>
      </c>
      <c r="AX1242" s="6"/>
    </row>
    <row r="1243" spans="36:50" x14ac:dyDescent="0.25">
      <c r="AJ1243" s="6"/>
      <c r="AK1243" s="4" t="e">
        <f t="shared" si="289"/>
        <v>#N/A</v>
      </c>
      <c r="AX1243" s="6"/>
    </row>
    <row r="1244" spans="36:50" x14ac:dyDescent="0.25">
      <c r="AJ1244" s="6"/>
      <c r="AK1244" s="4" t="e">
        <f t="shared" si="289"/>
        <v>#N/A</v>
      </c>
      <c r="AX1244" s="6"/>
    </row>
    <row r="1245" spans="36:50" x14ac:dyDescent="0.25">
      <c r="AJ1245" s="6"/>
      <c r="AK1245" s="4" t="e">
        <f t="shared" si="289"/>
        <v>#N/A</v>
      </c>
      <c r="AX1245" s="6"/>
    </row>
    <row r="1246" spans="36:50" x14ac:dyDescent="0.25">
      <c r="AJ1246" s="6"/>
      <c r="AK1246" s="4" t="e">
        <f t="shared" si="289"/>
        <v>#N/A</v>
      </c>
      <c r="AX1246" s="6"/>
    </row>
    <row r="1247" spans="36:50" x14ac:dyDescent="0.25">
      <c r="AJ1247" s="6"/>
      <c r="AK1247" s="4" t="e">
        <f t="shared" si="289"/>
        <v>#N/A</v>
      </c>
      <c r="AX1247" s="6"/>
    </row>
    <row r="1248" spans="36:50" x14ac:dyDescent="0.25">
      <c r="AJ1248" s="6"/>
      <c r="AK1248" s="4" t="e">
        <f t="shared" si="289"/>
        <v>#N/A</v>
      </c>
      <c r="AX1248" s="6"/>
    </row>
    <row r="1249" spans="36:50" x14ac:dyDescent="0.25">
      <c r="AJ1249" s="6"/>
      <c r="AK1249" s="4" t="e">
        <f t="shared" si="289"/>
        <v>#N/A</v>
      </c>
      <c r="AX1249" s="6"/>
    </row>
    <row r="1250" spans="36:50" x14ac:dyDescent="0.25">
      <c r="AJ1250" s="6"/>
      <c r="AK1250" s="4" t="e">
        <f t="shared" si="289"/>
        <v>#N/A</v>
      </c>
      <c r="AX1250" s="6"/>
    </row>
    <row r="1251" spans="36:50" x14ac:dyDescent="0.25">
      <c r="AJ1251" s="6"/>
      <c r="AK1251" s="4" t="e">
        <f t="shared" si="289"/>
        <v>#N/A</v>
      </c>
      <c r="AX1251" s="6"/>
    </row>
    <row r="1252" spans="36:50" x14ac:dyDescent="0.25">
      <c r="AJ1252" s="6"/>
      <c r="AK1252" s="4" t="e">
        <f t="shared" si="289"/>
        <v>#N/A</v>
      </c>
      <c r="AX1252" s="6"/>
    </row>
    <row r="1253" spans="36:50" x14ac:dyDescent="0.25">
      <c r="AJ1253" s="6"/>
      <c r="AK1253" s="4" t="e">
        <f t="shared" si="289"/>
        <v>#N/A</v>
      </c>
      <c r="AX1253" s="6"/>
    </row>
    <row r="1254" spans="36:50" x14ac:dyDescent="0.25">
      <c r="AJ1254" s="6"/>
      <c r="AK1254" s="4" t="e">
        <f t="shared" si="289"/>
        <v>#N/A</v>
      </c>
      <c r="AX1254" s="6"/>
    </row>
    <row r="1255" spans="36:50" x14ac:dyDescent="0.25">
      <c r="AJ1255" s="6"/>
      <c r="AK1255" s="4" t="e">
        <f t="shared" si="289"/>
        <v>#N/A</v>
      </c>
    </row>
    <row r="1256" spans="36:50" x14ac:dyDescent="0.25">
      <c r="AJ1256" s="6"/>
      <c r="AK1256" s="4" t="e">
        <f t="shared" si="289"/>
        <v>#N/A</v>
      </c>
    </row>
    <row r="1257" spans="36:50" x14ac:dyDescent="0.25">
      <c r="AJ1257" s="6"/>
      <c r="AK1257" s="4" t="e">
        <f t="shared" si="289"/>
        <v>#N/A</v>
      </c>
    </row>
    <row r="1258" spans="36:50" x14ac:dyDescent="0.25">
      <c r="AJ1258" s="6"/>
      <c r="AK1258" s="4" t="e">
        <f t="shared" si="289"/>
        <v>#N/A</v>
      </c>
    </row>
    <row r="1259" spans="36:50" x14ac:dyDescent="0.25">
      <c r="AJ1259" s="6"/>
      <c r="AK1259" s="4" t="e">
        <f t="shared" si="289"/>
        <v>#N/A</v>
      </c>
    </row>
    <row r="1260" spans="36:50" x14ac:dyDescent="0.25">
      <c r="AJ1260" s="6"/>
      <c r="AK1260" s="4" t="e">
        <f t="shared" si="289"/>
        <v>#N/A</v>
      </c>
    </row>
    <row r="1261" spans="36:50" x14ac:dyDescent="0.25">
      <c r="AJ1261" s="6"/>
      <c r="AK1261" s="4" t="e">
        <f t="shared" si="289"/>
        <v>#N/A</v>
      </c>
    </row>
    <row r="1262" spans="36:50" x14ac:dyDescent="0.25">
      <c r="AJ1262" s="6"/>
      <c r="AK1262" s="4" t="e">
        <f t="shared" si="289"/>
        <v>#N/A</v>
      </c>
    </row>
    <row r="1263" spans="36:50" x14ac:dyDescent="0.25">
      <c r="AJ1263" s="6"/>
      <c r="AK1263" s="4" t="e">
        <f t="shared" si="289"/>
        <v>#N/A</v>
      </c>
    </row>
    <row r="1264" spans="36:50" x14ac:dyDescent="0.25">
      <c r="AJ1264" s="6"/>
      <c r="AK1264" s="4" t="e">
        <f t="shared" si="289"/>
        <v>#N/A</v>
      </c>
    </row>
    <row r="1265" spans="36:37" x14ac:dyDescent="0.25">
      <c r="AJ1265" s="6"/>
      <c r="AK1265" s="4" t="e">
        <f t="shared" si="289"/>
        <v>#N/A</v>
      </c>
    </row>
    <row r="1266" spans="36:37" x14ac:dyDescent="0.25">
      <c r="AJ1266" s="6"/>
      <c r="AK1266" s="4" t="e">
        <f t="shared" si="289"/>
        <v>#N/A</v>
      </c>
    </row>
    <row r="1267" spans="36:37" x14ac:dyDescent="0.25">
      <c r="AJ1267" s="6"/>
      <c r="AK1267" s="4" t="e">
        <f t="shared" si="289"/>
        <v>#N/A</v>
      </c>
    </row>
    <row r="1268" spans="36:37" x14ac:dyDescent="0.25">
      <c r="AJ1268" s="6"/>
      <c r="AK1268" s="4" t="e">
        <f t="shared" si="289"/>
        <v>#N/A</v>
      </c>
    </row>
    <row r="1269" spans="36:37" x14ac:dyDescent="0.25">
      <c r="AJ1269" s="6"/>
      <c r="AK1269" s="4" t="e">
        <f t="shared" si="289"/>
        <v>#N/A</v>
      </c>
    </row>
    <row r="1270" spans="36:37" x14ac:dyDescent="0.25">
      <c r="AJ1270" s="6"/>
      <c r="AK1270" s="4" t="e">
        <f t="shared" si="289"/>
        <v>#N/A</v>
      </c>
    </row>
    <row r="1271" spans="36:37" x14ac:dyDescent="0.25">
      <c r="AJ1271" s="6"/>
      <c r="AK1271" s="4" t="e">
        <f t="shared" si="289"/>
        <v>#N/A</v>
      </c>
    </row>
    <row r="1272" spans="36:37" x14ac:dyDescent="0.25">
      <c r="AJ1272" s="6"/>
      <c r="AK1272" s="4" t="e">
        <f t="shared" si="289"/>
        <v>#N/A</v>
      </c>
    </row>
    <row r="1273" spans="36:37" x14ac:dyDescent="0.25">
      <c r="AJ1273" s="6"/>
      <c r="AK1273" s="4" t="e">
        <f t="shared" si="289"/>
        <v>#N/A</v>
      </c>
    </row>
    <row r="1274" spans="36:37" x14ac:dyDescent="0.25">
      <c r="AJ1274" s="6"/>
      <c r="AK1274" s="4" t="e">
        <f t="shared" si="289"/>
        <v>#N/A</v>
      </c>
    </row>
    <row r="1275" spans="36:37" x14ac:dyDescent="0.25">
      <c r="AJ1275" s="6"/>
      <c r="AK1275" s="4" t="e">
        <f t="shared" si="289"/>
        <v>#N/A</v>
      </c>
    </row>
    <row r="1276" spans="36:37" x14ac:dyDescent="0.25">
      <c r="AJ1276" s="6"/>
      <c r="AK1276" s="4" t="e">
        <f t="shared" si="289"/>
        <v>#N/A</v>
      </c>
    </row>
    <row r="1277" spans="36:37" x14ac:dyDescent="0.25">
      <c r="AJ1277" s="6"/>
      <c r="AK1277" s="4" t="e">
        <f t="shared" si="289"/>
        <v>#N/A</v>
      </c>
    </row>
    <row r="1278" spans="36:37" x14ac:dyDescent="0.25">
      <c r="AJ1278" s="6"/>
      <c r="AK1278" s="4" t="e">
        <f t="shared" si="289"/>
        <v>#N/A</v>
      </c>
    </row>
    <row r="1279" spans="36:37" x14ac:dyDescent="0.25">
      <c r="AJ1279" s="6"/>
      <c r="AK1279" s="4" t="e">
        <f t="shared" si="289"/>
        <v>#N/A</v>
      </c>
    </row>
    <row r="1280" spans="36:37" x14ac:dyDescent="0.25">
      <c r="AJ1280" s="6"/>
      <c r="AK1280" s="4" t="e">
        <f t="shared" si="289"/>
        <v>#N/A</v>
      </c>
    </row>
    <row r="1281" spans="36:37" x14ac:dyDescent="0.25">
      <c r="AJ1281" s="6"/>
      <c r="AK1281" s="4" t="e">
        <f t="shared" si="289"/>
        <v>#N/A</v>
      </c>
    </row>
    <row r="1282" spans="36:37" x14ac:dyDescent="0.25">
      <c r="AJ1282" s="6"/>
      <c r="AK1282" s="4" t="e">
        <f t="shared" si="289"/>
        <v>#N/A</v>
      </c>
    </row>
    <row r="1283" spans="36:37" x14ac:dyDescent="0.25">
      <c r="AJ1283" s="6"/>
      <c r="AK1283" s="4" t="e">
        <f t="shared" si="289"/>
        <v>#N/A</v>
      </c>
    </row>
    <row r="1284" spans="36:37" x14ac:dyDescent="0.25">
      <c r="AJ1284" s="6"/>
      <c r="AK1284" s="4" t="e">
        <f t="shared" si="289"/>
        <v>#N/A</v>
      </c>
    </row>
    <row r="1285" spans="36:37" x14ac:dyDescent="0.25">
      <c r="AJ1285" s="6"/>
      <c r="AK1285" s="4" t="e">
        <f t="shared" ref="AK1285:AK1348" si="290">IF(VLOOKUP(AJ1285,P1285:Q2177,2,FALSE)&gt;=$Q$3,$Q$2,VLOOKUP(AJ1285,P1285:Q2177,2,FALSE))</f>
        <v>#N/A</v>
      </c>
    </row>
    <row r="1286" spans="36:37" x14ac:dyDescent="0.25">
      <c r="AJ1286" s="6"/>
      <c r="AK1286" s="4" t="e">
        <f t="shared" si="290"/>
        <v>#N/A</v>
      </c>
    </row>
    <row r="1287" spans="36:37" x14ac:dyDescent="0.25">
      <c r="AJ1287" s="6"/>
      <c r="AK1287" s="4" t="e">
        <f t="shared" si="290"/>
        <v>#N/A</v>
      </c>
    </row>
    <row r="1288" spans="36:37" x14ac:dyDescent="0.25">
      <c r="AJ1288" s="6"/>
      <c r="AK1288" s="4" t="e">
        <f t="shared" si="290"/>
        <v>#N/A</v>
      </c>
    </row>
    <row r="1289" spans="36:37" x14ac:dyDescent="0.25">
      <c r="AJ1289" s="6"/>
      <c r="AK1289" s="4" t="e">
        <f t="shared" si="290"/>
        <v>#N/A</v>
      </c>
    </row>
    <row r="1290" spans="36:37" x14ac:dyDescent="0.25">
      <c r="AJ1290" s="6"/>
      <c r="AK1290" s="4" t="e">
        <f t="shared" si="290"/>
        <v>#N/A</v>
      </c>
    </row>
    <row r="1291" spans="36:37" x14ac:dyDescent="0.25">
      <c r="AJ1291" s="6"/>
      <c r="AK1291" s="4" t="e">
        <f t="shared" si="290"/>
        <v>#N/A</v>
      </c>
    </row>
    <row r="1292" spans="36:37" x14ac:dyDescent="0.25">
      <c r="AJ1292" s="6"/>
      <c r="AK1292" s="4" t="e">
        <f t="shared" si="290"/>
        <v>#N/A</v>
      </c>
    </row>
    <row r="1293" spans="36:37" x14ac:dyDescent="0.25">
      <c r="AJ1293" s="6"/>
      <c r="AK1293" s="4" t="e">
        <f t="shared" si="290"/>
        <v>#N/A</v>
      </c>
    </row>
    <row r="1294" spans="36:37" x14ac:dyDescent="0.25">
      <c r="AJ1294" s="6"/>
      <c r="AK1294" s="4" t="e">
        <f t="shared" si="290"/>
        <v>#N/A</v>
      </c>
    </row>
    <row r="1295" spans="36:37" x14ac:dyDescent="0.25">
      <c r="AJ1295" s="6"/>
      <c r="AK1295" s="4" t="e">
        <f t="shared" si="290"/>
        <v>#N/A</v>
      </c>
    </row>
    <row r="1296" spans="36:37" x14ac:dyDescent="0.25">
      <c r="AJ1296" s="6"/>
      <c r="AK1296" s="4" t="e">
        <f t="shared" si="290"/>
        <v>#N/A</v>
      </c>
    </row>
    <row r="1297" spans="36:37" x14ac:dyDescent="0.25">
      <c r="AJ1297" s="6"/>
      <c r="AK1297" s="4" t="e">
        <f t="shared" si="290"/>
        <v>#N/A</v>
      </c>
    </row>
    <row r="1298" spans="36:37" x14ac:dyDescent="0.25">
      <c r="AJ1298" s="6"/>
      <c r="AK1298" s="4" t="e">
        <f t="shared" si="290"/>
        <v>#N/A</v>
      </c>
    </row>
    <row r="1299" spans="36:37" x14ac:dyDescent="0.25">
      <c r="AJ1299" s="6"/>
      <c r="AK1299" s="4" t="e">
        <f t="shared" si="290"/>
        <v>#N/A</v>
      </c>
    </row>
    <row r="1300" spans="36:37" x14ac:dyDescent="0.25">
      <c r="AJ1300" s="6"/>
      <c r="AK1300" s="4" t="e">
        <f t="shared" si="290"/>
        <v>#N/A</v>
      </c>
    </row>
    <row r="1301" spans="36:37" x14ac:dyDescent="0.25">
      <c r="AJ1301" s="6"/>
      <c r="AK1301" s="4" t="e">
        <f t="shared" si="290"/>
        <v>#N/A</v>
      </c>
    </row>
    <row r="1302" spans="36:37" x14ac:dyDescent="0.25">
      <c r="AJ1302" s="6"/>
      <c r="AK1302" s="4" t="e">
        <f t="shared" si="290"/>
        <v>#N/A</v>
      </c>
    </row>
    <row r="1303" spans="36:37" x14ac:dyDescent="0.25">
      <c r="AJ1303" s="6"/>
      <c r="AK1303" s="4" t="e">
        <f t="shared" si="290"/>
        <v>#N/A</v>
      </c>
    </row>
    <row r="1304" spans="36:37" x14ac:dyDescent="0.25">
      <c r="AJ1304" s="6"/>
      <c r="AK1304" s="4" t="e">
        <f t="shared" si="290"/>
        <v>#N/A</v>
      </c>
    </row>
    <row r="1305" spans="36:37" x14ac:dyDescent="0.25">
      <c r="AJ1305" s="6"/>
      <c r="AK1305" s="4" t="e">
        <f t="shared" si="290"/>
        <v>#N/A</v>
      </c>
    </row>
    <row r="1306" spans="36:37" x14ac:dyDescent="0.25">
      <c r="AJ1306" s="6"/>
      <c r="AK1306" s="4" t="e">
        <f t="shared" si="290"/>
        <v>#N/A</v>
      </c>
    </row>
    <row r="1307" spans="36:37" x14ac:dyDescent="0.25">
      <c r="AJ1307" s="6"/>
      <c r="AK1307" s="4" t="e">
        <f t="shared" si="290"/>
        <v>#N/A</v>
      </c>
    </row>
    <row r="1308" spans="36:37" x14ac:dyDescent="0.25">
      <c r="AJ1308" s="6"/>
      <c r="AK1308" s="4" t="e">
        <f t="shared" si="290"/>
        <v>#N/A</v>
      </c>
    </row>
    <row r="1309" spans="36:37" x14ac:dyDescent="0.25">
      <c r="AJ1309" s="6"/>
      <c r="AK1309" s="4" t="e">
        <f t="shared" si="290"/>
        <v>#N/A</v>
      </c>
    </row>
    <row r="1310" spans="36:37" x14ac:dyDescent="0.25">
      <c r="AJ1310" s="6"/>
      <c r="AK1310" s="4" t="e">
        <f t="shared" si="290"/>
        <v>#N/A</v>
      </c>
    </row>
    <row r="1311" spans="36:37" x14ac:dyDescent="0.25">
      <c r="AJ1311" s="6"/>
      <c r="AK1311" s="4" t="e">
        <f t="shared" si="290"/>
        <v>#N/A</v>
      </c>
    </row>
    <row r="1312" spans="36:37" x14ac:dyDescent="0.25">
      <c r="AJ1312" s="6"/>
      <c r="AK1312" s="4" t="e">
        <f t="shared" si="290"/>
        <v>#N/A</v>
      </c>
    </row>
    <row r="1313" spans="36:37" x14ac:dyDescent="0.25">
      <c r="AJ1313" s="6"/>
      <c r="AK1313" s="4" t="e">
        <f t="shared" si="290"/>
        <v>#N/A</v>
      </c>
    </row>
    <row r="1314" spans="36:37" x14ac:dyDescent="0.25">
      <c r="AJ1314" s="6"/>
      <c r="AK1314" s="4" t="e">
        <f t="shared" si="290"/>
        <v>#N/A</v>
      </c>
    </row>
    <row r="1315" spans="36:37" x14ac:dyDescent="0.25">
      <c r="AJ1315" s="6"/>
      <c r="AK1315" s="4" t="e">
        <f t="shared" si="290"/>
        <v>#N/A</v>
      </c>
    </row>
    <row r="1316" spans="36:37" x14ac:dyDescent="0.25">
      <c r="AJ1316" s="6"/>
      <c r="AK1316" s="4" t="e">
        <f t="shared" si="290"/>
        <v>#N/A</v>
      </c>
    </row>
    <row r="1317" spans="36:37" x14ac:dyDescent="0.25">
      <c r="AJ1317" s="6"/>
      <c r="AK1317" s="4" t="e">
        <f t="shared" si="290"/>
        <v>#N/A</v>
      </c>
    </row>
    <row r="1318" spans="36:37" x14ac:dyDescent="0.25">
      <c r="AJ1318" s="6"/>
      <c r="AK1318" s="4" t="e">
        <f t="shared" si="290"/>
        <v>#N/A</v>
      </c>
    </row>
    <row r="1319" spans="36:37" x14ac:dyDescent="0.25">
      <c r="AJ1319" s="6"/>
      <c r="AK1319" s="4" t="e">
        <f t="shared" si="290"/>
        <v>#N/A</v>
      </c>
    </row>
    <row r="1320" spans="36:37" x14ac:dyDescent="0.25">
      <c r="AJ1320" s="6"/>
      <c r="AK1320" s="4" t="e">
        <f t="shared" si="290"/>
        <v>#N/A</v>
      </c>
    </row>
    <row r="1321" spans="36:37" x14ac:dyDescent="0.25">
      <c r="AJ1321" s="6"/>
      <c r="AK1321" s="4" t="e">
        <f t="shared" si="290"/>
        <v>#N/A</v>
      </c>
    </row>
    <row r="1322" spans="36:37" x14ac:dyDescent="0.25">
      <c r="AJ1322" s="6"/>
      <c r="AK1322" s="4" t="e">
        <f t="shared" si="290"/>
        <v>#N/A</v>
      </c>
    </row>
    <row r="1323" spans="36:37" x14ac:dyDescent="0.25">
      <c r="AJ1323" s="6"/>
      <c r="AK1323" s="4" t="e">
        <f t="shared" si="290"/>
        <v>#N/A</v>
      </c>
    </row>
    <row r="1324" spans="36:37" x14ac:dyDescent="0.25">
      <c r="AJ1324" s="6"/>
      <c r="AK1324" s="4" t="e">
        <f t="shared" si="290"/>
        <v>#N/A</v>
      </c>
    </row>
    <row r="1325" spans="36:37" x14ac:dyDescent="0.25">
      <c r="AJ1325" s="6"/>
      <c r="AK1325" s="4" t="e">
        <f t="shared" si="290"/>
        <v>#N/A</v>
      </c>
    </row>
    <row r="1326" spans="36:37" x14ac:dyDescent="0.25">
      <c r="AJ1326" s="6"/>
      <c r="AK1326" s="4" t="e">
        <f t="shared" si="290"/>
        <v>#N/A</v>
      </c>
    </row>
    <row r="1327" spans="36:37" x14ac:dyDescent="0.25">
      <c r="AJ1327" s="6"/>
      <c r="AK1327" s="4" t="e">
        <f t="shared" si="290"/>
        <v>#N/A</v>
      </c>
    </row>
    <row r="1328" spans="36:37" x14ac:dyDescent="0.25">
      <c r="AJ1328" s="6"/>
      <c r="AK1328" s="4" t="e">
        <f t="shared" si="290"/>
        <v>#N/A</v>
      </c>
    </row>
    <row r="1329" spans="36:37" x14ac:dyDescent="0.25">
      <c r="AJ1329" s="6"/>
      <c r="AK1329" s="4" t="e">
        <f t="shared" si="290"/>
        <v>#N/A</v>
      </c>
    </row>
    <row r="1330" spans="36:37" x14ac:dyDescent="0.25">
      <c r="AJ1330" s="6"/>
      <c r="AK1330" s="4" t="e">
        <f t="shared" si="290"/>
        <v>#N/A</v>
      </c>
    </row>
    <row r="1331" spans="36:37" x14ac:dyDescent="0.25">
      <c r="AJ1331" s="6"/>
      <c r="AK1331" s="4" t="e">
        <f t="shared" si="290"/>
        <v>#N/A</v>
      </c>
    </row>
    <row r="1332" spans="36:37" x14ac:dyDescent="0.25">
      <c r="AJ1332" s="6"/>
      <c r="AK1332" s="4" t="e">
        <f t="shared" si="290"/>
        <v>#N/A</v>
      </c>
    </row>
    <row r="1333" spans="36:37" x14ac:dyDescent="0.25">
      <c r="AJ1333" s="6"/>
      <c r="AK1333" s="4" t="e">
        <f t="shared" si="290"/>
        <v>#N/A</v>
      </c>
    </row>
    <row r="1334" spans="36:37" x14ac:dyDescent="0.25">
      <c r="AJ1334" s="6"/>
      <c r="AK1334" s="4" t="e">
        <f t="shared" si="290"/>
        <v>#N/A</v>
      </c>
    </row>
    <row r="1335" spans="36:37" x14ac:dyDescent="0.25">
      <c r="AJ1335" s="6"/>
      <c r="AK1335" s="4" t="e">
        <f t="shared" si="290"/>
        <v>#N/A</v>
      </c>
    </row>
    <row r="1336" spans="36:37" x14ac:dyDescent="0.25">
      <c r="AJ1336" s="6"/>
      <c r="AK1336" s="4" t="e">
        <f t="shared" si="290"/>
        <v>#N/A</v>
      </c>
    </row>
    <row r="1337" spans="36:37" x14ac:dyDescent="0.25">
      <c r="AJ1337" s="6"/>
      <c r="AK1337" s="4" t="e">
        <f t="shared" si="290"/>
        <v>#N/A</v>
      </c>
    </row>
    <row r="1338" spans="36:37" x14ac:dyDescent="0.25">
      <c r="AJ1338" s="6"/>
      <c r="AK1338" s="4" t="e">
        <f t="shared" si="290"/>
        <v>#N/A</v>
      </c>
    </row>
    <row r="1339" spans="36:37" x14ac:dyDescent="0.25">
      <c r="AJ1339" s="6"/>
      <c r="AK1339" s="4" t="e">
        <f t="shared" si="290"/>
        <v>#N/A</v>
      </c>
    </row>
    <row r="1340" spans="36:37" x14ac:dyDescent="0.25">
      <c r="AJ1340" s="6"/>
      <c r="AK1340" s="4" t="e">
        <f t="shared" si="290"/>
        <v>#N/A</v>
      </c>
    </row>
    <row r="1341" spans="36:37" x14ac:dyDescent="0.25">
      <c r="AJ1341" s="6"/>
      <c r="AK1341" s="4" t="e">
        <f t="shared" si="290"/>
        <v>#N/A</v>
      </c>
    </row>
    <row r="1342" spans="36:37" x14ac:dyDescent="0.25">
      <c r="AJ1342" s="6"/>
      <c r="AK1342" s="4" t="e">
        <f t="shared" si="290"/>
        <v>#N/A</v>
      </c>
    </row>
    <row r="1343" spans="36:37" x14ac:dyDescent="0.25">
      <c r="AJ1343" s="6"/>
      <c r="AK1343" s="4" t="e">
        <f t="shared" si="290"/>
        <v>#N/A</v>
      </c>
    </row>
    <row r="1344" spans="36:37" x14ac:dyDescent="0.25">
      <c r="AJ1344" s="6"/>
      <c r="AK1344" s="4" t="e">
        <f t="shared" si="290"/>
        <v>#N/A</v>
      </c>
    </row>
    <row r="1345" spans="36:37" x14ac:dyDescent="0.25">
      <c r="AJ1345" s="6"/>
      <c r="AK1345" s="4" t="e">
        <f t="shared" si="290"/>
        <v>#N/A</v>
      </c>
    </row>
    <row r="1346" spans="36:37" x14ac:dyDescent="0.25">
      <c r="AJ1346" s="6"/>
      <c r="AK1346" s="4" t="e">
        <f t="shared" si="290"/>
        <v>#N/A</v>
      </c>
    </row>
    <row r="1347" spans="36:37" x14ac:dyDescent="0.25">
      <c r="AJ1347" s="6"/>
      <c r="AK1347" s="4" t="e">
        <f t="shared" si="290"/>
        <v>#N/A</v>
      </c>
    </row>
    <row r="1348" spans="36:37" x14ac:dyDescent="0.25">
      <c r="AJ1348" s="6"/>
      <c r="AK1348" s="4" t="e">
        <f t="shared" si="290"/>
        <v>#N/A</v>
      </c>
    </row>
    <row r="1349" spans="36:37" x14ac:dyDescent="0.25">
      <c r="AJ1349" s="6"/>
      <c r="AK1349" s="4" t="e">
        <f t="shared" ref="AK1349:AK1412" si="291">IF(VLOOKUP(AJ1349,P1349:Q2241,2,FALSE)&gt;=$Q$3,$Q$2,VLOOKUP(AJ1349,P1349:Q2241,2,FALSE))</f>
        <v>#N/A</v>
      </c>
    </row>
    <row r="1350" spans="36:37" x14ac:dyDescent="0.25">
      <c r="AJ1350" s="6"/>
      <c r="AK1350" s="4" t="e">
        <f t="shared" si="291"/>
        <v>#N/A</v>
      </c>
    </row>
    <row r="1351" spans="36:37" x14ac:dyDescent="0.25">
      <c r="AJ1351" s="6"/>
      <c r="AK1351" s="4" t="e">
        <f t="shared" si="291"/>
        <v>#N/A</v>
      </c>
    </row>
    <row r="1352" spans="36:37" x14ac:dyDescent="0.25">
      <c r="AJ1352" s="6"/>
      <c r="AK1352" s="4" t="e">
        <f t="shared" si="291"/>
        <v>#N/A</v>
      </c>
    </row>
    <row r="1353" spans="36:37" x14ac:dyDescent="0.25">
      <c r="AJ1353" s="6"/>
      <c r="AK1353" s="4" t="e">
        <f t="shared" si="291"/>
        <v>#N/A</v>
      </c>
    </row>
    <row r="1354" spans="36:37" x14ac:dyDescent="0.25">
      <c r="AJ1354" s="6"/>
      <c r="AK1354" s="4" t="e">
        <f t="shared" si="291"/>
        <v>#N/A</v>
      </c>
    </row>
    <row r="1355" spans="36:37" x14ac:dyDescent="0.25">
      <c r="AJ1355" s="6"/>
      <c r="AK1355" s="4" t="e">
        <f t="shared" si="291"/>
        <v>#N/A</v>
      </c>
    </row>
    <row r="1356" spans="36:37" x14ac:dyDescent="0.25">
      <c r="AJ1356" s="6"/>
      <c r="AK1356" s="4" t="e">
        <f t="shared" si="291"/>
        <v>#N/A</v>
      </c>
    </row>
    <row r="1357" spans="36:37" x14ac:dyDescent="0.25">
      <c r="AJ1357" s="6"/>
      <c r="AK1357" s="4" t="e">
        <f t="shared" si="291"/>
        <v>#N/A</v>
      </c>
    </row>
    <row r="1358" spans="36:37" x14ac:dyDescent="0.25">
      <c r="AJ1358" s="6"/>
      <c r="AK1358" s="4" t="e">
        <f t="shared" si="291"/>
        <v>#N/A</v>
      </c>
    </row>
    <row r="1359" spans="36:37" x14ac:dyDescent="0.25">
      <c r="AJ1359" s="6"/>
      <c r="AK1359" s="4" t="e">
        <f t="shared" si="291"/>
        <v>#N/A</v>
      </c>
    </row>
    <row r="1360" spans="36:37" x14ac:dyDescent="0.25">
      <c r="AJ1360" s="6"/>
      <c r="AK1360" s="4" t="e">
        <f t="shared" si="291"/>
        <v>#N/A</v>
      </c>
    </row>
    <row r="1361" spans="36:37" x14ac:dyDescent="0.25">
      <c r="AJ1361" s="6"/>
      <c r="AK1361" s="4" t="e">
        <f t="shared" si="291"/>
        <v>#N/A</v>
      </c>
    </row>
    <row r="1362" spans="36:37" x14ac:dyDescent="0.25">
      <c r="AJ1362" s="6"/>
      <c r="AK1362" s="4" t="e">
        <f t="shared" si="291"/>
        <v>#N/A</v>
      </c>
    </row>
    <row r="1363" spans="36:37" x14ac:dyDescent="0.25">
      <c r="AJ1363" s="6"/>
      <c r="AK1363" s="4" t="e">
        <f t="shared" si="291"/>
        <v>#N/A</v>
      </c>
    </row>
    <row r="1364" spans="36:37" x14ac:dyDescent="0.25">
      <c r="AJ1364" s="6"/>
      <c r="AK1364" s="4" t="e">
        <f t="shared" si="291"/>
        <v>#N/A</v>
      </c>
    </row>
    <row r="1365" spans="36:37" x14ac:dyDescent="0.25">
      <c r="AJ1365" s="6"/>
      <c r="AK1365" s="4" t="e">
        <f t="shared" si="291"/>
        <v>#N/A</v>
      </c>
    </row>
    <row r="1366" spans="36:37" x14ac:dyDescent="0.25">
      <c r="AJ1366" s="6"/>
      <c r="AK1366" s="4" t="e">
        <f t="shared" si="291"/>
        <v>#N/A</v>
      </c>
    </row>
    <row r="1367" spans="36:37" x14ac:dyDescent="0.25">
      <c r="AJ1367" s="6"/>
      <c r="AK1367" s="4" t="e">
        <f t="shared" si="291"/>
        <v>#N/A</v>
      </c>
    </row>
    <row r="1368" spans="36:37" x14ac:dyDescent="0.25">
      <c r="AJ1368" s="6"/>
      <c r="AK1368" s="4" t="e">
        <f t="shared" si="291"/>
        <v>#N/A</v>
      </c>
    </row>
    <row r="1369" spans="36:37" x14ac:dyDescent="0.25">
      <c r="AJ1369" s="6"/>
      <c r="AK1369" s="4" t="e">
        <f t="shared" si="291"/>
        <v>#N/A</v>
      </c>
    </row>
    <row r="1370" spans="36:37" x14ac:dyDescent="0.25">
      <c r="AJ1370" s="6"/>
      <c r="AK1370" s="4" t="e">
        <f t="shared" si="291"/>
        <v>#N/A</v>
      </c>
    </row>
    <row r="1371" spans="36:37" x14ac:dyDescent="0.25">
      <c r="AJ1371" s="6"/>
      <c r="AK1371" s="4" t="e">
        <f t="shared" si="291"/>
        <v>#N/A</v>
      </c>
    </row>
    <row r="1372" spans="36:37" x14ac:dyDescent="0.25">
      <c r="AJ1372" s="6"/>
      <c r="AK1372" s="4" t="e">
        <f t="shared" si="291"/>
        <v>#N/A</v>
      </c>
    </row>
    <row r="1373" spans="36:37" x14ac:dyDescent="0.25">
      <c r="AJ1373" s="6"/>
      <c r="AK1373" s="4" t="e">
        <f t="shared" si="291"/>
        <v>#N/A</v>
      </c>
    </row>
    <row r="1374" spans="36:37" x14ac:dyDescent="0.25">
      <c r="AJ1374" s="6"/>
      <c r="AK1374" s="4" t="e">
        <f t="shared" si="291"/>
        <v>#N/A</v>
      </c>
    </row>
    <row r="1375" spans="36:37" x14ac:dyDescent="0.25">
      <c r="AJ1375" s="6"/>
      <c r="AK1375" s="4" t="e">
        <f t="shared" si="291"/>
        <v>#N/A</v>
      </c>
    </row>
    <row r="1376" spans="36:37" x14ac:dyDescent="0.25">
      <c r="AJ1376" s="6"/>
      <c r="AK1376" s="4" t="e">
        <f t="shared" si="291"/>
        <v>#N/A</v>
      </c>
    </row>
    <row r="1377" spans="36:37" x14ac:dyDescent="0.25">
      <c r="AJ1377" s="6"/>
      <c r="AK1377" s="4" t="e">
        <f t="shared" si="291"/>
        <v>#N/A</v>
      </c>
    </row>
    <row r="1378" spans="36:37" x14ac:dyDescent="0.25">
      <c r="AJ1378" s="6"/>
      <c r="AK1378" s="4" t="e">
        <f t="shared" si="291"/>
        <v>#N/A</v>
      </c>
    </row>
    <row r="1379" spans="36:37" x14ac:dyDescent="0.25">
      <c r="AJ1379" s="6"/>
      <c r="AK1379" s="4" t="e">
        <f t="shared" si="291"/>
        <v>#N/A</v>
      </c>
    </row>
    <row r="1380" spans="36:37" x14ac:dyDescent="0.25">
      <c r="AJ1380" s="6"/>
      <c r="AK1380" s="4" t="e">
        <f t="shared" si="291"/>
        <v>#N/A</v>
      </c>
    </row>
    <row r="1381" spans="36:37" x14ac:dyDescent="0.25">
      <c r="AJ1381" s="6"/>
      <c r="AK1381" s="4" t="e">
        <f t="shared" si="291"/>
        <v>#N/A</v>
      </c>
    </row>
    <row r="1382" spans="36:37" x14ac:dyDescent="0.25">
      <c r="AJ1382" s="6"/>
      <c r="AK1382" s="4" t="e">
        <f t="shared" si="291"/>
        <v>#N/A</v>
      </c>
    </row>
    <row r="1383" spans="36:37" x14ac:dyDescent="0.25">
      <c r="AJ1383" s="6"/>
      <c r="AK1383" s="4" t="e">
        <f t="shared" si="291"/>
        <v>#N/A</v>
      </c>
    </row>
    <row r="1384" spans="36:37" x14ac:dyDescent="0.25">
      <c r="AJ1384" s="6"/>
      <c r="AK1384" s="4" t="e">
        <f t="shared" si="291"/>
        <v>#N/A</v>
      </c>
    </row>
    <row r="1385" spans="36:37" x14ac:dyDescent="0.25">
      <c r="AJ1385" s="6"/>
      <c r="AK1385" s="4" t="e">
        <f t="shared" si="291"/>
        <v>#N/A</v>
      </c>
    </row>
    <row r="1386" spans="36:37" x14ac:dyDescent="0.25">
      <c r="AJ1386" s="6"/>
      <c r="AK1386" s="4" t="e">
        <f t="shared" si="291"/>
        <v>#N/A</v>
      </c>
    </row>
    <row r="1387" spans="36:37" x14ac:dyDescent="0.25">
      <c r="AJ1387" s="6"/>
      <c r="AK1387" s="4" t="e">
        <f t="shared" si="291"/>
        <v>#N/A</v>
      </c>
    </row>
    <row r="1388" spans="36:37" x14ac:dyDescent="0.25">
      <c r="AJ1388" s="6"/>
      <c r="AK1388" s="4" t="e">
        <f t="shared" si="291"/>
        <v>#N/A</v>
      </c>
    </row>
    <row r="1389" spans="36:37" x14ac:dyDescent="0.25">
      <c r="AJ1389" s="6"/>
      <c r="AK1389" s="4" t="e">
        <f t="shared" si="291"/>
        <v>#N/A</v>
      </c>
    </row>
    <row r="1390" spans="36:37" x14ac:dyDescent="0.25">
      <c r="AJ1390" s="6"/>
      <c r="AK1390" s="4" t="e">
        <f t="shared" si="291"/>
        <v>#N/A</v>
      </c>
    </row>
    <row r="1391" spans="36:37" x14ac:dyDescent="0.25">
      <c r="AJ1391" s="6"/>
      <c r="AK1391" s="4" t="e">
        <f t="shared" si="291"/>
        <v>#N/A</v>
      </c>
    </row>
    <row r="1392" spans="36:37" x14ac:dyDescent="0.25">
      <c r="AJ1392" s="6"/>
      <c r="AK1392" s="4" t="e">
        <f t="shared" si="291"/>
        <v>#N/A</v>
      </c>
    </row>
    <row r="1393" spans="36:37" x14ac:dyDescent="0.25">
      <c r="AJ1393" s="6"/>
      <c r="AK1393" s="4" t="e">
        <f t="shared" si="291"/>
        <v>#N/A</v>
      </c>
    </row>
    <row r="1394" spans="36:37" x14ac:dyDescent="0.25">
      <c r="AJ1394" s="6"/>
      <c r="AK1394" s="4" t="e">
        <f t="shared" si="291"/>
        <v>#N/A</v>
      </c>
    </row>
    <row r="1395" spans="36:37" x14ac:dyDescent="0.25">
      <c r="AJ1395" s="6"/>
      <c r="AK1395" s="4" t="e">
        <f t="shared" si="291"/>
        <v>#N/A</v>
      </c>
    </row>
    <row r="1396" spans="36:37" x14ac:dyDescent="0.25">
      <c r="AJ1396" s="6"/>
      <c r="AK1396" s="4" t="e">
        <f t="shared" si="291"/>
        <v>#N/A</v>
      </c>
    </row>
    <row r="1397" spans="36:37" x14ac:dyDescent="0.25">
      <c r="AJ1397" s="6"/>
      <c r="AK1397" s="4" t="e">
        <f t="shared" si="291"/>
        <v>#N/A</v>
      </c>
    </row>
    <row r="1398" spans="36:37" x14ac:dyDescent="0.25">
      <c r="AJ1398" s="6"/>
      <c r="AK1398" s="4" t="e">
        <f t="shared" si="291"/>
        <v>#N/A</v>
      </c>
    </row>
    <row r="1399" spans="36:37" x14ac:dyDescent="0.25">
      <c r="AJ1399" s="6"/>
      <c r="AK1399" s="4" t="e">
        <f t="shared" si="291"/>
        <v>#N/A</v>
      </c>
    </row>
    <row r="1400" spans="36:37" x14ac:dyDescent="0.25">
      <c r="AJ1400" s="6"/>
      <c r="AK1400" s="4" t="e">
        <f t="shared" si="291"/>
        <v>#N/A</v>
      </c>
    </row>
    <row r="1401" spans="36:37" x14ac:dyDescent="0.25">
      <c r="AJ1401" s="6"/>
      <c r="AK1401" s="4" t="e">
        <f t="shared" si="291"/>
        <v>#N/A</v>
      </c>
    </row>
    <row r="1402" spans="36:37" x14ac:dyDescent="0.25">
      <c r="AJ1402" s="6"/>
      <c r="AK1402" s="4" t="e">
        <f t="shared" si="291"/>
        <v>#N/A</v>
      </c>
    </row>
    <row r="1403" spans="36:37" x14ac:dyDescent="0.25">
      <c r="AJ1403" s="6"/>
      <c r="AK1403" s="4" t="e">
        <f t="shared" si="291"/>
        <v>#N/A</v>
      </c>
    </row>
    <row r="1404" spans="36:37" x14ac:dyDescent="0.25">
      <c r="AJ1404" s="6"/>
      <c r="AK1404" s="4" t="e">
        <f t="shared" si="291"/>
        <v>#N/A</v>
      </c>
    </row>
    <row r="1405" spans="36:37" x14ac:dyDescent="0.25">
      <c r="AJ1405" s="6"/>
      <c r="AK1405" s="4" t="e">
        <f t="shared" si="291"/>
        <v>#N/A</v>
      </c>
    </row>
    <row r="1406" spans="36:37" x14ac:dyDescent="0.25">
      <c r="AJ1406" s="6"/>
      <c r="AK1406" s="4" t="e">
        <f t="shared" si="291"/>
        <v>#N/A</v>
      </c>
    </row>
    <row r="1407" spans="36:37" x14ac:dyDescent="0.25">
      <c r="AJ1407" s="6"/>
      <c r="AK1407" s="4" t="e">
        <f t="shared" si="291"/>
        <v>#N/A</v>
      </c>
    </row>
    <row r="1408" spans="36:37" x14ac:dyDescent="0.25">
      <c r="AJ1408" s="6"/>
      <c r="AK1408" s="4" t="e">
        <f t="shared" si="291"/>
        <v>#N/A</v>
      </c>
    </row>
    <row r="1409" spans="36:37" x14ac:dyDescent="0.25">
      <c r="AJ1409" s="6"/>
      <c r="AK1409" s="4" t="e">
        <f t="shared" si="291"/>
        <v>#N/A</v>
      </c>
    </row>
    <row r="1410" spans="36:37" x14ac:dyDescent="0.25">
      <c r="AJ1410" s="6"/>
      <c r="AK1410" s="4" t="e">
        <f t="shared" si="291"/>
        <v>#N/A</v>
      </c>
    </row>
    <row r="1411" spans="36:37" x14ac:dyDescent="0.25">
      <c r="AJ1411" s="6"/>
      <c r="AK1411" s="4" t="e">
        <f t="shared" si="291"/>
        <v>#N/A</v>
      </c>
    </row>
    <row r="1412" spans="36:37" x14ac:dyDescent="0.25">
      <c r="AJ1412" s="6"/>
      <c r="AK1412" s="4" t="e">
        <f t="shared" si="291"/>
        <v>#N/A</v>
      </c>
    </row>
    <row r="1413" spans="36:37" x14ac:dyDescent="0.25">
      <c r="AJ1413" s="6"/>
      <c r="AK1413" s="4" t="e">
        <f t="shared" ref="AK1413:AK1476" si="292">IF(VLOOKUP(AJ1413,P1413:Q2305,2,FALSE)&gt;=$Q$3,$Q$2,VLOOKUP(AJ1413,P1413:Q2305,2,FALSE))</f>
        <v>#N/A</v>
      </c>
    </row>
    <row r="1414" spans="36:37" x14ac:dyDescent="0.25">
      <c r="AJ1414" s="6"/>
      <c r="AK1414" s="4" t="e">
        <f t="shared" si="292"/>
        <v>#N/A</v>
      </c>
    </row>
    <row r="1415" spans="36:37" x14ac:dyDescent="0.25">
      <c r="AJ1415" s="6"/>
      <c r="AK1415" s="4" t="e">
        <f t="shared" si="292"/>
        <v>#N/A</v>
      </c>
    </row>
    <row r="1416" spans="36:37" x14ac:dyDescent="0.25">
      <c r="AJ1416" s="6"/>
      <c r="AK1416" s="4" t="e">
        <f t="shared" si="292"/>
        <v>#N/A</v>
      </c>
    </row>
    <row r="1417" spans="36:37" x14ac:dyDescent="0.25">
      <c r="AJ1417" s="6"/>
      <c r="AK1417" s="4" t="e">
        <f t="shared" si="292"/>
        <v>#N/A</v>
      </c>
    </row>
    <row r="1418" spans="36:37" x14ac:dyDescent="0.25">
      <c r="AJ1418" s="6"/>
      <c r="AK1418" s="4" t="e">
        <f t="shared" si="292"/>
        <v>#N/A</v>
      </c>
    </row>
    <row r="1419" spans="36:37" x14ac:dyDescent="0.25">
      <c r="AJ1419" s="6"/>
      <c r="AK1419" s="4" t="e">
        <f t="shared" si="292"/>
        <v>#N/A</v>
      </c>
    </row>
    <row r="1420" spans="36:37" x14ac:dyDescent="0.25">
      <c r="AJ1420" s="6"/>
      <c r="AK1420" s="4" t="e">
        <f t="shared" si="292"/>
        <v>#N/A</v>
      </c>
    </row>
    <row r="1421" spans="36:37" x14ac:dyDescent="0.25">
      <c r="AJ1421" s="6"/>
      <c r="AK1421" s="4" t="e">
        <f t="shared" si="292"/>
        <v>#N/A</v>
      </c>
    </row>
    <row r="1422" spans="36:37" x14ac:dyDescent="0.25">
      <c r="AJ1422" s="6"/>
      <c r="AK1422" s="4" t="e">
        <f t="shared" si="292"/>
        <v>#N/A</v>
      </c>
    </row>
    <row r="1423" spans="36:37" x14ac:dyDescent="0.25">
      <c r="AJ1423" s="6"/>
      <c r="AK1423" s="4" t="e">
        <f t="shared" si="292"/>
        <v>#N/A</v>
      </c>
    </row>
    <row r="1424" spans="36:37" x14ac:dyDescent="0.25">
      <c r="AJ1424" s="6"/>
      <c r="AK1424" s="4" t="e">
        <f t="shared" si="292"/>
        <v>#N/A</v>
      </c>
    </row>
    <row r="1425" spans="36:37" x14ac:dyDescent="0.25">
      <c r="AJ1425" s="6"/>
      <c r="AK1425" s="4" t="e">
        <f t="shared" si="292"/>
        <v>#N/A</v>
      </c>
    </row>
    <row r="1426" spans="36:37" x14ac:dyDescent="0.25">
      <c r="AJ1426" s="6"/>
      <c r="AK1426" s="4" t="e">
        <f t="shared" si="292"/>
        <v>#N/A</v>
      </c>
    </row>
    <row r="1427" spans="36:37" x14ac:dyDescent="0.25">
      <c r="AJ1427" s="6"/>
      <c r="AK1427" s="4" t="e">
        <f t="shared" si="292"/>
        <v>#N/A</v>
      </c>
    </row>
    <row r="1428" spans="36:37" x14ac:dyDescent="0.25">
      <c r="AJ1428" s="6"/>
      <c r="AK1428" s="4" t="e">
        <f t="shared" si="292"/>
        <v>#N/A</v>
      </c>
    </row>
    <row r="1429" spans="36:37" x14ac:dyDescent="0.25">
      <c r="AJ1429" s="6"/>
      <c r="AK1429" s="4" t="e">
        <f t="shared" si="292"/>
        <v>#N/A</v>
      </c>
    </row>
    <row r="1430" spans="36:37" x14ac:dyDescent="0.25">
      <c r="AJ1430" s="6"/>
      <c r="AK1430" s="4" t="e">
        <f t="shared" si="292"/>
        <v>#N/A</v>
      </c>
    </row>
    <row r="1431" spans="36:37" x14ac:dyDescent="0.25">
      <c r="AJ1431" s="6"/>
      <c r="AK1431" s="4" t="e">
        <f t="shared" si="292"/>
        <v>#N/A</v>
      </c>
    </row>
    <row r="1432" spans="36:37" x14ac:dyDescent="0.25">
      <c r="AJ1432" s="6"/>
      <c r="AK1432" s="4" t="e">
        <f t="shared" si="292"/>
        <v>#N/A</v>
      </c>
    </row>
    <row r="1433" spans="36:37" x14ac:dyDescent="0.25">
      <c r="AJ1433" s="6"/>
      <c r="AK1433" s="4" t="e">
        <f t="shared" si="292"/>
        <v>#N/A</v>
      </c>
    </row>
    <row r="1434" spans="36:37" x14ac:dyDescent="0.25">
      <c r="AJ1434" s="6"/>
      <c r="AK1434" s="4" t="e">
        <f t="shared" si="292"/>
        <v>#N/A</v>
      </c>
    </row>
    <row r="1435" spans="36:37" x14ac:dyDescent="0.25">
      <c r="AJ1435" s="6"/>
      <c r="AK1435" s="4" t="e">
        <f t="shared" si="292"/>
        <v>#N/A</v>
      </c>
    </row>
    <row r="1436" spans="36:37" x14ac:dyDescent="0.25">
      <c r="AJ1436" s="6"/>
      <c r="AK1436" s="4" t="e">
        <f t="shared" si="292"/>
        <v>#N/A</v>
      </c>
    </row>
    <row r="1437" spans="36:37" x14ac:dyDescent="0.25">
      <c r="AJ1437" s="6"/>
      <c r="AK1437" s="4" t="e">
        <f t="shared" si="292"/>
        <v>#N/A</v>
      </c>
    </row>
    <row r="1438" spans="36:37" x14ac:dyDescent="0.25">
      <c r="AJ1438" s="6"/>
      <c r="AK1438" s="4" t="e">
        <f t="shared" si="292"/>
        <v>#N/A</v>
      </c>
    </row>
    <row r="1439" spans="36:37" x14ac:dyDescent="0.25">
      <c r="AJ1439" s="6"/>
      <c r="AK1439" s="4" t="e">
        <f t="shared" si="292"/>
        <v>#N/A</v>
      </c>
    </row>
    <row r="1440" spans="36:37" x14ac:dyDescent="0.25">
      <c r="AJ1440" s="6"/>
      <c r="AK1440" s="4" t="e">
        <f t="shared" si="292"/>
        <v>#N/A</v>
      </c>
    </row>
    <row r="1441" spans="36:37" x14ac:dyDescent="0.25">
      <c r="AJ1441" s="6"/>
      <c r="AK1441" s="4" t="e">
        <f t="shared" si="292"/>
        <v>#N/A</v>
      </c>
    </row>
    <row r="1442" spans="36:37" x14ac:dyDescent="0.25">
      <c r="AJ1442" s="6"/>
      <c r="AK1442" s="4" t="e">
        <f t="shared" si="292"/>
        <v>#N/A</v>
      </c>
    </row>
    <row r="1443" spans="36:37" x14ac:dyDescent="0.25">
      <c r="AJ1443" s="6"/>
      <c r="AK1443" s="4" t="e">
        <f t="shared" si="292"/>
        <v>#N/A</v>
      </c>
    </row>
    <row r="1444" spans="36:37" x14ac:dyDescent="0.25">
      <c r="AJ1444" s="6"/>
      <c r="AK1444" s="4" t="e">
        <f t="shared" si="292"/>
        <v>#N/A</v>
      </c>
    </row>
    <row r="1445" spans="36:37" x14ac:dyDescent="0.25">
      <c r="AJ1445" s="6"/>
      <c r="AK1445" s="4" t="e">
        <f t="shared" si="292"/>
        <v>#N/A</v>
      </c>
    </row>
    <row r="1446" spans="36:37" x14ac:dyDescent="0.25">
      <c r="AJ1446" s="6"/>
      <c r="AK1446" s="4" t="e">
        <f t="shared" si="292"/>
        <v>#N/A</v>
      </c>
    </row>
    <row r="1447" spans="36:37" x14ac:dyDescent="0.25">
      <c r="AJ1447" s="6"/>
      <c r="AK1447" s="4" t="e">
        <f t="shared" si="292"/>
        <v>#N/A</v>
      </c>
    </row>
    <row r="1448" spans="36:37" x14ac:dyDescent="0.25">
      <c r="AJ1448" s="6"/>
      <c r="AK1448" s="4" t="e">
        <f t="shared" si="292"/>
        <v>#N/A</v>
      </c>
    </row>
    <row r="1449" spans="36:37" x14ac:dyDescent="0.25">
      <c r="AK1449" s="4" t="e">
        <f t="shared" si="292"/>
        <v>#N/A</v>
      </c>
    </row>
    <row r="1450" spans="36:37" x14ac:dyDescent="0.25">
      <c r="AK1450" s="4" t="e">
        <f t="shared" si="292"/>
        <v>#N/A</v>
      </c>
    </row>
    <row r="1451" spans="36:37" x14ac:dyDescent="0.25">
      <c r="AK1451" s="4" t="e">
        <f t="shared" si="292"/>
        <v>#N/A</v>
      </c>
    </row>
    <row r="1452" spans="36:37" x14ac:dyDescent="0.25">
      <c r="AK1452" s="4" t="e">
        <f t="shared" si="292"/>
        <v>#N/A</v>
      </c>
    </row>
    <row r="1453" spans="36:37" x14ac:dyDescent="0.25">
      <c r="AK1453" s="4" t="e">
        <f t="shared" si="292"/>
        <v>#N/A</v>
      </c>
    </row>
    <row r="1454" spans="36:37" x14ac:dyDescent="0.25">
      <c r="AK1454" s="4" t="e">
        <f t="shared" si="292"/>
        <v>#N/A</v>
      </c>
    </row>
    <row r="1455" spans="36:37" x14ac:dyDescent="0.25">
      <c r="AK1455" s="4" t="e">
        <f t="shared" si="292"/>
        <v>#N/A</v>
      </c>
    </row>
    <row r="1456" spans="36:37" x14ac:dyDescent="0.25">
      <c r="AK1456" s="4" t="e">
        <f t="shared" si="292"/>
        <v>#N/A</v>
      </c>
    </row>
    <row r="1457" spans="37:37" x14ac:dyDescent="0.25">
      <c r="AK1457" s="4" t="e">
        <f t="shared" si="292"/>
        <v>#N/A</v>
      </c>
    </row>
    <row r="1458" spans="37:37" x14ac:dyDescent="0.25">
      <c r="AK1458" s="4" t="e">
        <f t="shared" si="292"/>
        <v>#N/A</v>
      </c>
    </row>
    <row r="1459" spans="37:37" x14ac:dyDescent="0.25">
      <c r="AK1459" s="4" t="e">
        <f t="shared" si="292"/>
        <v>#N/A</v>
      </c>
    </row>
    <row r="1460" spans="37:37" x14ac:dyDescent="0.25">
      <c r="AK1460" s="4" t="e">
        <f t="shared" si="292"/>
        <v>#N/A</v>
      </c>
    </row>
    <row r="1461" spans="37:37" x14ac:dyDescent="0.25">
      <c r="AK1461" s="4" t="e">
        <f t="shared" si="292"/>
        <v>#N/A</v>
      </c>
    </row>
    <row r="1462" spans="37:37" x14ac:dyDescent="0.25">
      <c r="AK1462" s="4" t="e">
        <f t="shared" si="292"/>
        <v>#N/A</v>
      </c>
    </row>
    <row r="1463" spans="37:37" x14ac:dyDescent="0.25">
      <c r="AK1463" s="4" t="e">
        <f t="shared" si="292"/>
        <v>#N/A</v>
      </c>
    </row>
    <row r="1464" spans="37:37" x14ac:dyDescent="0.25">
      <c r="AK1464" s="4" t="e">
        <f t="shared" si="292"/>
        <v>#N/A</v>
      </c>
    </row>
    <row r="1465" spans="37:37" x14ac:dyDescent="0.25">
      <c r="AK1465" s="4" t="e">
        <f t="shared" si="292"/>
        <v>#N/A</v>
      </c>
    </row>
    <row r="1466" spans="37:37" x14ac:dyDescent="0.25">
      <c r="AK1466" s="4" t="e">
        <f t="shared" si="292"/>
        <v>#N/A</v>
      </c>
    </row>
    <row r="1467" spans="37:37" x14ac:dyDescent="0.25">
      <c r="AK1467" s="4" t="e">
        <f t="shared" si="292"/>
        <v>#N/A</v>
      </c>
    </row>
    <row r="1468" spans="37:37" x14ac:dyDescent="0.25">
      <c r="AK1468" s="4" t="e">
        <f t="shared" si="292"/>
        <v>#N/A</v>
      </c>
    </row>
    <row r="1469" spans="37:37" x14ac:dyDescent="0.25">
      <c r="AK1469" s="4" t="e">
        <f t="shared" si="292"/>
        <v>#N/A</v>
      </c>
    </row>
    <row r="1470" spans="37:37" x14ac:dyDescent="0.25">
      <c r="AK1470" s="4" t="e">
        <f t="shared" si="292"/>
        <v>#N/A</v>
      </c>
    </row>
    <row r="1471" spans="37:37" x14ac:dyDescent="0.25">
      <c r="AK1471" s="4" t="e">
        <f t="shared" si="292"/>
        <v>#N/A</v>
      </c>
    </row>
    <row r="1472" spans="37:37" x14ac:dyDescent="0.25">
      <c r="AK1472" s="4" t="e">
        <f t="shared" si="292"/>
        <v>#N/A</v>
      </c>
    </row>
    <row r="1473" spans="37:37" x14ac:dyDescent="0.25">
      <c r="AK1473" s="4" t="e">
        <f t="shared" si="292"/>
        <v>#N/A</v>
      </c>
    </row>
    <row r="1474" spans="37:37" x14ac:dyDescent="0.25">
      <c r="AK1474" s="4" t="e">
        <f t="shared" si="292"/>
        <v>#N/A</v>
      </c>
    </row>
    <row r="1475" spans="37:37" x14ac:dyDescent="0.25">
      <c r="AK1475" s="4" t="e">
        <f t="shared" si="292"/>
        <v>#N/A</v>
      </c>
    </row>
    <row r="1476" spans="37:37" x14ac:dyDescent="0.25">
      <c r="AK1476" s="4" t="e">
        <f t="shared" si="292"/>
        <v>#N/A</v>
      </c>
    </row>
    <row r="1477" spans="37:37" x14ac:dyDescent="0.25">
      <c r="AK1477" s="4" t="e">
        <f t="shared" ref="AK1477:AK1540" si="293">IF(VLOOKUP(AJ1477,P1477:Q2369,2,FALSE)&gt;=$Q$3,$Q$2,VLOOKUP(AJ1477,P1477:Q2369,2,FALSE))</f>
        <v>#N/A</v>
      </c>
    </row>
    <row r="1478" spans="37:37" x14ac:dyDescent="0.25">
      <c r="AK1478" s="4" t="e">
        <f t="shared" si="293"/>
        <v>#N/A</v>
      </c>
    </row>
    <row r="1479" spans="37:37" x14ac:dyDescent="0.25">
      <c r="AK1479" s="4" t="e">
        <f t="shared" si="293"/>
        <v>#N/A</v>
      </c>
    </row>
    <row r="1480" spans="37:37" x14ac:dyDescent="0.25">
      <c r="AK1480" s="4" t="e">
        <f t="shared" si="293"/>
        <v>#N/A</v>
      </c>
    </row>
    <row r="1481" spans="37:37" x14ac:dyDescent="0.25">
      <c r="AK1481" s="4" t="e">
        <f t="shared" si="293"/>
        <v>#N/A</v>
      </c>
    </row>
    <row r="1482" spans="37:37" x14ac:dyDescent="0.25">
      <c r="AK1482" s="4" t="e">
        <f t="shared" si="293"/>
        <v>#N/A</v>
      </c>
    </row>
    <row r="1483" spans="37:37" x14ac:dyDescent="0.25">
      <c r="AK1483" s="4" t="e">
        <f t="shared" si="293"/>
        <v>#N/A</v>
      </c>
    </row>
    <row r="1484" spans="37:37" x14ac:dyDescent="0.25">
      <c r="AK1484" s="4" t="e">
        <f t="shared" si="293"/>
        <v>#N/A</v>
      </c>
    </row>
    <row r="1485" spans="37:37" x14ac:dyDescent="0.25">
      <c r="AK1485" s="4" t="e">
        <f t="shared" si="293"/>
        <v>#N/A</v>
      </c>
    </row>
    <row r="1486" spans="37:37" x14ac:dyDescent="0.25">
      <c r="AK1486" s="4" t="e">
        <f t="shared" si="293"/>
        <v>#N/A</v>
      </c>
    </row>
    <row r="1487" spans="37:37" x14ac:dyDescent="0.25">
      <c r="AK1487" s="4" t="e">
        <f t="shared" si="293"/>
        <v>#N/A</v>
      </c>
    </row>
    <row r="1488" spans="37:37" x14ac:dyDescent="0.25">
      <c r="AK1488" s="4" t="e">
        <f t="shared" si="293"/>
        <v>#N/A</v>
      </c>
    </row>
    <row r="1489" spans="37:37" x14ac:dyDescent="0.25">
      <c r="AK1489" s="4" t="e">
        <f t="shared" si="293"/>
        <v>#N/A</v>
      </c>
    </row>
    <row r="1490" spans="37:37" x14ac:dyDescent="0.25">
      <c r="AK1490" s="4" t="e">
        <f t="shared" si="293"/>
        <v>#N/A</v>
      </c>
    </row>
    <row r="1491" spans="37:37" x14ac:dyDescent="0.25">
      <c r="AK1491" s="4" t="e">
        <f t="shared" si="293"/>
        <v>#N/A</v>
      </c>
    </row>
    <row r="1492" spans="37:37" x14ac:dyDescent="0.25">
      <c r="AK1492" s="4" t="e">
        <f t="shared" si="293"/>
        <v>#N/A</v>
      </c>
    </row>
    <row r="1493" spans="37:37" x14ac:dyDescent="0.25">
      <c r="AK1493" s="4" t="e">
        <f t="shared" si="293"/>
        <v>#N/A</v>
      </c>
    </row>
    <row r="1494" spans="37:37" x14ac:dyDescent="0.25">
      <c r="AK1494" s="4" t="e">
        <f t="shared" si="293"/>
        <v>#N/A</v>
      </c>
    </row>
    <row r="1495" spans="37:37" x14ac:dyDescent="0.25">
      <c r="AK1495" s="4" t="e">
        <f t="shared" si="293"/>
        <v>#N/A</v>
      </c>
    </row>
    <row r="1496" spans="37:37" x14ac:dyDescent="0.25">
      <c r="AK1496" s="4" t="e">
        <f t="shared" si="293"/>
        <v>#N/A</v>
      </c>
    </row>
    <row r="1497" spans="37:37" x14ac:dyDescent="0.25">
      <c r="AK1497" s="4" t="e">
        <f t="shared" si="293"/>
        <v>#N/A</v>
      </c>
    </row>
    <row r="1498" spans="37:37" x14ac:dyDescent="0.25">
      <c r="AK1498" s="4" t="e">
        <f t="shared" si="293"/>
        <v>#N/A</v>
      </c>
    </row>
    <row r="1499" spans="37:37" x14ac:dyDescent="0.25">
      <c r="AK1499" s="4" t="e">
        <f t="shared" si="293"/>
        <v>#N/A</v>
      </c>
    </row>
    <row r="1500" spans="37:37" x14ac:dyDescent="0.25">
      <c r="AK1500" s="4" t="e">
        <f t="shared" si="293"/>
        <v>#N/A</v>
      </c>
    </row>
    <row r="1501" spans="37:37" x14ac:dyDescent="0.25">
      <c r="AK1501" s="4" t="e">
        <f t="shared" si="293"/>
        <v>#N/A</v>
      </c>
    </row>
    <row r="1502" spans="37:37" x14ac:dyDescent="0.25">
      <c r="AK1502" s="4" t="e">
        <f t="shared" si="293"/>
        <v>#N/A</v>
      </c>
    </row>
    <row r="1503" spans="37:37" x14ac:dyDescent="0.25">
      <c r="AK1503" s="4" t="e">
        <f t="shared" si="293"/>
        <v>#N/A</v>
      </c>
    </row>
    <row r="1504" spans="37:37" x14ac:dyDescent="0.25">
      <c r="AK1504" s="4" t="e">
        <f t="shared" si="293"/>
        <v>#N/A</v>
      </c>
    </row>
    <row r="1505" spans="37:37" x14ac:dyDescent="0.25">
      <c r="AK1505" s="4" t="e">
        <f t="shared" si="293"/>
        <v>#N/A</v>
      </c>
    </row>
    <row r="1506" spans="37:37" x14ac:dyDescent="0.25">
      <c r="AK1506" s="4" t="e">
        <f t="shared" si="293"/>
        <v>#N/A</v>
      </c>
    </row>
    <row r="1507" spans="37:37" x14ac:dyDescent="0.25">
      <c r="AK1507" s="4" t="e">
        <f t="shared" si="293"/>
        <v>#N/A</v>
      </c>
    </row>
    <row r="1508" spans="37:37" x14ac:dyDescent="0.25">
      <c r="AK1508" s="4" t="e">
        <f t="shared" si="293"/>
        <v>#N/A</v>
      </c>
    </row>
    <row r="1509" spans="37:37" x14ac:dyDescent="0.25">
      <c r="AK1509" s="4" t="e">
        <f t="shared" si="293"/>
        <v>#N/A</v>
      </c>
    </row>
    <row r="1510" spans="37:37" x14ac:dyDescent="0.25">
      <c r="AK1510" s="4" t="e">
        <f t="shared" si="293"/>
        <v>#N/A</v>
      </c>
    </row>
    <row r="1511" spans="37:37" x14ac:dyDescent="0.25">
      <c r="AK1511" s="4" t="e">
        <f t="shared" si="293"/>
        <v>#N/A</v>
      </c>
    </row>
    <row r="1512" spans="37:37" x14ac:dyDescent="0.25">
      <c r="AK1512" s="4" t="e">
        <f t="shared" si="293"/>
        <v>#N/A</v>
      </c>
    </row>
    <row r="1513" spans="37:37" x14ac:dyDescent="0.25">
      <c r="AK1513" s="4" t="e">
        <f t="shared" si="293"/>
        <v>#N/A</v>
      </c>
    </row>
    <row r="1514" spans="37:37" x14ac:dyDescent="0.25">
      <c r="AK1514" s="4" t="e">
        <f t="shared" si="293"/>
        <v>#N/A</v>
      </c>
    </row>
    <row r="1515" spans="37:37" x14ac:dyDescent="0.25">
      <c r="AK1515" s="4" t="e">
        <f t="shared" si="293"/>
        <v>#N/A</v>
      </c>
    </row>
    <row r="1516" spans="37:37" x14ac:dyDescent="0.25">
      <c r="AK1516" s="4" t="e">
        <f t="shared" si="293"/>
        <v>#N/A</v>
      </c>
    </row>
    <row r="1517" spans="37:37" x14ac:dyDescent="0.25">
      <c r="AK1517" s="4" t="e">
        <f t="shared" si="293"/>
        <v>#N/A</v>
      </c>
    </row>
    <row r="1518" spans="37:37" x14ac:dyDescent="0.25">
      <c r="AK1518" s="4" t="e">
        <f t="shared" si="293"/>
        <v>#N/A</v>
      </c>
    </row>
    <row r="1519" spans="37:37" x14ac:dyDescent="0.25">
      <c r="AK1519" s="4" t="e">
        <f t="shared" si="293"/>
        <v>#N/A</v>
      </c>
    </row>
    <row r="1520" spans="37:37" x14ac:dyDescent="0.25">
      <c r="AK1520" s="4" t="e">
        <f t="shared" si="293"/>
        <v>#N/A</v>
      </c>
    </row>
    <row r="1521" spans="37:37" x14ac:dyDescent="0.25">
      <c r="AK1521" s="4" t="e">
        <f t="shared" si="293"/>
        <v>#N/A</v>
      </c>
    </row>
    <row r="1522" spans="37:37" x14ac:dyDescent="0.25">
      <c r="AK1522" s="4" t="e">
        <f t="shared" si="293"/>
        <v>#N/A</v>
      </c>
    </row>
    <row r="1523" spans="37:37" x14ac:dyDescent="0.25">
      <c r="AK1523" s="4" t="e">
        <f t="shared" si="293"/>
        <v>#N/A</v>
      </c>
    </row>
    <row r="1524" spans="37:37" x14ac:dyDescent="0.25">
      <c r="AK1524" s="4" t="e">
        <f t="shared" si="293"/>
        <v>#N/A</v>
      </c>
    </row>
    <row r="1525" spans="37:37" x14ac:dyDescent="0.25">
      <c r="AK1525" s="4" t="e">
        <f t="shared" si="293"/>
        <v>#N/A</v>
      </c>
    </row>
    <row r="1526" spans="37:37" x14ac:dyDescent="0.25">
      <c r="AK1526" s="4" t="e">
        <f t="shared" si="293"/>
        <v>#N/A</v>
      </c>
    </row>
    <row r="1527" spans="37:37" x14ac:dyDescent="0.25">
      <c r="AK1527" s="4" t="e">
        <f t="shared" si="293"/>
        <v>#N/A</v>
      </c>
    </row>
    <row r="1528" spans="37:37" x14ac:dyDescent="0.25">
      <c r="AK1528" s="4" t="e">
        <f t="shared" si="293"/>
        <v>#N/A</v>
      </c>
    </row>
    <row r="1529" spans="37:37" x14ac:dyDescent="0.25">
      <c r="AK1529" s="4" t="e">
        <f t="shared" si="293"/>
        <v>#N/A</v>
      </c>
    </row>
    <row r="1530" spans="37:37" x14ac:dyDescent="0.25">
      <c r="AK1530" s="4" t="e">
        <f t="shared" si="293"/>
        <v>#N/A</v>
      </c>
    </row>
    <row r="1531" spans="37:37" x14ac:dyDescent="0.25">
      <c r="AK1531" s="4" t="e">
        <f t="shared" si="293"/>
        <v>#N/A</v>
      </c>
    </row>
    <row r="1532" spans="37:37" x14ac:dyDescent="0.25">
      <c r="AK1532" s="4" t="e">
        <f t="shared" si="293"/>
        <v>#N/A</v>
      </c>
    </row>
    <row r="1533" spans="37:37" x14ac:dyDescent="0.25">
      <c r="AK1533" s="4" t="e">
        <f t="shared" si="293"/>
        <v>#N/A</v>
      </c>
    </row>
    <row r="1534" spans="37:37" x14ac:dyDescent="0.25">
      <c r="AK1534" s="4" t="e">
        <f t="shared" si="293"/>
        <v>#N/A</v>
      </c>
    </row>
    <row r="1535" spans="37:37" x14ac:dyDescent="0.25">
      <c r="AK1535" s="4" t="e">
        <f t="shared" si="293"/>
        <v>#N/A</v>
      </c>
    </row>
    <row r="1536" spans="37:37" x14ac:dyDescent="0.25">
      <c r="AK1536" s="4" t="e">
        <f t="shared" si="293"/>
        <v>#N/A</v>
      </c>
    </row>
    <row r="1537" spans="37:37" x14ac:dyDescent="0.25">
      <c r="AK1537" s="4" t="e">
        <f t="shared" si="293"/>
        <v>#N/A</v>
      </c>
    </row>
    <row r="1538" spans="37:37" x14ac:dyDescent="0.25">
      <c r="AK1538" s="4" t="e">
        <f t="shared" si="293"/>
        <v>#N/A</v>
      </c>
    </row>
    <row r="1539" spans="37:37" x14ac:dyDescent="0.25">
      <c r="AK1539" s="4" t="e">
        <f t="shared" si="293"/>
        <v>#N/A</v>
      </c>
    </row>
    <row r="1540" spans="37:37" x14ac:dyDescent="0.25">
      <c r="AK1540" s="4" t="e">
        <f t="shared" si="293"/>
        <v>#N/A</v>
      </c>
    </row>
    <row r="1541" spans="37:37" x14ac:dyDescent="0.25">
      <c r="AK1541" s="4" t="e">
        <f t="shared" ref="AK1541:AK1604" si="294">IF(VLOOKUP(AJ1541,P1541:Q2433,2,FALSE)&gt;=$Q$3,$Q$2,VLOOKUP(AJ1541,P1541:Q2433,2,FALSE))</f>
        <v>#N/A</v>
      </c>
    </row>
    <row r="1542" spans="37:37" x14ac:dyDescent="0.25">
      <c r="AK1542" s="4" t="e">
        <f t="shared" si="294"/>
        <v>#N/A</v>
      </c>
    </row>
    <row r="1543" spans="37:37" x14ac:dyDescent="0.25">
      <c r="AK1543" s="4" t="e">
        <f t="shared" si="294"/>
        <v>#N/A</v>
      </c>
    </row>
    <row r="1544" spans="37:37" x14ac:dyDescent="0.25">
      <c r="AK1544" s="4" t="e">
        <f t="shared" si="294"/>
        <v>#N/A</v>
      </c>
    </row>
    <row r="1545" spans="37:37" x14ac:dyDescent="0.25">
      <c r="AK1545" s="4" t="e">
        <f t="shared" si="294"/>
        <v>#N/A</v>
      </c>
    </row>
    <row r="1546" spans="37:37" x14ac:dyDescent="0.25">
      <c r="AK1546" s="4" t="e">
        <f t="shared" si="294"/>
        <v>#N/A</v>
      </c>
    </row>
    <row r="1547" spans="37:37" x14ac:dyDescent="0.25">
      <c r="AK1547" s="4" t="e">
        <f t="shared" si="294"/>
        <v>#N/A</v>
      </c>
    </row>
    <row r="1548" spans="37:37" x14ac:dyDescent="0.25">
      <c r="AK1548" s="4" t="e">
        <f t="shared" si="294"/>
        <v>#N/A</v>
      </c>
    </row>
    <row r="1549" spans="37:37" x14ac:dyDescent="0.25">
      <c r="AK1549" s="4" t="e">
        <f t="shared" si="294"/>
        <v>#N/A</v>
      </c>
    </row>
    <row r="1550" spans="37:37" x14ac:dyDescent="0.25">
      <c r="AK1550" s="4" t="e">
        <f t="shared" si="294"/>
        <v>#N/A</v>
      </c>
    </row>
    <row r="1551" spans="37:37" x14ac:dyDescent="0.25">
      <c r="AK1551" s="4" t="e">
        <f t="shared" si="294"/>
        <v>#N/A</v>
      </c>
    </row>
    <row r="1552" spans="37:37" x14ac:dyDescent="0.25">
      <c r="AK1552" s="4" t="e">
        <f t="shared" si="294"/>
        <v>#N/A</v>
      </c>
    </row>
    <row r="1553" spans="37:37" x14ac:dyDescent="0.25">
      <c r="AK1553" s="4" t="e">
        <f t="shared" si="294"/>
        <v>#N/A</v>
      </c>
    </row>
    <row r="1554" spans="37:37" x14ac:dyDescent="0.25">
      <c r="AK1554" s="4" t="e">
        <f t="shared" si="294"/>
        <v>#N/A</v>
      </c>
    </row>
    <row r="1555" spans="37:37" x14ac:dyDescent="0.25">
      <c r="AK1555" s="4" t="e">
        <f t="shared" si="294"/>
        <v>#N/A</v>
      </c>
    </row>
    <row r="1556" spans="37:37" x14ac:dyDescent="0.25">
      <c r="AK1556" s="4" t="e">
        <f t="shared" si="294"/>
        <v>#N/A</v>
      </c>
    </row>
    <row r="1557" spans="37:37" x14ac:dyDescent="0.25">
      <c r="AK1557" s="4" t="e">
        <f t="shared" si="294"/>
        <v>#N/A</v>
      </c>
    </row>
    <row r="1558" spans="37:37" x14ac:dyDescent="0.25">
      <c r="AK1558" s="4" t="e">
        <f t="shared" si="294"/>
        <v>#N/A</v>
      </c>
    </row>
    <row r="1559" spans="37:37" x14ac:dyDescent="0.25">
      <c r="AK1559" s="4" t="e">
        <f t="shared" si="294"/>
        <v>#N/A</v>
      </c>
    </row>
    <row r="1560" spans="37:37" x14ac:dyDescent="0.25">
      <c r="AK1560" s="4" t="e">
        <f t="shared" si="294"/>
        <v>#N/A</v>
      </c>
    </row>
    <row r="1561" spans="37:37" x14ac:dyDescent="0.25">
      <c r="AK1561" s="4" t="e">
        <f t="shared" si="294"/>
        <v>#N/A</v>
      </c>
    </row>
    <row r="1562" spans="37:37" x14ac:dyDescent="0.25">
      <c r="AK1562" s="4" t="e">
        <f t="shared" si="294"/>
        <v>#N/A</v>
      </c>
    </row>
    <row r="1563" spans="37:37" x14ac:dyDescent="0.25">
      <c r="AK1563" s="4" t="e">
        <f t="shared" si="294"/>
        <v>#N/A</v>
      </c>
    </row>
    <row r="1564" spans="37:37" x14ac:dyDescent="0.25">
      <c r="AK1564" s="4" t="e">
        <f t="shared" si="294"/>
        <v>#N/A</v>
      </c>
    </row>
    <row r="1565" spans="37:37" x14ac:dyDescent="0.25">
      <c r="AK1565" s="4" t="e">
        <f t="shared" si="294"/>
        <v>#N/A</v>
      </c>
    </row>
    <row r="1566" spans="37:37" x14ac:dyDescent="0.25">
      <c r="AK1566" s="4" t="e">
        <f t="shared" si="294"/>
        <v>#N/A</v>
      </c>
    </row>
    <row r="1567" spans="37:37" x14ac:dyDescent="0.25">
      <c r="AK1567" s="4" t="e">
        <f t="shared" si="294"/>
        <v>#N/A</v>
      </c>
    </row>
    <row r="1568" spans="37:37" x14ac:dyDescent="0.25">
      <c r="AK1568" s="4" t="e">
        <f t="shared" si="294"/>
        <v>#N/A</v>
      </c>
    </row>
    <row r="1569" spans="37:37" x14ac:dyDescent="0.25">
      <c r="AK1569" s="4" t="e">
        <f t="shared" si="294"/>
        <v>#N/A</v>
      </c>
    </row>
    <row r="1570" spans="37:37" x14ac:dyDescent="0.25">
      <c r="AK1570" s="4" t="e">
        <f t="shared" si="294"/>
        <v>#N/A</v>
      </c>
    </row>
    <row r="1571" spans="37:37" x14ac:dyDescent="0.25">
      <c r="AK1571" s="4" t="e">
        <f t="shared" si="294"/>
        <v>#N/A</v>
      </c>
    </row>
    <row r="1572" spans="37:37" x14ac:dyDescent="0.25">
      <c r="AK1572" s="4" t="e">
        <f t="shared" si="294"/>
        <v>#N/A</v>
      </c>
    </row>
    <row r="1573" spans="37:37" x14ac:dyDescent="0.25">
      <c r="AK1573" s="4" t="e">
        <f t="shared" si="294"/>
        <v>#N/A</v>
      </c>
    </row>
    <row r="1574" spans="37:37" x14ac:dyDescent="0.25">
      <c r="AK1574" s="4" t="e">
        <f t="shared" si="294"/>
        <v>#N/A</v>
      </c>
    </row>
    <row r="1575" spans="37:37" x14ac:dyDescent="0.25">
      <c r="AK1575" s="4" t="e">
        <f t="shared" si="294"/>
        <v>#N/A</v>
      </c>
    </row>
    <row r="1576" spans="37:37" x14ac:dyDescent="0.25">
      <c r="AK1576" s="4" t="e">
        <f t="shared" si="294"/>
        <v>#N/A</v>
      </c>
    </row>
    <row r="1577" spans="37:37" x14ac:dyDescent="0.25">
      <c r="AK1577" s="4" t="e">
        <f t="shared" si="294"/>
        <v>#N/A</v>
      </c>
    </row>
    <row r="1578" spans="37:37" x14ac:dyDescent="0.25">
      <c r="AK1578" s="4" t="e">
        <f t="shared" si="294"/>
        <v>#N/A</v>
      </c>
    </row>
    <row r="1579" spans="37:37" x14ac:dyDescent="0.25">
      <c r="AK1579" s="4" t="e">
        <f t="shared" si="294"/>
        <v>#N/A</v>
      </c>
    </row>
    <row r="1580" spans="37:37" x14ac:dyDescent="0.25">
      <c r="AK1580" s="4" t="e">
        <f t="shared" si="294"/>
        <v>#N/A</v>
      </c>
    </row>
    <row r="1581" spans="37:37" x14ac:dyDescent="0.25">
      <c r="AK1581" s="4" t="e">
        <f t="shared" si="294"/>
        <v>#N/A</v>
      </c>
    </row>
    <row r="1582" spans="37:37" x14ac:dyDescent="0.25">
      <c r="AK1582" s="4" t="e">
        <f t="shared" si="294"/>
        <v>#N/A</v>
      </c>
    </row>
    <row r="1583" spans="37:37" x14ac:dyDescent="0.25">
      <c r="AK1583" s="4" t="e">
        <f t="shared" si="294"/>
        <v>#N/A</v>
      </c>
    </row>
    <row r="1584" spans="37:37" x14ac:dyDescent="0.25">
      <c r="AK1584" s="4" t="e">
        <f t="shared" si="294"/>
        <v>#N/A</v>
      </c>
    </row>
    <row r="1585" spans="37:37" x14ac:dyDescent="0.25">
      <c r="AK1585" s="4" t="e">
        <f t="shared" si="294"/>
        <v>#N/A</v>
      </c>
    </row>
    <row r="1586" spans="37:37" x14ac:dyDescent="0.25">
      <c r="AK1586" s="4" t="e">
        <f t="shared" si="294"/>
        <v>#N/A</v>
      </c>
    </row>
    <row r="1587" spans="37:37" x14ac:dyDescent="0.25">
      <c r="AK1587" s="4" t="e">
        <f t="shared" si="294"/>
        <v>#N/A</v>
      </c>
    </row>
    <row r="1588" spans="37:37" x14ac:dyDescent="0.25">
      <c r="AK1588" s="4" t="e">
        <f t="shared" si="294"/>
        <v>#N/A</v>
      </c>
    </row>
    <row r="1589" spans="37:37" x14ac:dyDescent="0.25">
      <c r="AK1589" s="4" t="e">
        <f t="shared" si="294"/>
        <v>#N/A</v>
      </c>
    </row>
    <row r="1590" spans="37:37" x14ac:dyDescent="0.25">
      <c r="AK1590" s="4" t="e">
        <f t="shared" si="294"/>
        <v>#N/A</v>
      </c>
    </row>
    <row r="1591" spans="37:37" x14ac:dyDescent="0.25">
      <c r="AK1591" s="4" t="e">
        <f t="shared" si="294"/>
        <v>#N/A</v>
      </c>
    </row>
    <row r="1592" spans="37:37" x14ac:dyDescent="0.25">
      <c r="AK1592" s="4" t="e">
        <f t="shared" si="294"/>
        <v>#N/A</v>
      </c>
    </row>
    <row r="1593" spans="37:37" x14ac:dyDescent="0.25">
      <c r="AK1593" s="4" t="e">
        <f t="shared" si="294"/>
        <v>#N/A</v>
      </c>
    </row>
    <row r="1594" spans="37:37" x14ac:dyDescent="0.25">
      <c r="AK1594" s="4" t="e">
        <f t="shared" si="294"/>
        <v>#N/A</v>
      </c>
    </row>
    <row r="1595" spans="37:37" x14ac:dyDescent="0.25">
      <c r="AK1595" s="4" t="e">
        <f t="shared" si="294"/>
        <v>#N/A</v>
      </c>
    </row>
    <row r="1596" spans="37:37" x14ac:dyDescent="0.25">
      <c r="AK1596" s="4" t="e">
        <f t="shared" si="294"/>
        <v>#N/A</v>
      </c>
    </row>
    <row r="1597" spans="37:37" x14ac:dyDescent="0.25">
      <c r="AK1597" s="4" t="e">
        <f t="shared" si="294"/>
        <v>#N/A</v>
      </c>
    </row>
    <row r="1598" spans="37:37" x14ac:dyDescent="0.25">
      <c r="AK1598" s="4" t="e">
        <f t="shared" si="294"/>
        <v>#N/A</v>
      </c>
    </row>
    <row r="1599" spans="37:37" x14ac:dyDescent="0.25">
      <c r="AK1599" s="4" t="e">
        <f t="shared" si="294"/>
        <v>#N/A</v>
      </c>
    </row>
    <row r="1600" spans="37:37" x14ac:dyDescent="0.25">
      <c r="AK1600" s="4" t="e">
        <f t="shared" si="294"/>
        <v>#N/A</v>
      </c>
    </row>
    <row r="1601" spans="37:37" x14ac:dyDescent="0.25">
      <c r="AK1601" s="4" t="e">
        <f t="shared" si="294"/>
        <v>#N/A</v>
      </c>
    </row>
    <row r="1602" spans="37:37" x14ac:dyDescent="0.25">
      <c r="AK1602" s="4" t="e">
        <f t="shared" si="294"/>
        <v>#N/A</v>
      </c>
    </row>
    <row r="1603" spans="37:37" x14ac:dyDescent="0.25">
      <c r="AK1603" s="4" t="e">
        <f t="shared" si="294"/>
        <v>#N/A</v>
      </c>
    </row>
    <row r="1604" spans="37:37" x14ac:dyDescent="0.25">
      <c r="AK1604" s="4" t="e">
        <f t="shared" si="294"/>
        <v>#N/A</v>
      </c>
    </row>
    <row r="1605" spans="37:37" x14ac:dyDescent="0.25">
      <c r="AK1605" s="4" t="e">
        <f t="shared" ref="AK1605:AK1668" si="295">IF(VLOOKUP(AJ1605,P1605:Q2497,2,FALSE)&gt;=$Q$3,$Q$2,VLOOKUP(AJ1605,P1605:Q2497,2,FALSE))</f>
        <v>#N/A</v>
      </c>
    </row>
    <row r="1606" spans="37:37" x14ac:dyDescent="0.25">
      <c r="AK1606" s="4" t="e">
        <f t="shared" si="295"/>
        <v>#N/A</v>
      </c>
    </row>
    <row r="1607" spans="37:37" x14ac:dyDescent="0.25">
      <c r="AK1607" s="4" t="e">
        <f t="shared" si="295"/>
        <v>#N/A</v>
      </c>
    </row>
    <row r="1608" spans="37:37" x14ac:dyDescent="0.25">
      <c r="AK1608" s="4" t="e">
        <f t="shared" si="295"/>
        <v>#N/A</v>
      </c>
    </row>
    <row r="1609" spans="37:37" x14ac:dyDescent="0.25">
      <c r="AK1609" s="4" t="e">
        <f t="shared" si="295"/>
        <v>#N/A</v>
      </c>
    </row>
    <row r="1610" spans="37:37" x14ac:dyDescent="0.25">
      <c r="AK1610" s="4" t="e">
        <f t="shared" si="295"/>
        <v>#N/A</v>
      </c>
    </row>
    <row r="1611" spans="37:37" x14ac:dyDescent="0.25">
      <c r="AK1611" s="4" t="e">
        <f t="shared" si="295"/>
        <v>#N/A</v>
      </c>
    </row>
    <row r="1612" spans="37:37" x14ac:dyDescent="0.25">
      <c r="AK1612" s="4" t="e">
        <f t="shared" si="295"/>
        <v>#N/A</v>
      </c>
    </row>
    <row r="1613" spans="37:37" x14ac:dyDescent="0.25">
      <c r="AK1613" s="4" t="e">
        <f t="shared" si="295"/>
        <v>#N/A</v>
      </c>
    </row>
    <row r="1614" spans="37:37" x14ac:dyDescent="0.25">
      <c r="AK1614" s="4" t="e">
        <f t="shared" si="295"/>
        <v>#N/A</v>
      </c>
    </row>
    <row r="1615" spans="37:37" x14ac:dyDescent="0.25">
      <c r="AK1615" s="4" t="e">
        <f t="shared" si="295"/>
        <v>#N/A</v>
      </c>
    </row>
    <row r="1616" spans="37:37" x14ac:dyDescent="0.25">
      <c r="AK1616" s="4" t="e">
        <f t="shared" si="295"/>
        <v>#N/A</v>
      </c>
    </row>
    <row r="1617" spans="37:37" x14ac:dyDescent="0.25">
      <c r="AK1617" s="4" t="e">
        <f t="shared" si="295"/>
        <v>#N/A</v>
      </c>
    </row>
    <row r="1618" spans="37:37" x14ac:dyDescent="0.25">
      <c r="AK1618" s="4" t="e">
        <f t="shared" si="295"/>
        <v>#N/A</v>
      </c>
    </row>
    <row r="1619" spans="37:37" x14ac:dyDescent="0.25">
      <c r="AK1619" s="4" t="e">
        <f t="shared" si="295"/>
        <v>#N/A</v>
      </c>
    </row>
    <row r="1620" spans="37:37" x14ac:dyDescent="0.25">
      <c r="AK1620" s="4" t="e">
        <f t="shared" si="295"/>
        <v>#N/A</v>
      </c>
    </row>
    <row r="1621" spans="37:37" x14ac:dyDescent="0.25">
      <c r="AK1621" s="4" t="e">
        <f t="shared" si="295"/>
        <v>#N/A</v>
      </c>
    </row>
    <row r="1622" spans="37:37" x14ac:dyDescent="0.25">
      <c r="AK1622" s="4" t="e">
        <f t="shared" si="295"/>
        <v>#N/A</v>
      </c>
    </row>
    <row r="1623" spans="37:37" x14ac:dyDescent="0.25">
      <c r="AK1623" s="4" t="e">
        <f t="shared" si="295"/>
        <v>#N/A</v>
      </c>
    </row>
    <row r="1624" spans="37:37" x14ac:dyDescent="0.25">
      <c r="AK1624" s="4" t="e">
        <f t="shared" si="295"/>
        <v>#N/A</v>
      </c>
    </row>
    <row r="1625" spans="37:37" x14ac:dyDescent="0.25">
      <c r="AK1625" s="4" t="e">
        <f t="shared" si="295"/>
        <v>#N/A</v>
      </c>
    </row>
    <row r="1626" spans="37:37" x14ac:dyDescent="0.25">
      <c r="AK1626" s="4" t="e">
        <f t="shared" si="295"/>
        <v>#N/A</v>
      </c>
    </row>
    <row r="1627" spans="37:37" x14ac:dyDescent="0.25">
      <c r="AK1627" s="4" t="e">
        <f t="shared" si="295"/>
        <v>#N/A</v>
      </c>
    </row>
    <row r="1628" spans="37:37" x14ac:dyDescent="0.25">
      <c r="AK1628" s="4" t="e">
        <f t="shared" si="295"/>
        <v>#N/A</v>
      </c>
    </row>
    <row r="1629" spans="37:37" x14ac:dyDescent="0.25">
      <c r="AK1629" s="4" t="e">
        <f t="shared" si="295"/>
        <v>#N/A</v>
      </c>
    </row>
    <row r="1630" spans="37:37" x14ac:dyDescent="0.25">
      <c r="AK1630" s="4" t="e">
        <f t="shared" si="295"/>
        <v>#N/A</v>
      </c>
    </row>
    <row r="1631" spans="37:37" x14ac:dyDescent="0.25">
      <c r="AK1631" s="4" t="e">
        <f t="shared" si="295"/>
        <v>#N/A</v>
      </c>
    </row>
    <row r="1632" spans="37:37" x14ac:dyDescent="0.25">
      <c r="AK1632" s="4" t="e">
        <f t="shared" si="295"/>
        <v>#N/A</v>
      </c>
    </row>
    <row r="1633" spans="37:37" x14ac:dyDescent="0.25">
      <c r="AK1633" s="4" t="e">
        <f t="shared" si="295"/>
        <v>#N/A</v>
      </c>
    </row>
    <row r="1634" spans="37:37" x14ac:dyDescent="0.25">
      <c r="AK1634" s="4" t="e">
        <f t="shared" si="295"/>
        <v>#N/A</v>
      </c>
    </row>
    <row r="1635" spans="37:37" x14ac:dyDescent="0.25">
      <c r="AK1635" s="4" t="e">
        <f t="shared" si="295"/>
        <v>#N/A</v>
      </c>
    </row>
    <row r="1636" spans="37:37" x14ac:dyDescent="0.25">
      <c r="AK1636" s="4" t="e">
        <f t="shared" si="295"/>
        <v>#N/A</v>
      </c>
    </row>
    <row r="1637" spans="37:37" x14ac:dyDescent="0.25">
      <c r="AK1637" s="4" t="e">
        <f t="shared" si="295"/>
        <v>#N/A</v>
      </c>
    </row>
    <row r="1638" spans="37:37" x14ac:dyDescent="0.25">
      <c r="AK1638" s="4" t="e">
        <f t="shared" si="295"/>
        <v>#N/A</v>
      </c>
    </row>
    <row r="1639" spans="37:37" x14ac:dyDescent="0.25">
      <c r="AK1639" s="4" t="e">
        <f t="shared" si="295"/>
        <v>#N/A</v>
      </c>
    </row>
    <row r="1640" spans="37:37" x14ac:dyDescent="0.25">
      <c r="AK1640" s="4" t="e">
        <f t="shared" si="295"/>
        <v>#N/A</v>
      </c>
    </row>
    <row r="1641" spans="37:37" x14ac:dyDescent="0.25">
      <c r="AK1641" s="4" t="e">
        <f t="shared" si="295"/>
        <v>#N/A</v>
      </c>
    </row>
    <row r="1642" spans="37:37" x14ac:dyDescent="0.25">
      <c r="AK1642" s="4" t="e">
        <f t="shared" si="295"/>
        <v>#N/A</v>
      </c>
    </row>
    <row r="1643" spans="37:37" x14ac:dyDescent="0.25">
      <c r="AK1643" s="4" t="e">
        <f t="shared" si="295"/>
        <v>#N/A</v>
      </c>
    </row>
    <row r="1644" spans="37:37" x14ac:dyDescent="0.25">
      <c r="AK1644" s="4" t="e">
        <f t="shared" si="295"/>
        <v>#N/A</v>
      </c>
    </row>
    <row r="1645" spans="37:37" x14ac:dyDescent="0.25">
      <c r="AK1645" s="4" t="e">
        <f t="shared" si="295"/>
        <v>#N/A</v>
      </c>
    </row>
    <row r="1646" spans="37:37" x14ac:dyDescent="0.25">
      <c r="AK1646" s="4" t="e">
        <f t="shared" si="295"/>
        <v>#N/A</v>
      </c>
    </row>
    <row r="1647" spans="37:37" x14ac:dyDescent="0.25">
      <c r="AK1647" s="4" t="e">
        <f t="shared" si="295"/>
        <v>#N/A</v>
      </c>
    </row>
    <row r="1648" spans="37:37" x14ac:dyDescent="0.25">
      <c r="AK1648" s="4" t="e">
        <f t="shared" si="295"/>
        <v>#N/A</v>
      </c>
    </row>
    <row r="1649" spans="37:37" x14ac:dyDescent="0.25">
      <c r="AK1649" s="4" t="e">
        <f t="shared" si="295"/>
        <v>#N/A</v>
      </c>
    </row>
    <row r="1650" spans="37:37" x14ac:dyDescent="0.25">
      <c r="AK1650" s="4" t="e">
        <f t="shared" si="295"/>
        <v>#N/A</v>
      </c>
    </row>
    <row r="1651" spans="37:37" x14ac:dyDescent="0.25">
      <c r="AK1651" s="4" t="e">
        <f t="shared" si="295"/>
        <v>#N/A</v>
      </c>
    </row>
    <row r="1652" spans="37:37" x14ac:dyDescent="0.25">
      <c r="AK1652" s="4" t="e">
        <f t="shared" si="295"/>
        <v>#N/A</v>
      </c>
    </row>
    <row r="1653" spans="37:37" x14ac:dyDescent="0.25">
      <c r="AK1653" s="4" t="e">
        <f t="shared" si="295"/>
        <v>#N/A</v>
      </c>
    </row>
    <row r="1654" spans="37:37" x14ac:dyDescent="0.25">
      <c r="AK1654" s="4" t="e">
        <f t="shared" si="295"/>
        <v>#N/A</v>
      </c>
    </row>
    <row r="1655" spans="37:37" x14ac:dyDescent="0.25">
      <c r="AK1655" s="4" t="e">
        <f t="shared" si="295"/>
        <v>#N/A</v>
      </c>
    </row>
    <row r="1656" spans="37:37" x14ac:dyDescent="0.25">
      <c r="AK1656" s="4" t="e">
        <f t="shared" si="295"/>
        <v>#N/A</v>
      </c>
    </row>
    <row r="1657" spans="37:37" x14ac:dyDescent="0.25">
      <c r="AK1657" s="4" t="e">
        <f t="shared" si="295"/>
        <v>#N/A</v>
      </c>
    </row>
    <row r="1658" spans="37:37" x14ac:dyDescent="0.25">
      <c r="AK1658" s="4" t="e">
        <f t="shared" si="295"/>
        <v>#N/A</v>
      </c>
    </row>
    <row r="1659" spans="37:37" x14ac:dyDescent="0.25">
      <c r="AK1659" s="4" t="e">
        <f t="shared" si="295"/>
        <v>#N/A</v>
      </c>
    </row>
    <row r="1660" spans="37:37" x14ac:dyDescent="0.25">
      <c r="AK1660" s="4" t="e">
        <f t="shared" si="295"/>
        <v>#N/A</v>
      </c>
    </row>
    <row r="1661" spans="37:37" x14ac:dyDescent="0.25">
      <c r="AK1661" s="4" t="e">
        <f t="shared" si="295"/>
        <v>#N/A</v>
      </c>
    </row>
    <row r="1662" spans="37:37" x14ac:dyDescent="0.25">
      <c r="AK1662" s="4" t="e">
        <f t="shared" si="295"/>
        <v>#N/A</v>
      </c>
    </row>
    <row r="1663" spans="37:37" x14ac:dyDescent="0.25">
      <c r="AK1663" s="4" t="e">
        <f t="shared" si="295"/>
        <v>#N/A</v>
      </c>
    </row>
    <row r="1664" spans="37:37" x14ac:dyDescent="0.25">
      <c r="AK1664" s="4" t="e">
        <f t="shared" si="295"/>
        <v>#N/A</v>
      </c>
    </row>
    <row r="1665" spans="37:37" x14ac:dyDescent="0.25">
      <c r="AK1665" s="4" t="e">
        <f t="shared" si="295"/>
        <v>#N/A</v>
      </c>
    </row>
    <row r="1666" spans="37:37" x14ac:dyDescent="0.25">
      <c r="AK1666" s="4" t="e">
        <f t="shared" si="295"/>
        <v>#N/A</v>
      </c>
    </row>
    <row r="1667" spans="37:37" x14ac:dyDescent="0.25">
      <c r="AK1667" s="4" t="e">
        <f t="shared" si="295"/>
        <v>#N/A</v>
      </c>
    </row>
    <row r="1668" spans="37:37" x14ac:dyDescent="0.25">
      <c r="AK1668" s="4" t="e">
        <f t="shared" si="295"/>
        <v>#N/A</v>
      </c>
    </row>
    <row r="1669" spans="37:37" x14ac:dyDescent="0.25">
      <c r="AK1669" s="4" t="e">
        <f t="shared" ref="AK1669:AK1732" si="296">IF(VLOOKUP(AJ1669,P1669:Q2561,2,FALSE)&gt;=$Q$3,$Q$2,VLOOKUP(AJ1669,P1669:Q2561,2,FALSE))</f>
        <v>#N/A</v>
      </c>
    </row>
    <row r="1670" spans="37:37" x14ac:dyDescent="0.25">
      <c r="AK1670" s="4" t="e">
        <f t="shared" si="296"/>
        <v>#N/A</v>
      </c>
    </row>
    <row r="1671" spans="37:37" x14ac:dyDescent="0.25">
      <c r="AK1671" s="4" t="e">
        <f t="shared" si="296"/>
        <v>#N/A</v>
      </c>
    </row>
    <row r="1672" spans="37:37" x14ac:dyDescent="0.25">
      <c r="AK1672" s="4" t="e">
        <f t="shared" si="296"/>
        <v>#N/A</v>
      </c>
    </row>
    <row r="1673" spans="37:37" x14ac:dyDescent="0.25">
      <c r="AK1673" s="4" t="e">
        <f t="shared" si="296"/>
        <v>#N/A</v>
      </c>
    </row>
    <row r="1674" spans="37:37" x14ac:dyDescent="0.25">
      <c r="AK1674" s="4" t="e">
        <f t="shared" si="296"/>
        <v>#N/A</v>
      </c>
    </row>
    <row r="1675" spans="37:37" x14ac:dyDescent="0.25">
      <c r="AK1675" s="4" t="e">
        <f t="shared" si="296"/>
        <v>#N/A</v>
      </c>
    </row>
    <row r="1676" spans="37:37" x14ac:dyDescent="0.25">
      <c r="AK1676" s="4" t="e">
        <f t="shared" si="296"/>
        <v>#N/A</v>
      </c>
    </row>
    <row r="1677" spans="37:37" x14ac:dyDescent="0.25">
      <c r="AK1677" s="4" t="e">
        <f t="shared" si="296"/>
        <v>#N/A</v>
      </c>
    </row>
    <row r="1678" spans="37:37" x14ac:dyDescent="0.25">
      <c r="AK1678" s="4" t="e">
        <f t="shared" si="296"/>
        <v>#N/A</v>
      </c>
    </row>
    <row r="1679" spans="37:37" x14ac:dyDescent="0.25">
      <c r="AK1679" s="4" t="e">
        <f t="shared" si="296"/>
        <v>#N/A</v>
      </c>
    </row>
    <row r="1680" spans="37:37" x14ac:dyDescent="0.25">
      <c r="AK1680" s="4" t="e">
        <f t="shared" si="296"/>
        <v>#N/A</v>
      </c>
    </row>
    <row r="1681" spans="37:37" x14ac:dyDescent="0.25">
      <c r="AK1681" s="4" t="e">
        <f t="shared" si="296"/>
        <v>#N/A</v>
      </c>
    </row>
    <row r="1682" spans="37:37" x14ac:dyDescent="0.25">
      <c r="AK1682" s="4" t="e">
        <f t="shared" si="296"/>
        <v>#N/A</v>
      </c>
    </row>
    <row r="1683" spans="37:37" x14ac:dyDescent="0.25">
      <c r="AK1683" s="4" t="e">
        <f t="shared" si="296"/>
        <v>#N/A</v>
      </c>
    </row>
    <row r="1684" spans="37:37" x14ac:dyDescent="0.25">
      <c r="AK1684" s="4" t="e">
        <f t="shared" si="296"/>
        <v>#N/A</v>
      </c>
    </row>
    <row r="1685" spans="37:37" x14ac:dyDescent="0.25">
      <c r="AK1685" s="4" t="e">
        <f t="shared" si="296"/>
        <v>#N/A</v>
      </c>
    </row>
    <row r="1686" spans="37:37" x14ac:dyDescent="0.25">
      <c r="AK1686" s="4" t="e">
        <f t="shared" si="296"/>
        <v>#N/A</v>
      </c>
    </row>
    <row r="1687" spans="37:37" x14ac:dyDescent="0.25">
      <c r="AK1687" s="4" t="e">
        <f t="shared" si="296"/>
        <v>#N/A</v>
      </c>
    </row>
    <row r="1688" spans="37:37" x14ac:dyDescent="0.25">
      <c r="AK1688" s="4" t="e">
        <f t="shared" si="296"/>
        <v>#N/A</v>
      </c>
    </row>
    <row r="1689" spans="37:37" x14ac:dyDescent="0.25">
      <c r="AK1689" s="4" t="e">
        <f t="shared" si="296"/>
        <v>#N/A</v>
      </c>
    </row>
    <row r="1690" spans="37:37" x14ac:dyDescent="0.25">
      <c r="AK1690" s="4" t="e">
        <f t="shared" si="296"/>
        <v>#N/A</v>
      </c>
    </row>
    <row r="1691" spans="37:37" x14ac:dyDescent="0.25">
      <c r="AK1691" s="4" t="e">
        <f t="shared" si="296"/>
        <v>#N/A</v>
      </c>
    </row>
    <row r="1692" spans="37:37" x14ac:dyDescent="0.25">
      <c r="AK1692" s="4" t="e">
        <f t="shared" si="296"/>
        <v>#N/A</v>
      </c>
    </row>
    <row r="1693" spans="37:37" x14ac:dyDescent="0.25">
      <c r="AK1693" s="4" t="e">
        <f t="shared" si="296"/>
        <v>#N/A</v>
      </c>
    </row>
    <row r="1694" spans="37:37" x14ac:dyDescent="0.25">
      <c r="AK1694" s="4" t="e">
        <f t="shared" si="296"/>
        <v>#N/A</v>
      </c>
    </row>
    <row r="1695" spans="37:37" x14ac:dyDescent="0.25">
      <c r="AK1695" s="4" t="e">
        <f t="shared" si="296"/>
        <v>#N/A</v>
      </c>
    </row>
    <row r="1696" spans="37:37" x14ac:dyDescent="0.25">
      <c r="AK1696" s="4" t="e">
        <f t="shared" si="296"/>
        <v>#N/A</v>
      </c>
    </row>
    <row r="1697" spans="37:37" x14ac:dyDescent="0.25">
      <c r="AK1697" s="4" t="e">
        <f t="shared" si="296"/>
        <v>#N/A</v>
      </c>
    </row>
    <row r="1698" spans="37:37" x14ac:dyDescent="0.25">
      <c r="AK1698" s="4" t="e">
        <f t="shared" si="296"/>
        <v>#N/A</v>
      </c>
    </row>
    <row r="1699" spans="37:37" x14ac:dyDescent="0.25">
      <c r="AK1699" s="4" t="e">
        <f t="shared" si="296"/>
        <v>#N/A</v>
      </c>
    </row>
    <row r="1700" spans="37:37" x14ac:dyDescent="0.25">
      <c r="AK1700" s="4" t="e">
        <f t="shared" si="296"/>
        <v>#N/A</v>
      </c>
    </row>
    <row r="1701" spans="37:37" x14ac:dyDescent="0.25">
      <c r="AK1701" s="4" t="e">
        <f t="shared" si="296"/>
        <v>#N/A</v>
      </c>
    </row>
    <row r="1702" spans="37:37" x14ac:dyDescent="0.25">
      <c r="AK1702" s="4" t="e">
        <f t="shared" si="296"/>
        <v>#N/A</v>
      </c>
    </row>
    <row r="1703" spans="37:37" x14ac:dyDescent="0.25">
      <c r="AK1703" s="4" t="e">
        <f t="shared" si="296"/>
        <v>#N/A</v>
      </c>
    </row>
    <row r="1704" spans="37:37" x14ac:dyDescent="0.25">
      <c r="AK1704" s="4" t="e">
        <f t="shared" si="296"/>
        <v>#N/A</v>
      </c>
    </row>
    <row r="1705" spans="37:37" x14ac:dyDescent="0.25">
      <c r="AK1705" s="4" t="e">
        <f t="shared" si="296"/>
        <v>#N/A</v>
      </c>
    </row>
    <row r="1706" spans="37:37" x14ac:dyDescent="0.25">
      <c r="AK1706" s="4" t="e">
        <f t="shared" si="296"/>
        <v>#N/A</v>
      </c>
    </row>
    <row r="1707" spans="37:37" x14ac:dyDescent="0.25">
      <c r="AK1707" s="4" t="e">
        <f t="shared" si="296"/>
        <v>#N/A</v>
      </c>
    </row>
    <row r="1708" spans="37:37" x14ac:dyDescent="0.25">
      <c r="AK1708" s="4" t="e">
        <f t="shared" si="296"/>
        <v>#N/A</v>
      </c>
    </row>
    <row r="1709" spans="37:37" x14ac:dyDescent="0.25">
      <c r="AK1709" s="4" t="e">
        <f t="shared" si="296"/>
        <v>#N/A</v>
      </c>
    </row>
    <row r="1710" spans="37:37" x14ac:dyDescent="0.25">
      <c r="AK1710" s="4" t="e">
        <f t="shared" si="296"/>
        <v>#N/A</v>
      </c>
    </row>
    <row r="1711" spans="37:37" x14ac:dyDescent="0.25">
      <c r="AK1711" s="4" t="e">
        <f t="shared" si="296"/>
        <v>#N/A</v>
      </c>
    </row>
    <row r="1712" spans="37:37" x14ac:dyDescent="0.25">
      <c r="AK1712" s="4" t="e">
        <f t="shared" si="296"/>
        <v>#N/A</v>
      </c>
    </row>
    <row r="1713" spans="37:37" x14ac:dyDescent="0.25">
      <c r="AK1713" s="4" t="e">
        <f t="shared" si="296"/>
        <v>#N/A</v>
      </c>
    </row>
    <row r="1714" spans="37:37" x14ac:dyDescent="0.25">
      <c r="AK1714" s="4" t="e">
        <f t="shared" si="296"/>
        <v>#N/A</v>
      </c>
    </row>
    <row r="1715" spans="37:37" x14ac:dyDescent="0.25">
      <c r="AK1715" s="4" t="e">
        <f t="shared" si="296"/>
        <v>#N/A</v>
      </c>
    </row>
    <row r="1716" spans="37:37" x14ac:dyDescent="0.25">
      <c r="AK1716" s="4" t="e">
        <f t="shared" si="296"/>
        <v>#N/A</v>
      </c>
    </row>
    <row r="1717" spans="37:37" x14ac:dyDescent="0.25">
      <c r="AK1717" s="4" t="e">
        <f t="shared" si="296"/>
        <v>#N/A</v>
      </c>
    </row>
    <row r="1718" spans="37:37" x14ac:dyDescent="0.25">
      <c r="AK1718" s="4" t="e">
        <f t="shared" si="296"/>
        <v>#N/A</v>
      </c>
    </row>
    <row r="1719" spans="37:37" x14ac:dyDescent="0.25">
      <c r="AK1719" s="4" t="e">
        <f t="shared" si="296"/>
        <v>#N/A</v>
      </c>
    </row>
    <row r="1720" spans="37:37" x14ac:dyDescent="0.25">
      <c r="AK1720" s="4" t="e">
        <f t="shared" si="296"/>
        <v>#N/A</v>
      </c>
    </row>
    <row r="1721" spans="37:37" x14ac:dyDescent="0.25">
      <c r="AK1721" s="4" t="e">
        <f t="shared" si="296"/>
        <v>#N/A</v>
      </c>
    </row>
    <row r="1722" spans="37:37" x14ac:dyDescent="0.25">
      <c r="AK1722" s="4" t="e">
        <f t="shared" si="296"/>
        <v>#N/A</v>
      </c>
    </row>
    <row r="1723" spans="37:37" x14ac:dyDescent="0.25">
      <c r="AK1723" s="4" t="e">
        <f t="shared" si="296"/>
        <v>#N/A</v>
      </c>
    </row>
    <row r="1724" spans="37:37" x14ac:dyDescent="0.25">
      <c r="AK1724" s="4" t="e">
        <f t="shared" si="296"/>
        <v>#N/A</v>
      </c>
    </row>
    <row r="1725" spans="37:37" x14ac:dyDescent="0.25">
      <c r="AK1725" s="4" t="e">
        <f t="shared" si="296"/>
        <v>#N/A</v>
      </c>
    </row>
    <row r="1726" spans="37:37" x14ac:dyDescent="0.25">
      <c r="AK1726" s="4" t="e">
        <f t="shared" si="296"/>
        <v>#N/A</v>
      </c>
    </row>
    <row r="1727" spans="37:37" x14ac:dyDescent="0.25">
      <c r="AK1727" s="4" t="e">
        <f t="shared" si="296"/>
        <v>#N/A</v>
      </c>
    </row>
    <row r="1728" spans="37:37" x14ac:dyDescent="0.25">
      <c r="AK1728" s="4" t="e">
        <f t="shared" si="296"/>
        <v>#N/A</v>
      </c>
    </row>
    <row r="1729" spans="37:37" x14ac:dyDescent="0.25">
      <c r="AK1729" s="4" t="e">
        <f t="shared" si="296"/>
        <v>#N/A</v>
      </c>
    </row>
    <row r="1730" spans="37:37" x14ac:dyDescent="0.25">
      <c r="AK1730" s="4" t="e">
        <f t="shared" si="296"/>
        <v>#N/A</v>
      </c>
    </row>
    <row r="1731" spans="37:37" x14ac:dyDescent="0.25">
      <c r="AK1731" s="4" t="e">
        <f t="shared" si="296"/>
        <v>#N/A</v>
      </c>
    </row>
    <row r="1732" spans="37:37" x14ac:dyDescent="0.25">
      <c r="AK1732" s="4" t="e">
        <f t="shared" si="296"/>
        <v>#N/A</v>
      </c>
    </row>
    <row r="1733" spans="37:37" x14ac:dyDescent="0.25">
      <c r="AK1733" s="4" t="e">
        <f t="shared" ref="AK1733:AK1796" si="297">IF(VLOOKUP(AJ1733,P1733:Q2625,2,FALSE)&gt;=$Q$3,$Q$2,VLOOKUP(AJ1733,P1733:Q2625,2,FALSE))</f>
        <v>#N/A</v>
      </c>
    </row>
    <row r="1734" spans="37:37" x14ac:dyDescent="0.25">
      <c r="AK1734" s="4" t="e">
        <f t="shared" si="297"/>
        <v>#N/A</v>
      </c>
    </row>
    <row r="1735" spans="37:37" x14ac:dyDescent="0.25">
      <c r="AK1735" s="4" t="e">
        <f t="shared" si="297"/>
        <v>#N/A</v>
      </c>
    </row>
    <row r="1736" spans="37:37" x14ac:dyDescent="0.25">
      <c r="AK1736" s="4" t="e">
        <f t="shared" si="297"/>
        <v>#N/A</v>
      </c>
    </row>
    <row r="1737" spans="37:37" x14ac:dyDescent="0.25">
      <c r="AK1737" s="4" t="e">
        <f t="shared" si="297"/>
        <v>#N/A</v>
      </c>
    </row>
    <row r="1738" spans="37:37" x14ac:dyDescent="0.25">
      <c r="AK1738" s="4" t="e">
        <f t="shared" si="297"/>
        <v>#N/A</v>
      </c>
    </row>
    <row r="1739" spans="37:37" x14ac:dyDescent="0.25">
      <c r="AK1739" s="4" t="e">
        <f t="shared" si="297"/>
        <v>#N/A</v>
      </c>
    </row>
    <row r="1740" spans="37:37" x14ac:dyDescent="0.25">
      <c r="AK1740" s="4" t="e">
        <f t="shared" si="297"/>
        <v>#N/A</v>
      </c>
    </row>
    <row r="1741" spans="37:37" x14ac:dyDescent="0.25">
      <c r="AK1741" s="4" t="e">
        <f t="shared" si="297"/>
        <v>#N/A</v>
      </c>
    </row>
    <row r="1742" spans="37:37" x14ac:dyDescent="0.25">
      <c r="AK1742" s="4" t="e">
        <f t="shared" si="297"/>
        <v>#N/A</v>
      </c>
    </row>
    <row r="1743" spans="37:37" x14ac:dyDescent="0.25">
      <c r="AK1743" s="4" t="e">
        <f t="shared" si="297"/>
        <v>#N/A</v>
      </c>
    </row>
    <row r="1744" spans="37:37" x14ac:dyDescent="0.25">
      <c r="AK1744" s="4" t="e">
        <f t="shared" si="297"/>
        <v>#N/A</v>
      </c>
    </row>
    <row r="1745" spans="37:37" x14ac:dyDescent="0.25">
      <c r="AK1745" s="4" t="e">
        <f t="shared" si="297"/>
        <v>#N/A</v>
      </c>
    </row>
    <row r="1746" spans="37:37" x14ac:dyDescent="0.25">
      <c r="AK1746" s="4" t="e">
        <f t="shared" si="297"/>
        <v>#N/A</v>
      </c>
    </row>
    <row r="1747" spans="37:37" x14ac:dyDescent="0.25">
      <c r="AK1747" s="4" t="e">
        <f t="shared" si="297"/>
        <v>#N/A</v>
      </c>
    </row>
    <row r="1748" spans="37:37" x14ac:dyDescent="0.25">
      <c r="AK1748" s="4" t="e">
        <f t="shared" si="297"/>
        <v>#N/A</v>
      </c>
    </row>
    <row r="1749" spans="37:37" x14ac:dyDescent="0.25">
      <c r="AK1749" s="4" t="e">
        <f t="shared" si="297"/>
        <v>#N/A</v>
      </c>
    </row>
    <row r="1750" spans="37:37" x14ac:dyDescent="0.25">
      <c r="AK1750" s="4" t="e">
        <f t="shared" si="297"/>
        <v>#N/A</v>
      </c>
    </row>
    <row r="1751" spans="37:37" x14ac:dyDescent="0.25">
      <c r="AK1751" s="4" t="e">
        <f t="shared" si="297"/>
        <v>#N/A</v>
      </c>
    </row>
    <row r="1752" spans="37:37" x14ac:dyDescent="0.25">
      <c r="AK1752" s="4" t="e">
        <f t="shared" si="297"/>
        <v>#N/A</v>
      </c>
    </row>
    <row r="1753" spans="37:37" x14ac:dyDescent="0.25">
      <c r="AK1753" s="4" t="e">
        <f t="shared" si="297"/>
        <v>#N/A</v>
      </c>
    </row>
    <row r="1754" spans="37:37" x14ac:dyDescent="0.25">
      <c r="AK1754" s="4" t="e">
        <f t="shared" si="297"/>
        <v>#N/A</v>
      </c>
    </row>
    <row r="1755" spans="37:37" x14ac:dyDescent="0.25">
      <c r="AK1755" s="4" t="e">
        <f t="shared" si="297"/>
        <v>#N/A</v>
      </c>
    </row>
    <row r="1756" spans="37:37" x14ac:dyDescent="0.25">
      <c r="AK1756" s="4" t="e">
        <f t="shared" si="297"/>
        <v>#N/A</v>
      </c>
    </row>
    <row r="1757" spans="37:37" x14ac:dyDescent="0.25">
      <c r="AK1757" s="4" t="e">
        <f t="shared" si="297"/>
        <v>#N/A</v>
      </c>
    </row>
    <row r="1758" spans="37:37" x14ac:dyDescent="0.25">
      <c r="AK1758" s="4" t="e">
        <f t="shared" si="297"/>
        <v>#N/A</v>
      </c>
    </row>
    <row r="1759" spans="37:37" x14ac:dyDescent="0.25">
      <c r="AK1759" s="4" t="e">
        <f t="shared" si="297"/>
        <v>#N/A</v>
      </c>
    </row>
    <row r="1760" spans="37:37" x14ac:dyDescent="0.25">
      <c r="AK1760" s="4" t="e">
        <f t="shared" si="297"/>
        <v>#N/A</v>
      </c>
    </row>
    <row r="1761" spans="37:37" x14ac:dyDescent="0.25">
      <c r="AK1761" s="4" t="e">
        <f t="shared" si="297"/>
        <v>#N/A</v>
      </c>
    </row>
    <row r="1762" spans="37:37" x14ac:dyDescent="0.25">
      <c r="AK1762" s="4" t="e">
        <f t="shared" si="297"/>
        <v>#N/A</v>
      </c>
    </row>
    <row r="1763" spans="37:37" x14ac:dyDescent="0.25">
      <c r="AK1763" s="4" t="e">
        <f t="shared" si="297"/>
        <v>#N/A</v>
      </c>
    </row>
    <row r="1764" spans="37:37" x14ac:dyDescent="0.25">
      <c r="AK1764" s="4" t="e">
        <f t="shared" si="297"/>
        <v>#N/A</v>
      </c>
    </row>
    <row r="1765" spans="37:37" x14ac:dyDescent="0.25">
      <c r="AK1765" s="4" t="e">
        <f t="shared" si="297"/>
        <v>#N/A</v>
      </c>
    </row>
    <row r="1766" spans="37:37" x14ac:dyDescent="0.25">
      <c r="AK1766" s="4" t="e">
        <f t="shared" si="297"/>
        <v>#N/A</v>
      </c>
    </row>
    <row r="1767" spans="37:37" x14ac:dyDescent="0.25">
      <c r="AK1767" s="4" t="e">
        <f t="shared" si="297"/>
        <v>#N/A</v>
      </c>
    </row>
    <row r="1768" spans="37:37" x14ac:dyDescent="0.25">
      <c r="AK1768" s="4" t="e">
        <f t="shared" si="297"/>
        <v>#N/A</v>
      </c>
    </row>
    <row r="1769" spans="37:37" x14ac:dyDescent="0.25">
      <c r="AK1769" s="4" t="e">
        <f t="shared" si="297"/>
        <v>#N/A</v>
      </c>
    </row>
    <row r="1770" spans="37:37" x14ac:dyDescent="0.25">
      <c r="AK1770" s="4" t="e">
        <f t="shared" si="297"/>
        <v>#N/A</v>
      </c>
    </row>
    <row r="1771" spans="37:37" x14ac:dyDescent="0.25">
      <c r="AK1771" s="4" t="e">
        <f t="shared" si="297"/>
        <v>#N/A</v>
      </c>
    </row>
    <row r="1772" spans="37:37" x14ac:dyDescent="0.25">
      <c r="AK1772" s="4" t="e">
        <f t="shared" si="297"/>
        <v>#N/A</v>
      </c>
    </row>
    <row r="1773" spans="37:37" x14ac:dyDescent="0.25">
      <c r="AK1773" s="4" t="e">
        <f t="shared" si="297"/>
        <v>#N/A</v>
      </c>
    </row>
    <row r="1774" spans="37:37" x14ac:dyDescent="0.25">
      <c r="AK1774" s="4" t="e">
        <f t="shared" si="297"/>
        <v>#N/A</v>
      </c>
    </row>
    <row r="1775" spans="37:37" x14ac:dyDescent="0.25">
      <c r="AK1775" s="4" t="e">
        <f t="shared" si="297"/>
        <v>#N/A</v>
      </c>
    </row>
    <row r="1776" spans="37:37" x14ac:dyDescent="0.25">
      <c r="AK1776" s="4" t="e">
        <f t="shared" si="297"/>
        <v>#N/A</v>
      </c>
    </row>
    <row r="1777" spans="37:37" x14ac:dyDescent="0.25">
      <c r="AK1777" s="4" t="e">
        <f t="shared" si="297"/>
        <v>#N/A</v>
      </c>
    </row>
    <row r="1778" spans="37:37" x14ac:dyDescent="0.25">
      <c r="AK1778" s="4" t="e">
        <f t="shared" si="297"/>
        <v>#N/A</v>
      </c>
    </row>
    <row r="1779" spans="37:37" x14ac:dyDescent="0.25">
      <c r="AK1779" s="4" t="e">
        <f t="shared" si="297"/>
        <v>#N/A</v>
      </c>
    </row>
    <row r="1780" spans="37:37" x14ac:dyDescent="0.25">
      <c r="AK1780" s="4" t="e">
        <f t="shared" si="297"/>
        <v>#N/A</v>
      </c>
    </row>
    <row r="1781" spans="37:37" x14ac:dyDescent="0.25">
      <c r="AK1781" s="4" t="e">
        <f t="shared" si="297"/>
        <v>#N/A</v>
      </c>
    </row>
    <row r="1782" spans="37:37" x14ac:dyDescent="0.25">
      <c r="AK1782" s="4" t="e">
        <f t="shared" si="297"/>
        <v>#N/A</v>
      </c>
    </row>
    <row r="1783" spans="37:37" x14ac:dyDescent="0.25">
      <c r="AK1783" s="4" t="e">
        <f t="shared" si="297"/>
        <v>#N/A</v>
      </c>
    </row>
    <row r="1784" spans="37:37" x14ac:dyDescent="0.25">
      <c r="AK1784" s="4" t="e">
        <f t="shared" si="297"/>
        <v>#N/A</v>
      </c>
    </row>
    <row r="1785" spans="37:37" x14ac:dyDescent="0.25">
      <c r="AK1785" s="4" t="e">
        <f t="shared" si="297"/>
        <v>#N/A</v>
      </c>
    </row>
    <row r="1786" spans="37:37" x14ac:dyDescent="0.25">
      <c r="AK1786" s="4" t="e">
        <f t="shared" si="297"/>
        <v>#N/A</v>
      </c>
    </row>
    <row r="1787" spans="37:37" x14ac:dyDescent="0.25">
      <c r="AK1787" s="4" t="e">
        <f t="shared" si="297"/>
        <v>#N/A</v>
      </c>
    </row>
    <row r="1788" spans="37:37" x14ac:dyDescent="0.25">
      <c r="AK1788" s="4" t="e">
        <f t="shared" si="297"/>
        <v>#N/A</v>
      </c>
    </row>
    <row r="1789" spans="37:37" x14ac:dyDescent="0.25">
      <c r="AK1789" s="4" t="e">
        <f t="shared" si="297"/>
        <v>#N/A</v>
      </c>
    </row>
    <row r="1790" spans="37:37" x14ac:dyDescent="0.25">
      <c r="AK1790" s="4" t="e">
        <f t="shared" si="297"/>
        <v>#N/A</v>
      </c>
    </row>
    <row r="1791" spans="37:37" x14ac:dyDescent="0.25">
      <c r="AK1791" s="4" t="e">
        <f t="shared" si="297"/>
        <v>#N/A</v>
      </c>
    </row>
    <row r="1792" spans="37:37" x14ac:dyDescent="0.25">
      <c r="AK1792" s="4" t="e">
        <f t="shared" si="297"/>
        <v>#N/A</v>
      </c>
    </row>
    <row r="1793" spans="37:37" x14ac:dyDescent="0.25">
      <c r="AK1793" s="4" t="e">
        <f t="shared" si="297"/>
        <v>#N/A</v>
      </c>
    </row>
    <row r="1794" spans="37:37" x14ac:dyDescent="0.25">
      <c r="AK1794" s="4" t="e">
        <f t="shared" si="297"/>
        <v>#N/A</v>
      </c>
    </row>
    <row r="1795" spans="37:37" x14ac:dyDescent="0.25">
      <c r="AK1795" s="4" t="e">
        <f t="shared" si="297"/>
        <v>#N/A</v>
      </c>
    </row>
    <row r="1796" spans="37:37" x14ac:dyDescent="0.25">
      <c r="AK1796" s="4" t="e">
        <f t="shared" si="297"/>
        <v>#N/A</v>
      </c>
    </row>
    <row r="1797" spans="37:37" x14ac:dyDescent="0.25">
      <c r="AK1797" s="4" t="e">
        <f t="shared" ref="AK1797:AK1860" si="298">IF(VLOOKUP(AJ1797,P1797:Q2689,2,FALSE)&gt;=$Q$3,$Q$2,VLOOKUP(AJ1797,P1797:Q2689,2,FALSE))</f>
        <v>#N/A</v>
      </c>
    </row>
    <row r="1798" spans="37:37" x14ac:dyDescent="0.25">
      <c r="AK1798" s="4" t="e">
        <f t="shared" si="298"/>
        <v>#N/A</v>
      </c>
    </row>
    <row r="1799" spans="37:37" x14ac:dyDescent="0.25">
      <c r="AK1799" s="4" t="e">
        <f t="shared" si="298"/>
        <v>#N/A</v>
      </c>
    </row>
    <row r="1800" spans="37:37" x14ac:dyDescent="0.25">
      <c r="AK1800" s="4" t="e">
        <f t="shared" si="298"/>
        <v>#N/A</v>
      </c>
    </row>
    <row r="1801" spans="37:37" x14ac:dyDescent="0.25">
      <c r="AK1801" s="4" t="e">
        <f t="shared" si="298"/>
        <v>#N/A</v>
      </c>
    </row>
    <row r="1802" spans="37:37" x14ac:dyDescent="0.25">
      <c r="AK1802" s="4" t="e">
        <f t="shared" si="298"/>
        <v>#N/A</v>
      </c>
    </row>
    <row r="1803" spans="37:37" x14ac:dyDescent="0.25">
      <c r="AK1803" s="4" t="e">
        <f t="shared" si="298"/>
        <v>#N/A</v>
      </c>
    </row>
    <row r="1804" spans="37:37" x14ac:dyDescent="0.25">
      <c r="AK1804" s="4" t="e">
        <f t="shared" si="298"/>
        <v>#N/A</v>
      </c>
    </row>
    <row r="1805" spans="37:37" x14ac:dyDescent="0.25">
      <c r="AK1805" s="4" t="e">
        <f t="shared" si="298"/>
        <v>#N/A</v>
      </c>
    </row>
    <row r="1806" spans="37:37" x14ac:dyDescent="0.25">
      <c r="AK1806" s="4" t="e">
        <f t="shared" si="298"/>
        <v>#N/A</v>
      </c>
    </row>
    <row r="1807" spans="37:37" x14ac:dyDescent="0.25">
      <c r="AK1807" s="4" t="e">
        <f t="shared" si="298"/>
        <v>#N/A</v>
      </c>
    </row>
    <row r="1808" spans="37:37" x14ac:dyDescent="0.25">
      <c r="AK1808" s="4" t="e">
        <f t="shared" si="298"/>
        <v>#N/A</v>
      </c>
    </row>
    <row r="1809" spans="37:37" x14ac:dyDescent="0.25">
      <c r="AK1809" s="4" t="e">
        <f t="shared" si="298"/>
        <v>#N/A</v>
      </c>
    </row>
    <row r="1810" spans="37:37" x14ac:dyDescent="0.25">
      <c r="AK1810" s="4" t="e">
        <f t="shared" si="298"/>
        <v>#N/A</v>
      </c>
    </row>
    <row r="1811" spans="37:37" x14ac:dyDescent="0.25">
      <c r="AK1811" s="4" t="e">
        <f t="shared" si="298"/>
        <v>#N/A</v>
      </c>
    </row>
    <row r="1812" spans="37:37" x14ac:dyDescent="0.25">
      <c r="AK1812" s="4" t="e">
        <f t="shared" si="298"/>
        <v>#N/A</v>
      </c>
    </row>
    <row r="1813" spans="37:37" x14ac:dyDescent="0.25">
      <c r="AK1813" s="4" t="e">
        <f t="shared" si="298"/>
        <v>#N/A</v>
      </c>
    </row>
    <row r="1814" spans="37:37" x14ac:dyDescent="0.25">
      <c r="AK1814" s="4" t="e">
        <f t="shared" si="298"/>
        <v>#N/A</v>
      </c>
    </row>
    <row r="1815" spans="37:37" x14ac:dyDescent="0.25">
      <c r="AK1815" s="4" t="e">
        <f t="shared" si="298"/>
        <v>#N/A</v>
      </c>
    </row>
    <row r="1816" spans="37:37" x14ac:dyDescent="0.25">
      <c r="AK1816" s="4" t="e">
        <f t="shared" si="298"/>
        <v>#N/A</v>
      </c>
    </row>
    <row r="1817" spans="37:37" x14ac:dyDescent="0.25">
      <c r="AK1817" s="4" t="e">
        <f t="shared" si="298"/>
        <v>#N/A</v>
      </c>
    </row>
    <row r="1818" spans="37:37" x14ac:dyDescent="0.25">
      <c r="AK1818" s="4" t="e">
        <f t="shared" si="298"/>
        <v>#N/A</v>
      </c>
    </row>
    <row r="1819" spans="37:37" x14ac:dyDescent="0.25">
      <c r="AK1819" s="4" t="e">
        <f t="shared" si="298"/>
        <v>#N/A</v>
      </c>
    </row>
    <row r="1820" spans="37:37" x14ac:dyDescent="0.25">
      <c r="AK1820" s="4" t="e">
        <f t="shared" si="298"/>
        <v>#N/A</v>
      </c>
    </row>
    <row r="1821" spans="37:37" x14ac:dyDescent="0.25">
      <c r="AK1821" s="4" t="e">
        <f t="shared" si="298"/>
        <v>#N/A</v>
      </c>
    </row>
    <row r="1822" spans="37:37" x14ac:dyDescent="0.25">
      <c r="AK1822" s="4" t="e">
        <f t="shared" si="298"/>
        <v>#N/A</v>
      </c>
    </row>
    <row r="1823" spans="37:37" x14ac:dyDescent="0.25">
      <c r="AK1823" s="4" t="e">
        <f t="shared" si="298"/>
        <v>#N/A</v>
      </c>
    </row>
    <row r="1824" spans="37:37" x14ac:dyDescent="0.25">
      <c r="AK1824" s="4" t="e">
        <f t="shared" si="298"/>
        <v>#N/A</v>
      </c>
    </row>
    <row r="1825" spans="37:37" x14ac:dyDescent="0.25">
      <c r="AK1825" s="4" t="e">
        <f t="shared" si="298"/>
        <v>#N/A</v>
      </c>
    </row>
    <row r="1826" spans="37:37" x14ac:dyDescent="0.25">
      <c r="AK1826" s="4" t="e">
        <f t="shared" si="298"/>
        <v>#N/A</v>
      </c>
    </row>
    <row r="1827" spans="37:37" x14ac:dyDescent="0.25">
      <c r="AK1827" s="4" t="e">
        <f t="shared" si="298"/>
        <v>#N/A</v>
      </c>
    </row>
    <row r="1828" spans="37:37" x14ac:dyDescent="0.25">
      <c r="AK1828" s="4" t="e">
        <f t="shared" si="298"/>
        <v>#N/A</v>
      </c>
    </row>
    <row r="1829" spans="37:37" x14ac:dyDescent="0.25">
      <c r="AK1829" s="4" t="e">
        <f t="shared" si="298"/>
        <v>#N/A</v>
      </c>
    </row>
    <row r="1830" spans="37:37" x14ac:dyDescent="0.25">
      <c r="AK1830" s="4" t="e">
        <f t="shared" si="298"/>
        <v>#N/A</v>
      </c>
    </row>
    <row r="1831" spans="37:37" x14ac:dyDescent="0.25">
      <c r="AK1831" s="4" t="e">
        <f t="shared" si="298"/>
        <v>#N/A</v>
      </c>
    </row>
    <row r="1832" spans="37:37" x14ac:dyDescent="0.25">
      <c r="AK1832" s="4" t="e">
        <f t="shared" si="298"/>
        <v>#N/A</v>
      </c>
    </row>
    <row r="1833" spans="37:37" x14ac:dyDescent="0.25">
      <c r="AK1833" s="4" t="e">
        <f t="shared" si="298"/>
        <v>#N/A</v>
      </c>
    </row>
    <row r="1834" spans="37:37" x14ac:dyDescent="0.25">
      <c r="AK1834" s="4" t="e">
        <f t="shared" si="298"/>
        <v>#N/A</v>
      </c>
    </row>
    <row r="1835" spans="37:37" x14ac:dyDescent="0.25">
      <c r="AK1835" s="4" t="e">
        <f t="shared" si="298"/>
        <v>#N/A</v>
      </c>
    </row>
    <row r="1836" spans="37:37" x14ac:dyDescent="0.25">
      <c r="AK1836" s="4" t="e">
        <f t="shared" si="298"/>
        <v>#N/A</v>
      </c>
    </row>
    <row r="1837" spans="37:37" x14ac:dyDescent="0.25">
      <c r="AK1837" s="4" t="e">
        <f t="shared" si="298"/>
        <v>#N/A</v>
      </c>
    </row>
    <row r="1838" spans="37:37" x14ac:dyDescent="0.25">
      <c r="AK1838" s="4" t="e">
        <f t="shared" si="298"/>
        <v>#N/A</v>
      </c>
    </row>
    <row r="1839" spans="37:37" x14ac:dyDescent="0.25">
      <c r="AK1839" s="4" t="e">
        <f t="shared" si="298"/>
        <v>#N/A</v>
      </c>
    </row>
    <row r="1840" spans="37:37" x14ac:dyDescent="0.25">
      <c r="AK1840" s="4" t="e">
        <f t="shared" si="298"/>
        <v>#N/A</v>
      </c>
    </row>
    <row r="1841" spans="37:37" x14ac:dyDescent="0.25">
      <c r="AK1841" s="4" t="e">
        <f t="shared" si="298"/>
        <v>#N/A</v>
      </c>
    </row>
    <row r="1842" spans="37:37" x14ac:dyDescent="0.25">
      <c r="AK1842" s="4" t="e">
        <f t="shared" si="298"/>
        <v>#N/A</v>
      </c>
    </row>
    <row r="1843" spans="37:37" x14ac:dyDescent="0.25">
      <c r="AK1843" s="4" t="e">
        <f t="shared" si="298"/>
        <v>#N/A</v>
      </c>
    </row>
    <row r="1844" spans="37:37" x14ac:dyDescent="0.25">
      <c r="AK1844" s="4" t="e">
        <f t="shared" si="298"/>
        <v>#N/A</v>
      </c>
    </row>
    <row r="1845" spans="37:37" x14ac:dyDescent="0.25">
      <c r="AK1845" s="4" t="e">
        <f t="shared" si="298"/>
        <v>#N/A</v>
      </c>
    </row>
    <row r="1846" spans="37:37" x14ac:dyDescent="0.25">
      <c r="AK1846" s="4" t="e">
        <f t="shared" si="298"/>
        <v>#N/A</v>
      </c>
    </row>
    <row r="1847" spans="37:37" x14ac:dyDescent="0.25">
      <c r="AK1847" s="4" t="e">
        <f t="shared" si="298"/>
        <v>#N/A</v>
      </c>
    </row>
    <row r="1848" spans="37:37" x14ac:dyDescent="0.25">
      <c r="AK1848" s="4" t="e">
        <f t="shared" si="298"/>
        <v>#N/A</v>
      </c>
    </row>
    <row r="1849" spans="37:37" x14ac:dyDescent="0.25">
      <c r="AK1849" s="4" t="e">
        <f t="shared" si="298"/>
        <v>#N/A</v>
      </c>
    </row>
    <row r="1850" spans="37:37" x14ac:dyDescent="0.25">
      <c r="AK1850" s="4" t="e">
        <f t="shared" si="298"/>
        <v>#N/A</v>
      </c>
    </row>
    <row r="1851" spans="37:37" x14ac:dyDescent="0.25">
      <c r="AK1851" s="4" t="e">
        <f t="shared" si="298"/>
        <v>#N/A</v>
      </c>
    </row>
    <row r="1852" spans="37:37" x14ac:dyDescent="0.25">
      <c r="AK1852" s="4" t="e">
        <f t="shared" si="298"/>
        <v>#N/A</v>
      </c>
    </row>
    <row r="1853" spans="37:37" x14ac:dyDescent="0.25">
      <c r="AK1853" s="4" t="e">
        <f t="shared" si="298"/>
        <v>#N/A</v>
      </c>
    </row>
    <row r="1854" spans="37:37" x14ac:dyDescent="0.25">
      <c r="AK1854" s="4" t="e">
        <f t="shared" si="298"/>
        <v>#N/A</v>
      </c>
    </row>
    <row r="1855" spans="37:37" x14ac:dyDescent="0.25">
      <c r="AK1855" s="4" t="e">
        <f t="shared" si="298"/>
        <v>#N/A</v>
      </c>
    </row>
    <row r="1856" spans="37:37" x14ac:dyDescent="0.25">
      <c r="AK1856" s="4" t="e">
        <f t="shared" si="298"/>
        <v>#N/A</v>
      </c>
    </row>
    <row r="1857" spans="37:37" x14ac:dyDescent="0.25">
      <c r="AK1857" s="4" t="e">
        <f t="shared" si="298"/>
        <v>#N/A</v>
      </c>
    </row>
    <row r="1858" spans="37:37" x14ac:dyDescent="0.25">
      <c r="AK1858" s="4" t="e">
        <f t="shared" si="298"/>
        <v>#N/A</v>
      </c>
    </row>
    <row r="1859" spans="37:37" x14ac:dyDescent="0.25">
      <c r="AK1859" s="4" t="e">
        <f t="shared" si="298"/>
        <v>#N/A</v>
      </c>
    </row>
    <row r="1860" spans="37:37" x14ac:dyDescent="0.25">
      <c r="AK1860" s="4" t="e">
        <f t="shared" si="298"/>
        <v>#N/A</v>
      </c>
    </row>
    <row r="1861" spans="37:37" x14ac:dyDescent="0.25">
      <c r="AK1861" s="4" t="e">
        <f t="shared" ref="AK1861:AK1924" si="299">IF(VLOOKUP(AJ1861,P1861:Q2753,2,FALSE)&gt;=$Q$3,$Q$2,VLOOKUP(AJ1861,P1861:Q2753,2,FALSE))</f>
        <v>#N/A</v>
      </c>
    </row>
    <row r="1862" spans="37:37" x14ac:dyDescent="0.25">
      <c r="AK1862" s="4" t="e">
        <f t="shared" si="299"/>
        <v>#N/A</v>
      </c>
    </row>
    <row r="1863" spans="37:37" x14ac:dyDescent="0.25">
      <c r="AK1863" s="4" t="e">
        <f t="shared" si="299"/>
        <v>#N/A</v>
      </c>
    </row>
    <row r="1864" spans="37:37" x14ac:dyDescent="0.25">
      <c r="AK1864" s="4" t="e">
        <f t="shared" si="299"/>
        <v>#N/A</v>
      </c>
    </row>
    <row r="1865" spans="37:37" x14ac:dyDescent="0.25">
      <c r="AK1865" s="4" t="e">
        <f t="shared" si="299"/>
        <v>#N/A</v>
      </c>
    </row>
    <row r="1866" spans="37:37" x14ac:dyDescent="0.25">
      <c r="AK1866" s="4" t="e">
        <f t="shared" si="299"/>
        <v>#N/A</v>
      </c>
    </row>
    <row r="1867" spans="37:37" x14ac:dyDescent="0.25">
      <c r="AK1867" s="4" t="e">
        <f t="shared" si="299"/>
        <v>#N/A</v>
      </c>
    </row>
    <row r="1868" spans="37:37" x14ac:dyDescent="0.25">
      <c r="AK1868" s="4" t="e">
        <f t="shared" si="299"/>
        <v>#N/A</v>
      </c>
    </row>
    <row r="1869" spans="37:37" x14ac:dyDescent="0.25">
      <c r="AK1869" s="4" t="e">
        <f t="shared" si="299"/>
        <v>#N/A</v>
      </c>
    </row>
    <row r="1870" spans="37:37" x14ac:dyDescent="0.25">
      <c r="AK1870" s="4" t="e">
        <f t="shared" si="299"/>
        <v>#N/A</v>
      </c>
    </row>
    <row r="1871" spans="37:37" x14ac:dyDescent="0.25">
      <c r="AK1871" s="4" t="e">
        <f t="shared" si="299"/>
        <v>#N/A</v>
      </c>
    </row>
    <row r="1872" spans="37:37" x14ac:dyDescent="0.25">
      <c r="AK1872" s="4" t="e">
        <f t="shared" si="299"/>
        <v>#N/A</v>
      </c>
    </row>
    <row r="1873" spans="37:37" x14ac:dyDescent="0.25">
      <c r="AK1873" s="4" t="e">
        <f t="shared" si="299"/>
        <v>#N/A</v>
      </c>
    </row>
    <row r="1874" spans="37:37" x14ac:dyDescent="0.25">
      <c r="AK1874" s="4" t="e">
        <f t="shared" si="299"/>
        <v>#N/A</v>
      </c>
    </row>
    <row r="1875" spans="37:37" x14ac:dyDescent="0.25">
      <c r="AK1875" s="4" t="e">
        <f t="shared" si="299"/>
        <v>#N/A</v>
      </c>
    </row>
    <row r="1876" spans="37:37" x14ac:dyDescent="0.25">
      <c r="AK1876" s="4" t="e">
        <f t="shared" si="299"/>
        <v>#N/A</v>
      </c>
    </row>
    <row r="1877" spans="37:37" x14ac:dyDescent="0.25">
      <c r="AK1877" s="4" t="e">
        <f t="shared" si="299"/>
        <v>#N/A</v>
      </c>
    </row>
    <row r="1878" spans="37:37" x14ac:dyDescent="0.25">
      <c r="AK1878" s="4" t="e">
        <f t="shared" si="299"/>
        <v>#N/A</v>
      </c>
    </row>
    <row r="1879" spans="37:37" x14ac:dyDescent="0.25">
      <c r="AK1879" s="4" t="e">
        <f t="shared" si="299"/>
        <v>#N/A</v>
      </c>
    </row>
    <row r="1880" spans="37:37" x14ac:dyDescent="0.25">
      <c r="AK1880" s="4" t="e">
        <f t="shared" si="299"/>
        <v>#N/A</v>
      </c>
    </row>
    <row r="1881" spans="37:37" x14ac:dyDescent="0.25">
      <c r="AK1881" s="4" t="e">
        <f t="shared" si="299"/>
        <v>#N/A</v>
      </c>
    </row>
    <row r="1882" spans="37:37" x14ac:dyDescent="0.25">
      <c r="AK1882" s="4" t="e">
        <f t="shared" si="299"/>
        <v>#N/A</v>
      </c>
    </row>
    <row r="1883" spans="37:37" x14ac:dyDescent="0.25">
      <c r="AK1883" s="4" t="e">
        <f t="shared" si="299"/>
        <v>#N/A</v>
      </c>
    </row>
    <row r="1884" spans="37:37" x14ac:dyDescent="0.25">
      <c r="AK1884" s="4" t="e">
        <f t="shared" si="299"/>
        <v>#N/A</v>
      </c>
    </row>
    <row r="1885" spans="37:37" x14ac:dyDescent="0.25">
      <c r="AK1885" s="4" t="e">
        <f t="shared" si="299"/>
        <v>#N/A</v>
      </c>
    </row>
    <row r="1886" spans="37:37" x14ac:dyDescent="0.25">
      <c r="AK1886" s="4" t="e">
        <f t="shared" si="299"/>
        <v>#N/A</v>
      </c>
    </row>
    <row r="1887" spans="37:37" x14ac:dyDescent="0.25">
      <c r="AK1887" s="4" t="e">
        <f t="shared" si="299"/>
        <v>#N/A</v>
      </c>
    </row>
    <row r="1888" spans="37:37" x14ac:dyDescent="0.25">
      <c r="AK1888" s="4" t="e">
        <f t="shared" si="299"/>
        <v>#N/A</v>
      </c>
    </row>
    <row r="1889" spans="37:37" x14ac:dyDescent="0.25">
      <c r="AK1889" s="4" t="e">
        <f t="shared" si="299"/>
        <v>#N/A</v>
      </c>
    </row>
    <row r="1890" spans="37:37" x14ac:dyDescent="0.25">
      <c r="AK1890" s="4" t="e">
        <f t="shared" si="299"/>
        <v>#N/A</v>
      </c>
    </row>
    <row r="1891" spans="37:37" x14ac:dyDescent="0.25">
      <c r="AK1891" s="4" t="e">
        <f t="shared" si="299"/>
        <v>#N/A</v>
      </c>
    </row>
    <row r="1892" spans="37:37" x14ac:dyDescent="0.25">
      <c r="AK1892" s="4" t="e">
        <f t="shared" si="299"/>
        <v>#N/A</v>
      </c>
    </row>
    <row r="1893" spans="37:37" x14ac:dyDescent="0.25">
      <c r="AK1893" s="4" t="e">
        <f t="shared" si="299"/>
        <v>#N/A</v>
      </c>
    </row>
    <row r="1894" spans="37:37" x14ac:dyDescent="0.25">
      <c r="AK1894" s="4" t="e">
        <f t="shared" si="299"/>
        <v>#N/A</v>
      </c>
    </row>
    <row r="1895" spans="37:37" x14ac:dyDescent="0.25">
      <c r="AK1895" s="4" t="e">
        <f t="shared" si="299"/>
        <v>#N/A</v>
      </c>
    </row>
    <row r="1896" spans="37:37" x14ac:dyDescent="0.25">
      <c r="AK1896" s="4" t="e">
        <f t="shared" si="299"/>
        <v>#N/A</v>
      </c>
    </row>
    <row r="1897" spans="37:37" x14ac:dyDescent="0.25">
      <c r="AK1897" s="4" t="e">
        <f t="shared" si="299"/>
        <v>#N/A</v>
      </c>
    </row>
    <row r="1898" spans="37:37" x14ac:dyDescent="0.25">
      <c r="AK1898" s="4" t="e">
        <f t="shared" si="299"/>
        <v>#N/A</v>
      </c>
    </row>
    <row r="1899" spans="37:37" x14ac:dyDescent="0.25">
      <c r="AK1899" s="4" t="e">
        <f t="shared" si="299"/>
        <v>#N/A</v>
      </c>
    </row>
    <row r="1900" spans="37:37" x14ac:dyDescent="0.25">
      <c r="AK1900" s="4" t="e">
        <f t="shared" si="299"/>
        <v>#N/A</v>
      </c>
    </row>
    <row r="1901" spans="37:37" x14ac:dyDescent="0.25">
      <c r="AK1901" s="4" t="e">
        <f t="shared" si="299"/>
        <v>#N/A</v>
      </c>
    </row>
    <row r="1902" spans="37:37" x14ac:dyDescent="0.25">
      <c r="AK1902" s="4" t="e">
        <f t="shared" si="299"/>
        <v>#N/A</v>
      </c>
    </row>
    <row r="1903" spans="37:37" x14ac:dyDescent="0.25">
      <c r="AK1903" s="4" t="e">
        <f t="shared" si="299"/>
        <v>#N/A</v>
      </c>
    </row>
    <row r="1904" spans="37:37" x14ac:dyDescent="0.25">
      <c r="AK1904" s="4" t="e">
        <f t="shared" si="299"/>
        <v>#N/A</v>
      </c>
    </row>
    <row r="1905" spans="37:37" x14ac:dyDescent="0.25">
      <c r="AK1905" s="4" t="e">
        <f t="shared" si="299"/>
        <v>#N/A</v>
      </c>
    </row>
    <row r="1906" spans="37:37" x14ac:dyDescent="0.25">
      <c r="AK1906" s="4" t="e">
        <f t="shared" si="299"/>
        <v>#N/A</v>
      </c>
    </row>
    <row r="1907" spans="37:37" x14ac:dyDescent="0.25">
      <c r="AK1907" s="4" t="e">
        <f t="shared" si="299"/>
        <v>#N/A</v>
      </c>
    </row>
    <row r="1908" spans="37:37" x14ac:dyDescent="0.25">
      <c r="AK1908" s="4" t="e">
        <f t="shared" si="299"/>
        <v>#N/A</v>
      </c>
    </row>
    <row r="1909" spans="37:37" x14ac:dyDescent="0.25">
      <c r="AK1909" s="4" t="e">
        <f t="shared" si="299"/>
        <v>#N/A</v>
      </c>
    </row>
    <row r="1910" spans="37:37" x14ac:dyDescent="0.25">
      <c r="AK1910" s="4" t="e">
        <f t="shared" si="299"/>
        <v>#N/A</v>
      </c>
    </row>
    <row r="1911" spans="37:37" x14ac:dyDescent="0.25">
      <c r="AK1911" s="4" t="e">
        <f t="shared" si="299"/>
        <v>#N/A</v>
      </c>
    </row>
    <row r="1912" spans="37:37" x14ac:dyDescent="0.25">
      <c r="AK1912" s="4" t="e">
        <f t="shared" si="299"/>
        <v>#N/A</v>
      </c>
    </row>
    <row r="1913" spans="37:37" x14ac:dyDescent="0.25">
      <c r="AK1913" s="4" t="e">
        <f t="shared" si="299"/>
        <v>#N/A</v>
      </c>
    </row>
    <row r="1914" spans="37:37" x14ac:dyDescent="0.25">
      <c r="AK1914" s="4" t="e">
        <f t="shared" si="299"/>
        <v>#N/A</v>
      </c>
    </row>
    <row r="1915" spans="37:37" x14ac:dyDescent="0.25">
      <c r="AK1915" s="4" t="e">
        <f t="shared" si="299"/>
        <v>#N/A</v>
      </c>
    </row>
    <row r="1916" spans="37:37" x14ac:dyDescent="0.25">
      <c r="AK1916" s="4" t="e">
        <f t="shared" si="299"/>
        <v>#N/A</v>
      </c>
    </row>
    <row r="1917" spans="37:37" x14ac:dyDescent="0.25">
      <c r="AK1917" s="4" t="e">
        <f t="shared" si="299"/>
        <v>#N/A</v>
      </c>
    </row>
    <row r="1918" spans="37:37" x14ac:dyDescent="0.25">
      <c r="AK1918" s="4" t="e">
        <f t="shared" si="299"/>
        <v>#N/A</v>
      </c>
    </row>
    <row r="1919" spans="37:37" x14ac:dyDescent="0.25">
      <c r="AK1919" s="4" t="e">
        <f t="shared" si="299"/>
        <v>#N/A</v>
      </c>
    </row>
    <row r="1920" spans="37:37" x14ac:dyDescent="0.25">
      <c r="AK1920" s="4" t="e">
        <f t="shared" si="299"/>
        <v>#N/A</v>
      </c>
    </row>
    <row r="1921" spans="37:37" x14ac:dyDescent="0.25">
      <c r="AK1921" s="4" t="e">
        <f t="shared" si="299"/>
        <v>#N/A</v>
      </c>
    </row>
    <row r="1922" spans="37:37" x14ac:dyDescent="0.25">
      <c r="AK1922" s="4" t="e">
        <f t="shared" si="299"/>
        <v>#N/A</v>
      </c>
    </row>
    <row r="1923" spans="37:37" x14ac:dyDescent="0.25">
      <c r="AK1923" s="4" t="e">
        <f t="shared" si="299"/>
        <v>#N/A</v>
      </c>
    </row>
    <row r="1924" spans="37:37" x14ac:dyDescent="0.25">
      <c r="AK1924" s="4" t="e">
        <f t="shared" si="299"/>
        <v>#N/A</v>
      </c>
    </row>
    <row r="1925" spans="37:37" x14ac:dyDescent="0.25">
      <c r="AK1925" s="4" t="e">
        <f t="shared" ref="AK1925:AK1988" si="300">IF(VLOOKUP(AJ1925,P1925:Q2817,2,FALSE)&gt;=$Q$3,$Q$2,VLOOKUP(AJ1925,P1925:Q2817,2,FALSE))</f>
        <v>#N/A</v>
      </c>
    </row>
    <row r="1926" spans="37:37" x14ac:dyDescent="0.25">
      <c r="AK1926" s="4" t="e">
        <f t="shared" si="300"/>
        <v>#N/A</v>
      </c>
    </row>
    <row r="1927" spans="37:37" x14ac:dyDescent="0.25">
      <c r="AK1927" s="4" t="e">
        <f t="shared" si="300"/>
        <v>#N/A</v>
      </c>
    </row>
    <row r="1928" spans="37:37" x14ac:dyDescent="0.25">
      <c r="AK1928" s="4" t="e">
        <f t="shared" si="300"/>
        <v>#N/A</v>
      </c>
    </row>
    <row r="1929" spans="37:37" x14ac:dyDescent="0.25">
      <c r="AK1929" s="4" t="e">
        <f t="shared" si="300"/>
        <v>#N/A</v>
      </c>
    </row>
    <row r="1930" spans="37:37" x14ac:dyDescent="0.25">
      <c r="AK1930" s="4" t="e">
        <f t="shared" si="300"/>
        <v>#N/A</v>
      </c>
    </row>
    <row r="1931" spans="37:37" x14ac:dyDescent="0.25">
      <c r="AK1931" s="4" t="e">
        <f t="shared" si="300"/>
        <v>#N/A</v>
      </c>
    </row>
    <row r="1932" spans="37:37" x14ac:dyDescent="0.25">
      <c r="AK1932" s="4" t="e">
        <f t="shared" si="300"/>
        <v>#N/A</v>
      </c>
    </row>
    <row r="1933" spans="37:37" x14ac:dyDescent="0.25">
      <c r="AK1933" s="4" t="e">
        <f t="shared" si="300"/>
        <v>#N/A</v>
      </c>
    </row>
    <row r="1934" spans="37:37" x14ac:dyDescent="0.25">
      <c r="AK1934" s="4" t="e">
        <f t="shared" si="300"/>
        <v>#N/A</v>
      </c>
    </row>
    <row r="1935" spans="37:37" x14ac:dyDescent="0.25">
      <c r="AK1935" s="4" t="e">
        <f t="shared" si="300"/>
        <v>#N/A</v>
      </c>
    </row>
    <row r="1936" spans="37:37" x14ac:dyDescent="0.25">
      <c r="AK1936" s="4" t="e">
        <f t="shared" si="300"/>
        <v>#N/A</v>
      </c>
    </row>
    <row r="1937" spans="37:37" x14ac:dyDescent="0.25">
      <c r="AK1937" s="4" t="e">
        <f t="shared" si="300"/>
        <v>#N/A</v>
      </c>
    </row>
    <row r="1938" spans="37:37" x14ac:dyDescent="0.25">
      <c r="AK1938" s="4" t="e">
        <f t="shared" si="300"/>
        <v>#N/A</v>
      </c>
    </row>
    <row r="1939" spans="37:37" x14ac:dyDescent="0.25">
      <c r="AK1939" s="4" t="e">
        <f t="shared" si="300"/>
        <v>#N/A</v>
      </c>
    </row>
    <row r="1940" spans="37:37" x14ac:dyDescent="0.25">
      <c r="AK1940" s="4" t="e">
        <f t="shared" si="300"/>
        <v>#N/A</v>
      </c>
    </row>
    <row r="1941" spans="37:37" x14ac:dyDescent="0.25">
      <c r="AK1941" s="4" t="e">
        <f t="shared" si="300"/>
        <v>#N/A</v>
      </c>
    </row>
    <row r="1942" spans="37:37" x14ac:dyDescent="0.25">
      <c r="AK1942" s="4" t="e">
        <f t="shared" si="300"/>
        <v>#N/A</v>
      </c>
    </row>
    <row r="1943" spans="37:37" x14ac:dyDescent="0.25">
      <c r="AK1943" s="4" t="e">
        <f t="shared" si="300"/>
        <v>#N/A</v>
      </c>
    </row>
    <row r="1944" spans="37:37" x14ac:dyDescent="0.25">
      <c r="AK1944" s="4" t="e">
        <f t="shared" si="300"/>
        <v>#N/A</v>
      </c>
    </row>
    <row r="1945" spans="37:37" x14ac:dyDescent="0.25">
      <c r="AK1945" s="4" t="e">
        <f t="shared" si="300"/>
        <v>#N/A</v>
      </c>
    </row>
    <row r="1946" spans="37:37" x14ac:dyDescent="0.25">
      <c r="AK1946" s="4" t="e">
        <f t="shared" si="300"/>
        <v>#N/A</v>
      </c>
    </row>
    <row r="1947" spans="37:37" x14ac:dyDescent="0.25">
      <c r="AK1947" s="4" t="e">
        <f t="shared" si="300"/>
        <v>#N/A</v>
      </c>
    </row>
    <row r="1948" spans="37:37" x14ac:dyDescent="0.25">
      <c r="AK1948" s="4" t="e">
        <f t="shared" si="300"/>
        <v>#N/A</v>
      </c>
    </row>
    <row r="1949" spans="37:37" x14ac:dyDescent="0.25">
      <c r="AK1949" s="4" t="e">
        <f t="shared" si="300"/>
        <v>#N/A</v>
      </c>
    </row>
    <row r="1950" spans="37:37" x14ac:dyDescent="0.25">
      <c r="AK1950" s="4" t="e">
        <f t="shared" si="300"/>
        <v>#N/A</v>
      </c>
    </row>
    <row r="1951" spans="37:37" x14ac:dyDescent="0.25">
      <c r="AK1951" s="4" t="e">
        <f t="shared" si="300"/>
        <v>#N/A</v>
      </c>
    </row>
    <row r="1952" spans="37:37" x14ac:dyDescent="0.25">
      <c r="AK1952" s="4" t="e">
        <f t="shared" si="300"/>
        <v>#N/A</v>
      </c>
    </row>
    <row r="1953" spans="37:37" x14ac:dyDescent="0.25">
      <c r="AK1953" s="4" t="e">
        <f t="shared" si="300"/>
        <v>#N/A</v>
      </c>
    </row>
    <row r="1954" spans="37:37" x14ac:dyDescent="0.25">
      <c r="AK1954" s="4" t="e">
        <f t="shared" si="300"/>
        <v>#N/A</v>
      </c>
    </row>
    <row r="1955" spans="37:37" x14ac:dyDescent="0.25">
      <c r="AK1955" s="4" t="e">
        <f t="shared" si="300"/>
        <v>#N/A</v>
      </c>
    </row>
    <row r="1956" spans="37:37" x14ac:dyDescent="0.25">
      <c r="AK1956" s="4" t="e">
        <f t="shared" si="300"/>
        <v>#N/A</v>
      </c>
    </row>
    <row r="1957" spans="37:37" x14ac:dyDescent="0.25">
      <c r="AK1957" s="4" t="e">
        <f t="shared" si="300"/>
        <v>#N/A</v>
      </c>
    </row>
    <row r="1958" spans="37:37" x14ac:dyDescent="0.25">
      <c r="AK1958" s="4" t="e">
        <f t="shared" si="300"/>
        <v>#N/A</v>
      </c>
    </row>
    <row r="1959" spans="37:37" x14ac:dyDescent="0.25">
      <c r="AK1959" s="4" t="e">
        <f t="shared" si="300"/>
        <v>#N/A</v>
      </c>
    </row>
    <row r="1960" spans="37:37" x14ac:dyDescent="0.25">
      <c r="AK1960" s="4" t="e">
        <f t="shared" si="300"/>
        <v>#N/A</v>
      </c>
    </row>
    <row r="1961" spans="37:37" x14ac:dyDescent="0.25">
      <c r="AK1961" s="4" t="e">
        <f t="shared" si="300"/>
        <v>#N/A</v>
      </c>
    </row>
    <row r="1962" spans="37:37" x14ac:dyDescent="0.25">
      <c r="AK1962" s="4" t="e">
        <f t="shared" si="300"/>
        <v>#N/A</v>
      </c>
    </row>
    <row r="1963" spans="37:37" x14ac:dyDescent="0.25">
      <c r="AK1963" s="4" t="e">
        <f t="shared" si="300"/>
        <v>#N/A</v>
      </c>
    </row>
    <row r="1964" spans="37:37" x14ac:dyDescent="0.25">
      <c r="AK1964" s="4" t="e">
        <f t="shared" si="300"/>
        <v>#N/A</v>
      </c>
    </row>
    <row r="1965" spans="37:37" x14ac:dyDescent="0.25">
      <c r="AK1965" s="4" t="e">
        <f t="shared" si="300"/>
        <v>#N/A</v>
      </c>
    </row>
    <row r="1966" spans="37:37" x14ac:dyDescent="0.25">
      <c r="AK1966" s="4" t="e">
        <f t="shared" si="300"/>
        <v>#N/A</v>
      </c>
    </row>
    <row r="1967" spans="37:37" x14ac:dyDescent="0.25">
      <c r="AK1967" s="4" t="e">
        <f t="shared" si="300"/>
        <v>#N/A</v>
      </c>
    </row>
    <row r="1968" spans="37:37" x14ac:dyDescent="0.25">
      <c r="AK1968" s="4" t="e">
        <f t="shared" si="300"/>
        <v>#N/A</v>
      </c>
    </row>
    <row r="1969" spans="37:37" x14ac:dyDescent="0.25">
      <c r="AK1969" s="4" t="e">
        <f t="shared" si="300"/>
        <v>#N/A</v>
      </c>
    </row>
    <row r="1970" spans="37:37" x14ac:dyDescent="0.25">
      <c r="AK1970" s="4" t="e">
        <f t="shared" si="300"/>
        <v>#N/A</v>
      </c>
    </row>
    <row r="1971" spans="37:37" x14ac:dyDescent="0.25">
      <c r="AK1971" s="4" t="e">
        <f t="shared" si="300"/>
        <v>#N/A</v>
      </c>
    </row>
    <row r="1972" spans="37:37" x14ac:dyDescent="0.25">
      <c r="AK1972" s="4" t="e">
        <f t="shared" si="300"/>
        <v>#N/A</v>
      </c>
    </row>
    <row r="1973" spans="37:37" x14ac:dyDescent="0.25">
      <c r="AK1973" s="4" t="e">
        <f t="shared" si="300"/>
        <v>#N/A</v>
      </c>
    </row>
    <row r="1974" spans="37:37" x14ac:dyDescent="0.25">
      <c r="AK1974" s="4" t="e">
        <f t="shared" si="300"/>
        <v>#N/A</v>
      </c>
    </row>
    <row r="1975" spans="37:37" x14ac:dyDescent="0.25">
      <c r="AK1975" s="4" t="e">
        <f t="shared" si="300"/>
        <v>#N/A</v>
      </c>
    </row>
    <row r="1976" spans="37:37" x14ac:dyDescent="0.25">
      <c r="AK1976" s="4" t="e">
        <f t="shared" si="300"/>
        <v>#N/A</v>
      </c>
    </row>
    <row r="1977" spans="37:37" x14ac:dyDescent="0.25">
      <c r="AK1977" s="4" t="e">
        <f t="shared" si="300"/>
        <v>#N/A</v>
      </c>
    </row>
    <row r="1978" spans="37:37" x14ac:dyDescent="0.25">
      <c r="AK1978" s="4" t="e">
        <f t="shared" si="300"/>
        <v>#N/A</v>
      </c>
    </row>
    <row r="1979" spans="37:37" x14ac:dyDescent="0.25">
      <c r="AK1979" s="4" t="e">
        <f t="shared" si="300"/>
        <v>#N/A</v>
      </c>
    </row>
    <row r="1980" spans="37:37" x14ac:dyDescent="0.25">
      <c r="AK1980" s="4" t="e">
        <f t="shared" si="300"/>
        <v>#N/A</v>
      </c>
    </row>
    <row r="1981" spans="37:37" x14ac:dyDescent="0.25">
      <c r="AK1981" s="4" t="e">
        <f t="shared" si="300"/>
        <v>#N/A</v>
      </c>
    </row>
    <row r="1982" spans="37:37" x14ac:dyDescent="0.25">
      <c r="AK1982" s="4" t="e">
        <f t="shared" si="300"/>
        <v>#N/A</v>
      </c>
    </row>
    <row r="1983" spans="37:37" x14ac:dyDescent="0.25">
      <c r="AK1983" s="4" t="e">
        <f t="shared" si="300"/>
        <v>#N/A</v>
      </c>
    </row>
    <row r="1984" spans="37:37" x14ac:dyDescent="0.25">
      <c r="AK1984" s="4" t="e">
        <f t="shared" si="300"/>
        <v>#N/A</v>
      </c>
    </row>
    <row r="1985" spans="37:37" x14ac:dyDescent="0.25">
      <c r="AK1985" s="4" t="e">
        <f t="shared" si="300"/>
        <v>#N/A</v>
      </c>
    </row>
    <row r="1986" spans="37:37" x14ac:dyDescent="0.25">
      <c r="AK1986" s="4" t="e">
        <f t="shared" si="300"/>
        <v>#N/A</v>
      </c>
    </row>
    <row r="1987" spans="37:37" x14ac:dyDescent="0.25">
      <c r="AK1987" s="4" t="e">
        <f t="shared" si="300"/>
        <v>#N/A</v>
      </c>
    </row>
    <row r="1988" spans="37:37" x14ac:dyDescent="0.25">
      <c r="AK1988" s="4" t="e">
        <f t="shared" si="300"/>
        <v>#N/A</v>
      </c>
    </row>
    <row r="1989" spans="37:37" x14ac:dyDescent="0.25">
      <c r="AK1989" s="4" t="e">
        <f t="shared" ref="AK1989:AK2052" si="301">IF(VLOOKUP(AJ1989,P1989:Q2881,2,FALSE)&gt;=$Q$3,$Q$2,VLOOKUP(AJ1989,P1989:Q2881,2,FALSE))</f>
        <v>#N/A</v>
      </c>
    </row>
    <row r="1990" spans="37:37" x14ac:dyDescent="0.25">
      <c r="AK1990" s="4" t="e">
        <f t="shared" si="301"/>
        <v>#N/A</v>
      </c>
    </row>
    <row r="1991" spans="37:37" x14ac:dyDescent="0.25">
      <c r="AK1991" s="4" t="e">
        <f t="shared" si="301"/>
        <v>#N/A</v>
      </c>
    </row>
    <row r="1992" spans="37:37" x14ac:dyDescent="0.25">
      <c r="AK1992" s="4" t="e">
        <f t="shared" si="301"/>
        <v>#N/A</v>
      </c>
    </row>
    <row r="1993" spans="37:37" x14ac:dyDescent="0.25">
      <c r="AK1993" s="4" t="e">
        <f t="shared" si="301"/>
        <v>#N/A</v>
      </c>
    </row>
    <row r="1994" spans="37:37" x14ac:dyDescent="0.25">
      <c r="AK1994" s="4" t="e">
        <f t="shared" si="301"/>
        <v>#N/A</v>
      </c>
    </row>
    <row r="1995" spans="37:37" x14ac:dyDescent="0.25">
      <c r="AK1995" s="4" t="e">
        <f t="shared" si="301"/>
        <v>#N/A</v>
      </c>
    </row>
    <row r="1996" spans="37:37" x14ac:dyDescent="0.25">
      <c r="AK1996" s="4" t="e">
        <f t="shared" si="301"/>
        <v>#N/A</v>
      </c>
    </row>
    <row r="1997" spans="37:37" x14ac:dyDescent="0.25">
      <c r="AK1997" s="4" t="e">
        <f t="shared" si="301"/>
        <v>#N/A</v>
      </c>
    </row>
    <row r="1998" spans="37:37" x14ac:dyDescent="0.25">
      <c r="AK1998" s="4" t="e">
        <f t="shared" si="301"/>
        <v>#N/A</v>
      </c>
    </row>
    <row r="1999" spans="37:37" x14ac:dyDescent="0.25">
      <c r="AK1999" s="4" t="e">
        <f t="shared" si="301"/>
        <v>#N/A</v>
      </c>
    </row>
    <row r="2000" spans="37:37" x14ac:dyDescent="0.25">
      <c r="AK2000" s="4" t="e">
        <f t="shared" si="301"/>
        <v>#N/A</v>
      </c>
    </row>
    <row r="2001" spans="37:37" x14ac:dyDescent="0.25">
      <c r="AK2001" s="4" t="e">
        <f t="shared" si="301"/>
        <v>#N/A</v>
      </c>
    </row>
    <row r="2002" spans="37:37" x14ac:dyDescent="0.25">
      <c r="AK2002" s="4" t="e">
        <f t="shared" si="301"/>
        <v>#N/A</v>
      </c>
    </row>
    <row r="2003" spans="37:37" x14ac:dyDescent="0.25">
      <c r="AK2003" s="4" t="e">
        <f t="shared" si="301"/>
        <v>#N/A</v>
      </c>
    </row>
    <row r="2004" spans="37:37" x14ac:dyDescent="0.25">
      <c r="AK2004" s="4" t="e">
        <f t="shared" si="301"/>
        <v>#N/A</v>
      </c>
    </row>
    <row r="2005" spans="37:37" x14ac:dyDescent="0.25">
      <c r="AK2005" s="4" t="e">
        <f t="shared" si="301"/>
        <v>#N/A</v>
      </c>
    </row>
    <row r="2006" spans="37:37" x14ac:dyDescent="0.25">
      <c r="AK2006" s="4" t="e">
        <f t="shared" si="301"/>
        <v>#N/A</v>
      </c>
    </row>
    <row r="2007" spans="37:37" x14ac:dyDescent="0.25">
      <c r="AK2007" s="4" t="e">
        <f t="shared" si="301"/>
        <v>#N/A</v>
      </c>
    </row>
    <row r="2008" spans="37:37" x14ac:dyDescent="0.25">
      <c r="AK2008" s="4" t="e">
        <f t="shared" si="301"/>
        <v>#N/A</v>
      </c>
    </row>
    <row r="2009" spans="37:37" x14ac:dyDescent="0.25">
      <c r="AK2009" s="4" t="e">
        <f t="shared" si="301"/>
        <v>#N/A</v>
      </c>
    </row>
    <row r="2010" spans="37:37" x14ac:dyDescent="0.25">
      <c r="AK2010" s="4" t="e">
        <f t="shared" si="301"/>
        <v>#N/A</v>
      </c>
    </row>
    <row r="2011" spans="37:37" x14ac:dyDescent="0.25">
      <c r="AK2011" s="4" t="e">
        <f t="shared" si="301"/>
        <v>#N/A</v>
      </c>
    </row>
    <row r="2012" spans="37:37" x14ac:dyDescent="0.25">
      <c r="AK2012" s="4" t="e">
        <f t="shared" si="301"/>
        <v>#N/A</v>
      </c>
    </row>
    <row r="2013" spans="37:37" x14ac:dyDescent="0.25">
      <c r="AK2013" s="4" t="e">
        <f t="shared" si="301"/>
        <v>#N/A</v>
      </c>
    </row>
    <row r="2014" spans="37:37" x14ac:dyDescent="0.25">
      <c r="AK2014" s="4" t="e">
        <f t="shared" si="301"/>
        <v>#N/A</v>
      </c>
    </row>
    <row r="2015" spans="37:37" x14ac:dyDescent="0.25">
      <c r="AK2015" s="4" t="e">
        <f t="shared" si="301"/>
        <v>#N/A</v>
      </c>
    </row>
    <row r="2016" spans="37:37" x14ac:dyDescent="0.25">
      <c r="AK2016" s="4" t="e">
        <f t="shared" si="301"/>
        <v>#N/A</v>
      </c>
    </row>
    <row r="2017" spans="37:37" x14ac:dyDescent="0.25">
      <c r="AK2017" s="4" t="e">
        <f t="shared" si="301"/>
        <v>#N/A</v>
      </c>
    </row>
    <row r="2018" spans="37:37" x14ac:dyDescent="0.25">
      <c r="AK2018" s="4" t="e">
        <f t="shared" si="301"/>
        <v>#N/A</v>
      </c>
    </row>
    <row r="2019" spans="37:37" x14ac:dyDescent="0.25">
      <c r="AK2019" s="4" t="e">
        <f t="shared" si="301"/>
        <v>#N/A</v>
      </c>
    </row>
    <row r="2020" spans="37:37" x14ac:dyDescent="0.25">
      <c r="AK2020" s="4" t="e">
        <f t="shared" si="301"/>
        <v>#N/A</v>
      </c>
    </row>
    <row r="2021" spans="37:37" x14ac:dyDescent="0.25">
      <c r="AK2021" s="4" t="e">
        <f t="shared" si="301"/>
        <v>#N/A</v>
      </c>
    </row>
    <row r="2022" spans="37:37" x14ac:dyDescent="0.25">
      <c r="AK2022" s="4" t="e">
        <f t="shared" si="301"/>
        <v>#N/A</v>
      </c>
    </row>
    <row r="2023" spans="37:37" x14ac:dyDescent="0.25">
      <c r="AK2023" s="4" t="e">
        <f t="shared" si="301"/>
        <v>#N/A</v>
      </c>
    </row>
    <row r="2024" spans="37:37" x14ac:dyDescent="0.25">
      <c r="AK2024" s="4" t="e">
        <f t="shared" si="301"/>
        <v>#N/A</v>
      </c>
    </row>
    <row r="2025" spans="37:37" x14ac:dyDescent="0.25">
      <c r="AK2025" s="4" t="e">
        <f t="shared" si="301"/>
        <v>#N/A</v>
      </c>
    </row>
    <row r="2026" spans="37:37" x14ac:dyDescent="0.25">
      <c r="AK2026" s="4" t="e">
        <f t="shared" si="301"/>
        <v>#N/A</v>
      </c>
    </row>
    <row r="2027" spans="37:37" x14ac:dyDescent="0.25">
      <c r="AK2027" s="4" t="e">
        <f t="shared" si="301"/>
        <v>#N/A</v>
      </c>
    </row>
    <row r="2028" spans="37:37" x14ac:dyDescent="0.25">
      <c r="AK2028" s="4" t="e">
        <f t="shared" si="301"/>
        <v>#N/A</v>
      </c>
    </row>
    <row r="2029" spans="37:37" x14ac:dyDescent="0.25">
      <c r="AK2029" s="4" t="e">
        <f t="shared" si="301"/>
        <v>#N/A</v>
      </c>
    </row>
    <row r="2030" spans="37:37" x14ac:dyDescent="0.25">
      <c r="AK2030" s="4" t="e">
        <f t="shared" si="301"/>
        <v>#N/A</v>
      </c>
    </row>
    <row r="2031" spans="37:37" x14ac:dyDescent="0.25">
      <c r="AK2031" s="4" t="e">
        <f t="shared" si="301"/>
        <v>#N/A</v>
      </c>
    </row>
    <row r="2032" spans="37:37" x14ac:dyDescent="0.25">
      <c r="AK2032" s="4" t="e">
        <f t="shared" si="301"/>
        <v>#N/A</v>
      </c>
    </row>
    <row r="2033" spans="37:37" x14ac:dyDescent="0.25">
      <c r="AK2033" s="4" t="e">
        <f t="shared" si="301"/>
        <v>#N/A</v>
      </c>
    </row>
    <row r="2034" spans="37:37" x14ac:dyDescent="0.25">
      <c r="AK2034" s="4" t="e">
        <f t="shared" si="301"/>
        <v>#N/A</v>
      </c>
    </row>
    <row r="2035" spans="37:37" x14ac:dyDescent="0.25">
      <c r="AK2035" s="4" t="e">
        <f t="shared" si="301"/>
        <v>#N/A</v>
      </c>
    </row>
    <row r="2036" spans="37:37" x14ac:dyDescent="0.25">
      <c r="AK2036" s="4" t="e">
        <f t="shared" si="301"/>
        <v>#N/A</v>
      </c>
    </row>
    <row r="2037" spans="37:37" x14ac:dyDescent="0.25">
      <c r="AK2037" s="4" t="e">
        <f t="shared" si="301"/>
        <v>#N/A</v>
      </c>
    </row>
    <row r="2038" spans="37:37" x14ac:dyDescent="0.25">
      <c r="AK2038" s="4" t="e">
        <f t="shared" si="301"/>
        <v>#N/A</v>
      </c>
    </row>
    <row r="2039" spans="37:37" x14ac:dyDescent="0.25">
      <c r="AK2039" s="4" t="e">
        <f t="shared" si="301"/>
        <v>#N/A</v>
      </c>
    </row>
    <row r="2040" spans="37:37" x14ac:dyDescent="0.25">
      <c r="AK2040" s="4" t="e">
        <f t="shared" si="301"/>
        <v>#N/A</v>
      </c>
    </row>
    <row r="2041" spans="37:37" x14ac:dyDescent="0.25">
      <c r="AK2041" s="4" t="e">
        <f t="shared" si="301"/>
        <v>#N/A</v>
      </c>
    </row>
    <row r="2042" spans="37:37" x14ac:dyDescent="0.25">
      <c r="AK2042" s="4" t="e">
        <f t="shared" si="301"/>
        <v>#N/A</v>
      </c>
    </row>
    <row r="2043" spans="37:37" x14ac:dyDescent="0.25">
      <c r="AK2043" s="4" t="e">
        <f t="shared" si="301"/>
        <v>#N/A</v>
      </c>
    </row>
    <row r="2044" spans="37:37" x14ac:dyDescent="0.25">
      <c r="AK2044" s="4" t="e">
        <f t="shared" si="301"/>
        <v>#N/A</v>
      </c>
    </row>
    <row r="2045" spans="37:37" x14ac:dyDescent="0.25">
      <c r="AK2045" s="4" t="e">
        <f t="shared" si="301"/>
        <v>#N/A</v>
      </c>
    </row>
    <row r="2046" spans="37:37" x14ac:dyDescent="0.25">
      <c r="AK2046" s="4" t="e">
        <f t="shared" si="301"/>
        <v>#N/A</v>
      </c>
    </row>
    <row r="2047" spans="37:37" x14ac:dyDescent="0.25">
      <c r="AK2047" s="4" t="e">
        <f t="shared" si="301"/>
        <v>#N/A</v>
      </c>
    </row>
    <row r="2048" spans="37:37" x14ac:dyDescent="0.25">
      <c r="AK2048" s="4" t="e">
        <f t="shared" si="301"/>
        <v>#N/A</v>
      </c>
    </row>
    <row r="2049" spans="37:37" x14ac:dyDescent="0.25">
      <c r="AK2049" s="4" t="e">
        <f t="shared" si="301"/>
        <v>#N/A</v>
      </c>
    </row>
    <row r="2050" spans="37:37" x14ac:dyDescent="0.25">
      <c r="AK2050" s="4" t="e">
        <f t="shared" si="301"/>
        <v>#N/A</v>
      </c>
    </row>
    <row r="2051" spans="37:37" x14ac:dyDescent="0.25">
      <c r="AK2051" s="4" t="e">
        <f t="shared" si="301"/>
        <v>#N/A</v>
      </c>
    </row>
    <row r="2052" spans="37:37" x14ac:dyDescent="0.25">
      <c r="AK2052" s="4" t="e">
        <f t="shared" si="301"/>
        <v>#N/A</v>
      </c>
    </row>
    <row r="2053" spans="37:37" x14ac:dyDescent="0.25">
      <c r="AK2053" s="4" t="e">
        <f t="shared" ref="AK2053:AK2116" si="302">IF(VLOOKUP(AJ2053,P2053:Q2945,2,FALSE)&gt;=$Q$3,$Q$2,VLOOKUP(AJ2053,P2053:Q2945,2,FALSE))</f>
        <v>#N/A</v>
      </c>
    </row>
    <row r="2054" spans="37:37" x14ac:dyDescent="0.25">
      <c r="AK2054" s="4" t="e">
        <f t="shared" si="302"/>
        <v>#N/A</v>
      </c>
    </row>
    <row r="2055" spans="37:37" x14ac:dyDescent="0.25">
      <c r="AK2055" s="4" t="e">
        <f t="shared" si="302"/>
        <v>#N/A</v>
      </c>
    </row>
    <row r="2056" spans="37:37" x14ac:dyDescent="0.25">
      <c r="AK2056" s="4" t="e">
        <f t="shared" si="302"/>
        <v>#N/A</v>
      </c>
    </row>
    <row r="2057" spans="37:37" x14ac:dyDescent="0.25">
      <c r="AK2057" s="4" t="e">
        <f t="shared" si="302"/>
        <v>#N/A</v>
      </c>
    </row>
    <row r="2058" spans="37:37" x14ac:dyDescent="0.25">
      <c r="AK2058" s="4" t="e">
        <f t="shared" si="302"/>
        <v>#N/A</v>
      </c>
    </row>
    <row r="2059" spans="37:37" x14ac:dyDescent="0.25">
      <c r="AK2059" s="4" t="e">
        <f t="shared" si="302"/>
        <v>#N/A</v>
      </c>
    </row>
    <row r="2060" spans="37:37" x14ac:dyDescent="0.25">
      <c r="AK2060" s="4" t="e">
        <f t="shared" si="302"/>
        <v>#N/A</v>
      </c>
    </row>
    <row r="2061" spans="37:37" x14ac:dyDescent="0.25">
      <c r="AK2061" s="4" t="e">
        <f t="shared" si="302"/>
        <v>#N/A</v>
      </c>
    </row>
    <row r="2062" spans="37:37" x14ac:dyDescent="0.25">
      <c r="AK2062" s="4" t="e">
        <f t="shared" si="302"/>
        <v>#N/A</v>
      </c>
    </row>
    <row r="2063" spans="37:37" x14ac:dyDescent="0.25">
      <c r="AK2063" s="4" t="e">
        <f t="shared" si="302"/>
        <v>#N/A</v>
      </c>
    </row>
    <row r="2064" spans="37:37" x14ac:dyDescent="0.25">
      <c r="AK2064" s="4" t="e">
        <f t="shared" si="302"/>
        <v>#N/A</v>
      </c>
    </row>
    <row r="2065" spans="37:37" x14ac:dyDescent="0.25">
      <c r="AK2065" s="4" t="e">
        <f t="shared" si="302"/>
        <v>#N/A</v>
      </c>
    </row>
    <row r="2066" spans="37:37" x14ac:dyDescent="0.25">
      <c r="AK2066" s="4" t="e">
        <f t="shared" si="302"/>
        <v>#N/A</v>
      </c>
    </row>
    <row r="2067" spans="37:37" x14ac:dyDescent="0.25">
      <c r="AK2067" s="4" t="e">
        <f t="shared" si="302"/>
        <v>#N/A</v>
      </c>
    </row>
    <row r="2068" spans="37:37" x14ac:dyDescent="0.25">
      <c r="AK2068" s="4" t="e">
        <f t="shared" si="302"/>
        <v>#N/A</v>
      </c>
    </row>
    <row r="2069" spans="37:37" x14ac:dyDescent="0.25">
      <c r="AK2069" s="4" t="e">
        <f t="shared" si="302"/>
        <v>#N/A</v>
      </c>
    </row>
    <row r="2070" spans="37:37" x14ac:dyDescent="0.25">
      <c r="AK2070" s="4" t="e">
        <f t="shared" si="302"/>
        <v>#N/A</v>
      </c>
    </row>
    <row r="2071" spans="37:37" x14ac:dyDescent="0.25">
      <c r="AK2071" s="4" t="e">
        <f t="shared" si="302"/>
        <v>#N/A</v>
      </c>
    </row>
    <row r="2072" spans="37:37" x14ac:dyDescent="0.25">
      <c r="AK2072" s="4" t="e">
        <f t="shared" si="302"/>
        <v>#N/A</v>
      </c>
    </row>
    <row r="2073" spans="37:37" x14ac:dyDescent="0.25">
      <c r="AK2073" s="4" t="e">
        <f t="shared" si="302"/>
        <v>#N/A</v>
      </c>
    </row>
    <row r="2074" spans="37:37" x14ac:dyDescent="0.25">
      <c r="AK2074" s="4" t="e">
        <f t="shared" si="302"/>
        <v>#N/A</v>
      </c>
    </row>
    <row r="2075" spans="37:37" x14ac:dyDescent="0.25">
      <c r="AK2075" s="4" t="e">
        <f t="shared" si="302"/>
        <v>#N/A</v>
      </c>
    </row>
    <row r="2076" spans="37:37" x14ac:dyDescent="0.25">
      <c r="AK2076" s="4" t="e">
        <f t="shared" si="302"/>
        <v>#N/A</v>
      </c>
    </row>
    <row r="2077" spans="37:37" x14ac:dyDescent="0.25">
      <c r="AK2077" s="4" t="e">
        <f t="shared" si="302"/>
        <v>#N/A</v>
      </c>
    </row>
    <row r="2078" spans="37:37" x14ac:dyDescent="0.25">
      <c r="AK2078" s="4" t="e">
        <f t="shared" si="302"/>
        <v>#N/A</v>
      </c>
    </row>
    <row r="2079" spans="37:37" x14ac:dyDescent="0.25">
      <c r="AK2079" s="4" t="e">
        <f t="shared" si="302"/>
        <v>#N/A</v>
      </c>
    </row>
    <row r="2080" spans="37:37" x14ac:dyDescent="0.25">
      <c r="AK2080" s="4" t="e">
        <f t="shared" si="302"/>
        <v>#N/A</v>
      </c>
    </row>
    <row r="2081" spans="37:37" x14ac:dyDescent="0.25">
      <c r="AK2081" s="4" t="e">
        <f t="shared" si="302"/>
        <v>#N/A</v>
      </c>
    </row>
    <row r="2082" spans="37:37" x14ac:dyDescent="0.25">
      <c r="AK2082" s="4" t="e">
        <f t="shared" si="302"/>
        <v>#N/A</v>
      </c>
    </row>
    <row r="2083" spans="37:37" x14ac:dyDescent="0.25">
      <c r="AK2083" s="4" t="e">
        <f t="shared" si="302"/>
        <v>#N/A</v>
      </c>
    </row>
    <row r="2084" spans="37:37" x14ac:dyDescent="0.25">
      <c r="AK2084" s="4" t="e">
        <f t="shared" si="302"/>
        <v>#N/A</v>
      </c>
    </row>
    <row r="2085" spans="37:37" x14ac:dyDescent="0.25">
      <c r="AK2085" s="4" t="e">
        <f t="shared" si="302"/>
        <v>#N/A</v>
      </c>
    </row>
    <row r="2086" spans="37:37" x14ac:dyDescent="0.25">
      <c r="AK2086" s="4" t="e">
        <f t="shared" si="302"/>
        <v>#N/A</v>
      </c>
    </row>
    <row r="2087" spans="37:37" x14ac:dyDescent="0.25">
      <c r="AK2087" s="4" t="e">
        <f t="shared" si="302"/>
        <v>#N/A</v>
      </c>
    </row>
    <row r="2088" spans="37:37" x14ac:dyDescent="0.25">
      <c r="AK2088" s="4" t="e">
        <f t="shared" si="302"/>
        <v>#N/A</v>
      </c>
    </row>
    <row r="2089" spans="37:37" x14ac:dyDescent="0.25">
      <c r="AK2089" s="4" t="e">
        <f t="shared" si="302"/>
        <v>#N/A</v>
      </c>
    </row>
    <row r="2090" spans="37:37" x14ac:dyDescent="0.25">
      <c r="AK2090" s="4" t="e">
        <f t="shared" si="302"/>
        <v>#N/A</v>
      </c>
    </row>
    <row r="2091" spans="37:37" x14ac:dyDescent="0.25">
      <c r="AK2091" s="4" t="e">
        <f t="shared" si="302"/>
        <v>#N/A</v>
      </c>
    </row>
    <row r="2092" spans="37:37" x14ac:dyDescent="0.25">
      <c r="AK2092" s="4" t="e">
        <f t="shared" si="302"/>
        <v>#N/A</v>
      </c>
    </row>
    <row r="2093" spans="37:37" x14ac:dyDescent="0.25">
      <c r="AK2093" s="4" t="e">
        <f t="shared" si="302"/>
        <v>#N/A</v>
      </c>
    </row>
    <row r="2094" spans="37:37" x14ac:dyDescent="0.25">
      <c r="AK2094" s="4" t="e">
        <f t="shared" si="302"/>
        <v>#N/A</v>
      </c>
    </row>
    <row r="2095" spans="37:37" x14ac:dyDescent="0.25">
      <c r="AK2095" s="4" t="e">
        <f t="shared" si="302"/>
        <v>#N/A</v>
      </c>
    </row>
    <row r="2096" spans="37:37" x14ac:dyDescent="0.25">
      <c r="AK2096" s="4" t="e">
        <f t="shared" si="302"/>
        <v>#N/A</v>
      </c>
    </row>
    <row r="2097" spans="37:37" x14ac:dyDescent="0.25">
      <c r="AK2097" s="4" t="e">
        <f t="shared" si="302"/>
        <v>#N/A</v>
      </c>
    </row>
    <row r="2098" spans="37:37" x14ac:dyDescent="0.25">
      <c r="AK2098" s="4" t="e">
        <f t="shared" si="302"/>
        <v>#N/A</v>
      </c>
    </row>
    <row r="2099" spans="37:37" x14ac:dyDescent="0.25">
      <c r="AK2099" s="4" t="e">
        <f t="shared" si="302"/>
        <v>#N/A</v>
      </c>
    </row>
    <row r="2100" spans="37:37" x14ac:dyDescent="0.25">
      <c r="AK2100" s="4" t="e">
        <f t="shared" si="302"/>
        <v>#N/A</v>
      </c>
    </row>
    <row r="2101" spans="37:37" x14ac:dyDescent="0.25">
      <c r="AK2101" s="4" t="e">
        <f t="shared" si="302"/>
        <v>#N/A</v>
      </c>
    </row>
    <row r="2102" spans="37:37" x14ac:dyDescent="0.25">
      <c r="AK2102" s="4" t="e">
        <f t="shared" si="302"/>
        <v>#N/A</v>
      </c>
    </row>
    <row r="2103" spans="37:37" x14ac:dyDescent="0.25">
      <c r="AK2103" s="4" t="e">
        <f t="shared" si="302"/>
        <v>#N/A</v>
      </c>
    </row>
    <row r="2104" spans="37:37" x14ac:dyDescent="0.25">
      <c r="AK2104" s="4" t="e">
        <f t="shared" si="302"/>
        <v>#N/A</v>
      </c>
    </row>
    <row r="2105" spans="37:37" x14ac:dyDescent="0.25">
      <c r="AK2105" s="4" t="e">
        <f t="shared" si="302"/>
        <v>#N/A</v>
      </c>
    </row>
    <row r="2106" spans="37:37" x14ac:dyDescent="0.25">
      <c r="AK2106" s="4" t="e">
        <f t="shared" si="302"/>
        <v>#N/A</v>
      </c>
    </row>
    <row r="2107" spans="37:37" x14ac:dyDescent="0.25">
      <c r="AK2107" s="4" t="e">
        <f t="shared" si="302"/>
        <v>#N/A</v>
      </c>
    </row>
    <row r="2108" spans="37:37" x14ac:dyDescent="0.25">
      <c r="AK2108" s="4" t="e">
        <f t="shared" si="302"/>
        <v>#N/A</v>
      </c>
    </row>
    <row r="2109" spans="37:37" x14ac:dyDescent="0.25">
      <c r="AK2109" s="4" t="e">
        <f t="shared" si="302"/>
        <v>#N/A</v>
      </c>
    </row>
    <row r="2110" spans="37:37" x14ac:dyDescent="0.25">
      <c r="AK2110" s="4" t="e">
        <f t="shared" si="302"/>
        <v>#N/A</v>
      </c>
    </row>
    <row r="2111" spans="37:37" x14ac:dyDescent="0.25">
      <c r="AK2111" s="4" t="e">
        <f t="shared" si="302"/>
        <v>#N/A</v>
      </c>
    </row>
    <row r="2112" spans="37:37" x14ac:dyDescent="0.25">
      <c r="AK2112" s="4" t="e">
        <f t="shared" si="302"/>
        <v>#N/A</v>
      </c>
    </row>
    <row r="2113" spans="37:37" x14ac:dyDescent="0.25">
      <c r="AK2113" s="4" t="e">
        <f t="shared" si="302"/>
        <v>#N/A</v>
      </c>
    </row>
    <row r="2114" spans="37:37" x14ac:dyDescent="0.25">
      <c r="AK2114" s="4" t="e">
        <f t="shared" si="302"/>
        <v>#N/A</v>
      </c>
    </row>
    <row r="2115" spans="37:37" x14ac:dyDescent="0.25">
      <c r="AK2115" s="4" t="e">
        <f t="shared" si="302"/>
        <v>#N/A</v>
      </c>
    </row>
    <row r="2116" spans="37:37" x14ac:dyDescent="0.25">
      <c r="AK2116" s="4" t="e">
        <f t="shared" si="302"/>
        <v>#N/A</v>
      </c>
    </row>
    <row r="2117" spans="37:37" x14ac:dyDescent="0.25">
      <c r="AK2117" s="4" t="e">
        <f t="shared" ref="AK2117:AK2180" si="303">IF(VLOOKUP(AJ2117,P2117:Q3009,2,FALSE)&gt;=$Q$3,$Q$2,VLOOKUP(AJ2117,P2117:Q3009,2,FALSE))</f>
        <v>#N/A</v>
      </c>
    </row>
    <row r="2118" spans="37:37" x14ac:dyDescent="0.25">
      <c r="AK2118" s="4" t="e">
        <f t="shared" si="303"/>
        <v>#N/A</v>
      </c>
    </row>
    <row r="2119" spans="37:37" x14ac:dyDescent="0.25">
      <c r="AK2119" s="4" t="e">
        <f t="shared" si="303"/>
        <v>#N/A</v>
      </c>
    </row>
    <row r="2120" spans="37:37" x14ac:dyDescent="0.25">
      <c r="AK2120" s="4" t="e">
        <f t="shared" si="303"/>
        <v>#N/A</v>
      </c>
    </row>
    <row r="2121" spans="37:37" x14ac:dyDescent="0.25">
      <c r="AK2121" s="4" t="e">
        <f t="shared" si="303"/>
        <v>#N/A</v>
      </c>
    </row>
    <row r="2122" spans="37:37" x14ac:dyDescent="0.25">
      <c r="AK2122" s="4" t="e">
        <f t="shared" si="303"/>
        <v>#N/A</v>
      </c>
    </row>
    <row r="2123" spans="37:37" x14ac:dyDescent="0.25">
      <c r="AK2123" s="4" t="e">
        <f t="shared" si="303"/>
        <v>#N/A</v>
      </c>
    </row>
    <row r="2124" spans="37:37" x14ac:dyDescent="0.25">
      <c r="AK2124" s="4" t="e">
        <f t="shared" si="303"/>
        <v>#N/A</v>
      </c>
    </row>
    <row r="2125" spans="37:37" x14ac:dyDescent="0.25">
      <c r="AK2125" s="4" t="e">
        <f t="shared" si="303"/>
        <v>#N/A</v>
      </c>
    </row>
    <row r="2126" spans="37:37" x14ac:dyDescent="0.25">
      <c r="AK2126" s="4" t="e">
        <f t="shared" si="303"/>
        <v>#N/A</v>
      </c>
    </row>
    <row r="2127" spans="37:37" x14ac:dyDescent="0.25">
      <c r="AK2127" s="4" t="e">
        <f t="shared" si="303"/>
        <v>#N/A</v>
      </c>
    </row>
    <row r="2128" spans="37:37" x14ac:dyDescent="0.25">
      <c r="AK2128" s="4" t="e">
        <f t="shared" si="303"/>
        <v>#N/A</v>
      </c>
    </row>
    <row r="2129" spans="37:37" x14ac:dyDescent="0.25">
      <c r="AK2129" s="4" t="e">
        <f t="shared" si="303"/>
        <v>#N/A</v>
      </c>
    </row>
    <row r="2130" spans="37:37" x14ac:dyDescent="0.25">
      <c r="AK2130" s="4" t="e">
        <f t="shared" si="303"/>
        <v>#N/A</v>
      </c>
    </row>
    <row r="2131" spans="37:37" x14ac:dyDescent="0.25">
      <c r="AK2131" s="4" t="e">
        <f t="shared" si="303"/>
        <v>#N/A</v>
      </c>
    </row>
    <row r="2132" spans="37:37" x14ac:dyDescent="0.25">
      <c r="AK2132" s="4" t="e">
        <f t="shared" si="303"/>
        <v>#N/A</v>
      </c>
    </row>
    <row r="2133" spans="37:37" x14ac:dyDescent="0.25">
      <c r="AK2133" s="4" t="e">
        <f t="shared" si="303"/>
        <v>#N/A</v>
      </c>
    </row>
    <row r="2134" spans="37:37" x14ac:dyDescent="0.25">
      <c r="AK2134" s="4" t="e">
        <f t="shared" si="303"/>
        <v>#N/A</v>
      </c>
    </row>
    <row r="2135" spans="37:37" x14ac:dyDescent="0.25">
      <c r="AK2135" s="4" t="e">
        <f t="shared" si="303"/>
        <v>#N/A</v>
      </c>
    </row>
    <row r="2136" spans="37:37" x14ac:dyDescent="0.25">
      <c r="AK2136" s="4" t="e">
        <f t="shared" si="303"/>
        <v>#N/A</v>
      </c>
    </row>
    <row r="2137" spans="37:37" x14ac:dyDescent="0.25">
      <c r="AK2137" s="4" t="e">
        <f t="shared" si="303"/>
        <v>#N/A</v>
      </c>
    </row>
    <row r="2138" spans="37:37" x14ac:dyDescent="0.25">
      <c r="AK2138" s="4" t="e">
        <f t="shared" si="303"/>
        <v>#N/A</v>
      </c>
    </row>
    <row r="2139" spans="37:37" x14ac:dyDescent="0.25">
      <c r="AK2139" s="4" t="e">
        <f t="shared" si="303"/>
        <v>#N/A</v>
      </c>
    </row>
    <row r="2140" spans="37:37" x14ac:dyDescent="0.25">
      <c r="AK2140" s="4" t="e">
        <f t="shared" si="303"/>
        <v>#N/A</v>
      </c>
    </row>
    <row r="2141" spans="37:37" x14ac:dyDescent="0.25">
      <c r="AK2141" s="4" t="e">
        <f t="shared" si="303"/>
        <v>#N/A</v>
      </c>
    </row>
    <row r="2142" spans="37:37" x14ac:dyDescent="0.25">
      <c r="AK2142" s="4" t="e">
        <f t="shared" si="303"/>
        <v>#N/A</v>
      </c>
    </row>
    <row r="2143" spans="37:37" x14ac:dyDescent="0.25">
      <c r="AK2143" s="4" t="e">
        <f t="shared" si="303"/>
        <v>#N/A</v>
      </c>
    </row>
    <row r="2144" spans="37:37" x14ac:dyDescent="0.25">
      <c r="AK2144" s="4" t="e">
        <f t="shared" si="303"/>
        <v>#N/A</v>
      </c>
    </row>
    <row r="2145" spans="37:37" x14ac:dyDescent="0.25">
      <c r="AK2145" s="4" t="e">
        <f t="shared" si="303"/>
        <v>#N/A</v>
      </c>
    </row>
    <row r="2146" spans="37:37" x14ac:dyDescent="0.25">
      <c r="AK2146" s="4" t="e">
        <f t="shared" si="303"/>
        <v>#N/A</v>
      </c>
    </row>
    <row r="2147" spans="37:37" x14ac:dyDescent="0.25">
      <c r="AK2147" s="4" t="e">
        <f t="shared" si="303"/>
        <v>#N/A</v>
      </c>
    </row>
    <row r="2148" spans="37:37" x14ac:dyDescent="0.25">
      <c r="AK2148" s="4" t="e">
        <f t="shared" si="303"/>
        <v>#N/A</v>
      </c>
    </row>
    <row r="2149" spans="37:37" x14ac:dyDescent="0.25">
      <c r="AK2149" s="4" t="e">
        <f t="shared" si="303"/>
        <v>#N/A</v>
      </c>
    </row>
    <row r="2150" spans="37:37" x14ac:dyDescent="0.25">
      <c r="AK2150" s="4" t="e">
        <f t="shared" si="303"/>
        <v>#N/A</v>
      </c>
    </row>
    <row r="2151" spans="37:37" x14ac:dyDescent="0.25">
      <c r="AK2151" s="4" t="e">
        <f t="shared" si="303"/>
        <v>#N/A</v>
      </c>
    </row>
    <row r="2152" spans="37:37" x14ac:dyDescent="0.25">
      <c r="AK2152" s="4" t="e">
        <f t="shared" si="303"/>
        <v>#N/A</v>
      </c>
    </row>
    <row r="2153" spans="37:37" x14ac:dyDescent="0.25">
      <c r="AK2153" s="4" t="e">
        <f t="shared" si="303"/>
        <v>#N/A</v>
      </c>
    </row>
    <row r="2154" spans="37:37" x14ac:dyDescent="0.25">
      <c r="AK2154" s="4" t="e">
        <f t="shared" si="303"/>
        <v>#N/A</v>
      </c>
    </row>
    <row r="2155" spans="37:37" x14ac:dyDescent="0.25">
      <c r="AK2155" s="4" t="e">
        <f t="shared" si="303"/>
        <v>#N/A</v>
      </c>
    </row>
    <row r="2156" spans="37:37" x14ac:dyDescent="0.25">
      <c r="AK2156" s="4" t="e">
        <f t="shared" si="303"/>
        <v>#N/A</v>
      </c>
    </row>
    <row r="2157" spans="37:37" x14ac:dyDescent="0.25">
      <c r="AK2157" s="4" t="e">
        <f t="shared" si="303"/>
        <v>#N/A</v>
      </c>
    </row>
    <row r="2158" spans="37:37" x14ac:dyDescent="0.25">
      <c r="AK2158" s="4" t="e">
        <f t="shared" si="303"/>
        <v>#N/A</v>
      </c>
    </row>
    <row r="2159" spans="37:37" x14ac:dyDescent="0.25">
      <c r="AK2159" s="4" t="e">
        <f t="shared" si="303"/>
        <v>#N/A</v>
      </c>
    </row>
    <row r="2160" spans="37:37" x14ac:dyDescent="0.25">
      <c r="AK2160" s="4" t="e">
        <f t="shared" si="303"/>
        <v>#N/A</v>
      </c>
    </row>
    <row r="2161" spans="37:37" x14ac:dyDescent="0.25">
      <c r="AK2161" s="4" t="e">
        <f t="shared" si="303"/>
        <v>#N/A</v>
      </c>
    </row>
    <row r="2162" spans="37:37" x14ac:dyDescent="0.25">
      <c r="AK2162" s="4" t="e">
        <f t="shared" si="303"/>
        <v>#N/A</v>
      </c>
    </row>
    <row r="2163" spans="37:37" x14ac:dyDescent="0.25">
      <c r="AK2163" s="4" t="e">
        <f t="shared" si="303"/>
        <v>#N/A</v>
      </c>
    </row>
    <row r="2164" spans="37:37" x14ac:dyDescent="0.25">
      <c r="AK2164" s="4" t="e">
        <f t="shared" si="303"/>
        <v>#N/A</v>
      </c>
    </row>
    <row r="2165" spans="37:37" x14ac:dyDescent="0.25">
      <c r="AK2165" s="4" t="e">
        <f t="shared" si="303"/>
        <v>#N/A</v>
      </c>
    </row>
    <row r="2166" spans="37:37" x14ac:dyDescent="0.25">
      <c r="AK2166" s="4" t="e">
        <f t="shared" si="303"/>
        <v>#N/A</v>
      </c>
    </row>
    <row r="2167" spans="37:37" x14ac:dyDescent="0.25">
      <c r="AK2167" s="4" t="e">
        <f t="shared" si="303"/>
        <v>#N/A</v>
      </c>
    </row>
    <row r="2168" spans="37:37" x14ac:dyDescent="0.25">
      <c r="AK2168" s="4" t="e">
        <f t="shared" si="303"/>
        <v>#N/A</v>
      </c>
    </row>
    <row r="2169" spans="37:37" x14ac:dyDescent="0.25">
      <c r="AK2169" s="4" t="e">
        <f t="shared" si="303"/>
        <v>#N/A</v>
      </c>
    </row>
    <row r="2170" spans="37:37" x14ac:dyDescent="0.25">
      <c r="AK2170" s="4" t="e">
        <f t="shared" si="303"/>
        <v>#N/A</v>
      </c>
    </row>
    <row r="2171" spans="37:37" x14ac:dyDescent="0.25">
      <c r="AK2171" s="4" t="e">
        <f t="shared" si="303"/>
        <v>#N/A</v>
      </c>
    </row>
    <row r="2172" spans="37:37" x14ac:dyDescent="0.25">
      <c r="AK2172" s="4" t="e">
        <f t="shared" si="303"/>
        <v>#N/A</v>
      </c>
    </row>
    <row r="2173" spans="37:37" x14ac:dyDescent="0.25">
      <c r="AK2173" s="4" t="e">
        <f t="shared" si="303"/>
        <v>#N/A</v>
      </c>
    </row>
    <row r="2174" spans="37:37" x14ac:dyDescent="0.25">
      <c r="AK2174" s="4" t="e">
        <f t="shared" si="303"/>
        <v>#N/A</v>
      </c>
    </row>
    <row r="2175" spans="37:37" x14ac:dyDescent="0.25">
      <c r="AK2175" s="4" t="e">
        <f t="shared" si="303"/>
        <v>#N/A</v>
      </c>
    </row>
    <row r="2176" spans="37:37" x14ac:dyDescent="0.25">
      <c r="AK2176" s="4" t="e">
        <f t="shared" si="303"/>
        <v>#N/A</v>
      </c>
    </row>
    <row r="2177" spans="37:37" x14ac:dyDescent="0.25">
      <c r="AK2177" s="4" t="e">
        <f t="shared" si="303"/>
        <v>#N/A</v>
      </c>
    </row>
    <row r="2178" spans="37:37" x14ac:dyDescent="0.25">
      <c r="AK2178" s="4" t="e">
        <f t="shared" si="303"/>
        <v>#N/A</v>
      </c>
    </row>
    <row r="2179" spans="37:37" x14ac:dyDescent="0.25">
      <c r="AK2179" s="4" t="e">
        <f t="shared" si="303"/>
        <v>#N/A</v>
      </c>
    </row>
    <row r="2180" spans="37:37" x14ac:dyDescent="0.25">
      <c r="AK2180" s="4" t="e">
        <f t="shared" si="303"/>
        <v>#N/A</v>
      </c>
    </row>
    <row r="2181" spans="37:37" x14ac:dyDescent="0.25">
      <c r="AK2181" s="4" t="e">
        <f t="shared" ref="AK2181:AK2244" si="304">IF(VLOOKUP(AJ2181,P2181:Q3073,2,FALSE)&gt;=$Q$3,$Q$2,VLOOKUP(AJ2181,P2181:Q3073,2,FALSE))</f>
        <v>#N/A</v>
      </c>
    </row>
    <row r="2182" spans="37:37" x14ac:dyDescent="0.25">
      <c r="AK2182" s="4" t="e">
        <f t="shared" si="304"/>
        <v>#N/A</v>
      </c>
    </row>
    <row r="2183" spans="37:37" x14ac:dyDescent="0.25">
      <c r="AK2183" s="4" t="e">
        <f t="shared" si="304"/>
        <v>#N/A</v>
      </c>
    </row>
    <row r="2184" spans="37:37" x14ac:dyDescent="0.25">
      <c r="AK2184" s="4" t="e">
        <f t="shared" si="304"/>
        <v>#N/A</v>
      </c>
    </row>
    <row r="2185" spans="37:37" x14ac:dyDescent="0.25">
      <c r="AK2185" s="4" t="e">
        <f t="shared" si="304"/>
        <v>#N/A</v>
      </c>
    </row>
    <row r="2186" spans="37:37" x14ac:dyDescent="0.25">
      <c r="AK2186" s="4" t="e">
        <f t="shared" si="304"/>
        <v>#N/A</v>
      </c>
    </row>
    <row r="2187" spans="37:37" x14ac:dyDescent="0.25">
      <c r="AK2187" s="4" t="e">
        <f t="shared" si="304"/>
        <v>#N/A</v>
      </c>
    </row>
    <row r="2188" spans="37:37" x14ac:dyDescent="0.25">
      <c r="AK2188" s="4" t="e">
        <f t="shared" si="304"/>
        <v>#N/A</v>
      </c>
    </row>
    <row r="2189" spans="37:37" x14ac:dyDescent="0.25">
      <c r="AK2189" s="4" t="e">
        <f t="shared" si="304"/>
        <v>#N/A</v>
      </c>
    </row>
    <row r="2190" spans="37:37" x14ac:dyDescent="0.25">
      <c r="AK2190" s="4" t="e">
        <f t="shared" si="304"/>
        <v>#N/A</v>
      </c>
    </row>
    <row r="2191" spans="37:37" x14ac:dyDescent="0.25">
      <c r="AK2191" s="4" t="e">
        <f t="shared" si="304"/>
        <v>#N/A</v>
      </c>
    </row>
    <row r="2192" spans="37:37" x14ac:dyDescent="0.25">
      <c r="AK2192" s="4" t="e">
        <f t="shared" si="304"/>
        <v>#N/A</v>
      </c>
    </row>
    <row r="2193" spans="37:37" x14ac:dyDescent="0.25">
      <c r="AK2193" s="4" t="e">
        <f t="shared" si="304"/>
        <v>#N/A</v>
      </c>
    </row>
    <row r="2194" spans="37:37" x14ac:dyDescent="0.25">
      <c r="AK2194" s="4" t="e">
        <f t="shared" si="304"/>
        <v>#N/A</v>
      </c>
    </row>
    <row r="2195" spans="37:37" x14ac:dyDescent="0.25">
      <c r="AK2195" s="4" t="e">
        <f t="shared" si="304"/>
        <v>#N/A</v>
      </c>
    </row>
    <row r="2196" spans="37:37" x14ac:dyDescent="0.25">
      <c r="AK2196" s="4" t="e">
        <f t="shared" si="304"/>
        <v>#N/A</v>
      </c>
    </row>
    <row r="2197" spans="37:37" x14ac:dyDescent="0.25">
      <c r="AK2197" s="4" t="e">
        <f t="shared" si="304"/>
        <v>#N/A</v>
      </c>
    </row>
    <row r="2198" spans="37:37" x14ac:dyDescent="0.25">
      <c r="AK2198" s="4" t="e">
        <f t="shared" si="304"/>
        <v>#N/A</v>
      </c>
    </row>
    <row r="2199" spans="37:37" x14ac:dyDescent="0.25">
      <c r="AK2199" s="4" t="e">
        <f t="shared" si="304"/>
        <v>#N/A</v>
      </c>
    </row>
    <row r="2200" spans="37:37" x14ac:dyDescent="0.25">
      <c r="AK2200" s="4" t="e">
        <f t="shared" si="304"/>
        <v>#N/A</v>
      </c>
    </row>
    <row r="2201" spans="37:37" x14ac:dyDescent="0.25">
      <c r="AK2201" s="4" t="e">
        <f t="shared" si="304"/>
        <v>#N/A</v>
      </c>
    </row>
    <row r="2202" spans="37:37" x14ac:dyDescent="0.25">
      <c r="AK2202" s="4" t="e">
        <f t="shared" si="304"/>
        <v>#N/A</v>
      </c>
    </row>
    <row r="2203" spans="37:37" x14ac:dyDescent="0.25">
      <c r="AK2203" s="4" t="e">
        <f t="shared" si="304"/>
        <v>#N/A</v>
      </c>
    </row>
    <row r="2204" spans="37:37" x14ac:dyDescent="0.25">
      <c r="AK2204" s="4" t="e">
        <f t="shared" si="304"/>
        <v>#N/A</v>
      </c>
    </row>
    <row r="2205" spans="37:37" x14ac:dyDescent="0.25">
      <c r="AK2205" s="4" t="e">
        <f t="shared" si="304"/>
        <v>#N/A</v>
      </c>
    </row>
    <row r="2206" spans="37:37" x14ac:dyDescent="0.25">
      <c r="AK2206" s="4" t="e">
        <f t="shared" si="304"/>
        <v>#N/A</v>
      </c>
    </row>
    <row r="2207" spans="37:37" x14ac:dyDescent="0.25">
      <c r="AK2207" s="4" t="e">
        <f t="shared" si="304"/>
        <v>#N/A</v>
      </c>
    </row>
    <row r="2208" spans="37:37" x14ac:dyDescent="0.25">
      <c r="AK2208" s="4" t="e">
        <f t="shared" si="304"/>
        <v>#N/A</v>
      </c>
    </row>
    <row r="2209" spans="37:37" x14ac:dyDescent="0.25">
      <c r="AK2209" s="4" t="e">
        <f t="shared" si="304"/>
        <v>#N/A</v>
      </c>
    </row>
    <row r="2210" spans="37:37" x14ac:dyDescent="0.25">
      <c r="AK2210" s="4" t="e">
        <f t="shared" si="304"/>
        <v>#N/A</v>
      </c>
    </row>
    <row r="2211" spans="37:37" x14ac:dyDescent="0.25">
      <c r="AK2211" s="4" t="e">
        <f t="shared" si="304"/>
        <v>#N/A</v>
      </c>
    </row>
    <row r="2212" spans="37:37" x14ac:dyDescent="0.25">
      <c r="AK2212" s="4" t="e">
        <f t="shared" si="304"/>
        <v>#N/A</v>
      </c>
    </row>
    <row r="2213" spans="37:37" x14ac:dyDescent="0.25">
      <c r="AK2213" s="4" t="e">
        <f t="shared" si="304"/>
        <v>#N/A</v>
      </c>
    </row>
    <row r="2214" spans="37:37" x14ac:dyDescent="0.25">
      <c r="AK2214" s="4" t="e">
        <f t="shared" si="304"/>
        <v>#N/A</v>
      </c>
    </row>
    <row r="2215" spans="37:37" x14ac:dyDescent="0.25">
      <c r="AK2215" s="4" t="e">
        <f t="shared" si="304"/>
        <v>#N/A</v>
      </c>
    </row>
    <row r="2216" spans="37:37" x14ac:dyDescent="0.25">
      <c r="AK2216" s="4" t="e">
        <f t="shared" si="304"/>
        <v>#N/A</v>
      </c>
    </row>
    <row r="2217" spans="37:37" x14ac:dyDescent="0.25">
      <c r="AK2217" s="4" t="e">
        <f t="shared" si="304"/>
        <v>#N/A</v>
      </c>
    </row>
    <row r="2218" spans="37:37" x14ac:dyDescent="0.25">
      <c r="AK2218" s="4" t="e">
        <f t="shared" si="304"/>
        <v>#N/A</v>
      </c>
    </row>
    <row r="2219" spans="37:37" x14ac:dyDescent="0.25">
      <c r="AK2219" s="4" t="e">
        <f t="shared" si="304"/>
        <v>#N/A</v>
      </c>
    </row>
    <row r="2220" spans="37:37" x14ac:dyDescent="0.25">
      <c r="AK2220" s="4" t="e">
        <f t="shared" si="304"/>
        <v>#N/A</v>
      </c>
    </row>
    <row r="2221" spans="37:37" x14ac:dyDescent="0.25">
      <c r="AK2221" s="4" t="e">
        <f t="shared" si="304"/>
        <v>#N/A</v>
      </c>
    </row>
    <row r="2222" spans="37:37" x14ac:dyDescent="0.25">
      <c r="AK2222" s="4" t="e">
        <f t="shared" si="304"/>
        <v>#N/A</v>
      </c>
    </row>
    <row r="2223" spans="37:37" x14ac:dyDescent="0.25">
      <c r="AK2223" s="4" t="e">
        <f t="shared" si="304"/>
        <v>#N/A</v>
      </c>
    </row>
    <row r="2224" spans="37:37" x14ac:dyDescent="0.25">
      <c r="AK2224" s="4" t="e">
        <f t="shared" si="304"/>
        <v>#N/A</v>
      </c>
    </row>
    <row r="2225" spans="37:37" x14ac:dyDescent="0.25">
      <c r="AK2225" s="4" t="e">
        <f t="shared" si="304"/>
        <v>#N/A</v>
      </c>
    </row>
    <row r="2226" spans="37:37" x14ac:dyDescent="0.25">
      <c r="AK2226" s="4" t="e">
        <f t="shared" si="304"/>
        <v>#N/A</v>
      </c>
    </row>
    <row r="2227" spans="37:37" x14ac:dyDescent="0.25">
      <c r="AK2227" s="4" t="e">
        <f t="shared" si="304"/>
        <v>#N/A</v>
      </c>
    </row>
    <row r="2228" spans="37:37" x14ac:dyDescent="0.25">
      <c r="AK2228" s="4" t="e">
        <f t="shared" si="304"/>
        <v>#N/A</v>
      </c>
    </row>
    <row r="2229" spans="37:37" x14ac:dyDescent="0.25">
      <c r="AK2229" s="4" t="e">
        <f t="shared" si="304"/>
        <v>#N/A</v>
      </c>
    </row>
    <row r="2230" spans="37:37" x14ac:dyDescent="0.25">
      <c r="AK2230" s="4" t="e">
        <f t="shared" si="304"/>
        <v>#N/A</v>
      </c>
    </row>
    <row r="2231" spans="37:37" x14ac:dyDescent="0.25">
      <c r="AK2231" s="4" t="e">
        <f t="shared" si="304"/>
        <v>#N/A</v>
      </c>
    </row>
    <row r="2232" spans="37:37" x14ac:dyDescent="0.25">
      <c r="AK2232" s="4" t="e">
        <f t="shared" si="304"/>
        <v>#N/A</v>
      </c>
    </row>
    <row r="2233" spans="37:37" x14ac:dyDescent="0.25">
      <c r="AK2233" s="4" t="e">
        <f t="shared" si="304"/>
        <v>#N/A</v>
      </c>
    </row>
    <row r="2234" spans="37:37" x14ac:dyDescent="0.25">
      <c r="AK2234" s="4" t="e">
        <f t="shared" si="304"/>
        <v>#N/A</v>
      </c>
    </row>
    <row r="2235" spans="37:37" x14ac:dyDescent="0.25">
      <c r="AK2235" s="4" t="e">
        <f t="shared" si="304"/>
        <v>#N/A</v>
      </c>
    </row>
    <row r="2236" spans="37:37" x14ac:dyDescent="0.25">
      <c r="AK2236" s="4" t="e">
        <f t="shared" si="304"/>
        <v>#N/A</v>
      </c>
    </row>
    <row r="2237" spans="37:37" x14ac:dyDescent="0.25">
      <c r="AK2237" s="4" t="e">
        <f t="shared" si="304"/>
        <v>#N/A</v>
      </c>
    </row>
    <row r="2238" spans="37:37" x14ac:dyDescent="0.25">
      <c r="AK2238" s="4" t="e">
        <f t="shared" si="304"/>
        <v>#N/A</v>
      </c>
    </row>
    <row r="2239" spans="37:37" x14ac:dyDescent="0.25">
      <c r="AK2239" s="4" t="e">
        <f t="shared" si="304"/>
        <v>#N/A</v>
      </c>
    </row>
    <row r="2240" spans="37:37" x14ac:dyDescent="0.25">
      <c r="AK2240" s="4" t="e">
        <f t="shared" si="304"/>
        <v>#N/A</v>
      </c>
    </row>
    <row r="2241" spans="37:37" x14ac:dyDescent="0.25">
      <c r="AK2241" s="4" t="e">
        <f t="shared" si="304"/>
        <v>#N/A</v>
      </c>
    </row>
    <row r="2242" spans="37:37" x14ac:dyDescent="0.25">
      <c r="AK2242" s="4" t="e">
        <f t="shared" si="304"/>
        <v>#N/A</v>
      </c>
    </row>
    <row r="2243" spans="37:37" x14ac:dyDescent="0.25">
      <c r="AK2243" s="4" t="e">
        <f t="shared" si="304"/>
        <v>#N/A</v>
      </c>
    </row>
    <row r="2244" spans="37:37" x14ac:dyDescent="0.25">
      <c r="AK2244" s="4" t="e">
        <f t="shared" si="304"/>
        <v>#N/A</v>
      </c>
    </row>
    <row r="2245" spans="37:37" x14ac:dyDescent="0.25">
      <c r="AK2245" s="4" t="e">
        <f t="shared" ref="AK2245:AK2308" si="305">IF(VLOOKUP(AJ2245,P2245:Q3137,2,FALSE)&gt;=$Q$3,$Q$2,VLOOKUP(AJ2245,P2245:Q3137,2,FALSE))</f>
        <v>#N/A</v>
      </c>
    </row>
    <row r="2246" spans="37:37" x14ac:dyDescent="0.25">
      <c r="AK2246" s="4" t="e">
        <f t="shared" si="305"/>
        <v>#N/A</v>
      </c>
    </row>
    <row r="2247" spans="37:37" x14ac:dyDescent="0.25">
      <c r="AK2247" s="4" t="e">
        <f t="shared" si="305"/>
        <v>#N/A</v>
      </c>
    </row>
    <row r="2248" spans="37:37" x14ac:dyDescent="0.25">
      <c r="AK2248" s="4" t="e">
        <f t="shared" si="305"/>
        <v>#N/A</v>
      </c>
    </row>
    <row r="2249" spans="37:37" x14ac:dyDescent="0.25">
      <c r="AK2249" s="4" t="e">
        <f t="shared" si="305"/>
        <v>#N/A</v>
      </c>
    </row>
    <row r="2250" spans="37:37" x14ac:dyDescent="0.25">
      <c r="AK2250" s="4" t="e">
        <f t="shared" si="305"/>
        <v>#N/A</v>
      </c>
    </row>
    <row r="2251" spans="37:37" x14ac:dyDescent="0.25">
      <c r="AK2251" s="4" t="e">
        <f t="shared" si="305"/>
        <v>#N/A</v>
      </c>
    </row>
    <row r="2252" spans="37:37" x14ac:dyDescent="0.25">
      <c r="AK2252" s="4" t="e">
        <f t="shared" si="305"/>
        <v>#N/A</v>
      </c>
    </row>
    <row r="2253" spans="37:37" x14ac:dyDescent="0.25">
      <c r="AK2253" s="4" t="e">
        <f t="shared" si="305"/>
        <v>#N/A</v>
      </c>
    </row>
    <row r="2254" spans="37:37" x14ac:dyDescent="0.25">
      <c r="AK2254" s="4" t="e">
        <f t="shared" si="305"/>
        <v>#N/A</v>
      </c>
    </row>
    <row r="2255" spans="37:37" x14ac:dyDescent="0.25">
      <c r="AK2255" s="4" t="e">
        <f t="shared" si="305"/>
        <v>#N/A</v>
      </c>
    </row>
    <row r="2256" spans="37:37" x14ac:dyDescent="0.25">
      <c r="AK2256" s="4" t="e">
        <f t="shared" si="305"/>
        <v>#N/A</v>
      </c>
    </row>
    <row r="2257" spans="37:37" x14ac:dyDescent="0.25">
      <c r="AK2257" s="4" t="e">
        <f t="shared" si="305"/>
        <v>#N/A</v>
      </c>
    </row>
    <row r="2258" spans="37:37" x14ac:dyDescent="0.25">
      <c r="AK2258" s="4" t="e">
        <f t="shared" si="305"/>
        <v>#N/A</v>
      </c>
    </row>
    <row r="2259" spans="37:37" x14ac:dyDescent="0.25">
      <c r="AK2259" s="4" t="e">
        <f t="shared" si="305"/>
        <v>#N/A</v>
      </c>
    </row>
    <row r="2260" spans="37:37" x14ac:dyDescent="0.25">
      <c r="AK2260" s="4" t="e">
        <f t="shared" si="305"/>
        <v>#N/A</v>
      </c>
    </row>
    <row r="2261" spans="37:37" x14ac:dyDescent="0.25">
      <c r="AK2261" s="4" t="e">
        <f t="shared" si="305"/>
        <v>#N/A</v>
      </c>
    </row>
    <row r="2262" spans="37:37" x14ac:dyDescent="0.25">
      <c r="AK2262" s="4" t="e">
        <f t="shared" si="305"/>
        <v>#N/A</v>
      </c>
    </row>
    <row r="2263" spans="37:37" x14ac:dyDescent="0.25">
      <c r="AK2263" s="4" t="e">
        <f t="shared" si="305"/>
        <v>#N/A</v>
      </c>
    </row>
    <row r="2264" spans="37:37" x14ac:dyDescent="0.25">
      <c r="AK2264" s="4" t="e">
        <f t="shared" si="305"/>
        <v>#N/A</v>
      </c>
    </row>
    <row r="2265" spans="37:37" x14ac:dyDescent="0.25">
      <c r="AK2265" s="4" t="e">
        <f t="shared" si="305"/>
        <v>#N/A</v>
      </c>
    </row>
    <row r="2266" spans="37:37" x14ac:dyDescent="0.25">
      <c r="AK2266" s="4" t="e">
        <f t="shared" si="305"/>
        <v>#N/A</v>
      </c>
    </row>
    <row r="2267" spans="37:37" x14ac:dyDescent="0.25">
      <c r="AK2267" s="4" t="e">
        <f t="shared" si="305"/>
        <v>#N/A</v>
      </c>
    </row>
    <row r="2268" spans="37:37" x14ac:dyDescent="0.25">
      <c r="AK2268" s="4" t="e">
        <f t="shared" si="305"/>
        <v>#N/A</v>
      </c>
    </row>
    <row r="2269" spans="37:37" x14ac:dyDescent="0.25">
      <c r="AK2269" s="4" t="e">
        <f t="shared" si="305"/>
        <v>#N/A</v>
      </c>
    </row>
    <row r="2270" spans="37:37" x14ac:dyDescent="0.25">
      <c r="AK2270" s="4" t="e">
        <f t="shared" si="305"/>
        <v>#N/A</v>
      </c>
    </row>
    <row r="2271" spans="37:37" x14ac:dyDescent="0.25">
      <c r="AK2271" s="4" t="e">
        <f t="shared" si="305"/>
        <v>#N/A</v>
      </c>
    </row>
    <row r="2272" spans="37:37" x14ac:dyDescent="0.25">
      <c r="AK2272" s="4" t="e">
        <f t="shared" si="305"/>
        <v>#N/A</v>
      </c>
    </row>
    <row r="2273" spans="37:37" x14ac:dyDescent="0.25">
      <c r="AK2273" s="4" t="e">
        <f t="shared" si="305"/>
        <v>#N/A</v>
      </c>
    </row>
    <row r="2274" spans="37:37" x14ac:dyDescent="0.25">
      <c r="AK2274" s="4" t="e">
        <f t="shared" si="305"/>
        <v>#N/A</v>
      </c>
    </row>
    <row r="2275" spans="37:37" x14ac:dyDescent="0.25">
      <c r="AK2275" s="4" t="e">
        <f t="shared" si="305"/>
        <v>#N/A</v>
      </c>
    </row>
    <row r="2276" spans="37:37" x14ac:dyDescent="0.25">
      <c r="AK2276" s="4" t="e">
        <f t="shared" si="305"/>
        <v>#N/A</v>
      </c>
    </row>
    <row r="2277" spans="37:37" x14ac:dyDescent="0.25">
      <c r="AK2277" s="4" t="e">
        <f t="shared" si="305"/>
        <v>#N/A</v>
      </c>
    </row>
    <row r="2278" spans="37:37" x14ac:dyDescent="0.25">
      <c r="AK2278" s="4" t="e">
        <f t="shared" si="305"/>
        <v>#N/A</v>
      </c>
    </row>
    <row r="2279" spans="37:37" x14ac:dyDescent="0.25">
      <c r="AK2279" s="4" t="e">
        <f t="shared" si="305"/>
        <v>#N/A</v>
      </c>
    </row>
    <row r="2280" spans="37:37" x14ac:dyDescent="0.25">
      <c r="AK2280" s="4" t="e">
        <f t="shared" si="305"/>
        <v>#N/A</v>
      </c>
    </row>
    <row r="2281" spans="37:37" x14ac:dyDescent="0.25">
      <c r="AK2281" s="4" t="e">
        <f t="shared" si="305"/>
        <v>#N/A</v>
      </c>
    </row>
    <row r="2282" spans="37:37" x14ac:dyDescent="0.25">
      <c r="AK2282" s="4" t="e">
        <f t="shared" si="305"/>
        <v>#N/A</v>
      </c>
    </row>
    <row r="2283" spans="37:37" x14ac:dyDescent="0.25">
      <c r="AK2283" s="4" t="e">
        <f t="shared" si="305"/>
        <v>#N/A</v>
      </c>
    </row>
    <row r="2284" spans="37:37" x14ac:dyDescent="0.25">
      <c r="AK2284" s="4" t="e">
        <f t="shared" si="305"/>
        <v>#N/A</v>
      </c>
    </row>
    <row r="2285" spans="37:37" x14ac:dyDescent="0.25">
      <c r="AK2285" s="4" t="e">
        <f t="shared" si="305"/>
        <v>#N/A</v>
      </c>
    </row>
    <row r="2286" spans="37:37" x14ac:dyDescent="0.25">
      <c r="AK2286" s="4" t="e">
        <f t="shared" si="305"/>
        <v>#N/A</v>
      </c>
    </row>
    <row r="2287" spans="37:37" x14ac:dyDescent="0.25">
      <c r="AK2287" s="4" t="e">
        <f t="shared" si="305"/>
        <v>#N/A</v>
      </c>
    </row>
    <row r="2288" spans="37:37" x14ac:dyDescent="0.25">
      <c r="AK2288" s="4" t="e">
        <f t="shared" si="305"/>
        <v>#N/A</v>
      </c>
    </row>
    <row r="2289" spans="37:37" x14ac:dyDescent="0.25">
      <c r="AK2289" s="4" t="e">
        <f t="shared" si="305"/>
        <v>#N/A</v>
      </c>
    </row>
    <row r="2290" spans="37:37" x14ac:dyDescent="0.25">
      <c r="AK2290" s="4" t="e">
        <f t="shared" si="305"/>
        <v>#N/A</v>
      </c>
    </row>
    <row r="2291" spans="37:37" x14ac:dyDescent="0.25">
      <c r="AK2291" s="4" t="e">
        <f t="shared" si="305"/>
        <v>#N/A</v>
      </c>
    </row>
    <row r="2292" spans="37:37" x14ac:dyDescent="0.25">
      <c r="AK2292" s="4" t="e">
        <f t="shared" si="305"/>
        <v>#N/A</v>
      </c>
    </row>
    <row r="2293" spans="37:37" x14ac:dyDescent="0.25">
      <c r="AK2293" s="4" t="e">
        <f t="shared" si="305"/>
        <v>#N/A</v>
      </c>
    </row>
    <row r="2294" spans="37:37" x14ac:dyDescent="0.25">
      <c r="AK2294" s="4" t="e">
        <f t="shared" si="305"/>
        <v>#N/A</v>
      </c>
    </row>
    <row r="2295" spans="37:37" x14ac:dyDescent="0.25">
      <c r="AK2295" s="4" t="e">
        <f t="shared" si="305"/>
        <v>#N/A</v>
      </c>
    </row>
    <row r="2296" spans="37:37" x14ac:dyDescent="0.25">
      <c r="AK2296" s="4" t="e">
        <f t="shared" si="305"/>
        <v>#N/A</v>
      </c>
    </row>
    <row r="2297" spans="37:37" x14ac:dyDescent="0.25">
      <c r="AK2297" s="4" t="e">
        <f t="shared" si="305"/>
        <v>#N/A</v>
      </c>
    </row>
    <row r="2298" spans="37:37" x14ac:dyDescent="0.25">
      <c r="AK2298" s="4" t="e">
        <f t="shared" si="305"/>
        <v>#N/A</v>
      </c>
    </row>
    <row r="2299" spans="37:37" x14ac:dyDescent="0.25">
      <c r="AK2299" s="4" t="e">
        <f t="shared" si="305"/>
        <v>#N/A</v>
      </c>
    </row>
    <row r="2300" spans="37:37" x14ac:dyDescent="0.25">
      <c r="AK2300" s="4" t="e">
        <f t="shared" si="305"/>
        <v>#N/A</v>
      </c>
    </row>
    <row r="2301" spans="37:37" x14ac:dyDescent="0.25">
      <c r="AK2301" s="4" t="e">
        <f t="shared" si="305"/>
        <v>#N/A</v>
      </c>
    </row>
    <row r="2302" spans="37:37" x14ac:dyDescent="0.25">
      <c r="AK2302" s="4" t="e">
        <f t="shared" si="305"/>
        <v>#N/A</v>
      </c>
    </row>
    <row r="2303" spans="37:37" x14ac:dyDescent="0.25">
      <c r="AK2303" s="4" t="e">
        <f t="shared" si="305"/>
        <v>#N/A</v>
      </c>
    </row>
    <row r="2304" spans="37:37" x14ac:dyDescent="0.25">
      <c r="AK2304" s="4" t="e">
        <f t="shared" si="305"/>
        <v>#N/A</v>
      </c>
    </row>
    <row r="2305" spans="37:37" x14ac:dyDescent="0.25">
      <c r="AK2305" s="4" t="e">
        <f t="shared" si="305"/>
        <v>#N/A</v>
      </c>
    </row>
    <row r="2306" spans="37:37" x14ac:dyDescent="0.25">
      <c r="AK2306" s="4" t="e">
        <f t="shared" si="305"/>
        <v>#N/A</v>
      </c>
    </row>
    <row r="2307" spans="37:37" x14ac:dyDescent="0.25">
      <c r="AK2307" s="4" t="e">
        <f t="shared" si="305"/>
        <v>#N/A</v>
      </c>
    </row>
    <row r="2308" spans="37:37" x14ac:dyDescent="0.25">
      <c r="AK2308" s="4" t="e">
        <f t="shared" si="305"/>
        <v>#N/A</v>
      </c>
    </row>
    <row r="2309" spans="37:37" x14ac:dyDescent="0.25">
      <c r="AK2309" s="4" t="e">
        <f t="shared" ref="AK2309:AK2372" si="306">IF(VLOOKUP(AJ2309,P2309:Q3201,2,FALSE)&gt;=$Q$3,$Q$2,VLOOKUP(AJ2309,P2309:Q3201,2,FALSE))</f>
        <v>#N/A</v>
      </c>
    </row>
    <row r="2310" spans="37:37" x14ac:dyDescent="0.25">
      <c r="AK2310" s="4" t="e">
        <f t="shared" si="306"/>
        <v>#N/A</v>
      </c>
    </row>
    <row r="2311" spans="37:37" x14ac:dyDescent="0.25">
      <c r="AK2311" s="4" t="e">
        <f t="shared" si="306"/>
        <v>#N/A</v>
      </c>
    </row>
    <row r="2312" spans="37:37" x14ac:dyDescent="0.25">
      <c r="AK2312" s="4" t="e">
        <f t="shared" si="306"/>
        <v>#N/A</v>
      </c>
    </row>
    <row r="2313" spans="37:37" x14ac:dyDescent="0.25">
      <c r="AK2313" s="4" t="e">
        <f t="shared" si="306"/>
        <v>#N/A</v>
      </c>
    </row>
    <row r="2314" spans="37:37" x14ac:dyDescent="0.25">
      <c r="AK2314" s="4" t="e">
        <f t="shared" si="306"/>
        <v>#N/A</v>
      </c>
    </row>
    <row r="2315" spans="37:37" x14ac:dyDescent="0.25">
      <c r="AK2315" s="4" t="e">
        <f t="shared" si="306"/>
        <v>#N/A</v>
      </c>
    </row>
    <row r="2316" spans="37:37" x14ac:dyDescent="0.25">
      <c r="AK2316" s="4" t="e">
        <f t="shared" si="306"/>
        <v>#N/A</v>
      </c>
    </row>
    <row r="2317" spans="37:37" x14ac:dyDescent="0.25">
      <c r="AK2317" s="4" t="e">
        <f t="shared" si="306"/>
        <v>#N/A</v>
      </c>
    </row>
    <row r="2318" spans="37:37" x14ac:dyDescent="0.25">
      <c r="AK2318" s="4" t="e">
        <f t="shared" si="306"/>
        <v>#N/A</v>
      </c>
    </row>
    <row r="2319" spans="37:37" x14ac:dyDescent="0.25">
      <c r="AK2319" s="4" t="e">
        <f t="shared" si="306"/>
        <v>#N/A</v>
      </c>
    </row>
    <row r="2320" spans="37:37" x14ac:dyDescent="0.25">
      <c r="AK2320" s="4" t="e">
        <f t="shared" si="306"/>
        <v>#N/A</v>
      </c>
    </row>
    <row r="2321" spans="37:37" x14ac:dyDescent="0.25">
      <c r="AK2321" s="4" t="e">
        <f t="shared" si="306"/>
        <v>#N/A</v>
      </c>
    </row>
    <row r="2322" spans="37:37" x14ac:dyDescent="0.25">
      <c r="AK2322" s="4" t="e">
        <f t="shared" si="306"/>
        <v>#N/A</v>
      </c>
    </row>
    <row r="2323" spans="37:37" x14ac:dyDescent="0.25">
      <c r="AK2323" s="4" t="e">
        <f t="shared" si="306"/>
        <v>#N/A</v>
      </c>
    </row>
    <row r="2324" spans="37:37" x14ac:dyDescent="0.25">
      <c r="AK2324" s="4" t="e">
        <f t="shared" si="306"/>
        <v>#N/A</v>
      </c>
    </row>
    <row r="2325" spans="37:37" x14ac:dyDescent="0.25">
      <c r="AK2325" s="4" t="e">
        <f t="shared" si="306"/>
        <v>#N/A</v>
      </c>
    </row>
    <row r="2326" spans="37:37" x14ac:dyDescent="0.25">
      <c r="AK2326" s="4" t="e">
        <f t="shared" si="306"/>
        <v>#N/A</v>
      </c>
    </row>
    <row r="2327" spans="37:37" x14ac:dyDescent="0.25">
      <c r="AK2327" s="4" t="e">
        <f t="shared" si="306"/>
        <v>#N/A</v>
      </c>
    </row>
    <row r="2328" spans="37:37" x14ac:dyDescent="0.25">
      <c r="AK2328" s="4" t="e">
        <f t="shared" si="306"/>
        <v>#N/A</v>
      </c>
    </row>
    <row r="2329" spans="37:37" x14ac:dyDescent="0.25">
      <c r="AK2329" s="4" t="e">
        <f t="shared" si="306"/>
        <v>#N/A</v>
      </c>
    </row>
    <row r="2330" spans="37:37" x14ac:dyDescent="0.25">
      <c r="AK2330" s="4" t="e">
        <f t="shared" si="306"/>
        <v>#N/A</v>
      </c>
    </row>
    <row r="2331" spans="37:37" x14ac:dyDescent="0.25">
      <c r="AK2331" s="4" t="e">
        <f t="shared" si="306"/>
        <v>#N/A</v>
      </c>
    </row>
    <row r="2332" spans="37:37" x14ac:dyDescent="0.25">
      <c r="AK2332" s="4" t="e">
        <f t="shared" si="306"/>
        <v>#N/A</v>
      </c>
    </row>
    <row r="2333" spans="37:37" x14ac:dyDescent="0.25">
      <c r="AK2333" s="4" t="e">
        <f t="shared" si="306"/>
        <v>#N/A</v>
      </c>
    </row>
    <row r="2334" spans="37:37" x14ac:dyDescent="0.25">
      <c r="AK2334" s="4" t="e">
        <f t="shared" si="306"/>
        <v>#N/A</v>
      </c>
    </row>
    <row r="2335" spans="37:37" x14ac:dyDescent="0.25">
      <c r="AK2335" s="4" t="e">
        <f t="shared" si="306"/>
        <v>#N/A</v>
      </c>
    </row>
    <row r="2336" spans="37:37" x14ac:dyDescent="0.25">
      <c r="AK2336" s="4" t="e">
        <f t="shared" si="306"/>
        <v>#N/A</v>
      </c>
    </row>
    <row r="2337" spans="37:37" x14ac:dyDescent="0.25">
      <c r="AK2337" s="4" t="e">
        <f t="shared" si="306"/>
        <v>#N/A</v>
      </c>
    </row>
    <row r="2338" spans="37:37" x14ac:dyDescent="0.25">
      <c r="AK2338" s="4" t="e">
        <f t="shared" si="306"/>
        <v>#N/A</v>
      </c>
    </row>
    <row r="2339" spans="37:37" x14ac:dyDescent="0.25">
      <c r="AK2339" s="4" t="e">
        <f t="shared" si="306"/>
        <v>#N/A</v>
      </c>
    </row>
    <row r="2340" spans="37:37" x14ac:dyDescent="0.25">
      <c r="AK2340" s="4" t="e">
        <f t="shared" si="306"/>
        <v>#N/A</v>
      </c>
    </row>
    <row r="2341" spans="37:37" x14ac:dyDescent="0.25">
      <c r="AK2341" s="4" t="e">
        <f t="shared" si="306"/>
        <v>#N/A</v>
      </c>
    </row>
    <row r="2342" spans="37:37" x14ac:dyDescent="0.25">
      <c r="AK2342" s="4" t="e">
        <f t="shared" si="306"/>
        <v>#N/A</v>
      </c>
    </row>
    <row r="2343" spans="37:37" x14ac:dyDescent="0.25">
      <c r="AK2343" s="4" t="e">
        <f t="shared" si="306"/>
        <v>#N/A</v>
      </c>
    </row>
    <row r="2344" spans="37:37" x14ac:dyDescent="0.25">
      <c r="AK2344" s="4" t="e">
        <f t="shared" si="306"/>
        <v>#N/A</v>
      </c>
    </row>
    <row r="2345" spans="37:37" x14ac:dyDescent="0.25">
      <c r="AK2345" s="4" t="e">
        <f t="shared" si="306"/>
        <v>#N/A</v>
      </c>
    </row>
    <row r="2346" spans="37:37" x14ac:dyDescent="0.25">
      <c r="AK2346" s="4" t="e">
        <f t="shared" si="306"/>
        <v>#N/A</v>
      </c>
    </row>
    <row r="2347" spans="37:37" x14ac:dyDescent="0.25">
      <c r="AK2347" s="4" t="e">
        <f t="shared" si="306"/>
        <v>#N/A</v>
      </c>
    </row>
    <row r="2348" spans="37:37" x14ac:dyDescent="0.25">
      <c r="AK2348" s="4" t="e">
        <f t="shared" si="306"/>
        <v>#N/A</v>
      </c>
    </row>
    <row r="2349" spans="37:37" x14ac:dyDescent="0.25">
      <c r="AK2349" s="4" t="e">
        <f t="shared" si="306"/>
        <v>#N/A</v>
      </c>
    </row>
    <row r="2350" spans="37:37" x14ac:dyDescent="0.25">
      <c r="AK2350" s="4" t="e">
        <f t="shared" si="306"/>
        <v>#N/A</v>
      </c>
    </row>
    <row r="2351" spans="37:37" x14ac:dyDescent="0.25">
      <c r="AK2351" s="4" t="e">
        <f t="shared" si="306"/>
        <v>#N/A</v>
      </c>
    </row>
    <row r="2352" spans="37:37" x14ac:dyDescent="0.25">
      <c r="AK2352" s="4" t="e">
        <f t="shared" si="306"/>
        <v>#N/A</v>
      </c>
    </row>
    <row r="2353" spans="37:37" x14ac:dyDescent="0.25">
      <c r="AK2353" s="4" t="e">
        <f t="shared" si="306"/>
        <v>#N/A</v>
      </c>
    </row>
    <row r="2354" spans="37:37" x14ac:dyDescent="0.25">
      <c r="AK2354" s="4" t="e">
        <f t="shared" si="306"/>
        <v>#N/A</v>
      </c>
    </row>
    <row r="2355" spans="37:37" x14ac:dyDescent="0.25">
      <c r="AK2355" s="4" t="e">
        <f t="shared" si="306"/>
        <v>#N/A</v>
      </c>
    </row>
    <row r="2356" spans="37:37" x14ac:dyDescent="0.25">
      <c r="AK2356" s="4" t="e">
        <f t="shared" si="306"/>
        <v>#N/A</v>
      </c>
    </row>
    <row r="2357" spans="37:37" x14ac:dyDescent="0.25">
      <c r="AK2357" s="4" t="e">
        <f t="shared" si="306"/>
        <v>#N/A</v>
      </c>
    </row>
    <row r="2358" spans="37:37" x14ac:dyDescent="0.25">
      <c r="AK2358" s="4" t="e">
        <f t="shared" si="306"/>
        <v>#N/A</v>
      </c>
    </row>
    <row r="2359" spans="37:37" x14ac:dyDescent="0.25">
      <c r="AK2359" s="4" t="e">
        <f t="shared" si="306"/>
        <v>#N/A</v>
      </c>
    </row>
    <row r="2360" spans="37:37" x14ac:dyDescent="0.25">
      <c r="AK2360" s="4" t="e">
        <f t="shared" si="306"/>
        <v>#N/A</v>
      </c>
    </row>
    <row r="2361" spans="37:37" x14ac:dyDescent="0.25">
      <c r="AK2361" s="4" t="e">
        <f t="shared" si="306"/>
        <v>#N/A</v>
      </c>
    </row>
    <row r="2362" spans="37:37" x14ac:dyDescent="0.25">
      <c r="AK2362" s="4" t="e">
        <f t="shared" si="306"/>
        <v>#N/A</v>
      </c>
    </row>
    <row r="2363" spans="37:37" x14ac:dyDescent="0.25">
      <c r="AK2363" s="4" t="e">
        <f t="shared" si="306"/>
        <v>#N/A</v>
      </c>
    </row>
    <row r="2364" spans="37:37" x14ac:dyDescent="0.25">
      <c r="AK2364" s="4" t="e">
        <f t="shared" si="306"/>
        <v>#N/A</v>
      </c>
    </row>
    <row r="2365" spans="37:37" x14ac:dyDescent="0.25">
      <c r="AK2365" s="4" t="e">
        <f t="shared" si="306"/>
        <v>#N/A</v>
      </c>
    </row>
    <row r="2366" spans="37:37" x14ac:dyDescent="0.25">
      <c r="AK2366" s="4" t="e">
        <f t="shared" si="306"/>
        <v>#N/A</v>
      </c>
    </row>
    <row r="2367" spans="37:37" x14ac:dyDescent="0.25">
      <c r="AK2367" s="4" t="e">
        <f t="shared" si="306"/>
        <v>#N/A</v>
      </c>
    </row>
    <row r="2368" spans="37:37" x14ac:dyDescent="0.25">
      <c r="AK2368" s="4" t="e">
        <f t="shared" si="306"/>
        <v>#N/A</v>
      </c>
    </row>
    <row r="2369" spans="37:37" x14ac:dyDescent="0.25">
      <c r="AK2369" s="4" t="e">
        <f t="shared" si="306"/>
        <v>#N/A</v>
      </c>
    </row>
    <row r="2370" spans="37:37" x14ac:dyDescent="0.25">
      <c r="AK2370" s="4" t="e">
        <f t="shared" si="306"/>
        <v>#N/A</v>
      </c>
    </row>
    <row r="2371" spans="37:37" x14ac:dyDescent="0.25">
      <c r="AK2371" s="4" t="e">
        <f t="shared" si="306"/>
        <v>#N/A</v>
      </c>
    </row>
    <row r="2372" spans="37:37" x14ac:dyDescent="0.25">
      <c r="AK2372" s="4" t="e">
        <f t="shared" si="306"/>
        <v>#N/A</v>
      </c>
    </row>
    <row r="2373" spans="37:37" x14ac:dyDescent="0.25">
      <c r="AK2373" s="4" t="e">
        <f t="shared" ref="AK2373:AK2436" si="307">IF(VLOOKUP(AJ2373,P2373:Q3265,2,FALSE)&gt;=$Q$3,$Q$2,VLOOKUP(AJ2373,P2373:Q3265,2,FALSE))</f>
        <v>#N/A</v>
      </c>
    </row>
    <row r="2374" spans="37:37" x14ac:dyDescent="0.25">
      <c r="AK2374" s="4" t="e">
        <f t="shared" si="307"/>
        <v>#N/A</v>
      </c>
    </row>
    <row r="2375" spans="37:37" x14ac:dyDescent="0.25">
      <c r="AK2375" s="4" t="e">
        <f t="shared" si="307"/>
        <v>#N/A</v>
      </c>
    </row>
    <row r="2376" spans="37:37" x14ac:dyDescent="0.25">
      <c r="AK2376" s="4" t="e">
        <f t="shared" si="307"/>
        <v>#N/A</v>
      </c>
    </row>
    <row r="2377" spans="37:37" x14ac:dyDescent="0.25">
      <c r="AK2377" s="4" t="e">
        <f t="shared" si="307"/>
        <v>#N/A</v>
      </c>
    </row>
    <row r="2378" spans="37:37" x14ac:dyDescent="0.25">
      <c r="AK2378" s="4" t="e">
        <f t="shared" si="307"/>
        <v>#N/A</v>
      </c>
    </row>
    <row r="2379" spans="37:37" x14ac:dyDescent="0.25">
      <c r="AK2379" s="4" t="e">
        <f t="shared" si="307"/>
        <v>#N/A</v>
      </c>
    </row>
    <row r="2380" spans="37:37" x14ac:dyDescent="0.25">
      <c r="AK2380" s="4" t="e">
        <f t="shared" si="307"/>
        <v>#N/A</v>
      </c>
    </row>
    <row r="2381" spans="37:37" x14ac:dyDescent="0.25">
      <c r="AK2381" s="4" t="e">
        <f t="shared" si="307"/>
        <v>#N/A</v>
      </c>
    </row>
    <row r="2382" spans="37:37" x14ac:dyDescent="0.25">
      <c r="AK2382" s="4" t="e">
        <f t="shared" si="307"/>
        <v>#N/A</v>
      </c>
    </row>
    <row r="2383" spans="37:37" x14ac:dyDescent="0.25">
      <c r="AK2383" s="4" t="e">
        <f t="shared" si="307"/>
        <v>#N/A</v>
      </c>
    </row>
    <row r="2384" spans="37:37" x14ac:dyDescent="0.25">
      <c r="AK2384" s="4" t="e">
        <f t="shared" si="307"/>
        <v>#N/A</v>
      </c>
    </row>
    <row r="2385" spans="37:37" x14ac:dyDescent="0.25">
      <c r="AK2385" s="4" t="e">
        <f t="shared" si="307"/>
        <v>#N/A</v>
      </c>
    </row>
    <row r="2386" spans="37:37" x14ac:dyDescent="0.25">
      <c r="AK2386" s="4" t="e">
        <f t="shared" si="307"/>
        <v>#N/A</v>
      </c>
    </row>
    <row r="2387" spans="37:37" x14ac:dyDescent="0.25">
      <c r="AK2387" s="4" t="e">
        <f t="shared" si="307"/>
        <v>#N/A</v>
      </c>
    </row>
    <row r="2388" spans="37:37" x14ac:dyDescent="0.25">
      <c r="AK2388" s="4" t="e">
        <f t="shared" si="307"/>
        <v>#N/A</v>
      </c>
    </row>
    <row r="2389" spans="37:37" x14ac:dyDescent="0.25">
      <c r="AK2389" s="4" t="e">
        <f t="shared" si="307"/>
        <v>#N/A</v>
      </c>
    </row>
    <row r="2390" spans="37:37" x14ac:dyDescent="0.25">
      <c r="AK2390" s="4" t="e">
        <f t="shared" si="307"/>
        <v>#N/A</v>
      </c>
    </row>
    <row r="2391" spans="37:37" x14ac:dyDescent="0.25">
      <c r="AK2391" s="4" t="e">
        <f t="shared" si="307"/>
        <v>#N/A</v>
      </c>
    </row>
    <row r="2392" spans="37:37" x14ac:dyDescent="0.25">
      <c r="AK2392" s="4" t="e">
        <f t="shared" si="307"/>
        <v>#N/A</v>
      </c>
    </row>
    <row r="2393" spans="37:37" x14ac:dyDescent="0.25">
      <c r="AK2393" s="4" t="e">
        <f t="shared" si="307"/>
        <v>#N/A</v>
      </c>
    </row>
    <row r="2394" spans="37:37" x14ac:dyDescent="0.25">
      <c r="AK2394" s="4" t="e">
        <f t="shared" si="307"/>
        <v>#N/A</v>
      </c>
    </row>
    <row r="2395" spans="37:37" x14ac:dyDescent="0.25">
      <c r="AK2395" s="4" t="e">
        <f t="shared" si="307"/>
        <v>#N/A</v>
      </c>
    </row>
    <row r="2396" spans="37:37" x14ac:dyDescent="0.25">
      <c r="AK2396" s="4" t="e">
        <f t="shared" si="307"/>
        <v>#N/A</v>
      </c>
    </row>
    <row r="2397" spans="37:37" x14ac:dyDescent="0.25">
      <c r="AK2397" s="4" t="e">
        <f t="shared" si="307"/>
        <v>#N/A</v>
      </c>
    </row>
    <row r="2398" spans="37:37" x14ac:dyDescent="0.25">
      <c r="AK2398" s="4" t="e">
        <f t="shared" si="307"/>
        <v>#N/A</v>
      </c>
    </row>
    <row r="2399" spans="37:37" x14ac:dyDescent="0.25">
      <c r="AK2399" s="4" t="e">
        <f t="shared" si="307"/>
        <v>#N/A</v>
      </c>
    </row>
    <row r="2400" spans="37:37" x14ac:dyDescent="0.25">
      <c r="AK2400" s="4" t="e">
        <f t="shared" si="307"/>
        <v>#N/A</v>
      </c>
    </row>
    <row r="2401" spans="37:37" x14ac:dyDescent="0.25">
      <c r="AK2401" s="4" t="e">
        <f t="shared" si="307"/>
        <v>#N/A</v>
      </c>
    </row>
    <row r="2402" spans="37:37" x14ac:dyDescent="0.25">
      <c r="AK2402" s="4" t="e">
        <f t="shared" si="307"/>
        <v>#N/A</v>
      </c>
    </row>
    <row r="2403" spans="37:37" x14ac:dyDescent="0.25">
      <c r="AK2403" s="4" t="e">
        <f t="shared" si="307"/>
        <v>#N/A</v>
      </c>
    </row>
    <row r="2404" spans="37:37" x14ac:dyDescent="0.25">
      <c r="AK2404" s="4" t="e">
        <f t="shared" si="307"/>
        <v>#N/A</v>
      </c>
    </row>
    <row r="2405" spans="37:37" x14ac:dyDescent="0.25">
      <c r="AK2405" s="4" t="e">
        <f t="shared" si="307"/>
        <v>#N/A</v>
      </c>
    </row>
    <row r="2406" spans="37:37" x14ac:dyDescent="0.25">
      <c r="AK2406" s="4" t="e">
        <f t="shared" si="307"/>
        <v>#N/A</v>
      </c>
    </row>
    <row r="2407" spans="37:37" x14ac:dyDescent="0.25">
      <c r="AK2407" s="4" t="e">
        <f t="shared" si="307"/>
        <v>#N/A</v>
      </c>
    </row>
    <row r="2408" spans="37:37" x14ac:dyDescent="0.25">
      <c r="AK2408" s="4" t="e">
        <f t="shared" si="307"/>
        <v>#N/A</v>
      </c>
    </row>
    <row r="2409" spans="37:37" x14ac:dyDescent="0.25">
      <c r="AK2409" s="4" t="e">
        <f t="shared" si="307"/>
        <v>#N/A</v>
      </c>
    </row>
    <row r="2410" spans="37:37" x14ac:dyDescent="0.25">
      <c r="AK2410" s="4" t="e">
        <f t="shared" si="307"/>
        <v>#N/A</v>
      </c>
    </row>
    <row r="2411" spans="37:37" x14ac:dyDescent="0.25">
      <c r="AK2411" s="4" t="e">
        <f t="shared" si="307"/>
        <v>#N/A</v>
      </c>
    </row>
    <row r="2412" spans="37:37" x14ac:dyDescent="0.25">
      <c r="AK2412" s="4" t="e">
        <f t="shared" si="307"/>
        <v>#N/A</v>
      </c>
    </row>
    <row r="2413" spans="37:37" x14ac:dyDescent="0.25">
      <c r="AK2413" s="4" t="e">
        <f t="shared" si="307"/>
        <v>#N/A</v>
      </c>
    </row>
    <row r="2414" spans="37:37" x14ac:dyDescent="0.25">
      <c r="AK2414" s="4" t="e">
        <f t="shared" si="307"/>
        <v>#N/A</v>
      </c>
    </row>
    <row r="2415" spans="37:37" x14ac:dyDescent="0.25">
      <c r="AK2415" s="4" t="e">
        <f t="shared" si="307"/>
        <v>#N/A</v>
      </c>
    </row>
    <row r="2416" spans="37:37" x14ac:dyDescent="0.25">
      <c r="AK2416" s="4" t="e">
        <f t="shared" si="307"/>
        <v>#N/A</v>
      </c>
    </row>
    <row r="2417" spans="37:37" x14ac:dyDescent="0.25">
      <c r="AK2417" s="4" t="e">
        <f t="shared" si="307"/>
        <v>#N/A</v>
      </c>
    </row>
    <row r="2418" spans="37:37" x14ac:dyDescent="0.25">
      <c r="AK2418" s="4" t="e">
        <f t="shared" si="307"/>
        <v>#N/A</v>
      </c>
    </row>
    <row r="2419" spans="37:37" x14ac:dyDescent="0.25">
      <c r="AK2419" s="4" t="e">
        <f t="shared" si="307"/>
        <v>#N/A</v>
      </c>
    </row>
    <row r="2420" spans="37:37" x14ac:dyDescent="0.25">
      <c r="AK2420" s="4" t="e">
        <f t="shared" si="307"/>
        <v>#N/A</v>
      </c>
    </row>
    <row r="2421" spans="37:37" x14ac:dyDescent="0.25">
      <c r="AK2421" s="4" t="e">
        <f t="shared" si="307"/>
        <v>#N/A</v>
      </c>
    </row>
    <row r="2422" spans="37:37" x14ac:dyDescent="0.25">
      <c r="AK2422" s="4" t="e">
        <f t="shared" si="307"/>
        <v>#N/A</v>
      </c>
    </row>
    <row r="2423" spans="37:37" x14ac:dyDescent="0.25">
      <c r="AK2423" s="4" t="e">
        <f t="shared" si="307"/>
        <v>#N/A</v>
      </c>
    </row>
    <row r="2424" spans="37:37" x14ac:dyDescent="0.25">
      <c r="AK2424" s="4" t="e">
        <f t="shared" si="307"/>
        <v>#N/A</v>
      </c>
    </row>
    <row r="2425" spans="37:37" x14ac:dyDescent="0.25">
      <c r="AK2425" s="4" t="e">
        <f t="shared" si="307"/>
        <v>#N/A</v>
      </c>
    </row>
    <row r="2426" spans="37:37" x14ac:dyDescent="0.25">
      <c r="AK2426" s="4" t="e">
        <f t="shared" si="307"/>
        <v>#N/A</v>
      </c>
    </row>
    <row r="2427" spans="37:37" x14ac:dyDescent="0.25">
      <c r="AK2427" s="4" t="e">
        <f t="shared" si="307"/>
        <v>#N/A</v>
      </c>
    </row>
    <row r="2428" spans="37:37" x14ac:dyDescent="0.25">
      <c r="AK2428" s="4" t="e">
        <f t="shared" si="307"/>
        <v>#N/A</v>
      </c>
    </row>
    <row r="2429" spans="37:37" x14ac:dyDescent="0.25">
      <c r="AK2429" s="4" t="e">
        <f t="shared" si="307"/>
        <v>#N/A</v>
      </c>
    </row>
    <row r="2430" spans="37:37" x14ac:dyDescent="0.25">
      <c r="AK2430" s="4" t="e">
        <f t="shared" si="307"/>
        <v>#N/A</v>
      </c>
    </row>
    <row r="2431" spans="37:37" x14ac:dyDescent="0.25">
      <c r="AK2431" s="4" t="e">
        <f t="shared" si="307"/>
        <v>#N/A</v>
      </c>
    </row>
    <row r="2432" spans="37:37" x14ac:dyDescent="0.25">
      <c r="AK2432" s="4" t="e">
        <f t="shared" si="307"/>
        <v>#N/A</v>
      </c>
    </row>
    <row r="2433" spans="37:37" x14ac:dyDescent="0.25">
      <c r="AK2433" s="4" t="e">
        <f t="shared" si="307"/>
        <v>#N/A</v>
      </c>
    </row>
    <row r="2434" spans="37:37" x14ac:dyDescent="0.25">
      <c r="AK2434" s="4" t="e">
        <f t="shared" si="307"/>
        <v>#N/A</v>
      </c>
    </row>
    <row r="2435" spans="37:37" x14ac:dyDescent="0.25">
      <c r="AK2435" s="4" t="e">
        <f t="shared" si="307"/>
        <v>#N/A</v>
      </c>
    </row>
    <row r="2436" spans="37:37" x14ac:dyDescent="0.25">
      <c r="AK2436" s="4" t="e">
        <f t="shared" si="307"/>
        <v>#N/A</v>
      </c>
    </row>
    <row r="2437" spans="37:37" x14ac:dyDescent="0.25">
      <c r="AK2437" s="4" t="e">
        <f t="shared" ref="AK2437:AK2500" si="308">IF(VLOOKUP(AJ2437,P2437:Q3329,2,FALSE)&gt;=$Q$3,$Q$2,VLOOKUP(AJ2437,P2437:Q3329,2,FALSE))</f>
        <v>#N/A</v>
      </c>
    </row>
    <row r="2438" spans="37:37" x14ac:dyDescent="0.25">
      <c r="AK2438" s="4" t="e">
        <f t="shared" si="308"/>
        <v>#N/A</v>
      </c>
    </row>
    <row r="2439" spans="37:37" x14ac:dyDescent="0.25">
      <c r="AK2439" s="4" t="e">
        <f t="shared" si="308"/>
        <v>#N/A</v>
      </c>
    </row>
    <row r="2440" spans="37:37" x14ac:dyDescent="0.25">
      <c r="AK2440" s="4" t="e">
        <f t="shared" si="308"/>
        <v>#N/A</v>
      </c>
    </row>
    <row r="2441" spans="37:37" x14ac:dyDescent="0.25">
      <c r="AK2441" s="4" t="e">
        <f t="shared" si="308"/>
        <v>#N/A</v>
      </c>
    </row>
    <row r="2442" spans="37:37" x14ac:dyDescent="0.25">
      <c r="AK2442" s="4" t="e">
        <f t="shared" si="308"/>
        <v>#N/A</v>
      </c>
    </row>
    <row r="2443" spans="37:37" x14ac:dyDescent="0.25">
      <c r="AK2443" s="4" t="e">
        <f t="shared" si="308"/>
        <v>#N/A</v>
      </c>
    </row>
    <row r="2444" spans="37:37" x14ac:dyDescent="0.25">
      <c r="AK2444" s="4" t="e">
        <f t="shared" si="308"/>
        <v>#N/A</v>
      </c>
    </row>
    <row r="2445" spans="37:37" x14ac:dyDescent="0.25">
      <c r="AK2445" s="4" t="e">
        <f t="shared" si="308"/>
        <v>#N/A</v>
      </c>
    </row>
    <row r="2446" spans="37:37" x14ac:dyDescent="0.25">
      <c r="AK2446" s="4" t="e">
        <f t="shared" si="308"/>
        <v>#N/A</v>
      </c>
    </row>
    <row r="2447" spans="37:37" x14ac:dyDescent="0.25">
      <c r="AK2447" s="4" t="e">
        <f t="shared" si="308"/>
        <v>#N/A</v>
      </c>
    </row>
    <row r="2448" spans="37:37" x14ac:dyDescent="0.25">
      <c r="AK2448" s="4" t="e">
        <f t="shared" si="308"/>
        <v>#N/A</v>
      </c>
    </row>
    <row r="2449" spans="37:37" x14ac:dyDescent="0.25">
      <c r="AK2449" s="4" t="e">
        <f t="shared" si="308"/>
        <v>#N/A</v>
      </c>
    </row>
    <row r="2450" spans="37:37" x14ac:dyDescent="0.25">
      <c r="AK2450" s="4" t="e">
        <f t="shared" si="308"/>
        <v>#N/A</v>
      </c>
    </row>
    <row r="2451" spans="37:37" x14ac:dyDescent="0.25">
      <c r="AK2451" s="4" t="e">
        <f t="shared" si="308"/>
        <v>#N/A</v>
      </c>
    </row>
    <row r="2452" spans="37:37" x14ac:dyDescent="0.25">
      <c r="AK2452" s="4" t="e">
        <f t="shared" si="308"/>
        <v>#N/A</v>
      </c>
    </row>
    <row r="2453" spans="37:37" x14ac:dyDescent="0.25">
      <c r="AK2453" s="4" t="e">
        <f t="shared" si="308"/>
        <v>#N/A</v>
      </c>
    </row>
    <row r="2454" spans="37:37" x14ac:dyDescent="0.25">
      <c r="AK2454" s="4" t="e">
        <f t="shared" si="308"/>
        <v>#N/A</v>
      </c>
    </row>
    <row r="2455" spans="37:37" x14ac:dyDescent="0.25">
      <c r="AK2455" s="4" t="e">
        <f t="shared" si="308"/>
        <v>#N/A</v>
      </c>
    </row>
    <row r="2456" spans="37:37" x14ac:dyDescent="0.25">
      <c r="AK2456" s="4" t="e">
        <f t="shared" si="308"/>
        <v>#N/A</v>
      </c>
    </row>
    <row r="2457" spans="37:37" x14ac:dyDescent="0.25">
      <c r="AK2457" s="4" t="e">
        <f t="shared" si="308"/>
        <v>#N/A</v>
      </c>
    </row>
    <row r="2458" spans="37:37" x14ac:dyDescent="0.25">
      <c r="AK2458" s="4" t="e">
        <f t="shared" si="308"/>
        <v>#N/A</v>
      </c>
    </row>
    <row r="2459" spans="37:37" x14ac:dyDescent="0.25">
      <c r="AK2459" s="4" t="e">
        <f t="shared" si="308"/>
        <v>#N/A</v>
      </c>
    </row>
    <row r="2460" spans="37:37" x14ac:dyDescent="0.25">
      <c r="AK2460" s="4" t="e">
        <f t="shared" si="308"/>
        <v>#N/A</v>
      </c>
    </row>
    <row r="2461" spans="37:37" x14ac:dyDescent="0.25">
      <c r="AK2461" s="4" t="e">
        <f t="shared" si="308"/>
        <v>#N/A</v>
      </c>
    </row>
    <row r="2462" spans="37:37" x14ac:dyDescent="0.25">
      <c r="AK2462" s="4" t="e">
        <f t="shared" si="308"/>
        <v>#N/A</v>
      </c>
    </row>
    <row r="2463" spans="37:37" x14ac:dyDescent="0.25">
      <c r="AK2463" s="4" t="e">
        <f t="shared" si="308"/>
        <v>#N/A</v>
      </c>
    </row>
    <row r="2464" spans="37:37" x14ac:dyDescent="0.25">
      <c r="AK2464" s="4" t="e">
        <f t="shared" si="308"/>
        <v>#N/A</v>
      </c>
    </row>
    <row r="2465" spans="37:37" x14ac:dyDescent="0.25">
      <c r="AK2465" s="4" t="e">
        <f t="shared" si="308"/>
        <v>#N/A</v>
      </c>
    </row>
    <row r="2466" spans="37:37" x14ac:dyDescent="0.25">
      <c r="AK2466" s="4" t="e">
        <f t="shared" si="308"/>
        <v>#N/A</v>
      </c>
    </row>
    <row r="2467" spans="37:37" x14ac:dyDescent="0.25">
      <c r="AK2467" s="4" t="e">
        <f t="shared" si="308"/>
        <v>#N/A</v>
      </c>
    </row>
    <row r="2468" spans="37:37" x14ac:dyDescent="0.25">
      <c r="AK2468" s="4" t="e">
        <f t="shared" si="308"/>
        <v>#N/A</v>
      </c>
    </row>
    <row r="2469" spans="37:37" x14ac:dyDescent="0.25">
      <c r="AK2469" s="4" t="e">
        <f t="shared" si="308"/>
        <v>#N/A</v>
      </c>
    </row>
    <row r="2470" spans="37:37" x14ac:dyDescent="0.25">
      <c r="AK2470" s="4" t="e">
        <f t="shared" si="308"/>
        <v>#N/A</v>
      </c>
    </row>
    <row r="2471" spans="37:37" x14ac:dyDescent="0.25">
      <c r="AK2471" s="4" t="e">
        <f t="shared" si="308"/>
        <v>#N/A</v>
      </c>
    </row>
    <row r="2472" spans="37:37" x14ac:dyDescent="0.25">
      <c r="AK2472" s="4" t="e">
        <f t="shared" si="308"/>
        <v>#N/A</v>
      </c>
    </row>
    <row r="2473" spans="37:37" x14ac:dyDescent="0.25">
      <c r="AK2473" s="4" t="e">
        <f t="shared" si="308"/>
        <v>#N/A</v>
      </c>
    </row>
    <row r="2474" spans="37:37" x14ac:dyDescent="0.25">
      <c r="AK2474" s="4" t="e">
        <f t="shared" si="308"/>
        <v>#N/A</v>
      </c>
    </row>
    <row r="2475" spans="37:37" x14ac:dyDescent="0.25">
      <c r="AK2475" s="4" t="e">
        <f t="shared" si="308"/>
        <v>#N/A</v>
      </c>
    </row>
    <row r="2476" spans="37:37" x14ac:dyDescent="0.25">
      <c r="AK2476" s="4" t="e">
        <f t="shared" si="308"/>
        <v>#N/A</v>
      </c>
    </row>
    <row r="2477" spans="37:37" x14ac:dyDescent="0.25">
      <c r="AK2477" s="4" t="e">
        <f t="shared" si="308"/>
        <v>#N/A</v>
      </c>
    </row>
    <row r="2478" spans="37:37" x14ac:dyDescent="0.25">
      <c r="AK2478" s="4" t="e">
        <f t="shared" si="308"/>
        <v>#N/A</v>
      </c>
    </row>
    <row r="2479" spans="37:37" x14ac:dyDescent="0.25">
      <c r="AK2479" s="4" t="e">
        <f t="shared" si="308"/>
        <v>#N/A</v>
      </c>
    </row>
    <row r="2480" spans="37:37" x14ac:dyDescent="0.25">
      <c r="AK2480" s="4" t="e">
        <f t="shared" si="308"/>
        <v>#N/A</v>
      </c>
    </row>
    <row r="2481" spans="37:37" x14ac:dyDescent="0.25">
      <c r="AK2481" s="4" t="e">
        <f t="shared" si="308"/>
        <v>#N/A</v>
      </c>
    </row>
    <row r="2482" spans="37:37" x14ac:dyDescent="0.25">
      <c r="AK2482" s="4" t="e">
        <f t="shared" si="308"/>
        <v>#N/A</v>
      </c>
    </row>
    <row r="2483" spans="37:37" x14ac:dyDescent="0.25">
      <c r="AK2483" s="4" t="e">
        <f t="shared" si="308"/>
        <v>#N/A</v>
      </c>
    </row>
    <row r="2484" spans="37:37" x14ac:dyDescent="0.25">
      <c r="AK2484" s="4" t="e">
        <f t="shared" si="308"/>
        <v>#N/A</v>
      </c>
    </row>
    <row r="2485" spans="37:37" x14ac:dyDescent="0.25">
      <c r="AK2485" s="4" t="e">
        <f t="shared" si="308"/>
        <v>#N/A</v>
      </c>
    </row>
    <row r="2486" spans="37:37" x14ac:dyDescent="0.25">
      <c r="AK2486" s="4" t="e">
        <f t="shared" si="308"/>
        <v>#N/A</v>
      </c>
    </row>
    <row r="2487" spans="37:37" x14ac:dyDescent="0.25">
      <c r="AK2487" s="4" t="e">
        <f t="shared" si="308"/>
        <v>#N/A</v>
      </c>
    </row>
    <row r="2488" spans="37:37" x14ac:dyDescent="0.25">
      <c r="AK2488" s="4" t="e">
        <f t="shared" si="308"/>
        <v>#N/A</v>
      </c>
    </row>
    <row r="2489" spans="37:37" x14ac:dyDescent="0.25">
      <c r="AK2489" s="4" t="e">
        <f t="shared" si="308"/>
        <v>#N/A</v>
      </c>
    </row>
    <row r="2490" spans="37:37" x14ac:dyDescent="0.25">
      <c r="AK2490" s="4" t="e">
        <f t="shared" si="308"/>
        <v>#N/A</v>
      </c>
    </row>
    <row r="2491" spans="37:37" x14ac:dyDescent="0.25">
      <c r="AK2491" s="4" t="e">
        <f t="shared" si="308"/>
        <v>#N/A</v>
      </c>
    </row>
    <row r="2492" spans="37:37" x14ac:dyDescent="0.25">
      <c r="AK2492" s="4" t="e">
        <f t="shared" si="308"/>
        <v>#N/A</v>
      </c>
    </row>
    <row r="2493" spans="37:37" x14ac:dyDescent="0.25">
      <c r="AK2493" s="4" t="e">
        <f t="shared" si="308"/>
        <v>#N/A</v>
      </c>
    </row>
    <row r="2494" spans="37:37" x14ac:dyDescent="0.25">
      <c r="AK2494" s="4" t="e">
        <f t="shared" si="308"/>
        <v>#N/A</v>
      </c>
    </row>
    <row r="2495" spans="37:37" x14ac:dyDescent="0.25">
      <c r="AK2495" s="4" t="e">
        <f t="shared" si="308"/>
        <v>#N/A</v>
      </c>
    </row>
    <row r="2496" spans="37:37" x14ac:dyDescent="0.25">
      <c r="AK2496" s="4" t="e">
        <f t="shared" si="308"/>
        <v>#N/A</v>
      </c>
    </row>
    <row r="2497" spans="37:37" x14ac:dyDescent="0.25">
      <c r="AK2497" s="4" t="e">
        <f t="shared" si="308"/>
        <v>#N/A</v>
      </c>
    </row>
    <row r="2498" spans="37:37" x14ac:dyDescent="0.25">
      <c r="AK2498" s="4" t="e">
        <f t="shared" si="308"/>
        <v>#N/A</v>
      </c>
    </row>
    <row r="2499" spans="37:37" x14ac:dyDescent="0.25">
      <c r="AK2499" s="4" t="e">
        <f t="shared" si="308"/>
        <v>#N/A</v>
      </c>
    </row>
    <row r="2500" spans="37:37" x14ac:dyDescent="0.25">
      <c r="AK2500" s="4" t="e">
        <f t="shared" si="308"/>
        <v>#N/A</v>
      </c>
    </row>
    <row r="2501" spans="37:37" x14ac:dyDescent="0.25">
      <c r="AK2501" s="4" t="e">
        <f t="shared" ref="AK2501:AK2564" si="309">IF(VLOOKUP(AJ2501,P2501:Q3393,2,FALSE)&gt;=$Q$3,$Q$2,VLOOKUP(AJ2501,P2501:Q3393,2,FALSE))</f>
        <v>#N/A</v>
      </c>
    </row>
    <row r="2502" spans="37:37" x14ac:dyDescent="0.25">
      <c r="AK2502" s="4" t="e">
        <f t="shared" si="309"/>
        <v>#N/A</v>
      </c>
    </row>
    <row r="2503" spans="37:37" x14ac:dyDescent="0.25">
      <c r="AK2503" s="4" t="e">
        <f t="shared" si="309"/>
        <v>#N/A</v>
      </c>
    </row>
    <row r="2504" spans="37:37" x14ac:dyDescent="0.25">
      <c r="AK2504" s="4" t="e">
        <f t="shared" si="309"/>
        <v>#N/A</v>
      </c>
    </row>
    <row r="2505" spans="37:37" x14ac:dyDescent="0.25">
      <c r="AK2505" s="4" t="e">
        <f t="shared" si="309"/>
        <v>#N/A</v>
      </c>
    </row>
    <row r="2506" spans="37:37" x14ac:dyDescent="0.25">
      <c r="AK2506" s="4" t="e">
        <f t="shared" si="309"/>
        <v>#N/A</v>
      </c>
    </row>
    <row r="2507" spans="37:37" x14ac:dyDescent="0.25">
      <c r="AK2507" s="4" t="e">
        <f t="shared" si="309"/>
        <v>#N/A</v>
      </c>
    </row>
    <row r="2508" spans="37:37" x14ac:dyDescent="0.25">
      <c r="AK2508" s="4" t="e">
        <f t="shared" si="309"/>
        <v>#N/A</v>
      </c>
    </row>
    <row r="2509" spans="37:37" x14ac:dyDescent="0.25">
      <c r="AK2509" s="4" t="e">
        <f t="shared" si="309"/>
        <v>#N/A</v>
      </c>
    </row>
    <row r="2510" spans="37:37" x14ac:dyDescent="0.25">
      <c r="AK2510" s="4" t="e">
        <f t="shared" si="309"/>
        <v>#N/A</v>
      </c>
    </row>
    <row r="2511" spans="37:37" x14ac:dyDescent="0.25">
      <c r="AK2511" s="4" t="e">
        <f t="shared" si="309"/>
        <v>#N/A</v>
      </c>
    </row>
    <row r="2512" spans="37:37" x14ac:dyDescent="0.25">
      <c r="AK2512" s="4" t="e">
        <f t="shared" si="309"/>
        <v>#N/A</v>
      </c>
    </row>
    <row r="2513" spans="37:37" x14ac:dyDescent="0.25">
      <c r="AK2513" s="4" t="e">
        <f t="shared" si="309"/>
        <v>#N/A</v>
      </c>
    </row>
    <row r="2514" spans="37:37" x14ac:dyDescent="0.25">
      <c r="AK2514" s="4" t="e">
        <f t="shared" si="309"/>
        <v>#N/A</v>
      </c>
    </row>
    <row r="2515" spans="37:37" x14ac:dyDescent="0.25">
      <c r="AK2515" s="4" t="e">
        <f t="shared" si="309"/>
        <v>#N/A</v>
      </c>
    </row>
    <row r="2516" spans="37:37" x14ac:dyDescent="0.25">
      <c r="AK2516" s="4" t="e">
        <f t="shared" si="309"/>
        <v>#N/A</v>
      </c>
    </row>
    <row r="2517" spans="37:37" x14ac:dyDescent="0.25">
      <c r="AK2517" s="4" t="e">
        <f t="shared" si="309"/>
        <v>#N/A</v>
      </c>
    </row>
    <row r="2518" spans="37:37" x14ac:dyDescent="0.25">
      <c r="AK2518" s="4" t="e">
        <f t="shared" si="309"/>
        <v>#N/A</v>
      </c>
    </row>
    <row r="2519" spans="37:37" x14ac:dyDescent="0.25">
      <c r="AK2519" s="4" t="e">
        <f t="shared" si="309"/>
        <v>#N/A</v>
      </c>
    </row>
    <row r="2520" spans="37:37" x14ac:dyDescent="0.25">
      <c r="AK2520" s="4" t="e">
        <f t="shared" si="309"/>
        <v>#N/A</v>
      </c>
    </row>
    <row r="2521" spans="37:37" x14ac:dyDescent="0.25">
      <c r="AK2521" s="4" t="e">
        <f t="shared" si="309"/>
        <v>#N/A</v>
      </c>
    </row>
    <row r="2522" spans="37:37" x14ac:dyDescent="0.25">
      <c r="AK2522" s="4" t="e">
        <f t="shared" si="309"/>
        <v>#N/A</v>
      </c>
    </row>
    <row r="2523" spans="37:37" x14ac:dyDescent="0.25">
      <c r="AK2523" s="4" t="e">
        <f t="shared" si="309"/>
        <v>#N/A</v>
      </c>
    </row>
    <row r="2524" spans="37:37" x14ac:dyDescent="0.25">
      <c r="AK2524" s="4" t="e">
        <f t="shared" si="309"/>
        <v>#N/A</v>
      </c>
    </row>
    <row r="2525" spans="37:37" x14ac:dyDescent="0.25">
      <c r="AK2525" s="4" t="e">
        <f t="shared" si="309"/>
        <v>#N/A</v>
      </c>
    </row>
    <row r="2526" spans="37:37" x14ac:dyDescent="0.25">
      <c r="AK2526" s="4" t="e">
        <f t="shared" si="309"/>
        <v>#N/A</v>
      </c>
    </row>
    <row r="2527" spans="37:37" x14ac:dyDescent="0.25">
      <c r="AK2527" s="4" t="e">
        <f t="shared" si="309"/>
        <v>#N/A</v>
      </c>
    </row>
    <row r="2528" spans="37:37" x14ac:dyDescent="0.25">
      <c r="AK2528" s="4" t="e">
        <f t="shared" si="309"/>
        <v>#N/A</v>
      </c>
    </row>
    <row r="2529" spans="37:37" x14ac:dyDescent="0.25">
      <c r="AK2529" s="4" t="e">
        <f t="shared" si="309"/>
        <v>#N/A</v>
      </c>
    </row>
    <row r="2530" spans="37:37" x14ac:dyDescent="0.25">
      <c r="AK2530" s="4" t="e">
        <f t="shared" si="309"/>
        <v>#N/A</v>
      </c>
    </row>
    <row r="2531" spans="37:37" x14ac:dyDescent="0.25">
      <c r="AK2531" s="4" t="e">
        <f t="shared" si="309"/>
        <v>#N/A</v>
      </c>
    </row>
    <row r="2532" spans="37:37" x14ac:dyDescent="0.25">
      <c r="AK2532" s="4" t="e">
        <f t="shared" si="309"/>
        <v>#N/A</v>
      </c>
    </row>
    <row r="2533" spans="37:37" x14ac:dyDescent="0.25">
      <c r="AK2533" s="4" t="e">
        <f t="shared" si="309"/>
        <v>#N/A</v>
      </c>
    </row>
    <row r="2534" spans="37:37" x14ac:dyDescent="0.25">
      <c r="AK2534" s="4" t="e">
        <f t="shared" si="309"/>
        <v>#N/A</v>
      </c>
    </row>
    <row r="2535" spans="37:37" x14ac:dyDescent="0.25">
      <c r="AK2535" s="4" t="e">
        <f t="shared" si="309"/>
        <v>#N/A</v>
      </c>
    </row>
    <row r="2536" spans="37:37" x14ac:dyDescent="0.25">
      <c r="AK2536" s="4" t="e">
        <f t="shared" si="309"/>
        <v>#N/A</v>
      </c>
    </row>
    <row r="2537" spans="37:37" x14ac:dyDescent="0.25">
      <c r="AK2537" s="4" t="e">
        <f t="shared" si="309"/>
        <v>#N/A</v>
      </c>
    </row>
    <row r="2538" spans="37:37" x14ac:dyDescent="0.25">
      <c r="AK2538" s="4" t="e">
        <f t="shared" si="309"/>
        <v>#N/A</v>
      </c>
    </row>
    <row r="2539" spans="37:37" x14ac:dyDescent="0.25">
      <c r="AK2539" s="4" t="e">
        <f t="shared" si="309"/>
        <v>#N/A</v>
      </c>
    </row>
    <row r="2540" spans="37:37" x14ac:dyDescent="0.25">
      <c r="AK2540" s="4" t="e">
        <f t="shared" si="309"/>
        <v>#N/A</v>
      </c>
    </row>
    <row r="2541" spans="37:37" x14ac:dyDescent="0.25">
      <c r="AK2541" s="4" t="e">
        <f t="shared" si="309"/>
        <v>#N/A</v>
      </c>
    </row>
    <row r="2542" spans="37:37" x14ac:dyDescent="0.25">
      <c r="AK2542" s="4" t="e">
        <f t="shared" si="309"/>
        <v>#N/A</v>
      </c>
    </row>
    <row r="2543" spans="37:37" x14ac:dyDescent="0.25">
      <c r="AK2543" s="4" t="e">
        <f t="shared" si="309"/>
        <v>#N/A</v>
      </c>
    </row>
    <row r="2544" spans="37:37" x14ac:dyDescent="0.25">
      <c r="AK2544" s="4" t="e">
        <f t="shared" si="309"/>
        <v>#N/A</v>
      </c>
    </row>
    <row r="2545" spans="37:37" x14ac:dyDescent="0.25">
      <c r="AK2545" s="4" t="e">
        <f t="shared" si="309"/>
        <v>#N/A</v>
      </c>
    </row>
    <row r="2546" spans="37:37" x14ac:dyDescent="0.25">
      <c r="AK2546" s="4" t="e">
        <f t="shared" si="309"/>
        <v>#N/A</v>
      </c>
    </row>
    <row r="2547" spans="37:37" x14ac:dyDescent="0.25">
      <c r="AK2547" s="4" t="e">
        <f t="shared" si="309"/>
        <v>#N/A</v>
      </c>
    </row>
    <row r="2548" spans="37:37" x14ac:dyDescent="0.25">
      <c r="AK2548" s="4" t="e">
        <f t="shared" si="309"/>
        <v>#N/A</v>
      </c>
    </row>
    <row r="2549" spans="37:37" x14ac:dyDescent="0.25">
      <c r="AK2549" s="4" t="e">
        <f t="shared" si="309"/>
        <v>#N/A</v>
      </c>
    </row>
    <row r="2550" spans="37:37" x14ac:dyDescent="0.25">
      <c r="AK2550" s="4" t="e">
        <f t="shared" si="309"/>
        <v>#N/A</v>
      </c>
    </row>
    <row r="2551" spans="37:37" x14ac:dyDescent="0.25">
      <c r="AK2551" s="4" t="e">
        <f t="shared" si="309"/>
        <v>#N/A</v>
      </c>
    </row>
    <row r="2552" spans="37:37" x14ac:dyDescent="0.25">
      <c r="AK2552" s="4" t="e">
        <f t="shared" si="309"/>
        <v>#N/A</v>
      </c>
    </row>
    <row r="2553" spans="37:37" x14ac:dyDescent="0.25">
      <c r="AK2553" s="4" t="e">
        <f t="shared" si="309"/>
        <v>#N/A</v>
      </c>
    </row>
    <row r="2554" spans="37:37" x14ac:dyDescent="0.25">
      <c r="AK2554" s="4" t="e">
        <f t="shared" si="309"/>
        <v>#N/A</v>
      </c>
    </row>
    <row r="2555" spans="37:37" x14ac:dyDescent="0.25">
      <c r="AK2555" s="4" t="e">
        <f t="shared" si="309"/>
        <v>#N/A</v>
      </c>
    </row>
    <row r="2556" spans="37:37" x14ac:dyDescent="0.25">
      <c r="AK2556" s="4" t="e">
        <f t="shared" si="309"/>
        <v>#N/A</v>
      </c>
    </row>
    <row r="2557" spans="37:37" x14ac:dyDescent="0.25">
      <c r="AK2557" s="4" t="e">
        <f t="shared" si="309"/>
        <v>#N/A</v>
      </c>
    </row>
    <row r="2558" spans="37:37" x14ac:dyDescent="0.25">
      <c r="AK2558" s="4" t="e">
        <f t="shared" si="309"/>
        <v>#N/A</v>
      </c>
    </row>
    <row r="2559" spans="37:37" x14ac:dyDescent="0.25">
      <c r="AK2559" s="4" t="e">
        <f t="shared" si="309"/>
        <v>#N/A</v>
      </c>
    </row>
    <row r="2560" spans="37:37" x14ac:dyDescent="0.25">
      <c r="AK2560" s="4" t="e">
        <f t="shared" si="309"/>
        <v>#N/A</v>
      </c>
    </row>
    <row r="2561" spans="37:37" x14ac:dyDescent="0.25">
      <c r="AK2561" s="4" t="e">
        <f t="shared" si="309"/>
        <v>#N/A</v>
      </c>
    </row>
    <row r="2562" spans="37:37" x14ac:dyDescent="0.25">
      <c r="AK2562" s="4" t="e">
        <f t="shared" si="309"/>
        <v>#N/A</v>
      </c>
    </row>
    <row r="2563" spans="37:37" x14ac:dyDescent="0.25">
      <c r="AK2563" s="4" t="e">
        <f t="shared" si="309"/>
        <v>#N/A</v>
      </c>
    </row>
    <row r="2564" spans="37:37" x14ac:dyDescent="0.25">
      <c r="AK2564" s="4" t="e">
        <f t="shared" si="309"/>
        <v>#N/A</v>
      </c>
    </row>
    <row r="2565" spans="37:37" x14ac:dyDescent="0.25">
      <c r="AK2565" s="4" t="e">
        <f t="shared" ref="AK2565:AK2628" si="310">IF(VLOOKUP(AJ2565,P2565:Q3457,2,FALSE)&gt;=$Q$3,$Q$2,VLOOKUP(AJ2565,P2565:Q3457,2,FALSE))</f>
        <v>#N/A</v>
      </c>
    </row>
    <row r="2566" spans="37:37" x14ac:dyDescent="0.25">
      <c r="AK2566" s="4" t="e">
        <f t="shared" si="310"/>
        <v>#N/A</v>
      </c>
    </row>
    <row r="2567" spans="37:37" x14ac:dyDescent="0.25">
      <c r="AK2567" s="4" t="e">
        <f t="shared" si="310"/>
        <v>#N/A</v>
      </c>
    </row>
    <row r="2568" spans="37:37" x14ac:dyDescent="0.25">
      <c r="AK2568" s="4" t="e">
        <f t="shared" si="310"/>
        <v>#N/A</v>
      </c>
    </row>
    <row r="2569" spans="37:37" x14ac:dyDescent="0.25">
      <c r="AK2569" s="4" t="e">
        <f t="shared" si="310"/>
        <v>#N/A</v>
      </c>
    </row>
    <row r="2570" spans="37:37" x14ac:dyDescent="0.25">
      <c r="AK2570" s="4" t="e">
        <f t="shared" si="310"/>
        <v>#N/A</v>
      </c>
    </row>
    <row r="2571" spans="37:37" x14ac:dyDescent="0.25">
      <c r="AK2571" s="4" t="e">
        <f t="shared" si="310"/>
        <v>#N/A</v>
      </c>
    </row>
    <row r="2572" spans="37:37" x14ac:dyDescent="0.25">
      <c r="AK2572" s="4" t="e">
        <f t="shared" si="310"/>
        <v>#N/A</v>
      </c>
    </row>
    <row r="2573" spans="37:37" x14ac:dyDescent="0.25">
      <c r="AK2573" s="4" t="e">
        <f t="shared" si="310"/>
        <v>#N/A</v>
      </c>
    </row>
    <row r="2574" spans="37:37" x14ac:dyDescent="0.25">
      <c r="AK2574" s="4" t="e">
        <f t="shared" si="310"/>
        <v>#N/A</v>
      </c>
    </row>
    <row r="2575" spans="37:37" x14ac:dyDescent="0.25">
      <c r="AK2575" s="4" t="e">
        <f t="shared" si="310"/>
        <v>#N/A</v>
      </c>
    </row>
    <row r="2576" spans="37:37" x14ac:dyDescent="0.25">
      <c r="AK2576" s="4" t="e">
        <f t="shared" si="310"/>
        <v>#N/A</v>
      </c>
    </row>
    <row r="2577" spans="37:37" x14ac:dyDescent="0.25">
      <c r="AK2577" s="4" t="e">
        <f t="shared" si="310"/>
        <v>#N/A</v>
      </c>
    </row>
    <row r="2578" spans="37:37" x14ac:dyDescent="0.25">
      <c r="AK2578" s="4" t="e">
        <f t="shared" si="310"/>
        <v>#N/A</v>
      </c>
    </row>
    <row r="2579" spans="37:37" x14ac:dyDescent="0.25">
      <c r="AK2579" s="4" t="e">
        <f t="shared" si="310"/>
        <v>#N/A</v>
      </c>
    </row>
    <row r="2580" spans="37:37" x14ac:dyDescent="0.25">
      <c r="AK2580" s="4" t="e">
        <f t="shared" si="310"/>
        <v>#N/A</v>
      </c>
    </row>
    <row r="2581" spans="37:37" x14ac:dyDescent="0.25">
      <c r="AK2581" s="4" t="e">
        <f t="shared" si="310"/>
        <v>#N/A</v>
      </c>
    </row>
    <row r="2582" spans="37:37" x14ac:dyDescent="0.25">
      <c r="AK2582" s="4" t="e">
        <f t="shared" si="310"/>
        <v>#N/A</v>
      </c>
    </row>
    <row r="2583" spans="37:37" x14ac:dyDescent="0.25">
      <c r="AK2583" s="4" t="e">
        <f t="shared" si="310"/>
        <v>#N/A</v>
      </c>
    </row>
    <row r="2584" spans="37:37" x14ac:dyDescent="0.25">
      <c r="AK2584" s="4" t="e">
        <f t="shared" si="310"/>
        <v>#N/A</v>
      </c>
    </row>
    <row r="2585" spans="37:37" x14ac:dyDescent="0.25">
      <c r="AK2585" s="4" t="e">
        <f t="shared" si="310"/>
        <v>#N/A</v>
      </c>
    </row>
    <row r="2586" spans="37:37" x14ac:dyDescent="0.25">
      <c r="AK2586" s="4" t="e">
        <f t="shared" si="310"/>
        <v>#N/A</v>
      </c>
    </row>
    <row r="2587" spans="37:37" x14ac:dyDescent="0.25">
      <c r="AK2587" s="4" t="e">
        <f t="shared" si="310"/>
        <v>#N/A</v>
      </c>
    </row>
    <row r="2588" spans="37:37" x14ac:dyDescent="0.25">
      <c r="AK2588" s="4" t="e">
        <f t="shared" si="310"/>
        <v>#N/A</v>
      </c>
    </row>
    <row r="2589" spans="37:37" x14ac:dyDescent="0.25">
      <c r="AK2589" s="4" t="e">
        <f t="shared" si="310"/>
        <v>#N/A</v>
      </c>
    </row>
    <row r="2590" spans="37:37" x14ac:dyDescent="0.25">
      <c r="AK2590" s="4" t="e">
        <f t="shared" si="310"/>
        <v>#N/A</v>
      </c>
    </row>
    <row r="2591" spans="37:37" x14ac:dyDescent="0.25">
      <c r="AK2591" s="4" t="e">
        <f t="shared" si="310"/>
        <v>#N/A</v>
      </c>
    </row>
    <row r="2592" spans="37:37" x14ac:dyDescent="0.25">
      <c r="AK2592" s="4" t="e">
        <f t="shared" si="310"/>
        <v>#N/A</v>
      </c>
    </row>
    <row r="2593" spans="37:37" x14ac:dyDescent="0.25">
      <c r="AK2593" s="4" t="e">
        <f t="shared" si="310"/>
        <v>#N/A</v>
      </c>
    </row>
    <row r="2594" spans="37:37" x14ac:dyDescent="0.25">
      <c r="AK2594" s="4" t="e">
        <f t="shared" si="310"/>
        <v>#N/A</v>
      </c>
    </row>
    <row r="2595" spans="37:37" x14ac:dyDescent="0.25">
      <c r="AK2595" s="4" t="e">
        <f t="shared" si="310"/>
        <v>#N/A</v>
      </c>
    </row>
    <row r="2596" spans="37:37" x14ac:dyDescent="0.25">
      <c r="AK2596" s="4" t="e">
        <f t="shared" si="310"/>
        <v>#N/A</v>
      </c>
    </row>
    <row r="2597" spans="37:37" x14ac:dyDescent="0.25">
      <c r="AK2597" s="4" t="e">
        <f t="shared" si="310"/>
        <v>#N/A</v>
      </c>
    </row>
    <row r="2598" spans="37:37" x14ac:dyDescent="0.25">
      <c r="AK2598" s="4" t="e">
        <f t="shared" si="310"/>
        <v>#N/A</v>
      </c>
    </row>
    <row r="2599" spans="37:37" x14ac:dyDescent="0.25">
      <c r="AK2599" s="4" t="e">
        <f t="shared" si="310"/>
        <v>#N/A</v>
      </c>
    </row>
    <row r="2600" spans="37:37" x14ac:dyDescent="0.25">
      <c r="AK2600" s="4" t="e">
        <f t="shared" si="310"/>
        <v>#N/A</v>
      </c>
    </row>
    <row r="2601" spans="37:37" x14ac:dyDescent="0.25">
      <c r="AK2601" s="4" t="e">
        <f t="shared" si="310"/>
        <v>#N/A</v>
      </c>
    </row>
    <row r="2602" spans="37:37" x14ac:dyDescent="0.25">
      <c r="AK2602" s="4" t="e">
        <f t="shared" si="310"/>
        <v>#N/A</v>
      </c>
    </row>
    <row r="2603" spans="37:37" x14ac:dyDescent="0.25">
      <c r="AK2603" s="4" t="e">
        <f t="shared" si="310"/>
        <v>#N/A</v>
      </c>
    </row>
    <row r="2604" spans="37:37" x14ac:dyDescent="0.25">
      <c r="AK2604" s="4" t="e">
        <f t="shared" si="310"/>
        <v>#N/A</v>
      </c>
    </row>
    <row r="2605" spans="37:37" x14ac:dyDescent="0.25">
      <c r="AK2605" s="4" t="e">
        <f t="shared" si="310"/>
        <v>#N/A</v>
      </c>
    </row>
    <row r="2606" spans="37:37" x14ac:dyDescent="0.25">
      <c r="AK2606" s="4" t="e">
        <f t="shared" si="310"/>
        <v>#N/A</v>
      </c>
    </row>
    <row r="2607" spans="37:37" x14ac:dyDescent="0.25">
      <c r="AK2607" s="4" t="e">
        <f t="shared" si="310"/>
        <v>#N/A</v>
      </c>
    </row>
    <row r="2608" spans="37:37" x14ac:dyDescent="0.25">
      <c r="AK2608" s="4" t="e">
        <f t="shared" si="310"/>
        <v>#N/A</v>
      </c>
    </row>
    <row r="2609" spans="37:37" x14ac:dyDescent="0.25">
      <c r="AK2609" s="4" t="e">
        <f t="shared" si="310"/>
        <v>#N/A</v>
      </c>
    </row>
    <row r="2610" spans="37:37" x14ac:dyDescent="0.25">
      <c r="AK2610" s="4" t="e">
        <f t="shared" si="310"/>
        <v>#N/A</v>
      </c>
    </row>
    <row r="2611" spans="37:37" x14ac:dyDescent="0.25">
      <c r="AK2611" s="4" t="e">
        <f t="shared" si="310"/>
        <v>#N/A</v>
      </c>
    </row>
    <row r="2612" spans="37:37" x14ac:dyDescent="0.25">
      <c r="AK2612" s="4" t="e">
        <f t="shared" si="310"/>
        <v>#N/A</v>
      </c>
    </row>
    <row r="2613" spans="37:37" x14ac:dyDescent="0.25">
      <c r="AK2613" s="4" t="e">
        <f t="shared" si="310"/>
        <v>#N/A</v>
      </c>
    </row>
    <row r="2614" spans="37:37" x14ac:dyDescent="0.25">
      <c r="AK2614" s="4" t="e">
        <f t="shared" si="310"/>
        <v>#N/A</v>
      </c>
    </row>
    <row r="2615" spans="37:37" x14ac:dyDescent="0.25">
      <c r="AK2615" s="4" t="e">
        <f t="shared" si="310"/>
        <v>#N/A</v>
      </c>
    </row>
    <row r="2616" spans="37:37" x14ac:dyDescent="0.25">
      <c r="AK2616" s="4" t="e">
        <f t="shared" si="310"/>
        <v>#N/A</v>
      </c>
    </row>
    <row r="2617" spans="37:37" x14ac:dyDescent="0.25">
      <c r="AK2617" s="4" t="e">
        <f t="shared" si="310"/>
        <v>#N/A</v>
      </c>
    </row>
    <row r="2618" spans="37:37" x14ac:dyDescent="0.25">
      <c r="AK2618" s="4" t="e">
        <f t="shared" si="310"/>
        <v>#N/A</v>
      </c>
    </row>
    <row r="2619" spans="37:37" x14ac:dyDescent="0.25">
      <c r="AK2619" s="4" t="e">
        <f t="shared" si="310"/>
        <v>#N/A</v>
      </c>
    </row>
    <row r="2620" spans="37:37" x14ac:dyDescent="0.25">
      <c r="AK2620" s="4" t="e">
        <f t="shared" si="310"/>
        <v>#N/A</v>
      </c>
    </row>
    <row r="2621" spans="37:37" x14ac:dyDescent="0.25">
      <c r="AK2621" s="4" t="e">
        <f t="shared" si="310"/>
        <v>#N/A</v>
      </c>
    </row>
    <row r="2622" spans="37:37" x14ac:dyDescent="0.25">
      <c r="AK2622" s="4" t="e">
        <f t="shared" si="310"/>
        <v>#N/A</v>
      </c>
    </row>
    <row r="2623" spans="37:37" x14ac:dyDescent="0.25">
      <c r="AK2623" s="4" t="e">
        <f t="shared" si="310"/>
        <v>#N/A</v>
      </c>
    </row>
    <row r="2624" spans="37:37" x14ac:dyDescent="0.25">
      <c r="AK2624" s="4" t="e">
        <f t="shared" si="310"/>
        <v>#N/A</v>
      </c>
    </row>
    <row r="2625" spans="37:37" x14ac:dyDescent="0.25">
      <c r="AK2625" s="4" t="e">
        <f t="shared" si="310"/>
        <v>#N/A</v>
      </c>
    </row>
    <row r="2626" spans="37:37" x14ac:dyDescent="0.25">
      <c r="AK2626" s="4" t="e">
        <f t="shared" si="310"/>
        <v>#N/A</v>
      </c>
    </row>
    <row r="2627" spans="37:37" x14ac:dyDescent="0.25">
      <c r="AK2627" s="4" t="e">
        <f t="shared" si="310"/>
        <v>#N/A</v>
      </c>
    </row>
    <row r="2628" spans="37:37" x14ac:dyDescent="0.25">
      <c r="AK2628" s="4" t="e">
        <f t="shared" si="310"/>
        <v>#N/A</v>
      </c>
    </row>
    <row r="2629" spans="37:37" x14ac:dyDescent="0.25">
      <c r="AK2629" s="4" t="e">
        <f t="shared" ref="AK2629:AK2692" si="311">IF(VLOOKUP(AJ2629,P2629:Q3521,2,FALSE)&gt;=$Q$3,$Q$2,VLOOKUP(AJ2629,P2629:Q3521,2,FALSE))</f>
        <v>#N/A</v>
      </c>
    </row>
    <row r="2630" spans="37:37" x14ac:dyDescent="0.25">
      <c r="AK2630" s="4" t="e">
        <f t="shared" si="311"/>
        <v>#N/A</v>
      </c>
    </row>
    <row r="2631" spans="37:37" x14ac:dyDescent="0.25">
      <c r="AK2631" s="4" t="e">
        <f t="shared" si="311"/>
        <v>#N/A</v>
      </c>
    </row>
    <row r="2632" spans="37:37" x14ac:dyDescent="0.25">
      <c r="AK2632" s="4" t="e">
        <f t="shared" si="311"/>
        <v>#N/A</v>
      </c>
    </row>
    <row r="2633" spans="37:37" x14ac:dyDescent="0.25">
      <c r="AK2633" s="4" t="e">
        <f t="shared" si="311"/>
        <v>#N/A</v>
      </c>
    </row>
    <row r="2634" spans="37:37" x14ac:dyDescent="0.25">
      <c r="AK2634" s="4" t="e">
        <f t="shared" si="311"/>
        <v>#N/A</v>
      </c>
    </row>
    <row r="2635" spans="37:37" x14ac:dyDescent="0.25">
      <c r="AK2635" s="4" t="e">
        <f t="shared" si="311"/>
        <v>#N/A</v>
      </c>
    </row>
    <row r="2636" spans="37:37" x14ac:dyDescent="0.25">
      <c r="AK2636" s="4" t="e">
        <f t="shared" si="311"/>
        <v>#N/A</v>
      </c>
    </row>
    <row r="2637" spans="37:37" x14ac:dyDescent="0.25">
      <c r="AK2637" s="4" t="e">
        <f t="shared" si="311"/>
        <v>#N/A</v>
      </c>
    </row>
    <row r="2638" spans="37:37" x14ac:dyDescent="0.25">
      <c r="AK2638" s="4" t="e">
        <f t="shared" si="311"/>
        <v>#N/A</v>
      </c>
    </row>
    <row r="2639" spans="37:37" x14ac:dyDescent="0.25">
      <c r="AK2639" s="4" t="e">
        <f t="shared" si="311"/>
        <v>#N/A</v>
      </c>
    </row>
    <row r="2640" spans="37:37" x14ac:dyDescent="0.25">
      <c r="AK2640" s="4" t="e">
        <f t="shared" si="311"/>
        <v>#N/A</v>
      </c>
    </row>
    <row r="2641" spans="37:37" x14ac:dyDescent="0.25">
      <c r="AK2641" s="4" t="e">
        <f t="shared" si="311"/>
        <v>#N/A</v>
      </c>
    </row>
    <row r="2642" spans="37:37" x14ac:dyDescent="0.25">
      <c r="AK2642" s="4" t="e">
        <f t="shared" si="311"/>
        <v>#N/A</v>
      </c>
    </row>
    <row r="2643" spans="37:37" x14ac:dyDescent="0.25">
      <c r="AK2643" s="4" t="e">
        <f t="shared" si="311"/>
        <v>#N/A</v>
      </c>
    </row>
    <row r="2644" spans="37:37" x14ac:dyDescent="0.25">
      <c r="AK2644" s="4" t="e">
        <f t="shared" si="311"/>
        <v>#N/A</v>
      </c>
    </row>
    <row r="2645" spans="37:37" x14ac:dyDescent="0.25">
      <c r="AK2645" s="4" t="e">
        <f t="shared" si="311"/>
        <v>#N/A</v>
      </c>
    </row>
    <row r="2646" spans="37:37" x14ac:dyDescent="0.25">
      <c r="AK2646" s="4" t="e">
        <f t="shared" si="311"/>
        <v>#N/A</v>
      </c>
    </row>
    <row r="2647" spans="37:37" x14ac:dyDescent="0.25">
      <c r="AK2647" s="4" t="e">
        <f t="shared" si="311"/>
        <v>#N/A</v>
      </c>
    </row>
    <row r="2648" spans="37:37" x14ac:dyDescent="0.25">
      <c r="AK2648" s="4" t="e">
        <f t="shared" si="311"/>
        <v>#N/A</v>
      </c>
    </row>
    <row r="2649" spans="37:37" x14ac:dyDescent="0.25">
      <c r="AK2649" s="4" t="e">
        <f t="shared" si="311"/>
        <v>#N/A</v>
      </c>
    </row>
    <row r="2650" spans="37:37" x14ac:dyDescent="0.25">
      <c r="AK2650" s="4" t="e">
        <f t="shared" si="311"/>
        <v>#N/A</v>
      </c>
    </row>
    <row r="2651" spans="37:37" x14ac:dyDescent="0.25">
      <c r="AK2651" s="4" t="e">
        <f t="shared" si="311"/>
        <v>#N/A</v>
      </c>
    </row>
    <row r="2652" spans="37:37" x14ac:dyDescent="0.25">
      <c r="AK2652" s="4" t="e">
        <f t="shared" si="311"/>
        <v>#N/A</v>
      </c>
    </row>
    <row r="2653" spans="37:37" x14ac:dyDescent="0.25">
      <c r="AK2653" s="4" t="e">
        <f t="shared" si="311"/>
        <v>#N/A</v>
      </c>
    </row>
    <row r="2654" spans="37:37" x14ac:dyDescent="0.25">
      <c r="AK2654" s="4" t="e">
        <f t="shared" si="311"/>
        <v>#N/A</v>
      </c>
    </row>
    <row r="2655" spans="37:37" x14ac:dyDescent="0.25">
      <c r="AK2655" s="4" t="e">
        <f t="shared" si="311"/>
        <v>#N/A</v>
      </c>
    </row>
    <row r="2656" spans="37:37" x14ac:dyDescent="0.25">
      <c r="AK2656" s="4" t="e">
        <f t="shared" si="311"/>
        <v>#N/A</v>
      </c>
    </row>
    <row r="2657" spans="37:37" x14ac:dyDescent="0.25">
      <c r="AK2657" s="4" t="e">
        <f t="shared" si="311"/>
        <v>#N/A</v>
      </c>
    </row>
    <row r="2658" spans="37:37" x14ac:dyDescent="0.25">
      <c r="AK2658" s="4" t="e">
        <f t="shared" si="311"/>
        <v>#N/A</v>
      </c>
    </row>
    <row r="2659" spans="37:37" x14ac:dyDescent="0.25">
      <c r="AK2659" s="4" t="e">
        <f t="shared" si="311"/>
        <v>#N/A</v>
      </c>
    </row>
    <row r="2660" spans="37:37" x14ac:dyDescent="0.25">
      <c r="AK2660" s="4" t="e">
        <f t="shared" si="311"/>
        <v>#N/A</v>
      </c>
    </row>
    <row r="2661" spans="37:37" x14ac:dyDescent="0.25">
      <c r="AK2661" s="4" t="e">
        <f t="shared" si="311"/>
        <v>#N/A</v>
      </c>
    </row>
    <row r="2662" spans="37:37" x14ac:dyDescent="0.25">
      <c r="AK2662" s="4" t="e">
        <f t="shared" si="311"/>
        <v>#N/A</v>
      </c>
    </row>
    <row r="2663" spans="37:37" x14ac:dyDescent="0.25">
      <c r="AK2663" s="4" t="e">
        <f t="shared" si="311"/>
        <v>#N/A</v>
      </c>
    </row>
    <row r="2664" spans="37:37" x14ac:dyDescent="0.25">
      <c r="AK2664" s="4" t="e">
        <f t="shared" si="311"/>
        <v>#N/A</v>
      </c>
    </row>
    <row r="2665" spans="37:37" x14ac:dyDescent="0.25">
      <c r="AK2665" s="4" t="e">
        <f t="shared" si="311"/>
        <v>#N/A</v>
      </c>
    </row>
    <row r="2666" spans="37:37" x14ac:dyDescent="0.25">
      <c r="AK2666" s="4" t="e">
        <f t="shared" si="311"/>
        <v>#N/A</v>
      </c>
    </row>
    <row r="2667" spans="37:37" x14ac:dyDescent="0.25">
      <c r="AK2667" s="4" t="e">
        <f t="shared" si="311"/>
        <v>#N/A</v>
      </c>
    </row>
    <row r="2668" spans="37:37" x14ac:dyDescent="0.25">
      <c r="AK2668" s="4" t="e">
        <f t="shared" si="311"/>
        <v>#N/A</v>
      </c>
    </row>
    <row r="2669" spans="37:37" x14ac:dyDescent="0.25">
      <c r="AK2669" s="4" t="e">
        <f t="shared" si="311"/>
        <v>#N/A</v>
      </c>
    </row>
    <row r="2670" spans="37:37" x14ac:dyDescent="0.25">
      <c r="AK2670" s="4" t="e">
        <f t="shared" si="311"/>
        <v>#N/A</v>
      </c>
    </row>
    <row r="2671" spans="37:37" x14ac:dyDescent="0.25">
      <c r="AK2671" s="4" t="e">
        <f t="shared" si="311"/>
        <v>#N/A</v>
      </c>
    </row>
    <row r="2672" spans="37:37" x14ac:dyDescent="0.25">
      <c r="AK2672" s="4" t="e">
        <f t="shared" si="311"/>
        <v>#N/A</v>
      </c>
    </row>
    <row r="2673" spans="37:37" x14ac:dyDescent="0.25">
      <c r="AK2673" s="4" t="e">
        <f t="shared" si="311"/>
        <v>#N/A</v>
      </c>
    </row>
    <row r="2674" spans="37:37" x14ac:dyDescent="0.25">
      <c r="AK2674" s="4" t="e">
        <f t="shared" si="311"/>
        <v>#N/A</v>
      </c>
    </row>
    <row r="2675" spans="37:37" x14ac:dyDescent="0.25">
      <c r="AK2675" s="4" t="e">
        <f t="shared" si="311"/>
        <v>#N/A</v>
      </c>
    </row>
    <row r="2676" spans="37:37" x14ac:dyDescent="0.25">
      <c r="AK2676" s="4" t="e">
        <f t="shared" si="311"/>
        <v>#N/A</v>
      </c>
    </row>
    <row r="2677" spans="37:37" x14ac:dyDescent="0.25">
      <c r="AK2677" s="4" t="e">
        <f t="shared" si="311"/>
        <v>#N/A</v>
      </c>
    </row>
    <row r="2678" spans="37:37" x14ac:dyDescent="0.25">
      <c r="AK2678" s="4" t="e">
        <f t="shared" si="311"/>
        <v>#N/A</v>
      </c>
    </row>
    <row r="2679" spans="37:37" x14ac:dyDescent="0.25">
      <c r="AK2679" s="4" t="e">
        <f t="shared" si="311"/>
        <v>#N/A</v>
      </c>
    </row>
    <row r="2680" spans="37:37" x14ac:dyDescent="0.25">
      <c r="AK2680" s="4" t="e">
        <f t="shared" si="311"/>
        <v>#N/A</v>
      </c>
    </row>
    <row r="2681" spans="37:37" x14ac:dyDescent="0.25">
      <c r="AK2681" s="4" t="e">
        <f t="shared" si="311"/>
        <v>#N/A</v>
      </c>
    </row>
    <row r="2682" spans="37:37" x14ac:dyDescent="0.25">
      <c r="AK2682" s="4" t="e">
        <f t="shared" si="311"/>
        <v>#N/A</v>
      </c>
    </row>
    <row r="2683" spans="37:37" x14ac:dyDescent="0.25">
      <c r="AK2683" s="4" t="e">
        <f t="shared" si="311"/>
        <v>#N/A</v>
      </c>
    </row>
    <row r="2684" spans="37:37" x14ac:dyDescent="0.25">
      <c r="AK2684" s="4" t="e">
        <f t="shared" si="311"/>
        <v>#N/A</v>
      </c>
    </row>
    <row r="2685" spans="37:37" x14ac:dyDescent="0.25">
      <c r="AK2685" s="4" t="e">
        <f t="shared" si="311"/>
        <v>#N/A</v>
      </c>
    </row>
    <row r="2686" spans="37:37" x14ac:dyDescent="0.25">
      <c r="AK2686" s="4" t="e">
        <f t="shared" si="311"/>
        <v>#N/A</v>
      </c>
    </row>
    <row r="2687" spans="37:37" x14ac:dyDescent="0.25">
      <c r="AK2687" s="4" t="e">
        <f t="shared" si="311"/>
        <v>#N/A</v>
      </c>
    </row>
    <row r="2688" spans="37:37" x14ac:dyDescent="0.25">
      <c r="AK2688" s="4" t="e">
        <f t="shared" si="311"/>
        <v>#N/A</v>
      </c>
    </row>
    <row r="2689" spans="37:37" x14ac:dyDescent="0.25">
      <c r="AK2689" s="4" t="e">
        <f t="shared" si="311"/>
        <v>#N/A</v>
      </c>
    </row>
    <row r="2690" spans="37:37" x14ac:dyDescent="0.25">
      <c r="AK2690" s="4" t="e">
        <f t="shared" si="311"/>
        <v>#N/A</v>
      </c>
    </row>
    <row r="2691" spans="37:37" x14ac:dyDescent="0.25">
      <c r="AK2691" s="4" t="e">
        <f t="shared" si="311"/>
        <v>#N/A</v>
      </c>
    </row>
    <row r="2692" spans="37:37" x14ac:dyDescent="0.25">
      <c r="AK2692" s="4" t="e">
        <f t="shared" si="311"/>
        <v>#N/A</v>
      </c>
    </row>
    <row r="2693" spans="37:37" x14ac:dyDescent="0.25">
      <c r="AK2693" s="4" t="e">
        <f t="shared" ref="AK2693:AK2756" si="312">IF(VLOOKUP(AJ2693,P2693:Q3585,2,FALSE)&gt;=$Q$3,$Q$2,VLOOKUP(AJ2693,P2693:Q3585,2,FALSE))</f>
        <v>#N/A</v>
      </c>
    </row>
    <row r="2694" spans="37:37" x14ac:dyDescent="0.25">
      <c r="AK2694" s="4" t="e">
        <f t="shared" si="312"/>
        <v>#N/A</v>
      </c>
    </row>
    <row r="2695" spans="37:37" x14ac:dyDescent="0.25">
      <c r="AK2695" s="4" t="e">
        <f t="shared" si="312"/>
        <v>#N/A</v>
      </c>
    </row>
    <row r="2696" spans="37:37" x14ac:dyDescent="0.25">
      <c r="AK2696" s="4" t="e">
        <f t="shared" si="312"/>
        <v>#N/A</v>
      </c>
    </row>
    <row r="2697" spans="37:37" x14ac:dyDescent="0.25">
      <c r="AK2697" s="4" t="e">
        <f t="shared" si="312"/>
        <v>#N/A</v>
      </c>
    </row>
    <row r="2698" spans="37:37" x14ac:dyDescent="0.25">
      <c r="AK2698" s="4" t="e">
        <f t="shared" si="312"/>
        <v>#N/A</v>
      </c>
    </row>
    <row r="2699" spans="37:37" x14ac:dyDescent="0.25">
      <c r="AK2699" s="4" t="e">
        <f t="shared" si="312"/>
        <v>#N/A</v>
      </c>
    </row>
    <row r="2700" spans="37:37" x14ac:dyDescent="0.25">
      <c r="AK2700" s="4" t="e">
        <f t="shared" si="312"/>
        <v>#N/A</v>
      </c>
    </row>
    <row r="2701" spans="37:37" x14ac:dyDescent="0.25">
      <c r="AK2701" s="4" t="e">
        <f t="shared" si="312"/>
        <v>#N/A</v>
      </c>
    </row>
    <row r="2702" spans="37:37" x14ac:dyDescent="0.25">
      <c r="AK2702" s="4" t="e">
        <f t="shared" si="312"/>
        <v>#N/A</v>
      </c>
    </row>
    <row r="2703" spans="37:37" x14ac:dyDescent="0.25">
      <c r="AK2703" s="4" t="e">
        <f t="shared" si="312"/>
        <v>#N/A</v>
      </c>
    </row>
    <row r="2704" spans="37:37" x14ac:dyDescent="0.25">
      <c r="AK2704" s="4" t="e">
        <f t="shared" si="312"/>
        <v>#N/A</v>
      </c>
    </row>
    <row r="2705" spans="37:37" x14ac:dyDescent="0.25">
      <c r="AK2705" s="4" t="e">
        <f t="shared" si="312"/>
        <v>#N/A</v>
      </c>
    </row>
    <row r="2706" spans="37:37" x14ac:dyDescent="0.25">
      <c r="AK2706" s="4" t="e">
        <f t="shared" si="312"/>
        <v>#N/A</v>
      </c>
    </row>
    <row r="2707" spans="37:37" x14ac:dyDescent="0.25">
      <c r="AK2707" s="4" t="e">
        <f t="shared" si="312"/>
        <v>#N/A</v>
      </c>
    </row>
    <row r="2708" spans="37:37" x14ac:dyDescent="0.25">
      <c r="AK2708" s="4" t="e">
        <f t="shared" si="312"/>
        <v>#N/A</v>
      </c>
    </row>
    <row r="2709" spans="37:37" x14ac:dyDescent="0.25">
      <c r="AK2709" s="4" t="e">
        <f t="shared" si="312"/>
        <v>#N/A</v>
      </c>
    </row>
    <row r="2710" spans="37:37" x14ac:dyDescent="0.25">
      <c r="AK2710" s="4" t="e">
        <f t="shared" si="312"/>
        <v>#N/A</v>
      </c>
    </row>
    <row r="2711" spans="37:37" x14ac:dyDescent="0.25">
      <c r="AK2711" s="4" t="e">
        <f t="shared" si="312"/>
        <v>#N/A</v>
      </c>
    </row>
    <row r="2712" spans="37:37" x14ac:dyDescent="0.25">
      <c r="AK2712" s="4" t="e">
        <f t="shared" si="312"/>
        <v>#N/A</v>
      </c>
    </row>
    <row r="2713" spans="37:37" x14ac:dyDescent="0.25">
      <c r="AK2713" s="4" t="e">
        <f t="shared" si="312"/>
        <v>#N/A</v>
      </c>
    </row>
    <row r="2714" spans="37:37" x14ac:dyDescent="0.25">
      <c r="AK2714" s="4" t="e">
        <f t="shared" si="312"/>
        <v>#N/A</v>
      </c>
    </row>
    <row r="2715" spans="37:37" x14ac:dyDescent="0.25">
      <c r="AK2715" s="4" t="e">
        <f t="shared" si="312"/>
        <v>#N/A</v>
      </c>
    </row>
    <row r="2716" spans="37:37" x14ac:dyDescent="0.25">
      <c r="AK2716" s="4" t="e">
        <f t="shared" si="312"/>
        <v>#N/A</v>
      </c>
    </row>
    <row r="2717" spans="37:37" x14ac:dyDescent="0.25">
      <c r="AK2717" s="4" t="e">
        <f t="shared" si="312"/>
        <v>#N/A</v>
      </c>
    </row>
    <row r="2718" spans="37:37" x14ac:dyDescent="0.25">
      <c r="AK2718" s="4" t="e">
        <f t="shared" si="312"/>
        <v>#N/A</v>
      </c>
    </row>
    <row r="2719" spans="37:37" x14ac:dyDescent="0.25">
      <c r="AK2719" s="4" t="e">
        <f t="shared" si="312"/>
        <v>#N/A</v>
      </c>
    </row>
    <row r="2720" spans="37:37" x14ac:dyDescent="0.25">
      <c r="AK2720" s="4" t="e">
        <f t="shared" si="312"/>
        <v>#N/A</v>
      </c>
    </row>
    <row r="2721" spans="37:37" x14ac:dyDescent="0.25">
      <c r="AK2721" s="4" t="e">
        <f t="shared" si="312"/>
        <v>#N/A</v>
      </c>
    </row>
    <row r="2722" spans="37:37" x14ac:dyDescent="0.25">
      <c r="AK2722" s="4" t="e">
        <f t="shared" si="312"/>
        <v>#N/A</v>
      </c>
    </row>
    <row r="2723" spans="37:37" x14ac:dyDescent="0.25">
      <c r="AK2723" s="4" t="e">
        <f t="shared" si="312"/>
        <v>#N/A</v>
      </c>
    </row>
    <row r="2724" spans="37:37" x14ac:dyDescent="0.25">
      <c r="AK2724" s="4" t="e">
        <f t="shared" si="312"/>
        <v>#N/A</v>
      </c>
    </row>
    <row r="2725" spans="37:37" x14ac:dyDescent="0.25">
      <c r="AK2725" s="4" t="e">
        <f t="shared" si="312"/>
        <v>#N/A</v>
      </c>
    </row>
    <row r="2726" spans="37:37" x14ac:dyDescent="0.25">
      <c r="AK2726" s="4" t="e">
        <f t="shared" si="312"/>
        <v>#N/A</v>
      </c>
    </row>
    <row r="2727" spans="37:37" x14ac:dyDescent="0.25">
      <c r="AK2727" s="4" t="e">
        <f t="shared" si="312"/>
        <v>#N/A</v>
      </c>
    </row>
    <row r="2728" spans="37:37" x14ac:dyDescent="0.25">
      <c r="AK2728" s="4" t="e">
        <f t="shared" si="312"/>
        <v>#N/A</v>
      </c>
    </row>
    <row r="2729" spans="37:37" x14ac:dyDescent="0.25">
      <c r="AK2729" s="4" t="e">
        <f t="shared" si="312"/>
        <v>#N/A</v>
      </c>
    </row>
    <row r="2730" spans="37:37" x14ac:dyDescent="0.25">
      <c r="AK2730" s="4" t="e">
        <f t="shared" si="312"/>
        <v>#N/A</v>
      </c>
    </row>
    <row r="2731" spans="37:37" x14ac:dyDescent="0.25">
      <c r="AK2731" s="4" t="e">
        <f t="shared" si="312"/>
        <v>#N/A</v>
      </c>
    </row>
    <row r="2732" spans="37:37" x14ac:dyDescent="0.25">
      <c r="AK2732" s="4" t="e">
        <f t="shared" si="312"/>
        <v>#N/A</v>
      </c>
    </row>
    <row r="2733" spans="37:37" x14ac:dyDescent="0.25">
      <c r="AK2733" s="4" t="e">
        <f t="shared" si="312"/>
        <v>#N/A</v>
      </c>
    </row>
    <row r="2734" spans="37:37" x14ac:dyDescent="0.25">
      <c r="AK2734" s="4" t="e">
        <f t="shared" si="312"/>
        <v>#N/A</v>
      </c>
    </row>
    <row r="2735" spans="37:37" x14ac:dyDescent="0.25">
      <c r="AK2735" s="4" t="e">
        <f t="shared" si="312"/>
        <v>#N/A</v>
      </c>
    </row>
    <row r="2736" spans="37:37" x14ac:dyDescent="0.25">
      <c r="AK2736" s="4" t="e">
        <f t="shared" si="312"/>
        <v>#N/A</v>
      </c>
    </row>
    <row r="2737" spans="37:37" x14ac:dyDescent="0.25">
      <c r="AK2737" s="4" t="e">
        <f t="shared" si="312"/>
        <v>#N/A</v>
      </c>
    </row>
    <row r="2738" spans="37:37" x14ac:dyDescent="0.25">
      <c r="AK2738" s="4" t="e">
        <f t="shared" si="312"/>
        <v>#N/A</v>
      </c>
    </row>
    <row r="2739" spans="37:37" x14ac:dyDescent="0.25">
      <c r="AK2739" s="4" t="e">
        <f t="shared" si="312"/>
        <v>#N/A</v>
      </c>
    </row>
    <row r="2740" spans="37:37" x14ac:dyDescent="0.25">
      <c r="AK2740" s="4" t="e">
        <f t="shared" si="312"/>
        <v>#N/A</v>
      </c>
    </row>
    <row r="2741" spans="37:37" x14ac:dyDescent="0.25">
      <c r="AK2741" s="4" t="e">
        <f t="shared" si="312"/>
        <v>#N/A</v>
      </c>
    </row>
    <row r="2742" spans="37:37" x14ac:dyDescent="0.25">
      <c r="AK2742" s="4" t="e">
        <f t="shared" si="312"/>
        <v>#N/A</v>
      </c>
    </row>
    <row r="2743" spans="37:37" x14ac:dyDescent="0.25">
      <c r="AK2743" s="4" t="e">
        <f t="shared" si="312"/>
        <v>#N/A</v>
      </c>
    </row>
    <row r="2744" spans="37:37" x14ac:dyDescent="0.25">
      <c r="AK2744" s="4" t="e">
        <f t="shared" si="312"/>
        <v>#N/A</v>
      </c>
    </row>
    <row r="2745" spans="37:37" x14ac:dyDescent="0.25">
      <c r="AK2745" s="4" t="e">
        <f t="shared" si="312"/>
        <v>#N/A</v>
      </c>
    </row>
    <row r="2746" spans="37:37" x14ac:dyDescent="0.25">
      <c r="AK2746" s="4" t="e">
        <f t="shared" si="312"/>
        <v>#N/A</v>
      </c>
    </row>
    <row r="2747" spans="37:37" x14ac:dyDescent="0.25">
      <c r="AK2747" s="4" t="e">
        <f t="shared" si="312"/>
        <v>#N/A</v>
      </c>
    </row>
    <row r="2748" spans="37:37" x14ac:dyDescent="0.25">
      <c r="AK2748" s="4" t="e">
        <f t="shared" si="312"/>
        <v>#N/A</v>
      </c>
    </row>
    <row r="2749" spans="37:37" x14ac:dyDescent="0.25">
      <c r="AK2749" s="4" t="e">
        <f t="shared" si="312"/>
        <v>#N/A</v>
      </c>
    </row>
    <row r="2750" spans="37:37" x14ac:dyDescent="0.25">
      <c r="AK2750" s="4" t="e">
        <f t="shared" si="312"/>
        <v>#N/A</v>
      </c>
    </row>
    <row r="2751" spans="37:37" x14ac:dyDescent="0.25">
      <c r="AK2751" s="4" t="e">
        <f t="shared" si="312"/>
        <v>#N/A</v>
      </c>
    </row>
    <row r="2752" spans="37:37" x14ac:dyDescent="0.25">
      <c r="AK2752" s="4" t="e">
        <f t="shared" si="312"/>
        <v>#N/A</v>
      </c>
    </row>
    <row r="2753" spans="37:37" x14ac:dyDescent="0.25">
      <c r="AK2753" s="4" t="e">
        <f t="shared" si="312"/>
        <v>#N/A</v>
      </c>
    </row>
    <row r="2754" spans="37:37" x14ac:dyDescent="0.25">
      <c r="AK2754" s="4" t="e">
        <f t="shared" si="312"/>
        <v>#N/A</v>
      </c>
    </row>
    <row r="2755" spans="37:37" x14ac:dyDescent="0.25">
      <c r="AK2755" s="4" t="e">
        <f t="shared" si="312"/>
        <v>#N/A</v>
      </c>
    </row>
    <row r="2756" spans="37:37" x14ac:dyDescent="0.25">
      <c r="AK2756" s="4" t="e">
        <f t="shared" si="312"/>
        <v>#N/A</v>
      </c>
    </row>
    <row r="2757" spans="37:37" x14ac:dyDescent="0.25">
      <c r="AK2757" s="4" t="e">
        <f t="shared" ref="AK2757:AK2820" si="313">IF(VLOOKUP(AJ2757,P2757:Q3649,2,FALSE)&gt;=$Q$3,$Q$2,VLOOKUP(AJ2757,P2757:Q3649,2,FALSE))</f>
        <v>#N/A</v>
      </c>
    </row>
    <row r="2758" spans="37:37" x14ac:dyDescent="0.25">
      <c r="AK2758" s="4" t="e">
        <f t="shared" si="313"/>
        <v>#N/A</v>
      </c>
    </row>
    <row r="2759" spans="37:37" x14ac:dyDescent="0.25">
      <c r="AK2759" s="4" t="e">
        <f t="shared" si="313"/>
        <v>#N/A</v>
      </c>
    </row>
    <row r="2760" spans="37:37" x14ac:dyDescent="0.25">
      <c r="AK2760" s="4" t="e">
        <f t="shared" si="313"/>
        <v>#N/A</v>
      </c>
    </row>
    <row r="2761" spans="37:37" x14ac:dyDescent="0.25">
      <c r="AK2761" s="4" t="e">
        <f t="shared" si="313"/>
        <v>#N/A</v>
      </c>
    </row>
    <row r="2762" spans="37:37" x14ac:dyDescent="0.25">
      <c r="AK2762" s="4" t="e">
        <f t="shared" si="313"/>
        <v>#N/A</v>
      </c>
    </row>
    <row r="2763" spans="37:37" x14ac:dyDescent="0.25">
      <c r="AK2763" s="4" t="e">
        <f t="shared" si="313"/>
        <v>#N/A</v>
      </c>
    </row>
    <row r="2764" spans="37:37" x14ac:dyDescent="0.25">
      <c r="AK2764" s="4" t="e">
        <f t="shared" si="313"/>
        <v>#N/A</v>
      </c>
    </row>
    <row r="2765" spans="37:37" x14ac:dyDescent="0.25">
      <c r="AK2765" s="4" t="e">
        <f t="shared" si="313"/>
        <v>#N/A</v>
      </c>
    </row>
    <row r="2766" spans="37:37" x14ac:dyDescent="0.25">
      <c r="AK2766" s="4" t="e">
        <f t="shared" si="313"/>
        <v>#N/A</v>
      </c>
    </row>
    <row r="2767" spans="37:37" x14ac:dyDescent="0.25">
      <c r="AK2767" s="4" t="e">
        <f t="shared" si="313"/>
        <v>#N/A</v>
      </c>
    </row>
    <row r="2768" spans="37:37" x14ac:dyDescent="0.25">
      <c r="AK2768" s="4" t="e">
        <f t="shared" si="313"/>
        <v>#N/A</v>
      </c>
    </row>
    <row r="2769" spans="37:37" x14ac:dyDescent="0.25">
      <c r="AK2769" s="4" t="e">
        <f t="shared" si="313"/>
        <v>#N/A</v>
      </c>
    </row>
    <row r="2770" spans="37:37" x14ac:dyDescent="0.25">
      <c r="AK2770" s="4" t="e">
        <f t="shared" si="313"/>
        <v>#N/A</v>
      </c>
    </row>
    <row r="2771" spans="37:37" x14ac:dyDescent="0.25">
      <c r="AK2771" s="4" t="e">
        <f t="shared" si="313"/>
        <v>#N/A</v>
      </c>
    </row>
    <row r="2772" spans="37:37" x14ac:dyDescent="0.25">
      <c r="AK2772" s="4" t="e">
        <f t="shared" si="313"/>
        <v>#N/A</v>
      </c>
    </row>
    <row r="2773" spans="37:37" x14ac:dyDescent="0.25">
      <c r="AK2773" s="4" t="e">
        <f t="shared" si="313"/>
        <v>#N/A</v>
      </c>
    </row>
    <row r="2774" spans="37:37" x14ac:dyDescent="0.25">
      <c r="AK2774" s="4" t="e">
        <f t="shared" si="313"/>
        <v>#N/A</v>
      </c>
    </row>
    <row r="2775" spans="37:37" x14ac:dyDescent="0.25">
      <c r="AK2775" s="4" t="e">
        <f t="shared" si="313"/>
        <v>#N/A</v>
      </c>
    </row>
    <row r="2776" spans="37:37" x14ac:dyDescent="0.25">
      <c r="AK2776" s="4" t="e">
        <f t="shared" si="313"/>
        <v>#N/A</v>
      </c>
    </row>
    <row r="2777" spans="37:37" x14ac:dyDescent="0.25">
      <c r="AK2777" s="4" t="e">
        <f t="shared" si="313"/>
        <v>#N/A</v>
      </c>
    </row>
    <row r="2778" spans="37:37" x14ac:dyDescent="0.25">
      <c r="AK2778" s="4" t="e">
        <f t="shared" si="313"/>
        <v>#N/A</v>
      </c>
    </row>
    <row r="2779" spans="37:37" x14ac:dyDescent="0.25">
      <c r="AK2779" s="4" t="e">
        <f t="shared" si="313"/>
        <v>#N/A</v>
      </c>
    </row>
    <row r="2780" spans="37:37" x14ac:dyDescent="0.25">
      <c r="AK2780" s="4" t="e">
        <f t="shared" si="313"/>
        <v>#N/A</v>
      </c>
    </row>
    <row r="2781" spans="37:37" x14ac:dyDescent="0.25">
      <c r="AK2781" s="4" t="e">
        <f t="shared" si="313"/>
        <v>#N/A</v>
      </c>
    </row>
    <row r="2782" spans="37:37" x14ac:dyDescent="0.25">
      <c r="AK2782" s="4" t="e">
        <f t="shared" si="313"/>
        <v>#N/A</v>
      </c>
    </row>
    <row r="2783" spans="37:37" x14ac:dyDescent="0.25">
      <c r="AK2783" s="4" t="e">
        <f t="shared" si="313"/>
        <v>#N/A</v>
      </c>
    </row>
    <row r="2784" spans="37:37" x14ac:dyDescent="0.25">
      <c r="AK2784" s="4" t="e">
        <f t="shared" si="313"/>
        <v>#N/A</v>
      </c>
    </row>
    <row r="2785" spans="37:37" x14ac:dyDescent="0.25">
      <c r="AK2785" s="4" t="e">
        <f t="shared" si="313"/>
        <v>#N/A</v>
      </c>
    </row>
    <row r="2786" spans="37:37" x14ac:dyDescent="0.25">
      <c r="AK2786" s="4" t="e">
        <f t="shared" si="313"/>
        <v>#N/A</v>
      </c>
    </row>
    <row r="2787" spans="37:37" x14ac:dyDescent="0.25">
      <c r="AK2787" s="4" t="e">
        <f t="shared" si="313"/>
        <v>#N/A</v>
      </c>
    </row>
    <row r="2788" spans="37:37" x14ac:dyDescent="0.25">
      <c r="AK2788" s="4" t="e">
        <f t="shared" si="313"/>
        <v>#N/A</v>
      </c>
    </row>
    <row r="2789" spans="37:37" x14ac:dyDescent="0.25">
      <c r="AK2789" s="4" t="e">
        <f t="shared" si="313"/>
        <v>#N/A</v>
      </c>
    </row>
    <row r="2790" spans="37:37" x14ac:dyDescent="0.25">
      <c r="AK2790" s="4" t="e">
        <f t="shared" si="313"/>
        <v>#N/A</v>
      </c>
    </row>
    <row r="2791" spans="37:37" x14ac:dyDescent="0.25">
      <c r="AK2791" s="4" t="e">
        <f t="shared" si="313"/>
        <v>#N/A</v>
      </c>
    </row>
    <row r="2792" spans="37:37" x14ac:dyDescent="0.25">
      <c r="AK2792" s="4" t="e">
        <f t="shared" si="313"/>
        <v>#N/A</v>
      </c>
    </row>
    <row r="2793" spans="37:37" x14ac:dyDescent="0.25">
      <c r="AK2793" s="4" t="e">
        <f t="shared" si="313"/>
        <v>#N/A</v>
      </c>
    </row>
    <row r="2794" spans="37:37" x14ac:dyDescent="0.25">
      <c r="AK2794" s="4" t="e">
        <f t="shared" si="313"/>
        <v>#N/A</v>
      </c>
    </row>
    <row r="2795" spans="37:37" x14ac:dyDescent="0.25">
      <c r="AK2795" s="4" t="e">
        <f t="shared" si="313"/>
        <v>#N/A</v>
      </c>
    </row>
    <row r="2796" spans="37:37" x14ac:dyDescent="0.25">
      <c r="AK2796" s="4" t="e">
        <f t="shared" si="313"/>
        <v>#N/A</v>
      </c>
    </row>
    <row r="2797" spans="37:37" x14ac:dyDescent="0.25">
      <c r="AK2797" s="4" t="e">
        <f t="shared" si="313"/>
        <v>#N/A</v>
      </c>
    </row>
    <row r="2798" spans="37:37" x14ac:dyDescent="0.25">
      <c r="AK2798" s="4" t="e">
        <f t="shared" si="313"/>
        <v>#N/A</v>
      </c>
    </row>
    <row r="2799" spans="37:37" x14ac:dyDescent="0.25">
      <c r="AK2799" s="4" t="e">
        <f t="shared" si="313"/>
        <v>#N/A</v>
      </c>
    </row>
    <row r="2800" spans="37:37" x14ac:dyDescent="0.25">
      <c r="AK2800" s="4" t="e">
        <f t="shared" si="313"/>
        <v>#N/A</v>
      </c>
    </row>
    <row r="2801" spans="37:37" x14ac:dyDescent="0.25">
      <c r="AK2801" s="4" t="e">
        <f t="shared" si="313"/>
        <v>#N/A</v>
      </c>
    </row>
    <row r="2802" spans="37:37" x14ac:dyDescent="0.25">
      <c r="AK2802" s="4" t="e">
        <f t="shared" si="313"/>
        <v>#N/A</v>
      </c>
    </row>
    <row r="2803" spans="37:37" x14ac:dyDescent="0.25">
      <c r="AK2803" s="4" t="e">
        <f t="shared" si="313"/>
        <v>#N/A</v>
      </c>
    </row>
    <row r="2804" spans="37:37" x14ac:dyDescent="0.25">
      <c r="AK2804" s="4" t="e">
        <f t="shared" si="313"/>
        <v>#N/A</v>
      </c>
    </row>
    <row r="2805" spans="37:37" x14ac:dyDescent="0.25">
      <c r="AK2805" s="4" t="e">
        <f t="shared" si="313"/>
        <v>#N/A</v>
      </c>
    </row>
    <row r="2806" spans="37:37" x14ac:dyDescent="0.25">
      <c r="AK2806" s="4" t="e">
        <f t="shared" si="313"/>
        <v>#N/A</v>
      </c>
    </row>
    <row r="2807" spans="37:37" x14ac:dyDescent="0.25">
      <c r="AK2807" s="4" t="e">
        <f t="shared" si="313"/>
        <v>#N/A</v>
      </c>
    </row>
    <row r="2808" spans="37:37" x14ac:dyDescent="0.25">
      <c r="AK2808" s="4" t="e">
        <f t="shared" si="313"/>
        <v>#N/A</v>
      </c>
    </row>
    <row r="2809" spans="37:37" x14ac:dyDescent="0.25">
      <c r="AK2809" s="4" t="e">
        <f t="shared" si="313"/>
        <v>#N/A</v>
      </c>
    </row>
    <row r="2810" spans="37:37" x14ac:dyDescent="0.25">
      <c r="AK2810" s="4" t="e">
        <f t="shared" si="313"/>
        <v>#N/A</v>
      </c>
    </row>
    <row r="2811" spans="37:37" x14ac:dyDescent="0.25">
      <c r="AK2811" s="4" t="e">
        <f t="shared" si="313"/>
        <v>#N/A</v>
      </c>
    </row>
    <row r="2812" spans="37:37" x14ac:dyDescent="0.25">
      <c r="AK2812" s="4" t="e">
        <f t="shared" si="313"/>
        <v>#N/A</v>
      </c>
    </row>
    <row r="2813" spans="37:37" x14ac:dyDescent="0.25">
      <c r="AK2813" s="4" t="e">
        <f t="shared" si="313"/>
        <v>#N/A</v>
      </c>
    </row>
    <row r="2814" spans="37:37" x14ac:dyDescent="0.25">
      <c r="AK2814" s="4" t="e">
        <f t="shared" si="313"/>
        <v>#N/A</v>
      </c>
    </row>
    <row r="2815" spans="37:37" x14ac:dyDescent="0.25">
      <c r="AK2815" s="4" t="e">
        <f t="shared" si="313"/>
        <v>#N/A</v>
      </c>
    </row>
    <row r="2816" spans="37:37" x14ac:dyDescent="0.25">
      <c r="AK2816" s="4" t="e">
        <f t="shared" si="313"/>
        <v>#N/A</v>
      </c>
    </row>
    <row r="2817" spans="37:37" x14ac:dyDescent="0.25">
      <c r="AK2817" s="4" t="e">
        <f t="shared" si="313"/>
        <v>#N/A</v>
      </c>
    </row>
    <row r="2818" spans="37:37" x14ac:dyDescent="0.25">
      <c r="AK2818" s="4" t="e">
        <f t="shared" si="313"/>
        <v>#N/A</v>
      </c>
    </row>
    <row r="2819" spans="37:37" x14ac:dyDescent="0.25">
      <c r="AK2819" s="4" t="e">
        <f t="shared" si="313"/>
        <v>#N/A</v>
      </c>
    </row>
    <row r="2820" spans="37:37" x14ac:dyDescent="0.25">
      <c r="AK2820" s="4" t="e">
        <f t="shared" si="313"/>
        <v>#N/A</v>
      </c>
    </row>
    <row r="2821" spans="37:37" x14ac:dyDescent="0.25">
      <c r="AK2821" s="4" t="e">
        <f t="shared" ref="AK2821:AK2884" si="314">IF(VLOOKUP(AJ2821,P2821:Q3713,2,FALSE)&gt;=$Q$3,$Q$2,VLOOKUP(AJ2821,P2821:Q3713,2,FALSE))</f>
        <v>#N/A</v>
      </c>
    </row>
    <row r="2822" spans="37:37" x14ac:dyDescent="0.25">
      <c r="AK2822" s="4" t="e">
        <f t="shared" si="314"/>
        <v>#N/A</v>
      </c>
    </row>
    <row r="2823" spans="37:37" x14ac:dyDescent="0.25">
      <c r="AK2823" s="4" t="e">
        <f t="shared" si="314"/>
        <v>#N/A</v>
      </c>
    </row>
    <row r="2824" spans="37:37" x14ac:dyDescent="0.25">
      <c r="AK2824" s="4" t="e">
        <f t="shared" si="314"/>
        <v>#N/A</v>
      </c>
    </row>
    <row r="2825" spans="37:37" x14ac:dyDescent="0.25">
      <c r="AK2825" s="4" t="e">
        <f t="shared" si="314"/>
        <v>#N/A</v>
      </c>
    </row>
    <row r="2826" spans="37:37" x14ac:dyDescent="0.25">
      <c r="AK2826" s="4" t="e">
        <f t="shared" si="314"/>
        <v>#N/A</v>
      </c>
    </row>
    <row r="2827" spans="37:37" x14ac:dyDescent="0.25">
      <c r="AK2827" s="4" t="e">
        <f t="shared" si="314"/>
        <v>#N/A</v>
      </c>
    </row>
    <row r="2828" spans="37:37" x14ac:dyDescent="0.25">
      <c r="AK2828" s="4" t="e">
        <f t="shared" si="314"/>
        <v>#N/A</v>
      </c>
    </row>
    <row r="2829" spans="37:37" x14ac:dyDescent="0.25">
      <c r="AK2829" s="4" t="e">
        <f t="shared" si="314"/>
        <v>#N/A</v>
      </c>
    </row>
    <row r="2830" spans="37:37" x14ac:dyDescent="0.25">
      <c r="AK2830" s="4" t="e">
        <f t="shared" si="314"/>
        <v>#N/A</v>
      </c>
    </row>
    <row r="2831" spans="37:37" x14ac:dyDescent="0.25">
      <c r="AK2831" s="4" t="e">
        <f t="shared" si="314"/>
        <v>#N/A</v>
      </c>
    </row>
    <row r="2832" spans="37:37" x14ac:dyDescent="0.25">
      <c r="AK2832" s="4" t="e">
        <f t="shared" si="314"/>
        <v>#N/A</v>
      </c>
    </row>
    <row r="2833" spans="37:37" x14ac:dyDescent="0.25">
      <c r="AK2833" s="4" t="e">
        <f t="shared" si="314"/>
        <v>#N/A</v>
      </c>
    </row>
    <row r="2834" spans="37:37" x14ac:dyDescent="0.25">
      <c r="AK2834" s="4" t="e">
        <f t="shared" si="314"/>
        <v>#N/A</v>
      </c>
    </row>
    <row r="2835" spans="37:37" x14ac:dyDescent="0.25">
      <c r="AK2835" s="4" t="e">
        <f t="shared" si="314"/>
        <v>#N/A</v>
      </c>
    </row>
    <row r="2836" spans="37:37" x14ac:dyDescent="0.25">
      <c r="AK2836" s="4" t="e">
        <f t="shared" si="314"/>
        <v>#N/A</v>
      </c>
    </row>
    <row r="2837" spans="37:37" x14ac:dyDescent="0.25">
      <c r="AK2837" s="4" t="e">
        <f t="shared" si="314"/>
        <v>#N/A</v>
      </c>
    </row>
    <row r="2838" spans="37:37" x14ac:dyDescent="0.25">
      <c r="AK2838" s="4" t="e">
        <f t="shared" si="314"/>
        <v>#N/A</v>
      </c>
    </row>
    <row r="2839" spans="37:37" x14ac:dyDescent="0.25">
      <c r="AK2839" s="4" t="e">
        <f t="shared" si="314"/>
        <v>#N/A</v>
      </c>
    </row>
    <row r="2840" spans="37:37" x14ac:dyDescent="0.25">
      <c r="AK2840" s="4" t="e">
        <f t="shared" si="314"/>
        <v>#N/A</v>
      </c>
    </row>
    <row r="2841" spans="37:37" x14ac:dyDescent="0.25">
      <c r="AK2841" s="4" t="e">
        <f t="shared" si="314"/>
        <v>#N/A</v>
      </c>
    </row>
    <row r="2842" spans="37:37" x14ac:dyDescent="0.25">
      <c r="AK2842" s="4" t="e">
        <f t="shared" si="314"/>
        <v>#N/A</v>
      </c>
    </row>
    <row r="2843" spans="37:37" x14ac:dyDescent="0.25">
      <c r="AK2843" s="4" t="e">
        <f t="shared" si="314"/>
        <v>#N/A</v>
      </c>
    </row>
    <row r="2844" spans="37:37" x14ac:dyDescent="0.25">
      <c r="AK2844" s="4" t="e">
        <f t="shared" si="314"/>
        <v>#N/A</v>
      </c>
    </row>
    <row r="2845" spans="37:37" x14ac:dyDescent="0.25">
      <c r="AK2845" s="4" t="e">
        <f t="shared" si="314"/>
        <v>#N/A</v>
      </c>
    </row>
    <row r="2846" spans="37:37" x14ac:dyDescent="0.25">
      <c r="AK2846" s="4" t="e">
        <f t="shared" si="314"/>
        <v>#N/A</v>
      </c>
    </row>
    <row r="2847" spans="37:37" x14ac:dyDescent="0.25">
      <c r="AK2847" s="4" t="e">
        <f t="shared" si="314"/>
        <v>#N/A</v>
      </c>
    </row>
    <row r="2848" spans="37:37" x14ac:dyDescent="0.25">
      <c r="AK2848" s="4" t="e">
        <f t="shared" si="314"/>
        <v>#N/A</v>
      </c>
    </row>
    <row r="2849" spans="37:37" x14ac:dyDescent="0.25">
      <c r="AK2849" s="4" t="e">
        <f t="shared" si="314"/>
        <v>#N/A</v>
      </c>
    </row>
    <row r="2850" spans="37:37" x14ac:dyDescent="0.25">
      <c r="AK2850" s="4" t="e">
        <f t="shared" si="314"/>
        <v>#N/A</v>
      </c>
    </row>
    <row r="2851" spans="37:37" x14ac:dyDescent="0.25">
      <c r="AK2851" s="4" t="e">
        <f t="shared" si="314"/>
        <v>#N/A</v>
      </c>
    </row>
    <row r="2852" spans="37:37" x14ac:dyDescent="0.25">
      <c r="AK2852" s="4" t="e">
        <f t="shared" si="314"/>
        <v>#N/A</v>
      </c>
    </row>
    <row r="2853" spans="37:37" x14ac:dyDescent="0.25">
      <c r="AK2853" s="4" t="e">
        <f t="shared" si="314"/>
        <v>#N/A</v>
      </c>
    </row>
    <row r="2854" spans="37:37" x14ac:dyDescent="0.25">
      <c r="AK2854" s="4" t="e">
        <f t="shared" si="314"/>
        <v>#N/A</v>
      </c>
    </row>
    <row r="2855" spans="37:37" x14ac:dyDescent="0.25">
      <c r="AK2855" s="4" t="e">
        <f t="shared" si="314"/>
        <v>#N/A</v>
      </c>
    </row>
    <row r="2856" spans="37:37" x14ac:dyDescent="0.25">
      <c r="AK2856" s="4" t="e">
        <f t="shared" si="314"/>
        <v>#N/A</v>
      </c>
    </row>
    <row r="2857" spans="37:37" x14ac:dyDescent="0.25">
      <c r="AK2857" s="4" t="e">
        <f t="shared" si="314"/>
        <v>#N/A</v>
      </c>
    </row>
    <row r="2858" spans="37:37" x14ac:dyDescent="0.25">
      <c r="AK2858" s="4" t="e">
        <f t="shared" si="314"/>
        <v>#N/A</v>
      </c>
    </row>
    <row r="2859" spans="37:37" x14ac:dyDescent="0.25">
      <c r="AK2859" s="4" t="e">
        <f t="shared" si="314"/>
        <v>#N/A</v>
      </c>
    </row>
    <row r="2860" spans="37:37" x14ac:dyDescent="0.25">
      <c r="AK2860" s="4" t="e">
        <f t="shared" si="314"/>
        <v>#N/A</v>
      </c>
    </row>
    <row r="2861" spans="37:37" x14ac:dyDescent="0.25">
      <c r="AK2861" s="4" t="e">
        <f t="shared" si="314"/>
        <v>#N/A</v>
      </c>
    </row>
    <row r="2862" spans="37:37" x14ac:dyDescent="0.25">
      <c r="AK2862" s="4" t="e">
        <f t="shared" si="314"/>
        <v>#N/A</v>
      </c>
    </row>
    <row r="2863" spans="37:37" x14ac:dyDescent="0.25">
      <c r="AK2863" s="4" t="e">
        <f t="shared" si="314"/>
        <v>#N/A</v>
      </c>
    </row>
    <row r="2864" spans="37:37" x14ac:dyDescent="0.25">
      <c r="AK2864" s="4" t="e">
        <f t="shared" si="314"/>
        <v>#N/A</v>
      </c>
    </row>
    <row r="2865" spans="37:37" x14ac:dyDescent="0.25">
      <c r="AK2865" s="4" t="e">
        <f t="shared" si="314"/>
        <v>#N/A</v>
      </c>
    </row>
    <row r="2866" spans="37:37" x14ac:dyDescent="0.25">
      <c r="AK2866" s="4" t="e">
        <f t="shared" si="314"/>
        <v>#N/A</v>
      </c>
    </row>
    <row r="2867" spans="37:37" x14ac:dyDescent="0.25">
      <c r="AK2867" s="4" t="e">
        <f t="shared" si="314"/>
        <v>#N/A</v>
      </c>
    </row>
    <row r="2868" spans="37:37" x14ac:dyDescent="0.25">
      <c r="AK2868" s="4" t="e">
        <f t="shared" si="314"/>
        <v>#N/A</v>
      </c>
    </row>
    <row r="2869" spans="37:37" x14ac:dyDescent="0.25">
      <c r="AK2869" s="4" t="e">
        <f t="shared" si="314"/>
        <v>#N/A</v>
      </c>
    </row>
    <row r="2870" spans="37:37" x14ac:dyDescent="0.25">
      <c r="AK2870" s="4" t="e">
        <f t="shared" si="314"/>
        <v>#N/A</v>
      </c>
    </row>
    <row r="2871" spans="37:37" x14ac:dyDescent="0.25">
      <c r="AK2871" s="4" t="e">
        <f t="shared" si="314"/>
        <v>#N/A</v>
      </c>
    </row>
    <row r="2872" spans="37:37" x14ac:dyDescent="0.25">
      <c r="AK2872" s="4" t="e">
        <f t="shared" si="314"/>
        <v>#N/A</v>
      </c>
    </row>
    <row r="2873" spans="37:37" x14ac:dyDescent="0.25">
      <c r="AK2873" s="4" t="e">
        <f t="shared" si="314"/>
        <v>#N/A</v>
      </c>
    </row>
    <row r="2874" spans="37:37" x14ac:dyDescent="0.25">
      <c r="AK2874" s="4" t="e">
        <f t="shared" si="314"/>
        <v>#N/A</v>
      </c>
    </row>
    <row r="2875" spans="37:37" x14ac:dyDescent="0.25">
      <c r="AK2875" s="4" t="e">
        <f t="shared" si="314"/>
        <v>#N/A</v>
      </c>
    </row>
    <row r="2876" spans="37:37" x14ac:dyDescent="0.25">
      <c r="AK2876" s="4" t="e">
        <f t="shared" si="314"/>
        <v>#N/A</v>
      </c>
    </row>
    <row r="2877" spans="37:37" x14ac:dyDescent="0.25">
      <c r="AK2877" s="4" t="e">
        <f t="shared" si="314"/>
        <v>#N/A</v>
      </c>
    </row>
    <row r="2878" spans="37:37" x14ac:dyDescent="0.25">
      <c r="AK2878" s="4" t="e">
        <f t="shared" si="314"/>
        <v>#N/A</v>
      </c>
    </row>
    <row r="2879" spans="37:37" x14ac:dyDescent="0.25">
      <c r="AK2879" s="4" t="e">
        <f t="shared" si="314"/>
        <v>#N/A</v>
      </c>
    </row>
    <row r="2880" spans="37:37" x14ac:dyDescent="0.25">
      <c r="AK2880" s="4" t="e">
        <f t="shared" si="314"/>
        <v>#N/A</v>
      </c>
    </row>
    <row r="2881" spans="37:37" x14ac:dyDescent="0.25">
      <c r="AK2881" s="4" t="e">
        <f t="shared" si="314"/>
        <v>#N/A</v>
      </c>
    </row>
    <row r="2882" spans="37:37" x14ac:dyDescent="0.25">
      <c r="AK2882" s="4" t="e">
        <f t="shared" si="314"/>
        <v>#N/A</v>
      </c>
    </row>
    <row r="2883" spans="37:37" x14ac:dyDescent="0.25">
      <c r="AK2883" s="4" t="e">
        <f t="shared" si="314"/>
        <v>#N/A</v>
      </c>
    </row>
    <row r="2884" spans="37:37" x14ac:dyDescent="0.25">
      <c r="AK2884" s="4" t="e">
        <f t="shared" si="314"/>
        <v>#N/A</v>
      </c>
    </row>
    <row r="2885" spans="37:37" x14ac:dyDescent="0.25">
      <c r="AK2885" s="4" t="e">
        <f t="shared" ref="AK2885:AK2948" si="315">IF(VLOOKUP(AJ2885,P2885:Q3777,2,FALSE)&gt;=$Q$3,$Q$2,VLOOKUP(AJ2885,P2885:Q3777,2,FALSE))</f>
        <v>#N/A</v>
      </c>
    </row>
    <row r="2886" spans="37:37" x14ac:dyDescent="0.25">
      <c r="AK2886" s="4" t="e">
        <f t="shared" si="315"/>
        <v>#N/A</v>
      </c>
    </row>
    <row r="2887" spans="37:37" x14ac:dyDescent="0.25">
      <c r="AK2887" s="4" t="e">
        <f t="shared" si="315"/>
        <v>#N/A</v>
      </c>
    </row>
    <row r="2888" spans="37:37" x14ac:dyDescent="0.25">
      <c r="AK2888" s="4" t="e">
        <f t="shared" si="315"/>
        <v>#N/A</v>
      </c>
    </row>
    <row r="2889" spans="37:37" x14ac:dyDescent="0.25">
      <c r="AK2889" s="4" t="e">
        <f t="shared" si="315"/>
        <v>#N/A</v>
      </c>
    </row>
    <row r="2890" spans="37:37" x14ac:dyDescent="0.25">
      <c r="AK2890" s="4" t="e">
        <f t="shared" si="315"/>
        <v>#N/A</v>
      </c>
    </row>
    <row r="2891" spans="37:37" x14ac:dyDescent="0.25">
      <c r="AK2891" s="4" t="e">
        <f t="shared" si="315"/>
        <v>#N/A</v>
      </c>
    </row>
    <row r="2892" spans="37:37" x14ac:dyDescent="0.25">
      <c r="AK2892" s="4" t="e">
        <f t="shared" si="315"/>
        <v>#N/A</v>
      </c>
    </row>
    <row r="2893" spans="37:37" x14ac:dyDescent="0.25">
      <c r="AK2893" s="4" t="e">
        <f t="shared" si="315"/>
        <v>#N/A</v>
      </c>
    </row>
    <row r="2894" spans="37:37" x14ac:dyDescent="0.25">
      <c r="AK2894" s="4" t="e">
        <f t="shared" si="315"/>
        <v>#N/A</v>
      </c>
    </row>
    <row r="2895" spans="37:37" x14ac:dyDescent="0.25">
      <c r="AK2895" s="4" t="e">
        <f t="shared" si="315"/>
        <v>#N/A</v>
      </c>
    </row>
    <row r="2896" spans="37:37" x14ac:dyDescent="0.25">
      <c r="AK2896" s="4" t="e">
        <f t="shared" si="315"/>
        <v>#N/A</v>
      </c>
    </row>
    <row r="2897" spans="37:37" x14ac:dyDescent="0.25">
      <c r="AK2897" s="4" t="e">
        <f t="shared" si="315"/>
        <v>#N/A</v>
      </c>
    </row>
    <row r="2898" spans="37:37" x14ac:dyDescent="0.25">
      <c r="AK2898" s="4" t="e">
        <f t="shared" si="315"/>
        <v>#N/A</v>
      </c>
    </row>
    <row r="2899" spans="37:37" x14ac:dyDescent="0.25">
      <c r="AK2899" s="4" t="e">
        <f t="shared" si="315"/>
        <v>#N/A</v>
      </c>
    </row>
    <row r="2900" spans="37:37" x14ac:dyDescent="0.25">
      <c r="AK2900" s="4" t="e">
        <f t="shared" si="315"/>
        <v>#N/A</v>
      </c>
    </row>
    <row r="2901" spans="37:37" x14ac:dyDescent="0.25">
      <c r="AK2901" s="4" t="e">
        <f t="shared" si="315"/>
        <v>#N/A</v>
      </c>
    </row>
    <row r="2902" spans="37:37" x14ac:dyDescent="0.25">
      <c r="AK2902" s="4" t="e">
        <f t="shared" si="315"/>
        <v>#N/A</v>
      </c>
    </row>
    <row r="2903" spans="37:37" x14ac:dyDescent="0.25">
      <c r="AK2903" s="4" t="e">
        <f t="shared" si="315"/>
        <v>#N/A</v>
      </c>
    </row>
    <row r="2904" spans="37:37" x14ac:dyDescent="0.25">
      <c r="AK2904" s="4" t="e">
        <f t="shared" si="315"/>
        <v>#N/A</v>
      </c>
    </row>
    <row r="2905" spans="37:37" x14ac:dyDescent="0.25">
      <c r="AK2905" s="4" t="e">
        <f t="shared" si="315"/>
        <v>#N/A</v>
      </c>
    </row>
    <row r="2906" spans="37:37" x14ac:dyDescent="0.25">
      <c r="AK2906" s="4" t="e">
        <f t="shared" si="315"/>
        <v>#N/A</v>
      </c>
    </row>
    <row r="2907" spans="37:37" x14ac:dyDescent="0.25">
      <c r="AK2907" s="4" t="e">
        <f t="shared" si="315"/>
        <v>#N/A</v>
      </c>
    </row>
    <row r="2908" spans="37:37" x14ac:dyDescent="0.25">
      <c r="AK2908" s="4" t="e">
        <f t="shared" si="315"/>
        <v>#N/A</v>
      </c>
    </row>
    <row r="2909" spans="37:37" x14ac:dyDescent="0.25">
      <c r="AK2909" s="4" t="e">
        <f t="shared" si="315"/>
        <v>#N/A</v>
      </c>
    </row>
    <row r="2910" spans="37:37" x14ac:dyDescent="0.25">
      <c r="AK2910" s="4" t="e">
        <f t="shared" si="315"/>
        <v>#N/A</v>
      </c>
    </row>
    <row r="2911" spans="37:37" x14ac:dyDescent="0.25">
      <c r="AK2911" s="4" t="e">
        <f t="shared" si="315"/>
        <v>#N/A</v>
      </c>
    </row>
    <row r="2912" spans="37:37" x14ac:dyDescent="0.25">
      <c r="AK2912" s="4" t="e">
        <f t="shared" si="315"/>
        <v>#N/A</v>
      </c>
    </row>
    <row r="2913" spans="37:37" x14ac:dyDescent="0.25">
      <c r="AK2913" s="4" t="e">
        <f t="shared" si="315"/>
        <v>#N/A</v>
      </c>
    </row>
    <row r="2914" spans="37:37" x14ac:dyDescent="0.25">
      <c r="AK2914" s="4" t="e">
        <f t="shared" si="315"/>
        <v>#N/A</v>
      </c>
    </row>
    <row r="2915" spans="37:37" x14ac:dyDescent="0.25">
      <c r="AK2915" s="4" t="e">
        <f t="shared" si="315"/>
        <v>#N/A</v>
      </c>
    </row>
    <row r="2916" spans="37:37" x14ac:dyDescent="0.25">
      <c r="AK2916" s="4" t="e">
        <f t="shared" si="315"/>
        <v>#N/A</v>
      </c>
    </row>
    <row r="2917" spans="37:37" x14ac:dyDescent="0.25">
      <c r="AK2917" s="4" t="e">
        <f t="shared" si="315"/>
        <v>#N/A</v>
      </c>
    </row>
    <row r="2918" spans="37:37" x14ac:dyDescent="0.25">
      <c r="AK2918" s="4" t="e">
        <f t="shared" si="315"/>
        <v>#N/A</v>
      </c>
    </row>
    <row r="2919" spans="37:37" x14ac:dyDescent="0.25">
      <c r="AK2919" s="4" t="e">
        <f t="shared" si="315"/>
        <v>#N/A</v>
      </c>
    </row>
    <row r="2920" spans="37:37" x14ac:dyDescent="0.25">
      <c r="AK2920" s="4" t="e">
        <f t="shared" si="315"/>
        <v>#N/A</v>
      </c>
    </row>
    <row r="2921" spans="37:37" x14ac:dyDescent="0.25">
      <c r="AK2921" s="4" t="e">
        <f t="shared" si="315"/>
        <v>#N/A</v>
      </c>
    </row>
    <row r="2922" spans="37:37" x14ac:dyDescent="0.25">
      <c r="AK2922" s="4" t="e">
        <f t="shared" si="315"/>
        <v>#N/A</v>
      </c>
    </row>
    <row r="2923" spans="37:37" x14ac:dyDescent="0.25">
      <c r="AK2923" s="4" t="e">
        <f t="shared" si="315"/>
        <v>#N/A</v>
      </c>
    </row>
    <row r="2924" spans="37:37" x14ac:dyDescent="0.25">
      <c r="AK2924" s="4" t="e">
        <f t="shared" si="315"/>
        <v>#N/A</v>
      </c>
    </row>
    <row r="2925" spans="37:37" x14ac:dyDescent="0.25">
      <c r="AK2925" s="4" t="e">
        <f t="shared" si="315"/>
        <v>#N/A</v>
      </c>
    </row>
    <row r="2926" spans="37:37" x14ac:dyDescent="0.25">
      <c r="AK2926" s="4" t="e">
        <f t="shared" si="315"/>
        <v>#N/A</v>
      </c>
    </row>
    <row r="2927" spans="37:37" x14ac:dyDescent="0.25">
      <c r="AK2927" s="4" t="e">
        <f t="shared" si="315"/>
        <v>#N/A</v>
      </c>
    </row>
    <row r="2928" spans="37:37" x14ac:dyDescent="0.25">
      <c r="AK2928" s="4" t="e">
        <f t="shared" si="315"/>
        <v>#N/A</v>
      </c>
    </row>
    <row r="2929" spans="37:37" x14ac:dyDescent="0.25">
      <c r="AK2929" s="4" t="e">
        <f t="shared" si="315"/>
        <v>#N/A</v>
      </c>
    </row>
    <row r="2930" spans="37:37" x14ac:dyDescent="0.25">
      <c r="AK2930" s="4" t="e">
        <f t="shared" si="315"/>
        <v>#N/A</v>
      </c>
    </row>
    <row r="2931" spans="37:37" x14ac:dyDescent="0.25">
      <c r="AK2931" s="4" t="e">
        <f t="shared" si="315"/>
        <v>#N/A</v>
      </c>
    </row>
    <row r="2932" spans="37:37" x14ac:dyDescent="0.25">
      <c r="AK2932" s="4" t="e">
        <f t="shared" si="315"/>
        <v>#N/A</v>
      </c>
    </row>
    <row r="2933" spans="37:37" x14ac:dyDescent="0.25">
      <c r="AK2933" s="4" t="e">
        <f t="shared" si="315"/>
        <v>#N/A</v>
      </c>
    </row>
    <row r="2934" spans="37:37" x14ac:dyDescent="0.25">
      <c r="AK2934" s="4" t="e">
        <f t="shared" si="315"/>
        <v>#N/A</v>
      </c>
    </row>
    <row r="2935" spans="37:37" x14ac:dyDescent="0.25">
      <c r="AK2935" s="4" t="e">
        <f t="shared" si="315"/>
        <v>#N/A</v>
      </c>
    </row>
    <row r="2936" spans="37:37" x14ac:dyDescent="0.25">
      <c r="AK2936" s="4" t="e">
        <f t="shared" si="315"/>
        <v>#N/A</v>
      </c>
    </row>
    <row r="2937" spans="37:37" x14ac:dyDescent="0.25">
      <c r="AK2937" s="4" t="e">
        <f t="shared" si="315"/>
        <v>#N/A</v>
      </c>
    </row>
    <row r="2938" spans="37:37" x14ac:dyDescent="0.25">
      <c r="AK2938" s="4" t="e">
        <f t="shared" si="315"/>
        <v>#N/A</v>
      </c>
    </row>
    <row r="2939" spans="37:37" x14ac:dyDescent="0.25">
      <c r="AK2939" s="4" t="e">
        <f t="shared" si="315"/>
        <v>#N/A</v>
      </c>
    </row>
    <row r="2940" spans="37:37" x14ac:dyDescent="0.25">
      <c r="AK2940" s="4" t="e">
        <f t="shared" si="315"/>
        <v>#N/A</v>
      </c>
    </row>
    <row r="2941" spans="37:37" x14ac:dyDescent="0.25">
      <c r="AK2941" s="4" t="e">
        <f t="shared" si="315"/>
        <v>#N/A</v>
      </c>
    </row>
    <row r="2942" spans="37:37" x14ac:dyDescent="0.25">
      <c r="AK2942" s="4" t="e">
        <f t="shared" si="315"/>
        <v>#N/A</v>
      </c>
    </row>
    <row r="2943" spans="37:37" x14ac:dyDescent="0.25">
      <c r="AK2943" s="4" t="e">
        <f t="shared" si="315"/>
        <v>#N/A</v>
      </c>
    </row>
    <row r="2944" spans="37:37" x14ac:dyDescent="0.25">
      <c r="AK2944" s="4" t="e">
        <f t="shared" si="315"/>
        <v>#N/A</v>
      </c>
    </row>
    <row r="2945" spans="37:37" x14ac:dyDescent="0.25">
      <c r="AK2945" s="4" t="e">
        <f t="shared" si="315"/>
        <v>#N/A</v>
      </c>
    </row>
    <row r="2946" spans="37:37" x14ac:dyDescent="0.25">
      <c r="AK2946" s="4" t="e">
        <f t="shared" si="315"/>
        <v>#N/A</v>
      </c>
    </row>
    <row r="2947" spans="37:37" x14ac:dyDescent="0.25">
      <c r="AK2947" s="4" t="e">
        <f t="shared" si="315"/>
        <v>#N/A</v>
      </c>
    </row>
    <row r="2948" spans="37:37" x14ac:dyDescent="0.25">
      <c r="AK2948" s="4" t="e">
        <f t="shared" si="315"/>
        <v>#N/A</v>
      </c>
    </row>
    <row r="2949" spans="37:37" x14ac:dyDescent="0.25">
      <c r="AK2949" s="4" t="e">
        <f t="shared" ref="AK2949:AK3000" si="316">IF(VLOOKUP(AJ2949,P2949:Q3841,2,FALSE)&gt;=$Q$3,$Q$2,VLOOKUP(AJ2949,P2949:Q3841,2,FALSE))</f>
        <v>#N/A</v>
      </c>
    </row>
    <row r="2950" spans="37:37" x14ac:dyDescent="0.25">
      <c r="AK2950" s="4" t="e">
        <f t="shared" si="316"/>
        <v>#N/A</v>
      </c>
    </row>
    <row r="2951" spans="37:37" x14ac:dyDescent="0.25">
      <c r="AK2951" s="4" t="e">
        <f t="shared" si="316"/>
        <v>#N/A</v>
      </c>
    </row>
    <row r="2952" spans="37:37" x14ac:dyDescent="0.25">
      <c r="AK2952" s="4" t="e">
        <f t="shared" si="316"/>
        <v>#N/A</v>
      </c>
    </row>
    <row r="2953" spans="37:37" x14ac:dyDescent="0.25">
      <c r="AK2953" s="4" t="e">
        <f t="shared" si="316"/>
        <v>#N/A</v>
      </c>
    </row>
    <row r="2954" spans="37:37" x14ac:dyDescent="0.25">
      <c r="AK2954" s="4" t="e">
        <f t="shared" si="316"/>
        <v>#N/A</v>
      </c>
    </row>
    <row r="2955" spans="37:37" x14ac:dyDescent="0.25">
      <c r="AK2955" s="4" t="e">
        <f t="shared" si="316"/>
        <v>#N/A</v>
      </c>
    </row>
    <row r="2956" spans="37:37" x14ac:dyDescent="0.25">
      <c r="AK2956" s="4" t="e">
        <f t="shared" si="316"/>
        <v>#N/A</v>
      </c>
    </row>
    <row r="2957" spans="37:37" x14ac:dyDescent="0.25">
      <c r="AK2957" s="4" t="e">
        <f t="shared" si="316"/>
        <v>#N/A</v>
      </c>
    </row>
    <row r="2958" spans="37:37" x14ac:dyDescent="0.25">
      <c r="AK2958" s="4" t="e">
        <f t="shared" si="316"/>
        <v>#N/A</v>
      </c>
    </row>
    <row r="2959" spans="37:37" x14ac:dyDescent="0.25">
      <c r="AK2959" s="4" t="e">
        <f t="shared" si="316"/>
        <v>#N/A</v>
      </c>
    </row>
    <row r="2960" spans="37:37" x14ac:dyDescent="0.25">
      <c r="AK2960" s="4" t="e">
        <f t="shared" si="316"/>
        <v>#N/A</v>
      </c>
    </row>
    <row r="2961" spans="37:37" x14ac:dyDescent="0.25">
      <c r="AK2961" s="4" t="e">
        <f t="shared" si="316"/>
        <v>#N/A</v>
      </c>
    </row>
    <row r="2962" spans="37:37" x14ac:dyDescent="0.25">
      <c r="AK2962" s="4" t="e">
        <f t="shared" si="316"/>
        <v>#N/A</v>
      </c>
    </row>
    <row r="2963" spans="37:37" x14ac:dyDescent="0.25">
      <c r="AK2963" s="4" t="e">
        <f t="shared" si="316"/>
        <v>#N/A</v>
      </c>
    </row>
    <row r="2964" spans="37:37" x14ac:dyDescent="0.25">
      <c r="AK2964" s="4" t="e">
        <f t="shared" si="316"/>
        <v>#N/A</v>
      </c>
    </row>
    <row r="2965" spans="37:37" x14ac:dyDescent="0.25">
      <c r="AK2965" s="4" t="e">
        <f t="shared" si="316"/>
        <v>#N/A</v>
      </c>
    </row>
    <row r="2966" spans="37:37" x14ac:dyDescent="0.25">
      <c r="AK2966" s="4" t="e">
        <f t="shared" si="316"/>
        <v>#N/A</v>
      </c>
    </row>
    <row r="2967" spans="37:37" x14ac:dyDescent="0.25">
      <c r="AK2967" s="4" t="e">
        <f t="shared" si="316"/>
        <v>#N/A</v>
      </c>
    </row>
    <row r="2968" spans="37:37" x14ac:dyDescent="0.25">
      <c r="AK2968" s="4" t="e">
        <f t="shared" si="316"/>
        <v>#N/A</v>
      </c>
    </row>
    <row r="2969" spans="37:37" x14ac:dyDescent="0.25">
      <c r="AK2969" s="4" t="e">
        <f t="shared" si="316"/>
        <v>#N/A</v>
      </c>
    </row>
    <row r="2970" spans="37:37" x14ac:dyDescent="0.25">
      <c r="AK2970" s="4" t="e">
        <f t="shared" si="316"/>
        <v>#N/A</v>
      </c>
    </row>
    <row r="2971" spans="37:37" x14ac:dyDescent="0.25">
      <c r="AK2971" s="4" t="e">
        <f t="shared" si="316"/>
        <v>#N/A</v>
      </c>
    </row>
    <row r="2972" spans="37:37" x14ac:dyDescent="0.25">
      <c r="AK2972" s="4" t="e">
        <f t="shared" si="316"/>
        <v>#N/A</v>
      </c>
    </row>
    <row r="2973" spans="37:37" x14ac:dyDescent="0.25">
      <c r="AK2973" s="4" t="e">
        <f t="shared" si="316"/>
        <v>#N/A</v>
      </c>
    </row>
    <row r="2974" spans="37:37" x14ac:dyDescent="0.25">
      <c r="AK2974" s="4" t="e">
        <f t="shared" si="316"/>
        <v>#N/A</v>
      </c>
    </row>
    <row r="2975" spans="37:37" x14ac:dyDescent="0.25">
      <c r="AK2975" s="4" t="e">
        <f t="shared" si="316"/>
        <v>#N/A</v>
      </c>
    </row>
    <row r="2976" spans="37:37" x14ac:dyDescent="0.25">
      <c r="AK2976" s="4" t="e">
        <f t="shared" si="316"/>
        <v>#N/A</v>
      </c>
    </row>
    <row r="2977" spans="37:37" x14ac:dyDescent="0.25">
      <c r="AK2977" s="4" t="e">
        <f t="shared" si="316"/>
        <v>#N/A</v>
      </c>
    </row>
    <row r="2978" spans="37:37" x14ac:dyDescent="0.25">
      <c r="AK2978" s="4" t="e">
        <f t="shared" si="316"/>
        <v>#N/A</v>
      </c>
    </row>
    <row r="2979" spans="37:37" x14ac:dyDescent="0.25">
      <c r="AK2979" s="4" t="e">
        <f t="shared" si="316"/>
        <v>#N/A</v>
      </c>
    </row>
    <row r="2980" spans="37:37" x14ac:dyDescent="0.25">
      <c r="AK2980" s="4" t="e">
        <f t="shared" si="316"/>
        <v>#N/A</v>
      </c>
    </row>
    <row r="2981" spans="37:37" x14ac:dyDescent="0.25">
      <c r="AK2981" s="4" t="e">
        <f t="shared" si="316"/>
        <v>#N/A</v>
      </c>
    </row>
    <row r="2982" spans="37:37" x14ac:dyDescent="0.25">
      <c r="AK2982" s="4" t="e">
        <f t="shared" si="316"/>
        <v>#N/A</v>
      </c>
    </row>
    <row r="2983" spans="37:37" x14ac:dyDescent="0.25">
      <c r="AK2983" s="4" t="e">
        <f t="shared" si="316"/>
        <v>#N/A</v>
      </c>
    </row>
    <row r="2984" spans="37:37" x14ac:dyDescent="0.25">
      <c r="AK2984" s="4" t="e">
        <f t="shared" si="316"/>
        <v>#N/A</v>
      </c>
    </row>
    <row r="2985" spans="37:37" x14ac:dyDescent="0.25">
      <c r="AK2985" s="4" t="e">
        <f t="shared" si="316"/>
        <v>#N/A</v>
      </c>
    </row>
    <row r="2986" spans="37:37" x14ac:dyDescent="0.25">
      <c r="AK2986" s="4" t="e">
        <f t="shared" si="316"/>
        <v>#N/A</v>
      </c>
    </row>
    <row r="2987" spans="37:37" x14ac:dyDescent="0.25">
      <c r="AK2987" s="4" t="e">
        <f t="shared" si="316"/>
        <v>#N/A</v>
      </c>
    </row>
    <row r="2988" spans="37:37" x14ac:dyDescent="0.25">
      <c r="AK2988" s="4" t="e">
        <f t="shared" si="316"/>
        <v>#N/A</v>
      </c>
    </row>
    <row r="2989" spans="37:37" x14ac:dyDescent="0.25">
      <c r="AK2989" s="4" t="e">
        <f t="shared" si="316"/>
        <v>#N/A</v>
      </c>
    </row>
    <row r="2990" spans="37:37" x14ac:dyDescent="0.25">
      <c r="AK2990" s="4" t="e">
        <f t="shared" si="316"/>
        <v>#N/A</v>
      </c>
    </row>
    <row r="2991" spans="37:37" x14ac:dyDescent="0.25">
      <c r="AK2991" s="4" t="e">
        <f t="shared" si="316"/>
        <v>#N/A</v>
      </c>
    </row>
    <row r="2992" spans="37:37" x14ac:dyDescent="0.25">
      <c r="AK2992" s="4" t="e">
        <f t="shared" si="316"/>
        <v>#N/A</v>
      </c>
    </row>
    <row r="2993" spans="37:37" x14ac:dyDescent="0.25">
      <c r="AK2993" s="4" t="e">
        <f t="shared" si="316"/>
        <v>#N/A</v>
      </c>
    </row>
    <row r="2994" spans="37:37" x14ac:dyDescent="0.25">
      <c r="AK2994" s="4" t="e">
        <f t="shared" si="316"/>
        <v>#N/A</v>
      </c>
    </row>
    <row r="2995" spans="37:37" x14ac:dyDescent="0.25">
      <c r="AK2995" s="4" t="e">
        <f t="shared" si="316"/>
        <v>#N/A</v>
      </c>
    </row>
    <row r="2996" spans="37:37" x14ac:dyDescent="0.25">
      <c r="AK2996" s="4" t="e">
        <f t="shared" si="316"/>
        <v>#N/A</v>
      </c>
    </row>
    <row r="2997" spans="37:37" x14ac:dyDescent="0.25">
      <c r="AK2997" s="4" t="e">
        <f t="shared" si="316"/>
        <v>#N/A</v>
      </c>
    </row>
    <row r="2998" spans="37:37" x14ac:dyDescent="0.25">
      <c r="AK2998" s="4" t="e">
        <f t="shared" si="316"/>
        <v>#N/A</v>
      </c>
    </row>
    <row r="2999" spans="37:37" x14ac:dyDescent="0.25">
      <c r="AK2999" s="4" t="e">
        <f t="shared" si="316"/>
        <v>#N/A</v>
      </c>
    </row>
    <row r="3000" spans="37:37" x14ac:dyDescent="0.25">
      <c r="AK3000" s="4" t="e">
        <f t="shared" si="316"/>
        <v>#N/A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4" r:id="rId4" name="Button 42">
              <controlPr defaultSize="0" print="0" autoFill="0" autoPict="0" macro="[0]!remplir">
                <anchor moveWithCells="1" sizeWithCells="1">
                  <from>
                    <xdr:col>6</xdr:col>
                    <xdr:colOff>9525</xdr:colOff>
                    <xdr:row>0</xdr:row>
                    <xdr:rowOff>95250</xdr:rowOff>
                  </from>
                  <to>
                    <xdr:col>8</xdr:col>
                    <xdr:colOff>428625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Sheet1!$B$8:$B$277</xm:f>
          </x14:formula1>
          <xm:sqref>B23 C4 C2 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4:V123"/>
  <sheetViews>
    <sheetView workbookViewId="0">
      <selection activeCell="V7" sqref="V7"/>
    </sheetView>
  </sheetViews>
  <sheetFormatPr defaultRowHeight="15" x14ac:dyDescent="0.25"/>
  <cols>
    <col min="20" max="20" width="14.85546875" customWidth="1"/>
    <col min="21" max="21" width="18.5703125" customWidth="1"/>
    <col min="22" max="22" width="18.42578125" customWidth="1"/>
  </cols>
  <sheetData>
    <row r="4" spans="3:22" x14ac:dyDescent="0.25">
      <c r="V4" t="s">
        <v>1632</v>
      </c>
    </row>
    <row r="5" spans="3:22" x14ac:dyDescent="0.25">
      <c r="J5" t="s">
        <v>1633</v>
      </c>
    </row>
    <row r="6" spans="3:22" x14ac:dyDescent="0.25">
      <c r="U6" t="s">
        <v>1634</v>
      </c>
      <c r="V6" t="s">
        <v>1726</v>
      </c>
    </row>
    <row r="7" spans="3:22" x14ac:dyDescent="0.25">
      <c r="C7" t="s">
        <v>202</v>
      </c>
      <c r="U7" t="s">
        <v>1635</v>
      </c>
      <c r="V7">
        <v>43280</v>
      </c>
    </row>
    <row r="8" spans="3:22" x14ac:dyDescent="0.25">
      <c r="U8" t="s">
        <v>88</v>
      </c>
      <c r="V8" t="s">
        <v>200</v>
      </c>
    </row>
    <row r="9" spans="3:22" x14ac:dyDescent="0.25">
      <c r="C9" t="s">
        <v>1636</v>
      </c>
      <c r="U9" t="s">
        <v>69</v>
      </c>
      <c r="V9" t="s">
        <v>1170</v>
      </c>
    </row>
    <row r="10" spans="3:22" x14ac:dyDescent="0.25">
      <c r="U10" t="s">
        <v>1637</v>
      </c>
      <c r="V10" t="s">
        <v>200</v>
      </c>
    </row>
    <row r="11" spans="3:22" x14ac:dyDescent="0.25">
      <c r="U11" t="s">
        <v>69</v>
      </c>
      <c r="V11" t="s">
        <v>208</v>
      </c>
    </row>
    <row r="12" spans="3:22" x14ac:dyDescent="0.25">
      <c r="Q12" t="s">
        <v>1638</v>
      </c>
      <c r="V12" t="s">
        <v>205</v>
      </c>
    </row>
    <row r="13" spans="3:22" x14ac:dyDescent="0.25">
      <c r="V13" t="s">
        <v>1639</v>
      </c>
    </row>
    <row r="14" spans="3:22" x14ac:dyDescent="0.25">
      <c r="C14" s="1" t="s">
        <v>1640</v>
      </c>
      <c r="D14" s="1"/>
      <c r="E14" s="1"/>
      <c r="F14" s="1"/>
      <c r="G14" s="1"/>
      <c r="H14" s="1"/>
      <c r="I14" s="1"/>
      <c r="J14" s="1"/>
      <c r="K14" s="1"/>
      <c r="L14" s="1"/>
      <c r="O14" s="1" t="s">
        <v>89</v>
      </c>
      <c r="P14" s="1"/>
      <c r="Q14" s="1"/>
      <c r="R14" s="1"/>
      <c r="S14" s="1"/>
      <c r="T14" s="1"/>
      <c r="U14" t="s">
        <v>1641</v>
      </c>
      <c r="V14" t="s">
        <v>1642</v>
      </c>
    </row>
    <row r="15" spans="3:22" x14ac:dyDescent="0.25">
      <c r="C15" t="s">
        <v>1643</v>
      </c>
      <c r="F15" t="s">
        <v>88</v>
      </c>
      <c r="I15" t="s">
        <v>1644</v>
      </c>
      <c r="L15" t="s">
        <v>1645</v>
      </c>
      <c r="O15" t="s">
        <v>1646</v>
      </c>
      <c r="R15" t="s">
        <v>206</v>
      </c>
    </row>
    <row r="16" spans="3:22" x14ac:dyDescent="0.25">
      <c r="C16" t="s">
        <v>1647</v>
      </c>
      <c r="F16" t="s">
        <v>200</v>
      </c>
      <c r="I16" t="s">
        <v>65</v>
      </c>
      <c r="L16" t="s">
        <v>116</v>
      </c>
      <c r="O16" t="s">
        <v>1648</v>
      </c>
      <c r="R16" t="s">
        <v>208</v>
      </c>
    </row>
    <row r="17" spans="3:21" x14ac:dyDescent="0.25">
      <c r="C17" t="s">
        <v>58</v>
      </c>
      <c r="F17" t="s">
        <v>201</v>
      </c>
      <c r="I17" t="s">
        <v>1649</v>
      </c>
      <c r="L17" t="s">
        <v>116</v>
      </c>
      <c r="O17" t="s">
        <v>1650</v>
      </c>
      <c r="R17" t="s">
        <v>106</v>
      </c>
    </row>
    <row r="18" spans="3:21" x14ac:dyDescent="0.25">
      <c r="C18" t="s">
        <v>62</v>
      </c>
      <c r="F18" t="s">
        <v>105</v>
      </c>
      <c r="I18" t="s">
        <v>66</v>
      </c>
      <c r="L18" t="s">
        <v>204</v>
      </c>
      <c r="O18" t="s">
        <v>71</v>
      </c>
      <c r="R18" t="s">
        <v>65</v>
      </c>
    </row>
    <row r="19" spans="3:21" x14ac:dyDescent="0.25">
      <c r="C19" t="s">
        <v>90</v>
      </c>
      <c r="F19" t="s">
        <v>106</v>
      </c>
      <c r="I19" t="s">
        <v>1651</v>
      </c>
      <c r="L19" t="s">
        <v>204</v>
      </c>
      <c r="O19" t="s">
        <v>72</v>
      </c>
      <c r="R19" t="s">
        <v>130</v>
      </c>
    </row>
    <row r="20" spans="3:21" x14ac:dyDescent="0.25">
      <c r="C20" t="s">
        <v>64</v>
      </c>
      <c r="F20">
        <v>41205</v>
      </c>
      <c r="I20" t="s">
        <v>1652</v>
      </c>
      <c r="L20">
        <v>2034</v>
      </c>
      <c r="O20" t="s">
        <v>73</v>
      </c>
      <c r="R20" t="s">
        <v>207</v>
      </c>
    </row>
    <row r="21" spans="3:21" x14ac:dyDescent="0.25">
      <c r="C21" t="s">
        <v>67</v>
      </c>
      <c r="F21" t="s">
        <v>110</v>
      </c>
      <c r="I21" t="s">
        <v>1653</v>
      </c>
      <c r="L21">
        <v>15.86079</v>
      </c>
      <c r="O21" t="s">
        <v>1654</v>
      </c>
      <c r="R21" t="s">
        <v>102</v>
      </c>
    </row>
    <row r="22" spans="3:21" x14ac:dyDescent="0.25">
      <c r="C22" t="s">
        <v>1655</v>
      </c>
      <c r="F22" t="s">
        <v>102</v>
      </c>
      <c r="I22" t="s">
        <v>1656</v>
      </c>
      <c r="L22">
        <v>0</v>
      </c>
      <c r="U22" t="s">
        <v>1657</v>
      </c>
    </row>
    <row r="23" spans="3:21" x14ac:dyDescent="0.25">
      <c r="C23" t="s">
        <v>1658</v>
      </c>
      <c r="F23" t="s">
        <v>115</v>
      </c>
      <c r="I23" t="s">
        <v>1659</v>
      </c>
      <c r="L23" t="s">
        <v>1660</v>
      </c>
      <c r="U23">
        <v>0</v>
      </c>
    </row>
    <row r="24" spans="3:21" x14ac:dyDescent="0.25">
      <c r="C24" t="s">
        <v>1661</v>
      </c>
      <c r="F24" t="s">
        <v>115</v>
      </c>
      <c r="I24" t="s">
        <v>1662</v>
      </c>
      <c r="L24" t="s">
        <v>1663</v>
      </c>
    </row>
    <row r="26" spans="3:21" x14ac:dyDescent="0.25">
      <c r="C26" s="1" t="s">
        <v>1664</v>
      </c>
      <c r="D26" s="1"/>
      <c r="E26" s="1"/>
      <c r="F26" s="1"/>
      <c r="G26" s="1"/>
      <c r="I26" s="1" t="s">
        <v>1665</v>
      </c>
      <c r="J26" s="1"/>
      <c r="K26" s="1"/>
      <c r="L26" s="1"/>
      <c r="O26" s="1" t="s">
        <v>65</v>
      </c>
      <c r="P26" s="1"/>
      <c r="Q26" s="1"/>
      <c r="R26" s="1"/>
    </row>
    <row r="27" spans="3:21" x14ac:dyDescent="0.25">
      <c r="F27" t="s">
        <v>1666</v>
      </c>
      <c r="L27" t="s">
        <v>1666</v>
      </c>
      <c r="R27" t="s">
        <v>1666</v>
      </c>
    </row>
    <row r="28" spans="3:21" x14ac:dyDescent="0.25">
      <c r="C28" t="s">
        <v>1667</v>
      </c>
      <c r="F28" t="s">
        <v>116</v>
      </c>
      <c r="I28" t="s">
        <v>116</v>
      </c>
      <c r="L28" t="s">
        <v>116</v>
      </c>
      <c r="O28" t="s">
        <v>1668</v>
      </c>
      <c r="R28">
        <v>80.350899999999996</v>
      </c>
    </row>
    <row r="29" spans="3:21" x14ac:dyDescent="0.25">
      <c r="C29" t="s">
        <v>1669</v>
      </c>
      <c r="F29" t="s">
        <v>116</v>
      </c>
      <c r="I29" t="s">
        <v>1059</v>
      </c>
      <c r="L29">
        <v>28.40062</v>
      </c>
      <c r="O29" t="s">
        <v>629</v>
      </c>
      <c r="R29" t="s">
        <v>116</v>
      </c>
    </row>
    <row r="30" spans="3:21" x14ac:dyDescent="0.25">
      <c r="C30" t="s">
        <v>1670</v>
      </c>
      <c r="F30" t="s">
        <v>116</v>
      </c>
      <c r="I30" t="s">
        <v>1671</v>
      </c>
      <c r="L30">
        <v>10.95177</v>
      </c>
      <c r="O30" t="s">
        <v>621</v>
      </c>
      <c r="R30" t="s">
        <v>116</v>
      </c>
    </row>
    <row r="31" spans="3:21" x14ac:dyDescent="0.25">
      <c r="C31" t="s">
        <v>1672</v>
      </c>
      <c r="F31" t="s">
        <v>116</v>
      </c>
      <c r="I31" t="s">
        <v>1673</v>
      </c>
      <c r="L31">
        <v>1.441443</v>
      </c>
    </row>
    <row r="32" spans="3:21" x14ac:dyDescent="0.25">
      <c r="C32" t="s">
        <v>1674</v>
      </c>
      <c r="F32" t="s">
        <v>116</v>
      </c>
      <c r="I32" t="s">
        <v>323</v>
      </c>
      <c r="L32">
        <v>1.3917999999999999</v>
      </c>
    </row>
    <row r="33" spans="3:18" x14ac:dyDescent="0.25">
      <c r="C33" t="s">
        <v>1645</v>
      </c>
      <c r="F33" t="s">
        <v>116</v>
      </c>
      <c r="I33" t="s">
        <v>1675</v>
      </c>
      <c r="L33">
        <v>1.1240540000000001</v>
      </c>
    </row>
    <row r="34" spans="3:18" x14ac:dyDescent="0.25">
      <c r="C34" t="s">
        <v>1676</v>
      </c>
      <c r="F34" t="s">
        <v>116</v>
      </c>
      <c r="I34" t="s">
        <v>1677</v>
      </c>
      <c r="L34">
        <v>0.43176399999999998</v>
      </c>
    </row>
    <row r="36" spans="3:18" x14ac:dyDescent="0.25">
      <c r="C36" s="1" t="s">
        <v>1678</v>
      </c>
      <c r="D36" s="1"/>
      <c r="E36" s="1"/>
      <c r="F36" s="1"/>
      <c r="G36" s="1"/>
      <c r="I36" s="1" t="s">
        <v>1679</v>
      </c>
      <c r="J36" s="1"/>
      <c r="K36" s="1"/>
      <c r="L36" s="1"/>
      <c r="O36" s="1" t="s">
        <v>1680</v>
      </c>
      <c r="P36" s="1"/>
      <c r="Q36" s="1"/>
      <c r="R36" s="1"/>
    </row>
    <row r="37" spans="3:18" x14ac:dyDescent="0.25">
      <c r="C37">
        <v>43098</v>
      </c>
      <c r="F37" t="s">
        <v>1666</v>
      </c>
      <c r="L37" t="s">
        <v>1666</v>
      </c>
      <c r="R37" t="s">
        <v>1666</v>
      </c>
    </row>
    <row r="38" spans="3:18" x14ac:dyDescent="0.25">
      <c r="C38" t="s">
        <v>1681</v>
      </c>
      <c r="F38">
        <v>3.38</v>
      </c>
      <c r="I38" t="s">
        <v>116</v>
      </c>
      <c r="L38" t="s">
        <v>116</v>
      </c>
      <c r="O38" t="s">
        <v>116</v>
      </c>
      <c r="R38" t="s">
        <v>116</v>
      </c>
    </row>
    <row r="39" spans="3:18" x14ac:dyDescent="0.25">
      <c r="C39" t="s">
        <v>1682</v>
      </c>
      <c r="F39">
        <v>2.2200000000000002</v>
      </c>
      <c r="I39" t="s">
        <v>1683</v>
      </c>
      <c r="L39">
        <v>3.1522600000000001</v>
      </c>
      <c r="O39" t="s">
        <v>116</v>
      </c>
      <c r="R39" t="s">
        <v>116</v>
      </c>
    </row>
    <row r="40" spans="3:18" x14ac:dyDescent="0.25">
      <c r="C40" t="s">
        <v>1684</v>
      </c>
      <c r="F40">
        <v>1.528</v>
      </c>
      <c r="I40" t="s">
        <v>1685</v>
      </c>
      <c r="L40">
        <v>6.1343769999999997</v>
      </c>
      <c r="O40" t="s">
        <v>116</v>
      </c>
      <c r="R40" t="s">
        <v>116</v>
      </c>
    </row>
    <row r="41" spans="3:18" x14ac:dyDescent="0.25">
      <c r="C41" t="s">
        <v>1686</v>
      </c>
      <c r="F41">
        <v>1.4390000000000001</v>
      </c>
      <c r="I41" t="s">
        <v>1687</v>
      </c>
      <c r="L41">
        <v>12.039389999999999</v>
      </c>
      <c r="O41" t="s">
        <v>116</v>
      </c>
      <c r="R41" t="s">
        <v>116</v>
      </c>
    </row>
    <row r="42" spans="3:18" x14ac:dyDescent="0.25">
      <c r="C42" t="s">
        <v>1688</v>
      </c>
      <c r="F42">
        <v>1.401</v>
      </c>
      <c r="I42" t="s">
        <v>1689</v>
      </c>
      <c r="L42">
        <v>4.174563</v>
      </c>
      <c r="O42" t="s">
        <v>116</v>
      </c>
      <c r="R42" t="s">
        <v>116</v>
      </c>
    </row>
    <row r="43" spans="3:18" x14ac:dyDescent="0.25">
      <c r="C43" t="s">
        <v>1690</v>
      </c>
      <c r="F43">
        <v>1.34</v>
      </c>
      <c r="I43" t="s">
        <v>1691</v>
      </c>
      <c r="L43">
        <v>2.8969499999999999</v>
      </c>
      <c r="O43" t="s">
        <v>116</v>
      </c>
      <c r="R43" t="s">
        <v>116</v>
      </c>
    </row>
    <row r="44" spans="3:18" x14ac:dyDescent="0.25">
      <c r="C44" t="s">
        <v>1692</v>
      </c>
      <c r="F44">
        <v>1.3080000000000001</v>
      </c>
      <c r="I44" t="s">
        <v>1693</v>
      </c>
      <c r="L44">
        <v>52.539560000000002</v>
      </c>
      <c r="O44" t="s">
        <v>116</v>
      </c>
      <c r="R44" t="s">
        <v>116</v>
      </c>
    </row>
    <row r="45" spans="3:18" x14ac:dyDescent="0.25">
      <c r="C45" t="s">
        <v>1694</v>
      </c>
      <c r="F45">
        <v>1.196</v>
      </c>
      <c r="I45" t="s">
        <v>1695</v>
      </c>
      <c r="L45">
        <v>5.7045250000000003</v>
      </c>
      <c r="O45" t="s">
        <v>116</v>
      </c>
      <c r="R45" t="s">
        <v>116</v>
      </c>
    </row>
    <row r="46" spans="3:18" x14ac:dyDescent="0.25">
      <c r="C46" t="s">
        <v>1696</v>
      </c>
      <c r="F46">
        <v>1.0569999999999999</v>
      </c>
      <c r="I46" t="s">
        <v>1697</v>
      </c>
      <c r="L46">
        <v>0.53225299999999998</v>
      </c>
      <c r="O46" t="s">
        <v>116</v>
      </c>
      <c r="R46" t="s">
        <v>116</v>
      </c>
    </row>
    <row r="47" spans="3:18" x14ac:dyDescent="0.25">
      <c r="C47" t="s">
        <v>1698</v>
      </c>
      <c r="F47">
        <v>0.99099999999999999</v>
      </c>
      <c r="O47" t="s">
        <v>116</v>
      </c>
      <c r="R47" t="s">
        <v>116</v>
      </c>
    </row>
    <row r="49" spans="1:21" x14ac:dyDescent="0.25">
      <c r="C49" s="1" t="s">
        <v>21</v>
      </c>
      <c r="D49" s="1"/>
      <c r="E49" s="1"/>
      <c r="F49" s="1"/>
      <c r="G49" s="1"/>
      <c r="I49" s="1"/>
      <c r="J49" s="1"/>
      <c r="K49" s="1"/>
      <c r="L49" s="1"/>
      <c r="O49" s="1" t="s">
        <v>1699</v>
      </c>
      <c r="P49" s="1"/>
      <c r="Q49" s="1"/>
      <c r="R49" s="1"/>
    </row>
    <row r="50" spans="1:21" x14ac:dyDescent="0.25">
      <c r="C50" t="s">
        <v>84</v>
      </c>
      <c r="F50">
        <v>0.48</v>
      </c>
      <c r="I50" t="s">
        <v>1700</v>
      </c>
      <c r="L50" t="s">
        <v>116</v>
      </c>
      <c r="O50" t="s">
        <v>1701</v>
      </c>
      <c r="R50">
        <v>3.6429999999999998</v>
      </c>
    </row>
    <row r="51" spans="1:21" x14ac:dyDescent="0.25">
      <c r="C51" t="s">
        <v>85</v>
      </c>
      <c r="F51">
        <v>0.48</v>
      </c>
      <c r="O51" t="s">
        <v>1702</v>
      </c>
      <c r="R51">
        <v>225.20169999999999</v>
      </c>
      <c r="T51">
        <v>820.40979309999989</v>
      </c>
      <c r="U51">
        <v>595.20809309999993</v>
      </c>
    </row>
    <row r="52" spans="1:21" x14ac:dyDescent="0.25">
      <c r="C52" t="s">
        <v>1703</v>
      </c>
      <c r="F52">
        <v>0.48</v>
      </c>
      <c r="I52" t="s">
        <v>1704</v>
      </c>
      <c r="L52">
        <v>3.1640889191407737</v>
      </c>
      <c r="O52" t="s">
        <v>1705</v>
      </c>
      <c r="R52">
        <v>1228.268</v>
      </c>
      <c r="U52">
        <v>43100</v>
      </c>
    </row>
    <row r="55" spans="1:21" x14ac:dyDescent="0.25">
      <c r="O55" t="s">
        <v>116</v>
      </c>
    </row>
    <row r="56" spans="1:21" x14ac:dyDescent="0.25">
      <c r="A56" s="2"/>
      <c r="B56" s="2"/>
      <c r="C56" s="2"/>
      <c r="D56" s="2"/>
      <c r="E56" s="2">
        <v>1</v>
      </c>
      <c r="F56" s="2">
        <v>2</v>
      </c>
      <c r="G56" s="2">
        <v>3</v>
      </c>
      <c r="H56" s="2"/>
      <c r="I56" s="2">
        <v>4</v>
      </c>
      <c r="J56" s="2">
        <v>5</v>
      </c>
      <c r="K56" s="2">
        <v>6</v>
      </c>
      <c r="L56" s="2">
        <v>7</v>
      </c>
      <c r="M56" s="2">
        <v>8</v>
      </c>
      <c r="N56" s="2"/>
      <c r="O56" s="2">
        <v>9</v>
      </c>
      <c r="P56" s="2">
        <v>10</v>
      </c>
      <c r="Q56" s="2">
        <v>11</v>
      </c>
      <c r="R56" s="2">
        <v>12</v>
      </c>
      <c r="S56" s="2"/>
    </row>
    <row r="57" spans="1:21" x14ac:dyDescent="0.25">
      <c r="A57" s="2"/>
      <c r="B57" s="2"/>
      <c r="C57" s="2"/>
      <c r="D57" s="2"/>
      <c r="E57" s="2">
        <v>43131</v>
      </c>
      <c r="F57" s="2">
        <v>43159</v>
      </c>
      <c r="G57" s="2">
        <v>43190</v>
      </c>
      <c r="H57" s="2"/>
      <c r="I57" s="2">
        <v>43220</v>
      </c>
      <c r="J57" s="2">
        <v>43251</v>
      </c>
      <c r="K57" s="2">
        <v>43281</v>
      </c>
      <c r="L57" s="2">
        <v>43312</v>
      </c>
      <c r="M57" s="2">
        <v>43343</v>
      </c>
      <c r="N57" s="2"/>
      <c r="O57" s="2">
        <v>43373</v>
      </c>
      <c r="P57" s="2">
        <v>43404</v>
      </c>
      <c r="Q57" s="2">
        <v>43434</v>
      </c>
      <c r="R57" s="2">
        <v>43465</v>
      </c>
      <c r="S57" s="2" t="s">
        <v>1706</v>
      </c>
      <c r="U57" t="s">
        <v>1707</v>
      </c>
    </row>
    <row r="58" spans="1:21" x14ac:dyDescent="0.25">
      <c r="A58" s="2" t="s">
        <v>200</v>
      </c>
      <c r="B58" s="2"/>
      <c r="C58" s="2">
        <v>43465</v>
      </c>
      <c r="D58" s="2"/>
      <c r="E58" s="2">
        <v>1.306499E-2</v>
      </c>
      <c r="F58" s="2">
        <v>-4.833055E-2</v>
      </c>
      <c r="G58" s="2">
        <v>-1.6402070000000001E-2</v>
      </c>
      <c r="H58" s="2"/>
      <c r="I58" s="2">
        <v>3.60264E-2</v>
      </c>
      <c r="J58" s="2">
        <v>-2.9392749999999999E-2</v>
      </c>
      <c r="K58" s="2">
        <v>-2.927766E-3</v>
      </c>
      <c r="L58" s="2" t="s">
        <v>116</v>
      </c>
      <c r="M58" s="2" t="s">
        <v>116</v>
      </c>
      <c r="N58" s="2"/>
      <c r="O58" s="2" t="s">
        <v>116</v>
      </c>
      <c r="P58" s="2" t="s">
        <v>116</v>
      </c>
      <c r="Q58" s="2" t="s">
        <v>116</v>
      </c>
      <c r="R58" s="2" t="s">
        <v>116</v>
      </c>
      <c r="S58" s="2">
        <v>-4.9215679999999998E-2</v>
      </c>
      <c r="T58">
        <v>6</v>
      </c>
      <c r="U58">
        <v>1</v>
      </c>
    </row>
    <row r="59" spans="1:21" x14ac:dyDescent="0.25">
      <c r="A59" s="2" t="s">
        <v>208</v>
      </c>
      <c r="B59" s="2"/>
      <c r="C59" s="2"/>
      <c r="D59" s="2"/>
      <c r="E59" s="2">
        <v>1.0068164896421462E-2</v>
      </c>
      <c r="F59" s="2">
        <v>-3.7166413280353805E-2</v>
      </c>
      <c r="G59" s="2">
        <v>-2.1238631585022996E-2</v>
      </c>
      <c r="H59" s="2"/>
      <c r="I59" s="2">
        <v>3.4701676113196619E-2</v>
      </c>
      <c r="J59" s="2">
        <v>-1.8046789510708015E-2</v>
      </c>
      <c r="K59" s="2">
        <v>-8.1306172130125032E-3</v>
      </c>
      <c r="L59" s="2" t="s">
        <v>116</v>
      </c>
      <c r="M59" s="2" t="s">
        <v>116</v>
      </c>
      <c r="N59" s="2"/>
      <c r="O59" s="2" t="s">
        <v>116</v>
      </c>
      <c r="P59" s="2" t="s">
        <v>116</v>
      </c>
      <c r="Q59" s="2" t="s">
        <v>116</v>
      </c>
      <c r="R59" s="2" t="s">
        <v>116</v>
      </c>
      <c r="S59" s="2">
        <v>-4.0733747938634372E-2</v>
      </c>
      <c r="T59">
        <v>6</v>
      </c>
      <c r="U59">
        <v>1</v>
      </c>
    </row>
    <row r="60" spans="1:21" x14ac:dyDescent="0.25">
      <c r="A60" s="2"/>
      <c r="B60" s="2"/>
      <c r="C60" s="2">
        <v>43100</v>
      </c>
      <c r="D60" s="2"/>
      <c r="E60" s="2">
        <v>-7.3029980000000006E-3</v>
      </c>
      <c r="F60" s="2">
        <v>1.7234280000000001E-2</v>
      </c>
      <c r="G60" s="2">
        <v>-1.668943E-3</v>
      </c>
      <c r="H60" s="2"/>
      <c r="I60" s="2">
        <v>8.6119559999999987E-3</v>
      </c>
      <c r="J60" s="2">
        <v>2.0140630000000003E-2</v>
      </c>
      <c r="K60" s="2">
        <v>2.9245239999999999E-2</v>
      </c>
      <c r="L60" s="2">
        <v>4.1616839999999997E-3</v>
      </c>
      <c r="M60" s="2">
        <v>-2.0960370000000002E-3</v>
      </c>
      <c r="N60" s="2"/>
      <c r="O60" s="2">
        <v>4.1006299999999996E-2</v>
      </c>
      <c r="P60" s="2">
        <v>6.085202E-2</v>
      </c>
      <c r="Q60" s="2">
        <v>9.9853029999999992E-3</v>
      </c>
      <c r="R60" s="2">
        <v>1.2240530000000001E-2</v>
      </c>
      <c r="S60" s="2">
        <v>0.2078546</v>
      </c>
      <c r="T60">
        <v>12</v>
      </c>
      <c r="U60">
        <v>1</v>
      </c>
    </row>
    <row r="61" spans="1:21" x14ac:dyDescent="0.25">
      <c r="A61" s="2"/>
      <c r="B61" s="2"/>
      <c r="C61" s="2"/>
      <c r="D61" s="2"/>
      <c r="E61" s="2">
        <v>1.671852935415137E-3</v>
      </c>
      <c r="F61" s="2">
        <v>9.075496985131163E-3</v>
      </c>
      <c r="G61" s="2">
        <v>-6.1471310094339008E-3</v>
      </c>
      <c r="H61" s="2"/>
      <c r="I61" s="2">
        <v>1.1985156799495345E-2</v>
      </c>
      <c r="J61" s="2">
        <v>2.3132325915586768E-2</v>
      </c>
      <c r="K61" s="2">
        <v>2.9145221544161156E-2</v>
      </c>
      <c r="L61" s="2">
        <v>3.8161284345953768E-3</v>
      </c>
      <c r="M61" s="2">
        <v>-1.2724977234716607E-3</v>
      </c>
      <c r="N61" s="2"/>
      <c r="O61" s="2">
        <v>4.2554940140016893E-2</v>
      </c>
      <c r="P61" s="2">
        <v>5.4535120479959905E-2</v>
      </c>
      <c r="Q61" s="2">
        <v>1.4596658983272654E-2</v>
      </c>
      <c r="R61" s="2">
        <v>1.5272445728433146E-2</v>
      </c>
      <c r="S61" s="2">
        <v>0.2153211117359107</v>
      </c>
      <c r="T61">
        <v>12</v>
      </c>
      <c r="U61">
        <v>1</v>
      </c>
    </row>
    <row r="62" spans="1:21" x14ac:dyDescent="0.25">
      <c r="A62" s="2"/>
      <c r="B62" s="2"/>
      <c r="C62" s="2">
        <v>42735</v>
      </c>
      <c r="D62" s="2"/>
      <c r="E62" s="2">
        <v>-6.3985649999999991E-2</v>
      </c>
      <c r="F62" s="2">
        <v>-0.10323159999999999</v>
      </c>
      <c r="G62" s="2">
        <v>4.209214E-2</v>
      </c>
      <c r="H62" s="2"/>
      <c r="I62" s="2">
        <v>-5.5887880000000001E-2</v>
      </c>
      <c r="J62" s="2">
        <v>7.6031860000000007E-2</v>
      </c>
      <c r="K62" s="2">
        <v>-9.454912E-2</v>
      </c>
      <c r="L62" s="2">
        <v>4.2363430000000001E-2</v>
      </c>
      <c r="M62" s="2">
        <v>1.485443E-2</v>
      </c>
      <c r="N62" s="2"/>
      <c r="O62" s="2">
        <v>1.399297E-2</v>
      </c>
      <c r="P62" s="2">
        <v>4.5672379999999999E-2</v>
      </c>
      <c r="Q62" s="2">
        <v>6.8304809999999994E-2</v>
      </c>
      <c r="R62" s="2">
        <v>1.2094899999999999E-2</v>
      </c>
      <c r="S62" s="2">
        <v>-2.421887E-2</v>
      </c>
      <c r="T62">
        <v>12</v>
      </c>
      <c r="U62">
        <v>1</v>
      </c>
    </row>
    <row r="63" spans="1:21" x14ac:dyDescent="0.25">
      <c r="A63" s="2"/>
      <c r="B63" s="2"/>
      <c r="C63" s="2"/>
      <c r="D63" s="2"/>
      <c r="E63" s="2">
        <v>-7.8003152430564396E-2</v>
      </c>
      <c r="F63" s="2">
        <v>-9.4812799030566386E-2</v>
      </c>
      <c r="G63" s="2">
        <v>4.7911164403441647E-2</v>
      </c>
      <c r="H63" s="2"/>
      <c r="I63" s="2">
        <v>-3.7416803366025942E-3</v>
      </c>
      <c r="J63" s="2">
        <v>2.8581156445213852E-2</v>
      </c>
      <c r="K63" s="2">
        <v>-0.10058712137495802</v>
      </c>
      <c r="L63" s="2">
        <v>5.9877867575759212E-2</v>
      </c>
      <c r="M63" s="2">
        <v>5.0981466511985322E-3</v>
      </c>
      <c r="N63" s="2"/>
      <c r="O63" s="2">
        <v>3.9892945796518812E-3</v>
      </c>
      <c r="P63" s="2">
        <v>5.2564192086071708E-2</v>
      </c>
      <c r="Q63" s="2">
        <v>5.2591719066441937E-2</v>
      </c>
      <c r="R63" s="2">
        <v>3.4733052088737733E-2</v>
      </c>
      <c r="S63" s="2">
        <v>-1.1692310063169004E-2</v>
      </c>
      <c r="T63">
        <v>12</v>
      </c>
      <c r="U63">
        <v>1</v>
      </c>
    </row>
    <row r="64" spans="1:21" x14ac:dyDescent="0.25">
      <c r="A64" s="2" t="s">
        <v>116</v>
      </c>
      <c r="B64" s="2"/>
      <c r="C64" s="2">
        <v>42369</v>
      </c>
      <c r="D64" s="2"/>
      <c r="E64" s="2">
        <v>1.9986680000000003E-3</v>
      </c>
      <c r="F64" s="2">
        <v>8.7655139999999993E-2</v>
      </c>
      <c r="G64" s="2">
        <v>1.8492100000000001E-2</v>
      </c>
      <c r="H64" s="2"/>
      <c r="I64" s="2">
        <v>2.7809729999999998E-2</v>
      </c>
      <c r="J64" s="2">
        <v>4.5014360000000003E-2</v>
      </c>
      <c r="K64" s="2">
        <v>-2.305113E-2</v>
      </c>
      <c r="L64" s="2">
        <v>2.3070689999999998E-2</v>
      </c>
      <c r="M64" s="2">
        <v>-7.3661649999999995E-2</v>
      </c>
      <c r="N64" s="2"/>
      <c r="O64" s="2">
        <v>-7.3282369999999999E-2</v>
      </c>
      <c r="P64" s="2">
        <v>9.1886019999999999E-2</v>
      </c>
      <c r="Q64" s="2">
        <v>2.1821259999999999E-2</v>
      </c>
      <c r="R64" s="2">
        <v>-2.3836159999999999E-2</v>
      </c>
      <c r="S64" s="2">
        <v>0.1140906</v>
      </c>
      <c r="T64">
        <v>12</v>
      </c>
      <c r="U64">
        <v>1</v>
      </c>
    </row>
    <row r="65" spans="1:21" x14ac:dyDescent="0.25">
      <c r="A65" s="2"/>
      <c r="B65" s="2"/>
      <c r="C65" s="2"/>
      <c r="D65" s="2"/>
      <c r="E65" s="2">
        <v>7.1649246998704459E-3</v>
      </c>
      <c r="F65" s="2">
        <v>7.5736997983475746E-2</v>
      </c>
      <c r="G65" s="2">
        <v>2.1485203774462776E-2</v>
      </c>
      <c r="H65" s="2"/>
      <c r="I65" s="2">
        <v>3.2709179624119754E-2</v>
      </c>
      <c r="J65" s="2">
        <v>5.0341841633646738E-2</v>
      </c>
      <c r="K65" s="2">
        <v>-2.3823480248399385E-2</v>
      </c>
      <c r="L65" s="2">
        <v>1.7531033432335776E-2</v>
      </c>
      <c r="M65" s="2">
        <v>-7.2102487619057937E-2</v>
      </c>
      <c r="N65" s="2"/>
      <c r="O65" s="2">
        <v>-7.5865217797257675E-2</v>
      </c>
      <c r="P65" s="2">
        <v>0.10331413506216501</v>
      </c>
      <c r="Q65" s="2">
        <v>1.4138744763294802E-2</v>
      </c>
      <c r="R65" s="2">
        <v>-1.8321728705097514E-2</v>
      </c>
      <c r="S65" s="2">
        <v>0.12311587414569347</v>
      </c>
      <c r="T65">
        <v>12</v>
      </c>
      <c r="U65">
        <v>1</v>
      </c>
    </row>
    <row r="66" spans="1:21" x14ac:dyDescent="0.25">
      <c r="A66" s="2"/>
      <c r="B66" s="2"/>
      <c r="C66" s="2">
        <v>42004</v>
      </c>
      <c r="D66" s="2"/>
      <c r="E66" s="2">
        <v>-8.5131750000000006E-2</v>
      </c>
      <c r="F66" s="2">
        <v>1.283722E-2</v>
      </c>
      <c r="G66" s="2">
        <v>-5.3400239999999996E-3</v>
      </c>
      <c r="H66" s="2"/>
      <c r="I66" s="2">
        <v>-3.822768E-2</v>
      </c>
      <c r="J66" s="2">
        <v>4.4454909999999993E-2</v>
      </c>
      <c r="K66" s="2">
        <v>4.6297490000000004E-2</v>
      </c>
      <c r="L66" s="2">
        <v>1.501631E-2</v>
      </c>
      <c r="M66" s="2">
        <v>-6.7301279999999993E-3</v>
      </c>
      <c r="N66" s="2"/>
      <c r="O66" s="2">
        <v>4.6148210000000002E-2</v>
      </c>
      <c r="P66" s="2">
        <v>3.9911310000000005E-2</v>
      </c>
      <c r="Q66" s="2">
        <v>1.8235889999999998E-2</v>
      </c>
      <c r="R66" s="2">
        <v>-7.4392460000000001E-3</v>
      </c>
      <c r="S66" s="2">
        <v>7.3804700000000001E-2</v>
      </c>
      <c r="T66">
        <v>12</v>
      </c>
      <c r="U66">
        <v>1</v>
      </c>
    </row>
    <row r="67" spans="1:21" x14ac:dyDescent="0.25">
      <c r="A67" s="2"/>
      <c r="B67" s="2"/>
      <c r="C67" s="2"/>
      <c r="D67" s="2"/>
      <c r="E67" s="2">
        <v>-6.4684864195390573E-2</v>
      </c>
      <c r="F67" s="2">
        <v>-7.9501711407009464E-3</v>
      </c>
      <c r="G67" s="2">
        <v>2.2990962305828267E-3</v>
      </c>
      <c r="H67" s="2"/>
      <c r="I67" s="2">
        <v>-3.3694228926423403E-2</v>
      </c>
      <c r="J67" s="2">
        <v>3.4466765723905057E-2</v>
      </c>
      <c r="K67" s="2">
        <v>5.2892119670041364E-2</v>
      </c>
      <c r="L67" s="2">
        <v>2.1579666005293024E-2</v>
      </c>
      <c r="M67" s="2">
        <v>-8.5336056740284178E-3</v>
      </c>
      <c r="N67" s="2"/>
      <c r="O67" s="2">
        <v>4.4537257013294564E-2</v>
      </c>
      <c r="P67" s="2">
        <v>4.2920349669553874E-3</v>
      </c>
      <c r="Q67" s="2">
        <v>5.5839447103212085E-2</v>
      </c>
      <c r="R67" s="2">
        <v>-3.1901238092465231E-4</v>
      </c>
      <c r="S67" s="2">
        <v>9.7734432610680724E-2</v>
      </c>
      <c r="T67">
        <v>12</v>
      </c>
      <c r="U67">
        <v>1</v>
      </c>
    </row>
    <row r="68" spans="1:21" x14ac:dyDescent="0.25">
      <c r="C68">
        <v>41639</v>
      </c>
      <c r="T68" t="e">
        <v>#N/A</v>
      </c>
      <c r="U68" t="e">
        <v>#N/A</v>
      </c>
    </row>
    <row r="69" spans="1:21" x14ac:dyDescent="0.25">
      <c r="T69" t="e">
        <v>#N/A</v>
      </c>
      <c r="U69" t="e">
        <v>#N/A</v>
      </c>
    </row>
    <row r="70" spans="1:21" x14ac:dyDescent="0.25">
      <c r="C70" s="1" t="s">
        <v>1708</v>
      </c>
      <c r="D70" s="1"/>
      <c r="E70" s="1"/>
      <c r="F70" s="1"/>
      <c r="I70" s="1" t="s">
        <v>1709</v>
      </c>
      <c r="J70" s="1"/>
      <c r="K70" s="1"/>
      <c r="L70" s="1"/>
      <c r="O70" s="1" t="s">
        <v>1710</v>
      </c>
      <c r="P70" s="1"/>
      <c r="Q70" s="1"/>
      <c r="R70" s="1"/>
      <c r="T70">
        <v>2</v>
      </c>
    </row>
    <row r="71" spans="1:21" x14ac:dyDescent="0.25">
      <c r="L71">
        <v>43280</v>
      </c>
      <c r="U71" t="s">
        <v>1711</v>
      </c>
    </row>
    <row r="72" spans="1:21" x14ac:dyDescent="0.25">
      <c r="I72" t="s">
        <v>1706</v>
      </c>
      <c r="K72" t="s">
        <v>15</v>
      </c>
      <c r="L72">
        <v>-4.9215679999999998E-2</v>
      </c>
    </row>
    <row r="73" spans="1:21" x14ac:dyDescent="0.25">
      <c r="K73" t="s">
        <v>69</v>
      </c>
      <c r="L73" t="s">
        <v>116</v>
      </c>
    </row>
    <row r="74" spans="1:21" x14ac:dyDescent="0.25">
      <c r="I74" t="s">
        <v>1712</v>
      </c>
      <c r="K74" t="s">
        <v>15</v>
      </c>
      <c r="L74">
        <v>7.567567E-2</v>
      </c>
    </row>
    <row r="75" spans="1:21" x14ac:dyDescent="0.25">
      <c r="K75" t="s">
        <v>69</v>
      </c>
      <c r="L75" t="s">
        <v>116</v>
      </c>
    </row>
    <row r="76" spans="1:21" x14ac:dyDescent="0.25">
      <c r="I76" t="s">
        <v>1713</v>
      </c>
      <c r="K76" t="s">
        <v>15</v>
      </c>
      <c r="L76">
        <v>0.39272879999999999</v>
      </c>
    </row>
    <row r="77" spans="1:21" x14ac:dyDescent="0.25">
      <c r="K77" t="s">
        <v>69</v>
      </c>
      <c r="L77" t="s">
        <v>116</v>
      </c>
      <c r="U77">
        <v>-8.4819320613656254E-3</v>
      </c>
    </row>
    <row r="78" spans="1:21" x14ac:dyDescent="0.25">
      <c r="I78" t="s">
        <v>1714</v>
      </c>
      <c r="K78" t="s">
        <v>15</v>
      </c>
      <c r="L78">
        <v>7.1881399999999998E-2</v>
      </c>
    </row>
    <row r="79" spans="1:21" x14ac:dyDescent="0.25">
      <c r="K79" t="s">
        <v>69</v>
      </c>
      <c r="L79" t="s">
        <v>116</v>
      </c>
    </row>
    <row r="80" spans="1:21" x14ac:dyDescent="0.25">
      <c r="I80" t="s">
        <v>1715</v>
      </c>
      <c r="K80" t="s">
        <v>15</v>
      </c>
      <c r="L80">
        <v>0.38390059999999998</v>
      </c>
    </row>
    <row r="81" spans="3:20" x14ac:dyDescent="0.25">
      <c r="K81" t="s">
        <v>69</v>
      </c>
      <c r="L81" t="s">
        <v>116</v>
      </c>
    </row>
    <row r="82" spans="3:20" x14ac:dyDescent="0.25">
      <c r="I82" t="s">
        <v>1716</v>
      </c>
      <c r="K82" t="s">
        <v>15</v>
      </c>
      <c r="L82">
        <v>0.53599730000000001</v>
      </c>
    </row>
    <row r="83" spans="3:20" x14ac:dyDescent="0.25">
      <c r="K83" t="s">
        <v>69</v>
      </c>
      <c r="L83" t="s">
        <v>116</v>
      </c>
    </row>
    <row r="85" spans="3:20" x14ac:dyDescent="0.25">
      <c r="C85" t="s">
        <v>1717</v>
      </c>
      <c r="I85" t="s">
        <v>1718</v>
      </c>
      <c r="O85" t="s">
        <v>1719</v>
      </c>
    </row>
    <row r="91" spans="3:20" x14ac:dyDescent="0.25">
      <c r="T91">
        <v>1228.268</v>
      </c>
    </row>
    <row r="104" spans="3:15" x14ac:dyDescent="0.25">
      <c r="C104" t="s">
        <v>1720</v>
      </c>
      <c r="I104" t="s">
        <v>1721</v>
      </c>
      <c r="O104" t="s">
        <v>1722</v>
      </c>
    </row>
    <row r="121" spans="3:21" x14ac:dyDescent="0.25">
      <c r="U121">
        <v>-0.10323159999999999</v>
      </c>
    </row>
    <row r="122" spans="3:21" x14ac:dyDescent="0.25">
      <c r="U122">
        <v>9.1886019999999999E-2</v>
      </c>
    </row>
    <row r="123" spans="3:21" x14ac:dyDescent="0.25">
      <c r="C123" t="s">
        <v>1723</v>
      </c>
      <c r="I123" t="s">
        <v>1724</v>
      </c>
      <c r="O123" t="s">
        <v>1725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DEXIA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 Laetitia (CANDRIAM)</dc:creator>
  <cp:lastModifiedBy>Yao Laetitia (CANDRIAM)</cp:lastModifiedBy>
  <dcterms:created xsi:type="dcterms:W3CDTF">2018-07-11T07:20:05Z</dcterms:created>
  <dcterms:modified xsi:type="dcterms:W3CDTF">2018-07-13T10:34:43Z</dcterms:modified>
</cp:coreProperties>
</file>