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an-Luc\Downloads\XYZ Comment ça marche\"/>
    </mc:Choice>
  </mc:AlternateContent>
  <bookViews>
    <workbookView xWindow="0" yWindow="0" windowWidth="25050" windowHeight="11385" activeTab="3"/>
  </bookViews>
  <sheets>
    <sheet name="Feuil1" sheetId="1" r:id="rId1"/>
    <sheet name="table" sheetId="2" r:id="rId2"/>
    <sheet name="Feuil1 (2)" sheetId="5" r:id="rId3"/>
    <sheet name="Table (2)" sheetId="3" r:id="rId4"/>
  </sheets>
  <definedNames>
    <definedName name="_xlnm.Print_Area" localSheetId="0">Feuil1!$A$1:$I$15</definedName>
    <definedName name="_xlnm.Print_Area" localSheetId="2">'Feuil1 (2)'!$A$1:$I$15</definedName>
  </definedNames>
  <calcPr calcId="152511"/>
</workbook>
</file>

<file path=xl/calcChain.xml><?xml version="1.0" encoding="utf-8"?>
<calcChain xmlns="http://schemas.openxmlformats.org/spreadsheetml/2006/main">
  <c r="E1" i="2" l="1"/>
  <c r="E21" i="2"/>
  <c r="E2" i="2"/>
  <c r="E3" i="2"/>
  <c r="E4" i="2"/>
  <c r="E5" i="2"/>
  <c r="E6" i="2"/>
  <c r="E7" i="2"/>
  <c r="E8" i="2"/>
  <c r="E9" i="2"/>
  <c r="E10" i="2"/>
  <c r="E11" i="2"/>
  <c r="E12" i="2"/>
  <c r="E13" i="2"/>
  <c r="E14" i="2"/>
  <c r="E15" i="2"/>
  <c r="E16" i="2"/>
  <c r="E17" i="2"/>
  <c r="E18" i="2"/>
  <c r="E19" i="2"/>
  <c r="E20" i="2"/>
  <c r="E22" i="2"/>
  <c r="E23" i="2"/>
  <c r="E24" i="2"/>
  <c r="E25" i="2"/>
  <c r="E26" i="2"/>
  <c r="E27" i="2"/>
  <c r="E28" i="2"/>
  <c r="E29" i="2"/>
  <c r="E1" i="3" l="1"/>
  <c r="E2" i="3"/>
  <c r="E3" i="3"/>
  <c r="E4" i="3"/>
  <c r="E5" i="3"/>
  <c r="E6" i="3"/>
  <c r="E7" i="3"/>
  <c r="E8" i="3"/>
  <c r="E9" i="3"/>
  <c r="E10" i="3"/>
  <c r="E11" i="3"/>
  <c r="E12" i="3"/>
  <c r="E13" i="3"/>
  <c r="E14" i="3"/>
  <c r="E15" i="3"/>
  <c r="E16" i="3"/>
  <c r="E17" i="3"/>
  <c r="E18" i="3"/>
  <c r="E19" i="3"/>
  <c r="E20" i="3"/>
  <c r="E21" i="3"/>
  <c r="E22" i="3"/>
  <c r="E23" i="3"/>
  <c r="E24" i="3"/>
  <c r="E25" i="3"/>
  <c r="E26" i="3"/>
  <c r="E27" i="3"/>
  <c r="E28" i="3"/>
  <c r="E29" i="3"/>
  <c r="D3" i="5" l="1"/>
  <c r="D4" i="5"/>
  <c r="D5" i="5"/>
  <c r="D6" i="5"/>
  <c r="D7" i="5"/>
  <c r="D8" i="5"/>
  <c r="D9" i="5"/>
  <c r="D10" i="5"/>
  <c r="D11" i="5"/>
  <c r="B3" i="5"/>
  <c r="B4" i="5"/>
  <c r="B5" i="5"/>
  <c r="B6" i="5"/>
  <c r="B7" i="5"/>
  <c r="B8" i="5"/>
  <c r="B9" i="5"/>
  <c r="B10" i="5"/>
  <c r="B11" i="5"/>
  <c r="I13" i="5"/>
  <c r="G13" i="5"/>
  <c r="E13" i="5"/>
  <c r="C11" i="1" l="1"/>
  <c r="C10" i="1"/>
  <c r="C9" i="1"/>
  <c r="C8" i="1"/>
  <c r="C7" i="1"/>
  <c r="C6" i="1"/>
  <c r="C5" i="1"/>
  <c r="C4" i="1"/>
  <c r="C3" i="1"/>
  <c r="B11" i="1"/>
  <c r="B10" i="1"/>
  <c r="B9" i="1"/>
  <c r="B8" i="1"/>
  <c r="B7" i="1"/>
  <c r="B6" i="1"/>
  <c r="B5" i="1"/>
  <c r="B4" i="1"/>
  <c r="B3" i="1"/>
  <c r="I13" i="1" l="1"/>
  <c r="G13" i="1"/>
  <c r="E13" i="1"/>
</calcChain>
</file>

<file path=xl/sharedStrings.xml><?xml version="1.0" encoding="utf-8"?>
<sst xmlns="http://schemas.openxmlformats.org/spreadsheetml/2006/main" count="156" uniqueCount="46">
  <si>
    <t>FOURNISSEUR</t>
  </si>
  <si>
    <t>MODELE</t>
  </si>
  <si>
    <t>CHEQUE</t>
  </si>
  <si>
    <t>CB</t>
  </si>
  <si>
    <t>VENTE</t>
  </si>
  <si>
    <t>DATE</t>
  </si>
  <si>
    <t>FOREST</t>
  </si>
  <si>
    <t>9153 - 999</t>
  </si>
  <si>
    <t>9232 - 303</t>
  </si>
  <si>
    <t>9233 - 814</t>
  </si>
  <si>
    <t>9233 - 951</t>
  </si>
  <si>
    <t>9234 - 999</t>
  </si>
  <si>
    <t>9235 - 814</t>
  </si>
  <si>
    <t>EMILIE</t>
  </si>
  <si>
    <t>JACQUELINE SHEEP  VESTE</t>
  </si>
  <si>
    <t>LOUGANO</t>
  </si>
  <si>
    <t>LOUGANO COURT ARGENTE</t>
  </si>
  <si>
    <t>LOUGANO COURT NATUREL</t>
  </si>
  <si>
    <t>LOUGANO LONG</t>
  </si>
  <si>
    <t>LOUGANO LONG ARGENTE</t>
  </si>
  <si>
    <t>LOUGANO LONG NATUREL</t>
  </si>
  <si>
    <t>MARCELLO</t>
  </si>
  <si>
    <t>RIDER</t>
  </si>
  <si>
    <t>ROVI</t>
  </si>
  <si>
    <t>RUBINA</t>
  </si>
  <si>
    <t>RUBINA GT</t>
  </si>
  <si>
    <t>SECKIN KABAN CAPUCHE</t>
  </si>
  <si>
    <t>STEFANO</t>
  </si>
  <si>
    <t>VIRGINIE</t>
  </si>
  <si>
    <t>STONEGEAR</t>
  </si>
  <si>
    <t>PANTALON ADULTE</t>
  </si>
  <si>
    <t>VS9</t>
  </si>
  <si>
    <t>BLOUSON AD</t>
  </si>
  <si>
    <t>OYA</t>
  </si>
  <si>
    <t>PULLE EZ 18010</t>
  </si>
  <si>
    <t>VESTE LGD</t>
  </si>
  <si>
    <t>JACOB H</t>
  </si>
  <si>
    <t>BLOUSON</t>
  </si>
  <si>
    <t xml:space="preserve">PANTALON  </t>
  </si>
  <si>
    <t>Sur cette copie du feuillet "table" j'ai modifié l'ordre des colonnes (en "A" la liste des références qui sert de base de la liste déroulante de la colonne "C" du "Feuil1 (2)")</t>
  </si>
  <si>
    <t>J'ajoute la colonne "E" pour la diminution du strock en fonction du nombre de fois ou apparaît la référence dans  la colonne "C" du "Feuil1 (2)"</t>
  </si>
  <si>
    <t>Les cellules en jaune montrent la diminution du stock pour les références de la colonne "A"</t>
  </si>
  <si>
    <t>Je conserve la colonne "D" qui sert de stock de départ (cette colonne peut être masquée)</t>
  </si>
  <si>
    <r>
      <t xml:space="preserve">La formule pour la colonne "E" est pour E1 </t>
    </r>
    <r>
      <rPr>
        <b/>
        <sz val="10"/>
        <color rgb="FFFF0000"/>
        <rFont val="Calibri"/>
        <family val="2"/>
        <scheme val="minor"/>
      </rPr>
      <t>=D1-NB.SI('Feuil1 (2)'!$C$3:$C$11;A1)</t>
    </r>
    <r>
      <rPr>
        <b/>
        <sz val="10"/>
        <rFont val="Calibri"/>
        <family val="2"/>
        <scheme val="minor"/>
      </rPr>
      <t xml:space="preserve"> (modifier la plage de calcul (</t>
    </r>
    <r>
      <rPr>
        <b/>
        <sz val="10"/>
        <color rgb="FFFF0000"/>
        <rFont val="Calibri"/>
        <family val="2"/>
        <scheme val="minor"/>
      </rPr>
      <t>'Feuil1 (2)'!$C$3:$C$11</t>
    </r>
    <r>
      <rPr>
        <b/>
        <sz val="10"/>
        <rFont val="Calibri"/>
        <family val="2"/>
        <scheme val="minor"/>
      </rPr>
      <t>) par la plage réelle sans omettre le blocage des cellules avec $ )</t>
    </r>
  </si>
  <si>
    <t>Colonne "C" j'installe une validation des données (liste déroulante sur la colonne des modèle du feuillet "Table (2)")</t>
  </si>
  <si>
    <t>Colonnes "B" et "D" une rechercheV basée sur les modèles et non sur les prix qui peuvent changer à tout moment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</si>
</sst>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11" x14ac:knownFonts="1">
    <font>
      <sz val="11"/>
      <color theme="1"/>
      <name val="Calibri"/>
      <family val="2"/>
      <scheme val="minor"/>
    </font>
    <font>
      <b/>
      <sz val="11"/>
      <color theme="1"/>
      <name val="Calibri"/>
      <family val="2"/>
      <scheme val="minor"/>
    </font>
    <font>
      <b/>
      <sz val="12"/>
      <color rgb="FFFF0000"/>
      <name val="Calibri"/>
      <family val="2"/>
      <scheme val="minor"/>
    </font>
    <font>
      <b/>
      <sz val="14"/>
      <name val="Calibri"/>
      <family val="2"/>
      <scheme val="minor"/>
    </font>
    <font>
      <b/>
      <sz val="14"/>
      <color rgb="FF0070C0"/>
      <name val="Calibri"/>
      <family val="2"/>
      <scheme val="minor"/>
    </font>
    <font>
      <b/>
      <sz val="11"/>
      <name val="Calibri"/>
      <family val="2"/>
      <scheme val="minor"/>
    </font>
    <font>
      <sz val="11"/>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b/>
      <sz val="14"/>
      <color theme="5" tint="-0.249977111117893"/>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164" fontId="0" fillId="0" borderId="0" xfId="0" applyNumberFormat="1"/>
    <xf numFmtId="0" fontId="2" fillId="0" borderId="0" xfId="0" applyFont="1" applyAlignment="1">
      <alignment horizontal="center" vertical="center"/>
    </xf>
    <xf numFmtId="14" fontId="1" fillId="0" borderId="0" xfId="0" applyNumberFormat="1" applyFont="1" applyAlignment="1">
      <alignment horizontal="center" vertical="center"/>
    </xf>
    <xf numFmtId="14" fontId="1" fillId="0" borderId="1" xfId="0" applyNumberFormat="1" applyFont="1" applyBorder="1" applyAlignment="1">
      <alignment horizontal="center" vertical="center"/>
    </xf>
    <xf numFmtId="164" fontId="1" fillId="0"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0" fontId="3" fillId="0" borderId="2" xfId="0" applyFont="1" applyBorder="1" applyAlignment="1">
      <alignment horizontal="center" vertical="center"/>
    </xf>
    <xf numFmtId="8" fontId="3" fillId="0" borderId="2" xfId="0" applyNumberFormat="1" applyFont="1" applyBorder="1" applyAlignment="1">
      <alignment horizontal="center" vertical="center"/>
    </xf>
    <xf numFmtId="0" fontId="4" fillId="0" borderId="2" xfId="0" applyFont="1" applyBorder="1" applyAlignment="1">
      <alignment horizontal="center" vertical="center"/>
    </xf>
    <xf numFmtId="8"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1" fillId="0" borderId="1" xfId="0"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6" fillId="0" borderId="0" xfId="0" applyNumberFormat="1" applyFont="1"/>
    <xf numFmtId="0" fontId="1" fillId="0" borderId="0" xfId="0" applyFont="1"/>
    <xf numFmtId="0" fontId="7" fillId="0" borderId="0" xfId="0" applyFont="1"/>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164" fontId="10" fillId="0" borderId="0" xfId="0" applyNumberFormat="1" applyFont="1"/>
  </cellXfs>
  <cellStyles count="1">
    <cellStyle name="Normal"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workbookViewId="0">
      <selection activeCell="I4" sqref="I4"/>
    </sheetView>
  </sheetViews>
  <sheetFormatPr baseColWidth="10" defaultRowHeight="15" x14ac:dyDescent="0.25"/>
  <cols>
    <col min="1" max="1" width="12.5703125" style="3" customWidth="1"/>
    <col min="2" max="2" width="14.7109375" style="1" customWidth="1"/>
    <col min="3" max="3" width="25.85546875" style="1" bestFit="1" customWidth="1"/>
    <col min="4" max="4" width="5.7109375" style="15" customWidth="1"/>
    <col min="5" max="5" width="13.28515625" style="1" bestFit="1" customWidth="1"/>
    <col min="6" max="6" width="5.7109375" style="1" customWidth="1"/>
    <col min="7" max="7" width="14.7109375" style="1" bestFit="1" customWidth="1"/>
    <col min="8" max="8" width="5.7109375" style="1" customWidth="1"/>
    <col min="9" max="9" width="14.140625" style="1" bestFit="1" customWidth="1"/>
    <col min="10" max="16384" width="11.42578125" style="1"/>
  </cols>
  <sheetData>
    <row r="1" spans="1:12" ht="15.75" x14ac:dyDescent="0.25">
      <c r="A1" s="4" t="s">
        <v>5</v>
      </c>
      <c r="B1" s="5" t="s">
        <v>0</v>
      </c>
      <c r="C1" s="5" t="s">
        <v>1</v>
      </c>
      <c r="D1" s="14"/>
      <c r="E1" s="5" t="s">
        <v>2</v>
      </c>
      <c r="F1" s="5"/>
      <c r="G1" s="5" t="s">
        <v>3</v>
      </c>
      <c r="H1" s="5"/>
      <c r="I1" s="5" t="s">
        <v>4</v>
      </c>
      <c r="L1" s="2"/>
    </row>
    <row r="2" spans="1:12" ht="15.75" x14ac:dyDescent="0.25">
      <c r="A2" s="4"/>
      <c r="B2" s="5"/>
      <c r="C2" s="5"/>
      <c r="D2" s="14"/>
      <c r="E2" s="5"/>
      <c r="F2" s="5"/>
      <c r="G2" s="5"/>
      <c r="H2" s="5"/>
      <c r="I2" s="5"/>
      <c r="L2" s="2"/>
    </row>
    <row r="3" spans="1:12" ht="15.75" x14ac:dyDescent="0.25">
      <c r="A3" s="4">
        <v>43161</v>
      </c>
      <c r="B3" s="12" t="str">
        <f>IF($D3="","",VLOOKUP($D3,table!$A$1:$D$42,2,FALSE))</f>
        <v>FOREST</v>
      </c>
      <c r="C3" s="12" t="str">
        <f>IF($D3="","",VLOOKUP($D3,table!$A$1:$D$42,3,FALSE))</f>
        <v>SECKIN KABAN CAPUCHE</v>
      </c>
      <c r="D3" s="14">
        <v>72</v>
      </c>
      <c r="E3" s="5"/>
      <c r="F3" s="5"/>
      <c r="G3" s="5"/>
      <c r="H3" s="5"/>
      <c r="I3" s="5"/>
      <c r="L3" s="2"/>
    </row>
    <row r="4" spans="1:12" ht="15.75" x14ac:dyDescent="0.25">
      <c r="A4" s="4">
        <v>43161</v>
      </c>
      <c r="B4" s="12" t="str">
        <f>IF($D4="","",VLOOKUP($D4,table!$A$1:$D$42,2,FALSE))</f>
        <v>FOREST</v>
      </c>
      <c r="C4" s="12" t="str">
        <f>IF($D4="","",VLOOKUP($D4,table!$A$1:$D$42,3,FALSE))</f>
        <v>LOUGANO</v>
      </c>
      <c r="D4" s="13">
        <v>73</v>
      </c>
      <c r="E4" s="5"/>
      <c r="F4" s="5"/>
      <c r="G4" s="5">
        <v>450</v>
      </c>
      <c r="H4" s="5"/>
      <c r="I4" s="5">
        <v>450</v>
      </c>
      <c r="L4" s="2"/>
    </row>
    <row r="5" spans="1:12" ht="15.75" x14ac:dyDescent="0.25">
      <c r="A5" s="4">
        <v>43161</v>
      </c>
      <c r="B5" s="12" t="str">
        <f>IF($D5="","",VLOOKUP($D5,table!$A$1:$D$42,2,FALSE))</f>
        <v>FOREST</v>
      </c>
      <c r="C5" s="12" t="str">
        <f>IF($D5="","",VLOOKUP($D5,table!$A$1:$D$42,3,FALSE))</f>
        <v>LOUGANO COURT ARGENTE</v>
      </c>
      <c r="D5" s="13">
        <v>74</v>
      </c>
      <c r="E5" s="5"/>
      <c r="F5" s="5"/>
      <c r="G5" s="5"/>
      <c r="H5" s="5"/>
      <c r="I5" s="5"/>
      <c r="L5" s="2"/>
    </row>
    <row r="6" spans="1:12" ht="15.75" x14ac:dyDescent="0.25">
      <c r="A6" s="4">
        <v>43161</v>
      </c>
      <c r="B6" s="12" t="str">
        <f>IF($D6="","",VLOOKUP($D6,table!$A$1:$D$42,2,FALSE))</f>
        <v>FOREST</v>
      </c>
      <c r="C6" s="12" t="str">
        <f>IF($D6="","",VLOOKUP($D6,table!$A$1:$D$42,3,FALSE))</f>
        <v>SECKIN KABAN CAPUCHE</v>
      </c>
      <c r="D6" s="13">
        <v>72</v>
      </c>
      <c r="E6" s="5"/>
      <c r="F6" s="5"/>
      <c r="G6" s="5"/>
      <c r="H6" s="5"/>
      <c r="I6" s="5"/>
      <c r="L6" s="2"/>
    </row>
    <row r="7" spans="1:12" ht="15.75" x14ac:dyDescent="0.25">
      <c r="A7" s="4">
        <v>43161</v>
      </c>
      <c r="B7" s="12" t="str">
        <f>IF($D7="","",VLOOKUP($D7,table!$A$1:$D$42,2,FALSE))</f>
        <v>FOREST</v>
      </c>
      <c r="C7" s="12" t="str">
        <f>IF($D7="","",VLOOKUP($D7,table!$A$1:$D$42,3,FALSE))</f>
        <v>RUBINA</v>
      </c>
      <c r="D7" s="13">
        <v>45</v>
      </c>
      <c r="E7" s="5">
        <v>550.4</v>
      </c>
      <c r="F7" s="5"/>
      <c r="G7" s="5"/>
      <c r="H7" s="5"/>
      <c r="I7" s="5">
        <v>550.4</v>
      </c>
      <c r="L7" s="2"/>
    </row>
    <row r="8" spans="1:12" ht="15.75" x14ac:dyDescent="0.25">
      <c r="A8" s="4">
        <v>43161</v>
      </c>
      <c r="B8" s="12" t="str">
        <f>IF($D8="","",VLOOKUP($D8,table!$A$1:$D$42,2,FALSE))</f>
        <v>FOREST</v>
      </c>
      <c r="C8" s="12" t="str">
        <f>IF($D8="","",VLOOKUP($D8,table!$A$1:$D$42,3,FALSE))</f>
        <v>VIRGINIE</v>
      </c>
      <c r="D8" s="13">
        <v>71</v>
      </c>
      <c r="E8" s="5"/>
      <c r="F8" s="5"/>
      <c r="G8" s="5"/>
      <c r="H8" s="5"/>
      <c r="I8" s="5"/>
      <c r="L8" s="2"/>
    </row>
    <row r="9" spans="1:12" ht="15.75" x14ac:dyDescent="0.25">
      <c r="A9" s="4">
        <v>43161</v>
      </c>
      <c r="B9" s="12" t="str">
        <f>IF($D9="","",VLOOKUP($D9,table!$A$1:$D$42,2,FALSE))</f>
        <v>FOREST</v>
      </c>
      <c r="C9" s="12" t="str">
        <f>IF($D9="","",VLOOKUP($D9,table!$A$1:$D$42,3,FALSE))</f>
        <v>LOUGANO LONG</v>
      </c>
      <c r="D9" s="13">
        <v>86.74</v>
      </c>
      <c r="E9" s="5"/>
      <c r="F9" s="5"/>
      <c r="G9" s="5"/>
      <c r="H9" s="5"/>
      <c r="I9" s="5"/>
      <c r="L9" s="2"/>
    </row>
    <row r="10" spans="1:12" ht="15.75" x14ac:dyDescent="0.25">
      <c r="A10" s="4">
        <v>43161</v>
      </c>
      <c r="B10" s="12" t="str">
        <f>IF($D10="","",VLOOKUP($D10,table!$A$1:$D$42,2,FALSE))</f>
        <v>FOREST</v>
      </c>
      <c r="C10" s="12" t="str">
        <f>IF($D10="","",VLOOKUP($D10,table!$A$1:$D$42,3,FALSE))</f>
        <v>SECKIN KABAN CAPUCHE</v>
      </c>
      <c r="D10" s="13">
        <v>72</v>
      </c>
      <c r="E10" s="5"/>
      <c r="F10" s="5"/>
      <c r="G10" s="5"/>
      <c r="H10" s="5"/>
      <c r="I10" s="5"/>
      <c r="L10" s="2"/>
    </row>
    <row r="11" spans="1:12" ht="15.75" x14ac:dyDescent="0.25">
      <c r="A11" s="4">
        <v>43161</v>
      </c>
      <c r="B11" s="12" t="str">
        <f>IF($D11="","",VLOOKUP($D11,table!$A$1:$D$42,2,FALSE))</f>
        <v>FOREST</v>
      </c>
      <c r="C11" s="12" t="str">
        <f>IF($D11="","",VLOOKUP($D11,table!$A$1:$D$42,3,FALSE))</f>
        <v>LOUGANO</v>
      </c>
      <c r="D11" s="13">
        <v>73</v>
      </c>
      <c r="E11" s="5"/>
      <c r="F11" s="5"/>
      <c r="G11" s="5"/>
      <c r="H11" s="5"/>
      <c r="I11" s="5"/>
      <c r="L11" s="2"/>
    </row>
    <row r="12" spans="1:12" x14ac:dyDescent="0.25">
      <c r="A12" s="4"/>
      <c r="B12" s="6"/>
      <c r="C12" s="6"/>
      <c r="D12" s="14"/>
      <c r="E12" s="5"/>
      <c r="F12" s="5"/>
      <c r="G12" s="5"/>
      <c r="H12" s="5"/>
      <c r="I12" s="5"/>
    </row>
    <row r="13" spans="1:12" x14ac:dyDescent="0.25">
      <c r="A13" s="4"/>
      <c r="B13" s="6"/>
      <c r="C13" s="6"/>
      <c r="D13" s="14"/>
      <c r="E13" s="5">
        <f>SUM(E4:E11)</f>
        <v>550.4</v>
      </c>
      <c r="F13" s="5"/>
      <c r="G13" s="5">
        <f>SUM(G4:G12)</f>
        <v>450</v>
      </c>
      <c r="H13" s="5"/>
      <c r="I13" s="5">
        <f>SUM(I4:I12)</f>
        <v>1000.4</v>
      </c>
    </row>
    <row r="14" spans="1:12" x14ac:dyDescent="0.25">
      <c r="A14" s="4"/>
      <c r="B14" s="5"/>
      <c r="C14" s="5"/>
      <c r="D14" s="14"/>
      <c r="E14" s="5"/>
      <c r="F14" s="5"/>
      <c r="G14" s="5"/>
      <c r="H14" s="5"/>
      <c r="I14" s="5"/>
    </row>
    <row r="15" spans="1:12" x14ac:dyDescent="0.25">
      <c r="A15" s="4" t="s">
        <v>5</v>
      </c>
      <c r="B15" s="5" t="s">
        <v>0</v>
      </c>
      <c r="C15" s="5" t="s">
        <v>1</v>
      </c>
      <c r="D15" s="14"/>
      <c r="E15" s="5" t="s">
        <v>2</v>
      </c>
      <c r="F15" s="5"/>
      <c r="G15" s="5" t="s">
        <v>3</v>
      </c>
      <c r="H15" s="5"/>
      <c r="I15" s="5" t="s">
        <v>4</v>
      </c>
    </row>
  </sheetData>
  <printOptions gridLines="1"/>
  <pageMargins left="0.25" right="0.25" top="0.75" bottom="0.75" header="0.3" footer="0.3"/>
  <pageSetup paperSize="9" scale="81" orientation="portrait" r:id="rId1"/>
  <headerFooter>
    <oddHeader>&amp;C&amp;26MARS 2018 MOISSELLES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F1" sqref="F1"/>
    </sheetView>
  </sheetViews>
  <sheetFormatPr baseColWidth="10" defaultRowHeight="15" x14ac:dyDescent="0.25"/>
  <cols>
    <col min="2" max="2" width="15.140625" bestFit="1" customWidth="1"/>
    <col min="3" max="3" width="33.42578125" bestFit="1" customWidth="1"/>
    <col min="4" max="5" width="5.5703125" bestFit="1" customWidth="1"/>
  </cols>
  <sheetData>
    <row r="1" spans="1:5" ht="19.5" thickBot="1" x14ac:dyDescent="0.3">
      <c r="A1" s="8">
        <v>6.38</v>
      </c>
      <c r="B1" s="7" t="s">
        <v>6</v>
      </c>
      <c r="C1" s="7" t="s">
        <v>7</v>
      </c>
      <c r="D1" s="7">
        <v>4</v>
      </c>
      <c r="E1" s="18">
        <f>D1-COUNTIF(Feuil1!$C$3:$C$11,C1)</f>
        <v>4</v>
      </c>
    </row>
    <row r="2" spans="1:5" ht="19.5" thickBot="1" x14ac:dyDescent="0.3">
      <c r="A2" s="8">
        <v>5.28</v>
      </c>
      <c r="B2" s="7" t="s">
        <v>6</v>
      </c>
      <c r="C2" s="7" t="s">
        <v>8</v>
      </c>
      <c r="D2" s="7">
        <v>5</v>
      </c>
      <c r="E2" s="18">
        <f>D2-COUNTIF(Feuil1!$C$3:$C$11,C2)</f>
        <v>5</v>
      </c>
    </row>
    <row r="3" spans="1:5" ht="19.5" thickBot="1" x14ac:dyDescent="0.3">
      <c r="A3" s="8">
        <v>6</v>
      </c>
      <c r="B3" s="7" t="s">
        <v>6</v>
      </c>
      <c r="C3" s="7" t="s">
        <v>9</v>
      </c>
      <c r="D3" s="7">
        <v>3</v>
      </c>
      <c r="E3" s="18">
        <f>D3-COUNTIF(Feuil1!$C$3:$C$11,C3)</f>
        <v>3</v>
      </c>
    </row>
    <row r="4" spans="1:5" ht="19.5" thickBot="1" x14ac:dyDescent="0.3">
      <c r="A4" s="8">
        <v>5.92</v>
      </c>
      <c r="B4" s="7" t="s">
        <v>6</v>
      </c>
      <c r="C4" s="7" t="s">
        <v>10</v>
      </c>
      <c r="D4" s="7">
        <v>4</v>
      </c>
      <c r="E4" s="18">
        <f>D4-COUNTIF(Feuil1!$C$3:$C$11,C4)</f>
        <v>4</v>
      </c>
    </row>
    <row r="5" spans="1:5" ht="19.5" thickBot="1" x14ac:dyDescent="0.3">
      <c r="A5" s="8">
        <v>4.54</v>
      </c>
      <c r="B5" s="7" t="s">
        <v>6</v>
      </c>
      <c r="C5" s="7" t="s">
        <v>11</v>
      </c>
      <c r="D5" s="7">
        <v>6</v>
      </c>
      <c r="E5" s="18">
        <f>D5-COUNTIF(Feuil1!$C$3:$C$11,C5)</f>
        <v>6</v>
      </c>
    </row>
    <row r="6" spans="1:5" ht="19.5" thickBot="1" x14ac:dyDescent="0.3">
      <c r="A6" s="8">
        <v>4.54</v>
      </c>
      <c r="B6" s="7" t="s">
        <v>6</v>
      </c>
      <c r="C6" s="7" t="s">
        <v>12</v>
      </c>
      <c r="D6" s="7">
        <v>7</v>
      </c>
      <c r="E6" s="18">
        <f>D6-COUNTIF(Feuil1!$C$3:$C$11,C6)</f>
        <v>7</v>
      </c>
    </row>
    <row r="7" spans="1:5" ht="19.5" thickBot="1" x14ac:dyDescent="0.3">
      <c r="A7" s="8">
        <v>32</v>
      </c>
      <c r="B7" s="7" t="s">
        <v>6</v>
      </c>
      <c r="C7" s="7" t="s">
        <v>3</v>
      </c>
      <c r="D7" s="7">
        <v>2</v>
      </c>
      <c r="E7" s="18">
        <f>D7-COUNTIF(Feuil1!$C$3:$C$11,C7)</f>
        <v>2</v>
      </c>
    </row>
    <row r="8" spans="1:5" ht="19.5" thickBot="1" x14ac:dyDescent="0.3">
      <c r="A8" s="8">
        <v>37</v>
      </c>
      <c r="B8" s="7" t="s">
        <v>6</v>
      </c>
      <c r="C8" s="7" t="s">
        <v>13</v>
      </c>
      <c r="D8" s="7">
        <v>2</v>
      </c>
      <c r="E8" s="18">
        <f>D8-COUNTIF(Feuil1!$C$3:$C$11,C8)</f>
        <v>2</v>
      </c>
    </row>
    <row r="9" spans="1:5" ht="19.5" thickBot="1" x14ac:dyDescent="0.3">
      <c r="A9" s="8">
        <v>54.62</v>
      </c>
      <c r="B9" s="7" t="s">
        <v>6</v>
      </c>
      <c r="C9" s="7" t="s">
        <v>14</v>
      </c>
      <c r="D9" s="7">
        <v>1</v>
      </c>
      <c r="E9" s="18">
        <f>D9-COUNTIF(Feuil1!$C$3:$C$11,C9)</f>
        <v>1</v>
      </c>
    </row>
    <row r="10" spans="1:5" ht="19.5" thickBot="1" x14ac:dyDescent="0.3">
      <c r="A10" s="8">
        <v>73</v>
      </c>
      <c r="B10" s="7" t="s">
        <v>6</v>
      </c>
      <c r="C10" s="7" t="s">
        <v>15</v>
      </c>
      <c r="D10" s="7">
        <v>23</v>
      </c>
      <c r="E10" s="18">
        <f>D10-COUNTIF(Feuil1!$C$3:$C$11,C10)</f>
        <v>21</v>
      </c>
    </row>
    <row r="11" spans="1:5" ht="19.5" thickBot="1" x14ac:dyDescent="0.3">
      <c r="A11" s="8">
        <v>74</v>
      </c>
      <c r="B11" s="7" t="s">
        <v>6</v>
      </c>
      <c r="C11" s="7" t="s">
        <v>16</v>
      </c>
      <c r="D11" s="7">
        <v>23</v>
      </c>
      <c r="E11" s="18">
        <f>D11-COUNTIF(Feuil1!$C$3:$C$11,C11)</f>
        <v>22</v>
      </c>
    </row>
    <row r="12" spans="1:5" ht="19.5" thickBot="1" x14ac:dyDescent="0.3">
      <c r="A12" s="8">
        <v>75</v>
      </c>
      <c r="B12" s="7" t="s">
        <v>6</v>
      </c>
      <c r="C12" s="7" t="s">
        <v>17</v>
      </c>
      <c r="D12" s="7">
        <v>1</v>
      </c>
      <c r="E12" s="18">
        <f>D12-COUNTIF(Feuil1!$C$3:$C$11,C12)</f>
        <v>1</v>
      </c>
    </row>
    <row r="13" spans="1:5" ht="19.5" thickBot="1" x14ac:dyDescent="0.3">
      <c r="A13" s="8">
        <v>86.74</v>
      </c>
      <c r="B13" s="7" t="s">
        <v>6</v>
      </c>
      <c r="C13" s="7" t="s">
        <v>18</v>
      </c>
      <c r="D13" s="7">
        <v>24</v>
      </c>
      <c r="E13" s="18">
        <f>D13-COUNTIF(Feuil1!$C$3:$C$11,C13)</f>
        <v>23</v>
      </c>
    </row>
    <row r="14" spans="1:5" ht="19.5" thickBot="1" x14ac:dyDescent="0.3">
      <c r="A14" s="8">
        <v>82</v>
      </c>
      <c r="B14" s="7" t="s">
        <v>6</v>
      </c>
      <c r="C14" s="7" t="s">
        <v>19</v>
      </c>
      <c r="D14" s="7">
        <v>5</v>
      </c>
      <c r="E14" s="18">
        <f>D14-COUNTIF(Feuil1!$C$3:$C$11,C14)</f>
        <v>5</v>
      </c>
    </row>
    <row r="15" spans="1:5" ht="19.5" thickBot="1" x14ac:dyDescent="0.3">
      <c r="A15" s="8">
        <v>82.15</v>
      </c>
      <c r="B15" s="7" t="s">
        <v>6</v>
      </c>
      <c r="C15" s="7" t="s">
        <v>20</v>
      </c>
      <c r="D15" s="7">
        <v>16</v>
      </c>
      <c r="E15" s="18">
        <f>D15-COUNTIF(Feuil1!$C$3:$C$11,C15)</f>
        <v>16</v>
      </c>
    </row>
    <row r="16" spans="1:5" ht="19.5" thickBot="1" x14ac:dyDescent="0.3">
      <c r="A16" s="8">
        <v>40.840000000000003</v>
      </c>
      <c r="B16" s="7" t="s">
        <v>6</v>
      </c>
      <c r="C16" s="7" t="s">
        <v>21</v>
      </c>
      <c r="D16" s="7">
        <v>11</v>
      </c>
      <c r="E16" s="18">
        <f>D16-COUNTIF(Feuil1!$C$3:$C$11,C16)</f>
        <v>11</v>
      </c>
    </row>
    <row r="17" spans="1:5" ht="19.5" thickBot="1" x14ac:dyDescent="0.3">
      <c r="A17" s="8">
        <v>36.25</v>
      </c>
      <c r="B17" s="7" t="s">
        <v>6</v>
      </c>
      <c r="C17" s="7" t="s">
        <v>22</v>
      </c>
      <c r="D17" s="7">
        <v>1</v>
      </c>
      <c r="E17" s="18">
        <f>D17-COUNTIF(Feuil1!$C$3:$C$11,C17)</f>
        <v>1</v>
      </c>
    </row>
    <row r="18" spans="1:5" ht="19.5" thickBot="1" x14ac:dyDescent="0.3">
      <c r="A18" s="8">
        <v>31.67</v>
      </c>
      <c r="B18" s="7" t="s">
        <v>6</v>
      </c>
      <c r="C18" s="7" t="s">
        <v>23</v>
      </c>
      <c r="D18" s="7">
        <v>1</v>
      </c>
      <c r="E18" s="18">
        <f>D18-COUNTIF(Feuil1!$C$3:$C$11,C18)</f>
        <v>1</v>
      </c>
    </row>
    <row r="19" spans="1:5" ht="19.5" thickBot="1" x14ac:dyDescent="0.3">
      <c r="A19" s="8">
        <v>45</v>
      </c>
      <c r="B19" s="7" t="s">
        <v>6</v>
      </c>
      <c r="C19" s="7" t="s">
        <v>24</v>
      </c>
      <c r="D19" s="7">
        <v>17</v>
      </c>
      <c r="E19" s="18">
        <f>D19-COUNTIF(Feuil1!$C$3:$C$11,C19)</f>
        <v>16</v>
      </c>
    </row>
    <row r="20" spans="1:5" ht="19.5" thickBot="1" x14ac:dyDescent="0.3">
      <c r="A20" s="8">
        <v>45.44</v>
      </c>
      <c r="B20" s="7" t="s">
        <v>6</v>
      </c>
      <c r="C20" s="7" t="s">
        <v>25</v>
      </c>
      <c r="D20" s="7">
        <v>4</v>
      </c>
      <c r="E20" s="18">
        <f>D20-COUNTIF(Feuil1!$C$3:$C$11,C20)</f>
        <v>4</v>
      </c>
    </row>
    <row r="21" spans="1:5" ht="19.5" thickBot="1" x14ac:dyDescent="0.3">
      <c r="A21" s="8">
        <v>72</v>
      </c>
      <c r="B21" s="7" t="s">
        <v>6</v>
      </c>
      <c r="C21" s="7" t="s">
        <v>26</v>
      </c>
      <c r="D21" s="7">
        <v>68</v>
      </c>
      <c r="E21" s="18">
        <f>D21-COUNTIF(Feuil1!$C$3:$C$11,C21)</f>
        <v>65</v>
      </c>
    </row>
    <row r="22" spans="1:5" ht="19.5" thickBot="1" x14ac:dyDescent="0.3">
      <c r="A22" s="8">
        <v>57.37</v>
      </c>
      <c r="B22" s="7" t="s">
        <v>6</v>
      </c>
      <c r="C22" s="7" t="s">
        <v>27</v>
      </c>
      <c r="D22" s="7">
        <v>7</v>
      </c>
      <c r="E22" s="18">
        <f>D22-COUNTIF(Feuil1!$C$3:$C$11,C22)</f>
        <v>7</v>
      </c>
    </row>
    <row r="23" spans="1:5" ht="19.5" thickBot="1" x14ac:dyDescent="0.3">
      <c r="A23" s="8">
        <v>71</v>
      </c>
      <c r="B23" s="7" t="s">
        <v>6</v>
      </c>
      <c r="C23" s="7" t="s">
        <v>28</v>
      </c>
      <c r="D23" s="7">
        <v>2</v>
      </c>
      <c r="E23" s="18">
        <f>D23-COUNTIF(Feuil1!$C$3:$C$11,C23)</f>
        <v>1</v>
      </c>
    </row>
    <row r="24" spans="1:5" ht="19.5" thickBot="1" x14ac:dyDescent="0.3">
      <c r="A24" s="10">
        <v>7</v>
      </c>
      <c r="B24" s="9" t="s">
        <v>29</v>
      </c>
      <c r="C24" s="9" t="s">
        <v>30</v>
      </c>
      <c r="D24" s="9">
        <v>410</v>
      </c>
      <c r="E24" s="19">
        <f>D24-COUNTIF(Feuil1!$C$3:$C$11,C24)</f>
        <v>410</v>
      </c>
    </row>
    <row r="25" spans="1:5" ht="19.5" thickBot="1" x14ac:dyDescent="0.3">
      <c r="A25" s="10">
        <v>20</v>
      </c>
      <c r="B25" s="9" t="s">
        <v>31</v>
      </c>
      <c r="C25" s="9" t="s">
        <v>32</v>
      </c>
      <c r="D25" s="9">
        <v>17</v>
      </c>
      <c r="E25" s="19">
        <f>D25-COUNTIF(Feuil1!$C$3:$C$11,C25)</f>
        <v>17</v>
      </c>
    </row>
    <row r="26" spans="1:5" ht="19.5" thickBot="1" x14ac:dyDescent="0.3">
      <c r="A26" s="10">
        <v>9</v>
      </c>
      <c r="B26" s="9" t="s">
        <v>33</v>
      </c>
      <c r="C26" s="9" t="s">
        <v>34</v>
      </c>
      <c r="D26" s="9">
        <v>121</v>
      </c>
      <c r="E26" s="19">
        <f>D26-COUNTIF(Feuil1!$C$3:$C$11,C26)</f>
        <v>121</v>
      </c>
    </row>
    <row r="27" spans="1:5" ht="19.5" thickBot="1" x14ac:dyDescent="0.3">
      <c r="A27" s="11">
        <v>15</v>
      </c>
      <c r="B27" s="9" t="s">
        <v>33</v>
      </c>
      <c r="C27" s="9" t="s">
        <v>35</v>
      </c>
      <c r="D27" s="9">
        <v>95</v>
      </c>
      <c r="E27" s="19">
        <f>D27-COUNTIF(Feuil1!$C$3:$C$11,C27)</f>
        <v>95</v>
      </c>
    </row>
    <row r="28" spans="1:5" ht="19.5" thickBot="1" x14ac:dyDescent="0.3">
      <c r="A28" s="11">
        <v>21</v>
      </c>
      <c r="B28" s="9" t="s">
        <v>36</v>
      </c>
      <c r="C28" s="9" t="s">
        <v>37</v>
      </c>
      <c r="D28" s="9">
        <v>24</v>
      </c>
      <c r="E28" s="19">
        <f>D28-COUNTIF(Feuil1!$C$3:$C$11,C28)</f>
        <v>24</v>
      </c>
    </row>
    <row r="29" spans="1:5" ht="19.5" thickBot="1" x14ac:dyDescent="0.3">
      <c r="A29" s="11">
        <v>10</v>
      </c>
      <c r="B29" s="9" t="s">
        <v>36</v>
      </c>
      <c r="C29" s="9" t="s">
        <v>38</v>
      </c>
      <c r="D29" s="9">
        <v>50</v>
      </c>
      <c r="E29" s="19">
        <f>D29-COUNTIF(Feuil1!$C$3:$C$11,C29)</f>
        <v>50</v>
      </c>
    </row>
  </sheetData>
  <conditionalFormatting sqref="E1:E29">
    <cfRule type="cellIs" dxfId="1" priority="1" operator="notEqual">
      <formula>$D1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workbookViewId="0">
      <selection activeCell="C3" sqref="C3"/>
    </sheetView>
  </sheetViews>
  <sheetFormatPr baseColWidth="10" defaultRowHeight="15" x14ac:dyDescent="0.25"/>
  <cols>
    <col min="1" max="1" width="12.5703125" style="3" customWidth="1"/>
    <col min="2" max="2" width="14.7109375" style="1" customWidth="1"/>
    <col min="3" max="3" width="25.85546875" style="1" bestFit="1" customWidth="1"/>
    <col min="4" max="4" width="5.7109375" style="15" customWidth="1"/>
    <col min="5" max="5" width="13.28515625" style="1" bestFit="1" customWidth="1"/>
    <col min="6" max="6" width="5.7109375" style="1" customWidth="1"/>
    <col min="7" max="7" width="14.7109375" style="1" bestFit="1" customWidth="1"/>
    <col min="8" max="8" width="5.7109375" style="1" customWidth="1"/>
    <col min="9" max="9" width="14.140625" style="1" bestFit="1" customWidth="1"/>
    <col min="10" max="16384" width="11.42578125" style="1"/>
  </cols>
  <sheetData>
    <row r="1" spans="1:11" ht="15.75" x14ac:dyDescent="0.25">
      <c r="A1" s="4" t="s">
        <v>5</v>
      </c>
      <c r="B1" s="5" t="s">
        <v>0</v>
      </c>
      <c r="C1" s="5" t="s">
        <v>1</v>
      </c>
      <c r="D1" s="14"/>
      <c r="E1" s="5" t="s">
        <v>2</v>
      </c>
      <c r="F1" s="5"/>
      <c r="G1" s="5" t="s">
        <v>3</v>
      </c>
      <c r="H1" s="5"/>
      <c r="I1" s="5" t="s">
        <v>4</v>
      </c>
      <c r="K1" s="2"/>
    </row>
    <row r="2" spans="1:11" ht="15.75" x14ac:dyDescent="0.25">
      <c r="A2" s="4"/>
      <c r="B2" s="5"/>
      <c r="C2" s="5"/>
      <c r="D2" s="14"/>
      <c r="E2" s="5"/>
      <c r="F2" s="5"/>
      <c r="G2" s="5"/>
      <c r="H2" s="5"/>
      <c r="I2" s="5"/>
      <c r="K2" s="2"/>
    </row>
    <row r="3" spans="1:11" ht="15.75" x14ac:dyDescent="0.25">
      <c r="A3" s="4">
        <v>43161</v>
      </c>
      <c r="B3" s="12" t="str">
        <f>IF($C3="","",VLOOKUP($C3,'Table (2)'!A1:C29,2,FALSE))</f>
        <v>FOREST</v>
      </c>
      <c r="C3" s="12" t="s">
        <v>26</v>
      </c>
      <c r="D3" s="14">
        <f>IF($C3="","",VLOOKUP($C3,'Table (2)'!A1:C29,3,FALSE))</f>
        <v>72</v>
      </c>
      <c r="E3" s="5"/>
      <c r="F3" s="5"/>
      <c r="G3" s="5"/>
      <c r="H3" s="5"/>
      <c r="I3" s="5"/>
      <c r="K3" s="2"/>
    </row>
    <row r="4" spans="1:11" ht="15.75" x14ac:dyDescent="0.25">
      <c r="A4" s="4">
        <v>43161</v>
      </c>
      <c r="B4" s="12" t="str">
        <f>IF($C4="","",VLOOKUP($C4,'Table (2)'!A2:C30,2,FALSE))</f>
        <v>FOREST</v>
      </c>
      <c r="C4" s="12" t="s">
        <v>15</v>
      </c>
      <c r="D4" s="13">
        <f>IF($C4="","",VLOOKUP($C4,'Table (2)'!A2:C30,3,FALSE))</f>
        <v>73</v>
      </c>
      <c r="E4" s="5"/>
      <c r="F4" s="5"/>
      <c r="G4" s="5">
        <v>450</v>
      </c>
      <c r="H4" s="5"/>
      <c r="I4" s="5">
        <v>450</v>
      </c>
      <c r="K4" s="2"/>
    </row>
    <row r="5" spans="1:11" ht="15.75" x14ac:dyDescent="0.25">
      <c r="A5" s="4">
        <v>43161</v>
      </c>
      <c r="B5" s="12" t="str">
        <f>IF($C5="","",VLOOKUP($C5,'Table (2)'!A3:C31,2,FALSE))</f>
        <v>FOREST</v>
      </c>
      <c r="C5" s="12" t="s">
        <v>16</v>
      </c>
      <c r="D5" s="13">
        <f>IF($C5="","",VLOOKUP($C5,'Table (2)'!A3:C31,3,FALSE))</f>
        <v>74</v>
      </c>
      <c r="E5" s="5"/>
      <c r="F5" s="5"/>
      <c r="G5" s="5"/>
      <c r="H5" s="5"/>
      <c r="I5" s="5"/>
      <c r="K5" s="2"/>
    </row>
    <row r="6" spans="1:11" ht="15.75" x14ac:dyDescent="0.25">
      <c r="A6" s="4">
        <v>43161</v>
      </c>
      <c r="B6" s="12" t="str">
        <f>IF($C6="","",VLOOKUP($C6,'Table (2)'!A4:C32,2,FALSE))</f>
        <v>FOREST</v>
      </c>
      <c r="C6" s="12" t="s">
        <v>26</v>
      </c>
      <c r="D6" s="13">
        <f>IF($C6="","",VLOOKUP($C6,'Table (2)'!A4:C32,3,FALSE))</f>
        <v>72</v>
      </c>
      <c r="E6" s="5"/>
      <c r="F6" s="5"/>
      <c r="G6" s="5"/>
      <c r="H6" s="5"/>
      <c r="I6" s="5"/>
      <c r="K6" s="2"/>
    </row>
    <row r="7" spans="1:11" ht="15.75" x14ac:dyDescent="0.25">
      <c r="A7" s="4">
        <v>43161</v>
      </c>
      <c r="B7" s="12" t="str">
        <f>IF($C7="","",VLOOKUP($C7,'Table (2)'!A5:C33,2,FALSE))</f>
        <v>FOREST</v>
      </c>
      <c r="C7" s="12" t="s">
        <v>24</v>
      </c>
      <c r="D7" s="13">
        <f>IF($C7="","",VLOOKUP($C7,'Table (2)'!A5:C33,3,FALSE))</f>
        <v>45</v>
      </c>
      <c r="E7" s="5">
        <v>550.4</v>
      </c>
      <c r="F7" s="5"/>
      <c r="G7" s="5"/>
      <c r="H7" s="5"/>
      <c r="I7" s="5">
        <v>550.4</v>
      </c>
      <c r="K7" s="2"/>
    </row>
    <row r="8" spans="1:11" ht="15.75" x14ac:dyDescent="0.25">
      <c r="A8" s="4">
        <v>43161</v>
      </c>
      <c r="B8" s="12" t="str">
        <f>IF($C8="","",VLOOKUP($C8,'Table (2)'!A6:C34,2,FALSE))</f>
        <v>FOREST</v>
      </c>
      <c r="C8" s="12" t="s">
        <v>28</v>
      </c>
      <c r="D8" s="13">
        <f>IF($C8="","",VLOOKUP($C8,'Table (2)'!A6:C34,3,FALSE))</f>
        <v>71</v>
      </c>
      <c r="E8" s="5"/>
      <c r="F8" s="5"/>
      <c r="G8" s="5"/>
      <c r="H8" s="5"/>
      <c r="I8" s="5"/>
      <c r="K8" s="2"/>
    </row>
    <row r="9" spans="1:11" ht="15.75" x14ac:dyDescent="0.25">
      <c r="A9" s="4">
        <v>43161</v>
      </c>
      <c r="B9" s="12" t="str">
        <f>IF($C9="","",VLOOKUP($C9,'Table (2)'!A7:C35,2,FALSE))</f>
        <v>FOREST</v>
      </c>
      <c r="C9" s="12" t="s">
        <v>18</v>
      </c>
      <c r="D9" s="13">
        <f>IF($C9="","",VLOOKUP($C9,'Table (2)'!A7:C35,3,FALSE))</f>
        <v>86.74</v>
      </c>
      <c r="E9" s="5"/>
      <c r="F9" s="5"/>
      <c r="G9" s="5"/>
      <c r="H9" s="5"/>
      <c r="I9" s="5"/>
      <c r="K9" s="2"/>
    </row>
    <row r="10" spans="1:11" ht="15.75" x14ac:dyDescent="0.25">
      <c r="A10" s="4">
        <v>43161</v>
      </c>
      <c r="B10" s="12" t="str">
        <f>IF($C10="","",VLOOKUP($C10,'Table (2)'!A8:C36,2,FALSE))</f>
        <v>FOREST</v>
      </c>
      <c r="C10" s="12" t="s">
        <v>26</v>
      </c>
      <c r="D10" s="13">
        <f>IF($C10="","",VLOOKUP($C10,'Table (2)'!A8:C36,3,FALSE))</f>
        <v>72</v>
      </c>
      <c r="E10" s="5"/>
      <c r="F10" s="5"/>
      <c r="G10" s="5"/>
      <c r="H10" s="5"/>
      <c r="I10" s="5"/>
      <c r="K10" s="2"/>
    </row>
    <row r="11" spans="1:11" ht="15.75" x14ac:dyDescent="0.25">
      <c r="A11" s="4">
        <v>43161</v>
      </c>
      <c r="B11" s="12" t="str">
        <f>IF($C11="","",VLOOKUP($C11,'Table (2)'!A9:C37,2,FALSE))</f>
        <v>FOREST</v>
      </c>
      <c r="C11" s="12" t="s">
        <v>15</v>
      </c>
      <c r="D11" s="13">
        <f>IF($C11="","",VLOOKUP($C11,'Table (2)'!A9:C37,3,FALSE))</f>
        <v>73</v>
      </c>
      <c r="E11" s="5"/>
      <c r="F11" s="5"/>
      <c r="G11" s="5"/>
      <c r="H11" s="5"/>
      <c r="I11" s="5"/>
      <c r="K11" s="2"/>
    </row>
    <row r="12" spans="1:11" x14ac:dyDescent="0.25">
      <c r="A12" s="4"/>
      <c r="B12" s="6"/>
      <c r="C12" s="6"/>
      <c r="D12" s="14"/>
      <c r="E12" s="5"/>
      <c r="F12" s="5"/>
      <c r="G12" s="5"/>
      <c r="H12" s="5"/>
      <c r="I12" s="5"/>
    </row>
    <row r="13" spans="1:11" x14ac:dyDescent="0.25">
      <c r="A13" s="4"/>
      <c r="B13" s="6"/>
      <c r="C13" s="6"/>
      <c r="D13" s="14"/>
      <c r="E13" s="5">
        <f>SUM(E4:E11)</f>
        <v>550.4</v>
      </c>
      <c r="F13" s="5"/>
      <c r="G13" s="5">
        <f>SUM(G4:G12)</f>
        <v>450</v>
      </c>
      <c r="H13" s="5"/>
      <c r="I13" s="5">
        <f>SUM(I4:I12)</f>
        <v>1000.4</v>
      </c>
    </row>
    <row r="14" spans="1:11" x14ac:dyDescent="0.25">
      <c r="A14" s="4"/>
      <c r="B14" s="5"/>
      <c r="C14" s="5"/>
      <c r="D14" s="14"/>
      <c r="E14" s="5"/>
      <c r="F14" s="5"/>
      <c r="G14" s="5"/>
      <c r="H14" s="5"/>
      <c r="I14" s="5"/>
    </row>
    <row r="15" spans="1:11" x14ac:dyDescent="0.25">
      <c r="A15" s="4" t="s">
        <v>5</v>
      </c>
      <c r="B15" s="5" t="s">
        <v>0</v>
      </c>
      <c r="C15" s="5" t="s">
        <v>1</v>
      </c>
      <c r="D15" s="14"/>
      <c r="E15" s="5" t="s">
        <v>2</v>
      </c>
      <c r="F15" s="5"/>
      <c r="G15" s="5" t="s">
        <v>3</v>
      </c>
      <c r="H15" s="5"/>
      <c r="I15" s="5" t="s">
        <v>4</v>
      </c>
    </row>
    <row r="20" spans="3:3" ht="18.75" x14ac:dyDescent="0.3">
      <c r="C20" s="20" t="s">
        <v>44</v>
      </c>
    </row>
    <row r="21" spans="3:3" ht="18.75" x14ac:dyDescent="0.3">
      <c r="C21" s="20" t="s">
        <v>45</v>
      </c>
    </row>
  </sheetData>
  <printOptions gridLines="1"/>
  <pageMargins left="0.25" right="0.25" top="0.75" bottom="0.75" header="0.3" footer="0.3"/>
  <pageSetup paperSize="9" scale="81" orientation="portrait" r:id="rId1"/>
  <headerFooter>
    <oddHeader>&amp;C&amp;26MARS 2018 MOISSELLES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'Table (2)'!$A$4:$A$29</xm:f>
          </x14:formula1>
          <xm:sqref>C3:C11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I14" sqref="I14"/>
    </sheetView>
  </sheetViews>
  <sheetFormatPr baseColWidth="10" defaultRowHeight="15" x14ac:dyDescent="0.25"/>
  <cols>
    <col min="1" max="1" width="33.42578125" bestFit="1" customWidth="1"/>
    <col min="2" max="2" width="15.140625" bestFit="1" customWidth="1"/>
    <col min="4" max="4" width="5.85546875" customWidth="1"/>
    <col min="5" max="5" width="7.5703125" bestFit="1" customWidth="1"/>
  </cols>
  <sheetData>
    <row r="1" spans="1:6" ht="19.5" thickBot="1" x14ac:dyDescent="0.3">
      <c r="A1" s="7" t="s">
        <v>7</v>
      </c>
      <c r="B1" s="7" t="s">
        <v>6</v>
      </c>
      <c r="C1" s="8">
        <v>6.38</v>
      </c>
      <c r="D1" s="7">
        <v>4</v>
      </c>
      <c r="E1" s="18">
        <f>D1-COUNTIF('Feuil1 (2)'!$C$3:$C$11,A1)</f>
        <v>4</v>
      </c>
      <c r="F1" s="16" t="s">
        <v>39</v>
      </c>
    </row>
    <row r="2" spans="1:6" ht="19.5" thickBot="1" x14ac:dyDescent="0.3">
      <c r="A2" s="7" t="s">
        <v>8</v>
      </c>
      <c r="B2" s="7" t="s">
        <v>6</v>
      </c>
      <c r="C2" s="8">
        <v>5.28</v>
      </c>
      <c r="D2" s="7">
        <v>5</v>
      </c>
      <c r="E2" s="18">
        <f>D2-COUNTIF('Feuil1 (2)'!$C$3:$C$11,A2)</f>
        <v>5</v>
      </c>
      <c r="F2" s="16" t="s">
        <v>42</v>
      </c>
    </row>
    <row r="3" spans="1:6" ht="19.5" thickBot="1" x14ac:dyDescent="0.3">
      <c r="A3" s="7" t="s">
        <v>9</v>
      </c>
      <c r="B3" s="7" t="s">
        <v>6</v>
      </c>
      <c r="C3" s="8">
        <v>6</v>
      </c>
      <c r="D3" s="7">
        <v>3</v>
      </c>
      <c r="E3" s="18">
        <f>D3-COUNTIF('Feuil1 (2)'!$C$3:$C$11,A3)</f>
        <v>3</v>
      </c>
      <c r="F3" s="16" t="s">
        <v>40</v>
      </c>
    </row>
    <row r="4" spans="1:6" ht="19.5" thickBot="1" x14ac:dyDescent="0.3">
      <c r="A4" s="7" t="s">
        <v>10</v>
      </c>
      <c r="B4" s="7" t="s">
        <v>6</v>
      </c>
      <c r="C4" s="8">
        <v>5.92</v>
      </c>
      <c r="D4" s="7">
        <v>4</v>
      </c>
      <c r="E4" s="18">
        <f>D4-COUNTIF('Feuil1 (2)'!$C$3:$C$11,A4)</f>
        <v>4</v>
      </c>
      <c r="F4" s="16" t="s">
        <v>41</v>
      </c>
    </row>
    <row r="5" spans="1:6" ht="19.5" thickBot="1" x14ac:dyDescent="0.3">
      <c r="A5" s="7" t="s">
        <v>11</v>
      </c>
      <c r="B5" s="7" t="s">
        <v>6</v>
      </c>
      <c r="C5" s="8">
        <v>4.54</v>
      </c>
      <c r="D5" s="7">
        <v>6</v>
      </c>
      <c r="E5" s="18">
        <f>D5-COUNTIF('Feuil1 (2)'!$C$3:$C$11,A5)</f>
        <v>6</v>
      </c>
      <c r="F5" s="17" t="s">
        <v>43</v>
      </c>
    </row>
    <row r="6" spans="1:6" ht="19.5" thickBot="1" x14ac:dyDescent="0.3">
      <c r="A6" s="7" t="s">
        <v>12</v>
      </c>
      <c r="B6" s="7" t="s">
        <v>6</v>
      </c>
      <c r="C6" s="8">
        <v>4.54</v>
      </c>
      <c r="D6" s="7">
        <v>7</v>
      </c>
      <c r="E6" s="18">
        <f>D6-COUNTIF('Feuil1 (2)'!$C$3:$C$11,A6)</f>
        <v>7</v>
      </c>
    </row>
    <row r="7" spans="1:6" ht="19.5" thickBot="1" x14ac:dyDescent="0.3">
      <c r="A7" s="7" t="s">
        <v>3</v>
      </c>
      <c r="B7" s="7" t="s">
        <v>6</v>
      </c>
      <c r="C7" s="8">
        <v>32</v>
      </c>
      <c r="D7" s="7">
        <v>2</v>
      </c>
      <c r="E7" s="18">
        <f>D7-COUNTIF('Feuil1 (2)'!$C$3:$C$11,A7)</f>
        <v>2</v>
      </c>
    </row>
    <row r="8" spans="1:6" ht="19.5" thickBot="1" x14ac:dyDescent="0.3">
      <c r="A8" s="7" t="s">
        <v>13</v>
      </c>
      <c r="B8" s="7" t="s">
        <v>6</v>
      </c>
      <c r="C8" s="8">
        <v>37</v>
      </c>
      <c r="D8" s="7">
        <v>2</v>
      </c>
      <c r="E8" s="18">
        <f>D8-COUNTIF('Feuil1 (2)'!$C$3:$C$11,A8)</f>
        <v>2</v>
      </c>
    </row>
    <row r="9" spans="1:6" ht="19.5" thickBot="1" x14ac:dyDescent="0.3">
      <c r="A9" s="7" t="s">
        <v>14</v>
      </c>
      <c r="B9" s="7" t="s">
        <v>6</v>
      </c>
      <c r="C9" s="8">
        <v>54.62</v>
      </c>
      <c r="D9" s="7">
        <v>1</v>
      </c>
      <c r="E9" s="18">
        <f>D9-COUNTIF('Feuil1 (2)'!$C$3:$C$11,A9)</f>
        <v>1</v>
      </c>
    </row>
    <row r="10" spans="1:6" ht="19.5" thickBot="1" x14ac:dyDescent="0.3">
      <c r="A10" s="7" t="s">
        <v>15</v>
      </c>
      <c r="B10" s="7" t="s">
        <v>6</v>
      </c>
      <c r="C10" s="8">
        <v>73</v>
      </c>
      <c r="D10" s="7">
        <v>23</v>
      </c>
      <c r="E10" s="18">
        <f>D10-COUNTIF('Feuil1 (2)'!$C$3:$C$11,A10)</f>
        <v>21</v>
      </c>
    </row>
    <row r="11" spans="1:6" ht="19.5" thickBot="1" x14ac:dyDescent="0.3">
      <c r="A11" s="7" t="s">
        <v>16</v>
      </c>
      <c r="B11" s="7" t="s">
        <v>6</v>
      </c>
      <c r="C11" s="8">
        <v>74</v>
      </c>
      <c r="D11" s="7">
        <v>23</v>
      </c>
      <c r="E11" s="18">
        <f>D11-COUNTIF('Feuil1 (2)'!$C$3:$C$11,A11)</f>
        <v>22</v>
      </c>
    </row>
    <row r="12" spans="1:6" ht="19.5" thickBot="1" x14ac:dyDescent="0.3">
      <c r="A12" s="7" t="s">
        <v>17</v>
      </c>
      <c r="B12" s="7" t="s">
        <v>6</v>
      </c>
      <c r="C12" s="8">
        <v>75</v>
      </c>
      <c r="D12" s="7">
        <v>1</v>
      </c>
      <c r="E12" s="18">
        <f>D12-COUNTIF('Feuil1 (2)'!$C$3:$C$11,A12)</f>
        <v>1</v>
      </c>
    </row>
    <row r="13" spans="1:6" ht="19.5" thickBot="1" x14ac:dyDescent="0.3">
      <c r="A13" s="7" t="s">
        <v>18</v>
      </c>
      <c r="B13" s="7" t="s">
        <v>6</v>
      </c>
      <c r="C13" s="8">
        <v>86.74</v>
      </c>
      <c r="D13" s="7">
        <v>24</v>
      </c>
      <c r="E13" s="18">
        <f>D13-COUNTIF('Feuil1 (2)'!$C$3:$C$11,A13)</f>
        <v>23</v>
      </c>
    </row>
    <row r="14" spans="1:6" ht="19.5" thickBot="1" x14ac:dyDescent="0.3">
      <c r="A14" s="7" t="s">
        <v>19</v>
      </c>
      <c r="B14" s="7" t="s">
        <v>6</v>
      </c>
      <c r="C14" s="8">
        <v>82</v>
      </c>
      <c r="D14" s="7">
        <v>5</v>
      </c>
      <c r="E14" s="18">
        <f>D14-COUNTIF('Feuil1 (2)'!$C$3:$C$11,A14)</f>
        <v>5</v>
      </c>
    </row>
    <row r="15" spans="1:6" ht="19.5" thickBot="1" x14ac:dyDescent="0.3">
      <c r="A15" s="7" t="s">
        <v>20</v>
      </c>
      <c r="B15" s="7" t="s">
        <v>6</v>
      </c>
      <c r="C15" s="8">
        <v>82.15</v>
      </c>
      <c r="D15" s="7">
        <v>16</v>
      </c>
      <c r="E15" s="18">
        <f>D15-COUNTIF('Feuil1 (2)'!$C$3:$C$11,A15)</f>
        <v>16</v>
      </c>
    </row>
    <row r="16" spans="1:6" ht="19.5" thickBot="1" x14ac:dyDescent="0.3">
      <c r="A16" s="7" t="s">
        <v>21</v>
      </c>
      <c r="B16" s="7" t="s">
        <v>6</v>
      </c>
      <c r="C16" s="8">
        <v>40.840000000000003</v>
      </c>
      <c r="D16" s="7">
        <v>11</v>
      </c>
      <c r="E16" s="18">
        <f>D16-COUNTIF('Feuil1 (2)'!$C$3:$C$11,A16)</f>
        <v>11</v>
      </c>
    </row>
    <row r="17" spans="1:5" ht="19.5" thickBot="1" x14ac:dyDescent="0.3">
      <c r="A17" s="7" t="s">
        <v>22</v>
      </c>
      <c r="B17" s="7" t="s">
        <v>6</v>
      </c>
      <c r="C17" s="8">
        <v>36.25</v>
      </c>
      <c r="D17" s="7">
        <v>1</v>
      </c>
      <c r="E17" s="18">
        <f>D17-COUNTIF('Feuil1 (2)'!$C$3:$C$11,A17)</f>
        <v>1</v>
      </c>
    </row>
    <row r="18" spans="1:5" ht="19.5" thickBot="1" x14ac:dyDescent="0.3">
      <c r="A18" s="7" t="s">
        <v>23</v>
      </c>
      <c r="B18" s="7" t="s">
        <v>6</v>
      </c>
      <c r="C18" s="8">
        <v>31.67</v>
      </c>
      <c r="D18" s="7">
        <v>1</v>
      </c>
      <c r="E18" s="18">
        <f>D18-COUNTIF('Feuil1 (2)'!$C$3:$C$11,A18)</f>
        <v>1</v>
      </c>
    </row>
    <row r="19" spans="1:5" ht="19.5" thickBot="1" x14ac:dyDescent="0.3">
      <c r="A19" s="7" t="s">
        <v>24</v>
      </c>
      <c r="B19" s="7" t="s">
        <v>6</v>
      </c>
      <c r="C19" s="8">
        <v>45</v>
      </c>
      <c r="D19" s="7">
        <v>17</v>
      </c>
      <c r="E19" s="18">
        <f>D19-COUNTIF('Feuil1 (2)'!$C$3:$C$11,A19)</f>
        <v>16</v>
      </c>
    </row>
    <row r="20" spans="1:5" ht="19.5" thickBot="1" x14ac:dyDescent="0.3">
      <c r="A20" s="7" t="s">
        <v>25</v>
      </c>
      <c r="B20" s="7" t="s">
        <v>6</v>
      </c>
      <c r="C20" s="8">
        <v>45.44</v>
      </c>
      <c r="D20" s="7">
        <v>4</v>
      </c>
      <c r="E20" s="18">
        <f>D20-COUNTIF('Feuil1 (2)'!$C$3:$C$11,A20)</f>
        <v>4</v>
      </c>
    </row>
    <row r="21" spans="1:5" ht="19.5" thickBot="1" x14ac:dyDescent="0.3">
      <c r="A21" s="7" t="s">
        <v>26</v>
      </c>
      <c r="B21" s="7" t="s">
        <v>6</v>
      </c>
      <c r="C21" s="8">
        <v>72</v>
      </c>
      <c r="D21" s="7">
        <v>68</v>
      </c>
      <c r="E21" s="18">
        <f>D21-COUNTIF('Feuil1 (2)'!$C$3:$C$11,A21)</f>
        <v>65</v>
      </c>
    </row>
    <row r="22" spans="1:5" ht="19.5" thickBot="1" x14ac:dyDescent="0.3">
      <c r="A22" s="7" t="s">
        <v>27</v>
      </c>
      <c r="B22" s="7" t="s">
        <v>6</v>
      </c>
      <c r="C22" s="8">
        <v>57.37</v>
      </c>
      <c r="D22" s="7">
        <v>7</v>
      </c>
      <c r="E22" s="18">
        <f>D22-COUNTIF('Feuil1 (2)'!$C$3:$C$11,A22)</f>
        <v>7</v>
      </c>
    </row>
    <row r="23" spans="1:5" ht="19.5" thickBot="1" x14ac:dyDescent="0.3">
      <c r="A23" s="7" t="s">
        <v>28</v>
      </c>
      <c r="B23" s="7" t="s">
        <v>6</v>
      </c>
      <c r="C23" s="8">
        <v>71</v>
      </c>
      <c r="D23" s="7">
        <v>2</v>
      </c>
      <c r="E23" s="18">
        <f>D23-COUNTIF('Feuil1 (2)'!$C$3:$C$11,A23)</f>
        <v>1</v>
      </c>
    </row>
    <row r="24" spans="1:5" ht="19.5" thickBot="1" x14ac:dyDescent="0.3">
      <c r="A24" s="9" t="s">
        <v>30</v>
      </c>
      <c r="B24" s="9" t="s">
        <v>29</v>
      </c>
      <c r="C24" s="10">
        <v>7</v>
      </c>
      <c r="D24" s="9">
        <v>410</v>
      </c>
      <c r="E24" s="19">
        <f>D24-COUNTIF('Feuil1 (2)'!$C$3:$C$11,A24)</f>
        <v>410</v>
      </c>
    </row>
    <row r="25" spans="1:5" ht="19.5" thickBot="1" x14ac:dyDescent="0.3">
      <c r="A25" s="9" t="s">
        <v>32</v>
      </c>
      <c r="B25" s="9" t="s">
        <v>31</v>
      </c>
      <c r="C25" s="10">
        <v>20</v>
      </c>
      <c r="D25" s="9">
        <v>17</v>
      </c>
      <c r="E25" s="19">
        <f>D25-COUNTIF('Feuil1 (2)'!$C$3:$C$11,A25)</f>
        <v>17</v>
      </c>
    </row>
    <row r="26" spans="1:5" ht="19.5" thickBot="1" x14ac:dyDescent="0.3">
      <c r="A26" s="9" t="s">
        <v>34</v>
      </c>
      <c r="B26" s="9" t="s">
        <v>33</v>
      </c>
      <c r="C26" s="10">
        <v>9</v>
      </c>
      <c r="D26" s="9">
        <v>121</v>
      </c>
      <c r="E26" s="19">
        <f>D26-COUNTIF('Feuil1 (2)'!$C$3:$C$11,A26)</f>
        <v>121</v>
      </c>
    </row>
    <row r="27" spans="1:5" ht="19.5" thickBot="1" x14ac:dyDescent="0.3">
      <c r="A27" s="9" t="s">
        <v>35</v>
      </c>
      <c r="B27" s="9" t="s">
        <v>33</v>
      </c>
      <c r="C27" s="11">
        <v>15</v>
      </c>
      <c r="D27" s="9">
        <v>95</v>
      </c>
      <c r="E27" s="19">
        <f>D27-COUNTIF('Feuil1 (2)'!$C$3:$C$11,A27)</f>
        <v>95</v>
      </c>
    </row>
    <row r="28" spans="1:5" ht="19.5" thickBot="1" x14ac:dyDescent="0.3">
      <c r="A28" s="9" t="s">
        <v>37</v>
      </c>
      <c r="B28" s="9" t="s">
        <v>36</v>
      </c>
      <c r="C28" s="11">
        <v>21</v>
      </c>
      <c r="D28" s="9">
        <v>24</v>
      </c>
      <c r="E28" s="19">
        <f>D28-COUNTIF('Feuil1 (2)'!$C$3:$C$11,A28)</f>
        <v>24</v>
      </c>
    </row>
    <row r="29" spans="1:5" ht="19.5" thickBot="1" x14ac:dyDescent="0.3">
      <c r="A29" s="9" t="s">
        <v>38</v>
      </c>
      <c r="B29" s="9" t="s">
        <v>36</v>
      </c>
      <c r="C29" s="11">
        <v>10</v>
      </c>
      <c r="D29" s="9">
        <v>50</v>
      </c>
      <c r="E29" s="19">
        <f>D29-COUNTIF('Feuil1 (2)'!$C$3:$C$11,A29)</f>
        <v>50</v>
      </c>
    </row>
  </sheetData>
  <conditionalFormatting sqref="E1:E29">
    <cfRule type="cellIs" dxfId="0" priority="1" operator="notEqual">
      <formula>$D1</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Feuil1</vt:lpstr>
      <vt:lpstr>table</vt:lpstr>
      <vt:lpstr>Feuil1 (2)</vt:lpstr>
      <vt:lpstr>Table (2)</vt:lpstr>
      <vt:lpstr>Feuil1!Zone_d_impression</vt:lpstr>
      <vt:lpstr>'Feuil1 (2)'!Zone_d_impression</vt:lpstr>
    </vt:vector>
  </TitlesOfParts>
  <Company>michel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dc:creator>
  <cp:lastModifiedBy>Jean-Luc Courtin</cp:lastModifiedBy>
  <cp:lastPrinted>2012-03-16T10:38:15Z</cp:lastPrinted>
  <dcterms:created xsi:type="dcterms:W3CDTF">2008-12-18T04:09:37Z</dcterms:created>
  <dcterms:modified xsi:type="dcterms:W3CDTF">2018-06-24T14:03:28Z</dcterms:modified>
</cp:coreProperties>
</file>