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calData\a035415\OneDrive - Alliance\Documents\vehicules electriques\"/>
    </mc:Choice>
  </mc:AlternateContent>
  <bookViews>
    <workbookView xWindow="0" yWindow="0" windowWidth="24000" windowHeight="12435" activeTab="1"/>
  </bookViews>
  <sheets>
    <sheet name="Feuil1" sheetId="1" r:id="rId1"/>
    <sheet name="Conso" sheetId="2" r:id="rId2"/>
    <sheet name="Mix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2" l="1"/>
  <c r="G17" i="2" l="1"/>
  <c r="B4" i="3" l="1"/>
  <c r="B7" i="3" s="1"/>
  <c r="C41" i="1"/>
  <c r="D41" i="1"/>
  <c r="O16" i="2"/>
  <c r="B6" i="2"/>
  <c r="R7" i="2"/>
  <c r="T7" i="2"/>
  <c r="R8" i="2"/>
  <c r="T8" i="2"/>
  <c r="R9" i="2"/>
  <c r="T9" i="2"/>
  <c r="B11" i="2"/>
  <c r="R11" i="2"/>
  <c r="T11" i="2"/>
  <c r="R12" i="2"/>
  <c r="T12" i="2"/>
  <c r="R13" i="2"/>
  <c r="T13" i="2"/>
  <c r="R14" i="2"/>
  <c r="T14" i="2"/>
  <c r="R15" i="2"/>
  <c r="T15" i="2"/>
  <c r="E39" i="1"/>
  <c r="E41" i="1"/>
  <c r="E40" i="1"/>
  <c r="B14" i="3"/>
  <c r="O6" i="2"/>
  <c r="Q6" i="2"/>
  <c r="O7" i="2"/>
  <c r="Q7" i="2"/>
  <c r="O8" i="2"/>
  <c r="Q8" i="2"/>
  <c r="O9" i="2"/>
  <c r="Q9" i="2"/>
  <c r="O10" i="2"/>
  <c r="Q10" i="2"/>
  <c r="O11" i="2"/>
  <c r="Q11" i="2"/>
  <c r="O12" i="2"/>
  <c r="Q12" i="2"/>
  <c r="O13" i="2"/>
  <c r="Q13" i="2"/>
  <c r="O14" i="2"/>
  <c r="Q14" i="2"/>
  <c r="O15" i="2"/>
  <c r="Q15" i="2"/>
  <c r="Q16" i="2"/>
  <c r="O17" i="2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Q69" i="2" s="1"/>
  <c r="Q70" i="2" s="1"/>
  <c r="Q71" i="2" s="1"/>
  <c r="Q72" i="2" s="1"/>
  <c r="Q73" i="2" s="1"/>
  <c r="Q74" i="2" s="1"/>
  <c r="Q75" i="2" s="1"/>
  <c r="Q76" i="2" s="1"/>
  <c r="Q77" i="2" s="1"/>
  <c r="Q78" i="2" s="1"/>
  <c r="Q79" i="2" s="1"/>
  <c r="Q80" i="2" s="1"/>
  <c r="Q81" i="2" s="1"/>
  <c r="Q82" i="2" s="1"/>
  <c r="Q83" i="2" s="1"/>
  <c r="Q84" i="2" s="1"/>
  <c r="Q85" i="2" s="1"/>
  <c r="Q86" i="2" s="1"/>
  <c r="Q87" i="2" s="1"/>
  <c r="Q88" i="2" s="1"/>
  <c r="Q89" i="2" s="1"/>
  <c r="Q90" i="2" s="1"/>
  <c r="Q91" i="2" s="1"/>
  <c r="Q92" i="2" s="1"/>
  <c r="Q93" i="2" s="1"/>
  <c r="Q94" i="2" s="1"/>
  <c r="Q95" i="2" s="1"/>
  <c r="Q96" i="2" s="1"/>
  <c r="Q97" i="2" s="1"/>
  <c r="Q98" i="2" s="1"/>
  <c r="Q99" i="2" s="1"/>
  <c r="Q100" i="2" s="1"/>
  <c r="Q101" i="2" s="1"/>
  <c r="Q102" i="2" s="1"/>
  <c r="Q103" i="2" s="1"/>
  <c r="Q104" i="2" s="1"/>
  <c r="Q105" i="2" s="1"/>
  <c r="Q106" i="2" s="1"/>
  <c r="Q107" i="2" s="1"/>
  <c r="Q108" i="2" s="1"/>
  <c r="Q109" i="2" s="1"/>
  <c r="Q110" i="2" s="1"/>
  <c r="Q111" i="2" s="1"/>
  <c r="Q112" i="2" s="1"/>
  <c r="Q113" i="2" s="1"/>
  <c r="Q114" i="2" s="1"/>
  <c r="Q115" i="2" s="1"/>
  <c r="Q116" i="2" s="1"/>
  <c r="Q117" i="2" s="1"/>
  <c r="Q118" i="2" s="1"/>
  <c r="Q119" i="2" s="1"/>
  <c r="Q120" i="2" s="1"/>
  <c r="Q121" i="2" s="1"/>
  <c r="Q122" i="2" s="1"/>
  <c r="Q123" i="2" s="1"/>
  <c r="Q124" i="2" s="1"/>
  <c r="Q125" i="2" s="1"/>
  <c r="Q126" i="2" s="1"/>
  <c r="Q127" i="2" s="1"/>
  <c r="Q128" i="2" s="1"/>
  <c r="Q129" i="2" s="1"/>
  <c r="Q130" i="2" s="1"/>
  <c r="Q131" i="2" s="1"/>
  <c r="Q132" i="2" s="1"/>
  <c r="Q133" i="2" s="1"/>
  <c r="Q134" i="2" s="1"/>
  <c r="Q135" i="2" s="1"/>
  <c r="Q136" i="2" s="1"/>
  <c r="Q137" i="2" s="1"/>
  <c r="Q138" i="2" s="1"/>
  <c r="Q139" i="2" s="1"/>
  <c r="Q140" i="2" s="1"/>
  <c r="Q141" i="2" s="1"/>
  <c r="Q142" i="2" s="1"/>
  <c r="Q143" i="2" s="1"/>
  <c r="Q144" i="2" s="1"/>
  <c r="Q145" i="2" s="1"/>
  <c r="Q146" i="2" s="1"/>
  <c r="Q147" i="2" s="1"/>
  <c r="Q148" i="2" s="1"/>
  <c r="Q149" i="2" s="1"/>
  <c r="Q150" i="2" s="1"/>
  <c r="Q151" i="2" s="1"/>
  <c r="Q152" i="2" s="1"/>
  <c r="Q153" i="2" s="1"/>
  <c r="Q154" i="2" s="1"/>
  <c r="Q155" i="2" s="1"/>
  <c r="Q156" i="2" s="1"/>
  <c r="Q157" i="2" s="1"/>
  <c r="Q158" i="2" s="1"/>
  <c r="Q159" i="2" s="1"/>
  <c r="Q160" i="2" s="1"/>
  <c r="Q161" i="2" s="1"/>
  <c r="Q162" i="2" s="1"/>
  <c r="Q163" i="2" s="1"/>
  <c r="Q164" i="2" s="1"/>
  <c r="Q165" i="2" s="1"/>
  <c r="Q166" i="2" s="1"/>
  <c r="Q167" i="2" s="1"/>
  <c r="Q168" i="2" s="1"/>
  <c r="Q169" i="2" s="1"/>
  <c r="Q170" i="2" s="1"/>
  <c r="Q171" i="2" s="1"/>
  <c r="Q172" i="2" s="1"/>
  <c r="Q173" i="2" s="1"/>
  <c r="Q174" i="2" s="1"/>
  <c r="Q175" i="2" s="1"/>
  <c r="Q176" i="2" s="1"/>
  <c r="Q177" i="2" s="1"/>
  <c r="Q178" i="2" s="1"/>
  <c r="Q179" i="2" s="1"/>
  <c r="Q180" i="2" s="1"/>
  <c r="Q181" i="2" s="1"/>
  <c r="Q182" i="2" s="1"/>
  <c r="Q183" i="2" s="1"/>
  <c r="Q184" i="2" s="1"/>
  <c r="Q185" i="2" s="1"/>
  <c r="Q186" i="2" s="1"/>
  <c r="Q187" i="2" s="1"/>
  <c r="Q188" i="2" s="1"/>
  <c r="Q189" i="2" s="1"/>
  <c r="Q190" i="2" s="1"/>
  <c r="Q191" i="2" s="1"/>
  <c r="Q192" i="2" s="1"/>
  <c r="Q193" i="2" s="1"/>
  <c r="Q194" i="2" s="1"/>
  <c r="Q195" i="2" s="1"/>
  <c r="Q196" i="2" s="1"/>
  <c r="Q197" i="2" s="1"/>
  <c r="Q198" i="2" s="1"/>
  <c r="Q199" i="2" s="1"/>
  <c r="Q200" i="2" s="1"/>
  <c r="Q201" i="2" s="1"/>
  <c r="Q202" i="2" s="1"/>
  <c r="Q203" i="2" s="1"/>
  <c r="Q204" i="2" s="1"/>
  <c r="Q205" i="2" s="1"/>
  <c r="Q206" i="2" s="1"/>
  <c r="Q207" i="2" s="1"/>
  <c r="Q208" i="2" s="1"/>
  <c r="Q209" i="2" s="1"/>
  <c r="Q210" i="2" s="1"/>
  <c r="Q211" i="2" s="1"/>
  <c r="Q212" i="2" s="1"/>
  <c r="Q213" i="2" s="1"/>
  <c r="Q214" i="2" s="1"/>
  <c r="Q215" i="2" s="1"/>
  <c r="Q216" i="2" s="1"/>
  <c r="Q217" i="2" s="1"/>
  <c r="Q218" i="2" s="1"/>
  <c r="Q219" i="2" s="1"/>
  <c r="Q220" i="2" s="1"/>
  <c r="Q221" i="2" s="1"/>
  <c r="Q222" i="2" s="1"/>
  <c r="Q223" i="2" s="1"/>
  <c r="Q224" i="2" s="1"/>
  <c r="Q225" i="2" s="1"/>
  <c r="Q226" i="2" s="1"/>
  <c r="Q227" i="2" s="1"/>
  <c r="Q228" i="2" s="1"/>
  <c r="Q229" i="2" s="1"/>
  <c r="Q230" i="2" s="1"/>
  <c r="Q231" i="2" s="1"/>
  <c r="Q232" i="2" s="1"/>
  <c r="Q233" i="2" s="1"/>
  <c r="Q234" i="2" s="1"/>
  <c r="Q235" i="2" s="1"/>
  <c r="Q236" i="2" s="1"/>
  <c r="Q237" i="2" s="1"/>
  <c r="Q238" i="2" s="1"/>
  <c r="Q239" i="2" s="1"/>
  <c r="Q240" i="2" s="1"/>
  <c r="Q241" i="2" s="1"/>
  <c r="Q242" i="2" s="1"/>
  <c r="Q243" i="2" s="1"/>
  <c r="Q244" i="2" s="1"/>
  <c r="Q245" i="2" s="1"/>
  <c r="Q246" i="2" s="1"/>
  <c r="Q247" i="2" s="1"/>
  <c r="Q248" i="2" s="1"/>
  <c r="Q249" i="2" s="1"/>
  <c r="Q250" i="2" s="1"/>
  <c r="Q251" i="2" s="1"/>
  <c r="Q252" i="2" s="1"/>
  <c r="Q253" i="2" s="1"/>
  <c r="Q254" i="2" s="1"/>
  <c r="Q255" i="2" s="1"/>
  <c r="Q256" i="2" s="1"/>
  <c r="Q257" i="2" s="1"/>
  <c r="Q258" i="2" s="1"/>
  <c r="Q259" i="2" s="1"/>
  <c r="Q260" i="2" s="1"/>
  <c r="Q261" i="2" s="1"/>
  <c r="Q262" i="2" s="1"/>
  <c r="Q263" i="2" s="1"/>
  <c r="Q264" i="2" s="1"/>
  <c r="Q265" i="2" s="1"/>
  <c r="Q266" i="2" s="1"/>
  <c r="Q267" i="2" s="1"/>
  <c r="Q268" i="2" s="1"/>
  <c r="Q269" i="2" s="1"/>
  <c r="Q270" i="2" s="1"/>
  <c r="Q271" i="2" s="1"/>
  <c r="Q272" i="2" s="1"/>
  <c r="Q273" i="2" s="1"/>
  <c r="Q274" i="2" s="1"/>
  <c r="Q275" i="2" s="1"/>
  <c r="Q276" i="2" s="1"/>
  <c r="Q277" i="2" s="1"/>
  <c r="Q278" i="2" s="1"/>
  <c r="Q279" i="2" s="1"/>
  <c r="Q280" i="2" s="1"/>
  <c r="Q281" i="2" s="1"/>
  <c r="Q282" i="2" s="1"/>
  <c r="Q283" i="2" s="1"/>
  <c r="Q284" i="2" s="1"/>
  <c r="Q285" i="2" s="1"/>
  <c r="Q286" i="2" s="1"/>
  <c r="Q287" i="2" s="1"/>
  <c r="Q288" i="2" s="1"/>
  <c r="Q289" i="2" s="1"/>
  <c r="Q290" i="2" s="1"/>
  <c r="Q291" i="2" s="1"/>
  <c r="Q292" i="2" s="1"/>
  <c r="Q293" i="2" s="1"/>
  <c r="Q294" i="2" s="1"/>
  <c r="Q295" i="2" s="1"/>
  <c r="Q296" i="2" s="1"/>
  <c r="Q297" i="2" s="1"/>
  <c r="Q298" i="2" s="1"/>
  <c r="Q299" i="2" s="1"/>
  <c r="Q300" i="2" s="1"/>
  <c r="Q301" i="2" s="1"/>
  <c r="Q302" i="2" s="1"/>
  <c r="Q303" i="2" s="1"/>
  <c r="Q304" i="2" s="1"/>
  <c r="Q305" i="2" s="1"/>
  <c r="Q306" i="2" s="1"/>
  <c r="Q307" i="2" s="1"/>
  <c r="Q308" i="2" s="1"/>
  <c r="Q309" i="2" s="1"/>
  <c r="Q310" i="2" s="1"/>
  <c r="Q311" i="2" s="1"/>
  <c r="Q312" i="2" s="1"/>
  <c r="Q313" i="2" s="1"/>
  <c r="Q314" i="2" s="1"/>
  <c r="Q315" i="2" s="1"/>
  <c r="Q316" i="2" s="1"/>
  <c r="Q317" i="2" s="1"/>
  <c r="Q318" i="2" s="1"/>
  <c r="Q319" i="2" s="1"/>
  <c r="Q320" i="2" s="1"/>
  <c r="Q321" i="2" s="1"/>
  <c r="Q322" i="2" s="1"/>
  <c r="Q323" i="2" s="1"/>
  <c r="Q324" i="2" s="1"/>
  <c r="Q325" i="2" s="1"/>
  <c r="Q326" i="2" s="1"/>
  <c r="Q327" i="2" s="1"/>
  <c r="Q328" i="2" s="1"/>
  <c r="Q329" i="2" s="1"/>
  <c r="Q330" i="2" s="1"/>
  <c r="Q331" i="2" s="1"/>
  <c r="Q332" i="2" s="1"/>
  <c r="Q333" i="2" s="1"/>
  <c r="Q334" i="2" s="1"/>
  <c r="Q335" i="2" s="1"/>
  <c r="Q336" i="2" s="1"/>
  <c r="Q337" i="2" s="1"/>
  <c r="Q338" i="2" s="1"/>
  <c r="Q339" i="2" s="1"/>
  <c r="Q340" i="2" s="1"/>
  <c r="Q341" i="2" s="1"/>
  <c r="Q342" i="2" s="1"/>
  <c r="Q343" i="2" s="1"/>
  <c r="Q344" i="2" s="1"/>
  <c r="Q345" i="2" s="1"/>
  <c r="Q346" i="2" s="1"/>
  <c r="Q347" i="2" s="1"/>
  <c r="Q348" i="2" s="1"/>
  <c r="Q349" i="2" s="1"/>
  <c r="Q350" i="2" s="1"/>
  <c r="Q351" i="2" s="1"/>
  <c r="Q352" i="2" s="1"/>
  <c r="Q353" i="2" s="1"/>
  <c r="Q354" i="2" s="1"/>
  <c r="Q355" i="2" s="1"/>
  <c r="Q356" i="2" s="1"/>
  <c r="Q357" i="2" s="1"/>
  <c r="Q358" i="2" s="1"/>
  <c r="Q359" i="2" s="1"/>
  <c r="Q360" i="2" s="1"/>
  <c r="Q361" i="2" s="1"/>
  <c r="Q362" i="2" s="1"/>
  <c r="Q363" i="2" s="1"/>
  <c r="Q364" i="2" s="1"/>
  <c r="Q365" i="2" s="1"/>
  <c r="Q366" i="2" s="1"/>
  <c r="Q367" i="2" s="1"/>
  <c r="Q368" i="2" s="1"/>
  <c r="Q369" i="2" s="1"/>
  <c r="Q370" i="2" s="1"/>
  <c r="Q371" i="2" s="1"/>
  <c r="Q372" i="2" s="1"/>
  <c r="Q373" i="2" s="1"/>
  <c r="Q374" i="2" s="1"/>
  <c r="Q375" i="2" s="1"/>
  <c r="Q376" i="2" s="1"/>
  <c r="Q377" i="2" s="1"/>
  <c r="Q378" i="2" s="1"/>
  <c r="Q379" i="2" s="1"/>
  <c r="Q380" i="2" s="1"/>
  <c r="Q381" i="2" s="1"/>
  <c r="Q382" i="2" s="1"/>
  <c r="Q383" i="2" s="1"/>
  <c r="Q384" i="2" s="1"/>
  <c r="Q385" i="2" s="1"/>
  <c r="Q386" i="2" s="1"/>
  <c r="Q387" i="2" s="1"/>
  <c r="Q388" i="2" s="1"/>
  <c r="Q389" i="2" s="1"/>
  <c r="Q390" i="2" s="1"/>
  <c r="Q391" i="2" s="1"/>
  <c r="Q392" i="2" s="1"/>
  <c r="Q393" i="2" s="1"/>
  <c r="Q394" i="2" s="1"/>
  <c r="Q395" i="2" s="1"/>
  <c r="Q396" i="2" s="1"/>
  <c r="Q397" i="2" s="1"/>
  <c r="Q398" i="2" s="1"/>
  <c r="Q399" i="2" s="1"/>
  <c r="Q400" i="2" s="1"/>
  <c r="Q401" i="2" s="1"/>
  <c r="Q402" i="2" s="1"/>
  <c r="Q403" i="2" s="1"/>
  <c r="Q404" i="2" s="1"/>
  <c r="Q405" i="2" s="1"/>
  <c r="Q406" i="2" s="1"/>
  <c r="Q407" i="2" s="1"/>
  <c r="Q408" i="2" s="1"/>
  <c r="Q409" i="2" s="1"/>
  <c r="Q410" i="2" s="1"/>
  <c r="Q411" i="2" s="1"/>
  <c r="Q412" i="2" s="1"/>
  <c r="Q413" i="2" s="1"/>
  <c r="Q414" i="2" s="1"/>
  <c r="Q415" i="2" s="1"/>
  <c r="Q416" i="2" s="1"/>
  <c r="Q417" i="2" s="1"/>
  <c r="Q418" i="2" s="1"/>
  <c r="Q419" i="2" s="1"/>
  <c r="Q420" i="2" s="1"/>
  <c r="Q421" i="2" s="1"/>
  <c r="Q422" i="2" s="1"/>
  <c r="Q423" i="2" s="1"/>
  <c r="Q424" i="2" s="1"/>
  <c r="Q425" i="2" s="1"/>
  <c r="Q426" i="2" s="1"/>
  <c r="Q427" i="2" s="1"/>
  <c r="Q428" i="2" s="1"/>
  <c r="Q429" i="2" s="1"/>
  <c r="Q430" i="2" s="1"/>
  <c r="Q431" i="2" s="1"/>
  <c r="Q432" i="2" s="1"/>
  <c r="Q433" i="2" s="1"/>
  <c r="Q434" i="2" s="1"/>
  <c r="Q435" i="2" s="1"/>
  <c r="Q436" i="2" s="1"/>
  <c r="Q437" i="2" s="1"/>
  <c r="Q438" i="2" s="1"/>
  <c r="Q439" i="2" s="1"/>
  <c r="Q440" i="2" s="1"/>
  <c r="Q441" i="2" s="1"/>
  <c r="Q442" i="2" s="1"/>
  <c r="Q443" i="2" s="1"/>
  <c r="Q444" i="2" s="1"/>
  <c r="Q445" i="2" s="1"/>
  <c r="Q446" i="2" s="1"/>
  <c r="Q447" i="2" s="1"/>
  <c r="Q448" i="2" s="1"/>
  <c r="Q449" i="2" s="1"/>
  <c r="Q450" i="2" s="1"/>
  <c r="Q451" i="2" s="1"/>
  <c r="Q452" i="2" s="1"/>
  <c r="Q453" i="2" s="1"/>
  <c r="Q454" i="2" s="1"/>
  <c r="Q455" i="2" s="1"/>
  <c r="Q456" i="2" s="1"/>
  <c r="Q457" i="2" s="1"/>
  <c r="Q458" i="2" s="1"/>
  <c r="Q459" i="2" s="1"/>
  <c r="Q460" i="2" s="1"/>
  <c r="Q461" i="2" s="1"/>
  <c r="Q462" i="2" s="1"/>
  <c r="Q463" i="2" s="1"/>
  <c r="Q464" i="2" s="1"/>
  <c r="Q465" i="2" s="1"/>
  <c r="Q466" i="2" s="1"/>
  <c r="Q467" i="2" s="1"/>
  <c r="Q468" i="2" s="1"/>
  <c r="Q469" i="2" s="1"/>
  <c r="Q470" i="2" s="1"/>
  <c r="Q471" i="2" s="1"/>
  <c r="Q472" i="2" s="1"/>
  <c r="Q473" i="2" s="1"/>
  <c r="Q474" i="2" s="1"/>
  <c r="Q475" i="2" s="1"/>
  <c r="Q476" i="2" s="1"/>
  <c r="Q477" i="2" s="1"/>
  <c r="Q478" i="2" s="1"/>
  <c r="Q479" i="2" s="1"/>
  <c r="Q480" i="2" s="1"/>
  <c r="Q481" i="2" s="1"/>
  <c r="Q482" i="2" s="1"/>
  <c r="Q483" i="2" s="1"/>
  <c r="Q484" i="2" s="1"/>
  <c r="Q485" i="2" s="1"/>
  <c r="Q486" i="2" s="1"/>
  <c r="Q487" i="2" s="1"/>
  <c r="Q488" i="2" s="1"/>
  <c r="Q489" i="2" s="1"/>
  <c r="Q490" i="2" s="1"/>
  <c r="Q491" i="2" s="1"/>
  <c r="Q492" i="2" s="1"/>
  <c r="Q493" i="2" s="1"/>
  <c r="Q494" i="2" s="1"/>
  <c r="Q495" i="2" s="1"/>
  <c r="Q496" i="2" s="1"/>
  <c r="Q497" i="2" s="1"/>
  <c r="Q498" i="2" s="1"/>
  <c r="Q499" i="2" s="1"/>
  <c r="Q500" i="2" s="1"/>
  <c r="Q501" i="2" s="1"/>
  <c r="Q502" i="2" s="1"/>
  <c r="Q503" i="2" s="1"/>
  <c r="Q504" i="2" s="1"/>
  <c r="Q505" i="2" s="1"/>
  <c r="Q506" i="2" s="1"/>
  <c r="Q507" i="2" s="1"/>
  <c r="Q508" i="2" s="1"/>
  <c r="Q509" i="2" s="1"/>
  <c r="Q510" i="2" s="1"/>
  <c r="Q511" i="2" s="1"/>
  <c r="Q512" i="2" s="1"/>
  <c r="Q513" i="2" s="1"/>
  <c r="Q514" i="2" s="1"/>
  <c r="Q515" i="2" s="1"/>
  <c r="Q516" i="2" s="1"/>
  <c r="Q517" i="2" s="1"/>
  <c r="Q518" i="2" s="1"/>
  <c r="Q519" i="2" s="1"/>
  <c r="Q520" i="2" s="1"/>
  <c r="Q521" i="2" s="1"/>
  <c r="Q522" i="2" s="1"/>
  <c r="Q523" i="2" s="1"/>
  <c r="Q524" i="2" s="1"/>
  <c r="Q525" i="2" s="1"/>
  <c r="Q526" i="2" s="1"/>
  <c r="Q527" i="2" s="1"/>
  <c r="Q528" i="2" s="1"/>
  <c r="Q529" i="2" s="1"/>
  <c r="Q530" i="2" s="1"/>
  <c r="Q531" i="2" s="1"/>
  <c r="Q532" i="2" s="1"/>
  <c r="Q533" i="2" s="1"/>
  <c r="Q534" i="2" s="1"/>
  <c r="Q535" i="2" s="1"/>
  <c r="Q536" i="2" s="1"/>
  <c r="Q537" i="2" s="1"/>
  <c r="Q538" i="2" s="1"/>
  <c r="Q539" i="2" s="1"/>
  <c r="Q540" i="2" s="1"/>
  <c r="Q541" i="2" s="1"/>
  <c r="Q542" i="2" s="1"/>
  <c r="Q543" i="2" s="1"/>
  <c r="Q544" i="2" s="1"/>
  <c r="Q545" i="2" s="1"/>
  <c r="Q546" i="2" s="1"/>
  <c r="Q547" i="2" s="1"/>
  <c r="Q548" i="2" s="1"/>
  <c r="Q549" i="2" s="1"/>
  <c r="Q550" i="2" s="1"/>
  <c r="Q551" i="2" s="1"/>
  <c r="Q552" i="2" s="1"/>
  <c r="Q553" i="2" s="1"/>
  <c r="Q554" i="2" s="1"/>
  <c r="Q555" i="2" s="1"/>
  <c r="Q556" i="2" s="1"/>
  <c r="Q557" i="2" s="1"/>
  <c r="Q558" i="2" s="1"/>
  <c r="Q559" i="2" s="1"/>
  <c r="Q560" i="2" s="1"/>
  <c r="Q561" i="2" s="1"/>
  <c r="Q562" i="2" s="1"/>
  <c r="Q563" i="2" s="1"/>
  <c r="Q564" i="2" s="1"/>
  <c r="Q565" i="2" s="1"/>
  <c r="Q566" i="2" s="1"/>
  <c r="Q567" i="2" s="1"/>
  <c r="Q568" i="2" s="1"/>
  <c r="Q569" i="2" s="1"/>
  <c r="Q570" i="2" s="1"/>
  <c r="Q571" i="2" s="1"/>
  <c r="Q572" i="2" s="1"/>
  <c r="Q573" i="2" s="1"/>
  <c r="Q574" i="2" s="1"/>
  <c r="Q575" i="2" s="1"/>
  <c r="Q576" i="2" s="1"/>
  <c r="Q577" i="2" s="1"/>
  <c r="Q578" i="2" s="1"/>
  <c r="Q579" i="2" s="1"/>
  <c r="Q580" i="2" s="1"/>
  <c r="Q581" i="2" s="1"/>
  <c r="Q582" i="2" s="1"/>
  <c r="Q583" i="2" s="1"/>
  <c r="Q584" i="2" s="1"/>
  <c r="Q585" i="2" s="1"/>
  <c r="Q586" i="2" s="1"/>
  <c r="Q587" i="2" s="1"/>
  <c r="Q588" i="2" s="1"/>
  <c r="Q589" i="2" s="1"/>
  <c r="Q590" i="2" s="1"/>
  <c r="Q591" i="2" s="1"/>
  <c r="Q592" i="2" s="1"/>
  <c r="Q593" i="2" s="1"/>
  <c r="Q594" i="2" s="1"/>
  <c r="Q595" i="2" s="1"/>
  <c r="Q596" i="2" s="1"/>
  <c r="Q597" i="2" s="1"/>
  <c r="Q598" i="2" s="1"/>
  <c r="Q599" i="2" s="1"/>
  <c r="Q600" i="2" s="1"/>
  <c r="Q601" i="2" s="1"/>
  <c r="Q602" i="2" s="1"/>
  <c r="Q603" i="2" s="1"/>
  <c r="Q604" i="2" s="1"/>
  <c r="Q605" i="2" s="1"/>
  <c r="Q606" i="2" s="1"/>
  <c r="Q607" i="2" s="1"/>
  <c r="Q608" i="2" s="1"/>
  <c r="Q609" i="2" s="1"/>
  <c r="Q610" i="2" s="1"/>
  <c r="Q611" i="2" s="1"/>
  <c r="Q612" i="2" s="1"/>
  <c r="Q613" i="2" s="1"/>
  <c r="Q614" i="2" s="1"/>
  <c r="Q615" i="2" s="1"/>
  <c r="Q616" i="2" s="1"/>
  <c r="Q617" i="2" s="1"/>
  <c r="Q618" i="2" s="1"/>
  <c r="Q619" i="2" s="1"/>
  <c r="Q620" i="2" s="1"/>
  <c r="Q621" i="2" s="1"/>
  <c r="Q622" i="2" s="1"/>
  <c r="Q623" i="2" s="1"/>
  <c r="Q624" i="2" s="1"/>
  <c r="Q625" i="2" s="1"/>
  <c r="Q626" i="2" s="1"/>
  <c r="Q627" i="2" s="1"/>
  <c r="Q628" i="2" s="1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M5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6" i="2"/>
  <c r="P9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N9" i="2"/>
  <c r="N10" i="2"/>
  <c r="N11" i="2"/>
  <c r="U12" i="2"/>
  <c r="N12" i="2"/>
  <c r="N13" i="2"/>
  <c r="U14" i="2"/>
  <c r="N14" i="2"/>
  <c r="N15" i="2"/>
  <c r="N16" i="2"/>
  <c r="R17" i="2"/>
  <c r="T17" i="2" s="1"/>
  <c r="U17" i="2"/>
  <c r="N17" i="2"/>
  <c r="U18" i="2" s="1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8" i="2"/>
  <c r="R10" i="2"/>
  <c r="U11" i="2"/>
  <c r="R16" i="2"/>
  <c r="R18" i="2"/>
  <c r="T18" i="2"/>
  <c r="R19" i="2"/>
  <c r="T19" i="2"/>
  <c r="R20" i="2"/>
  <c r="T20" i="2"/>
  <c r="R21" i="2"/>
  <c r="T21" i="2"/>
  <c r="R22" i="2"/>
  <c r="T22" i="2"/>
  <c r="R23" i="2"/>
  <c r="T23" i="2"/>
  <c r="R24" i="2"/>
  <c r="T24" i="2"/>
  <c r="R25" i="2"/>
  <c r="T25" i="2"/>
  <c r="R26" i="2"/>
  <c r="T26" i="2"/>
  <c r="R27" i="2"/>
  <c r="T27" i="2"/>
  <c r="R28" i="2"/>
  <c r="T28" i="2"/>
  <c r="R29" i="2"/>
  <c r="T29" i="2"/>
  <c r="R30" i="2"/>
  <c r="T30" i="2"/>
  <c r="R31" i="2"/>
  <c r="T31" i="2"/>
  <c r="R32" i="2"/>
  <c r="T32" i="2"/>
  <c r="R33" i="2"/>
  <c r="T33" i="2"/>
  <c r="R34" i="2"/>
  <c r="T34" i="2"/>
  <c r="R35" i="2"/>
  <c r="T35" i="2"/>
  <c r="R36" i="2"/>
  <c r="T36" i="2"/>
  <c r="R37" i="2"/>
  <c r="T37" i="2"/>
  <c r="R38" i="2"/>
  <c r="T38" i="2"/>
  <c r="R39" i="2"/>
  <c r="T39" i="2"/>
  <c r="R40" i="2"/>
  <c r="T40" i="2"/>
  <c r="R41" i="2"/>
  <c r="T41" i="2"/>
  <c r="R42" i="2"/>
  <c r="T42" i="2"/>
  <c r="R43" i="2"/>
  <c r="T43" i="2"/>
  <c r="R44" i="2"/>
  <c r="T44" i="2"/>
  <c r="R45" i="2"/>
  <c r="T45" i="2"/>
  <c r="R46" i="2"/>
  <c r="T46" i="2"/>
  <c r="R47" i="2"/>
  <c r="T47" i="2"/>
  <c r="R48" i="2"/>
  <c r="T48" i="2"/>
  <c r="R49" i="2"/>
  <c r="T49" i="2"/>
  <c r="R50" i="2"/>
  <c r="T50" i="2"/>
  <c r="R51" i="2"/>
  <c r="T51" i="2"/>
  <c r="R52" i="2"/>
  <c r="T52" i="2"/>
  <c r="R53" i="2"/>
  <c r="T53" i="2"/>
  <c r="R54" i="2"/>
  <c r="T54" i="2"/>
  <c r="R55" i="2"/>
  <c r="T55" i="2"/>
  <c r="R56" i="2"/>
  <c r="T56" i="2"/>
  <c r="R57" i="2"/>
  <c r="T57" i="2"/>
  <c r="R58" i="2"/>
  <c r="T58" i="2"/>
  <c r="R59" i="2"/>
  <c r="T59" i="2"/>
  <c r="R60" i="2"/>
  <c r="T60" i="2"/>
  <c r="R61" i="2"/>
  <c r="T61" i="2"/>
  <c r="R62" i="2"/>
  <c r="T62" i="2"/>
  <c r="R63" i="2"/>
  <c r="T63" i="2"/>
  <c r="R64" i="2"/>
  <c r="T64" i="2"/>
  <c r="R65" i="2"/>
  <c r="T65" i="2"/>
  <c r="R66" i="2"/>
  <c r="T66" i="2"/>
  <c r="R67" i="2"/>
  <c r="T67" i="2"/>
  <c r="R68" i="2"/>
  <c r="T68" i="2"/>
  <c r="R69" i="2"/>
  <c r="T69" i="2"/>
  <c r="R70" i="2"/>
  <c r="T70" i="2"/>
  <c r="R71" i="2"/>
  <c r="T71" i="2"/>
  <c r="R72" i="2"/>
  <c r="T72" i="2"/>
  <c r="R73" i="2"/>
  <c r="T73" i="2"/>
  <c r="R74" i="2"/>
  <c r="T74" i="2"/>
  <c r="R75" i="2"/>
  <c r="T75" i="2"/>
  <c r="R76" i="2"/>
  <c r="T76" i="2"/>
  <c r="R77" i="2"/>
  <c r="T77" i="2"/>
  <c r="R78" i="2"/>
  <c r="T78" i="2"/>
  <c r="R79" i="2"/>
  <c r="T79" i="2"/>
  <c r="R80" i="2"/>
  <c r="T80" i="2"/>
  <c r="R81" i="2"/>
  <c r="T81" i="2"/>
  <c r="R82" i="2"/>
  <c r="T82" i="2"/>
  <c r="R83" i="2"/>
  <c r="T83" i="2"/>
  <c r="R84" i="2"/>
  <c r="T84" i="2"/>
  <c r="R85" i="2"/>
  <c r="T85" i="2"/>
  <c r="R86" i="2"/>
  <c r="T86" i="2"/>
  <c r="R87" i="2"/>
  <c r="T87" i="2"/>
  <c r="R88" i="2"/>
  <c r="T88" i="2"/>
  <c r="R89" i="2"/>
  <c r="T89" i="2"/>
  <c r="R90" i="2"/>
  <c r="T90" i="2"/>
  <c r="R91" i="2"/>
  <c r="T91" i="2"/>
  <c r="R92" i="2"/>
  <c r="T92" i="2"/>
  <c r="R93" i="2"/>
  <c r="T93" i="2"/>
  <c r="R94" i="2"/>
  <c r="T94" i="2"/>
  <c r="R95" i="2"/>
  <c r="T95" i="2"/>
  <c r="R96" i="2"/>
  <c r="T96" i="2"/>
  <c r="R97" i="2"/>
  <c r="T97" i="2"/>
  <c r="R98" i="2"/>
  <c r="T98" i="2"/>
  <c r="R99" i="2"/>
  <c r="T99" i="2"/>
  <c r="R100" i="2"/>
  <c r="T100" i="2"/>
  <c r="R101" i="2"/>
  <c r="T101" i="2"/>
  <c r="R102" i="2"/>
  <c r="T102" i="2"/>
  <c r="R103" i="2"/>
  <c r="T103" i="2"/>
  <c r="R104" i="2"/>
  <c r="T104" i="2"/>
  <c r="R105" i="2"/>
  <c r="T105" i="2"/>
  <c r="R106" i="2"/>
  <c r="T106" i="2"/>
  <c r="R107" i="2"/>
  <c r="T107" i="2"/>
  <c r="R108" i="2"/>
  <c r="T108" i="2"/>
  <c r="R109" i="2"/>
  <c r="T109" i="2"/>
  <c r="R110" i="2"/>
  <c r="T110" i="2"/>
  <c r="R111" i="2"/>
  <c r="T111" i="2"/>
  <c r="R112" i="2"/>
  <c r="T112" i="2"/>
  <c r="R113" i="2"/>
  <c r="T113" i="2"/>
  <c r="R114" i="2"/>
  <c r="T114" i="2"/>
  <c r="R115" i="2"/>
  <c r="T115" i="2"/>
  <c r="R116" i="2"/>
  <c r="T116" i="2"/>
  <c r="R117" i="2"/>
  <c r="T117" i="2"/>
  <c r="R118" i="2"/>
  <c r="T118" i="2"/>
  <c r="R119" i="2"/>
  <c r="T119" i="2"/>
  <c r="R120" i="2"/>
  <c r="T120" i="2"/>
  <c r="R121" i="2"/>
  <c r="T121" i="2"/>
  <c r="R122" i="2"/>
  <c r="T122" i="2"/>
  <c r="R123" i="2"/>
  <c r="T123" i="2"/>
  <c r="R124" i="2"/>
  <c r="T124" i="2"/>
  <c r="R125" i="2"/>
  <c r="T125" i="2"/>
  <c r="R126" i="2"/>
  <c r="T126" i="2"/>
  <c r="R127" i="2"/>
  <c r="T127" i="2"/>
  <c r="R128" i="2"/>
  <c r="T128" i="2"/>
  <c r="R129" i="2"/>
  <c r="T129" i="2"/>
  <c r="R130" i="2"/>
  <c r="T130" i="2"/>
  <c r="R131" i="2"/>
  <c r="T131" i="2"/>
  <c r="R132" i="2"/>
  <c r="T132" i="2"/>
  <c r="R133" i="2"/>
  <c r="T133" i="2"/>
  <c r="R134" i="2"/>
  <c r="T134" i="2"/>
  <c r="R135" i="2"/>
  <c r="T135" i="2"/>
  <c r="R136" i="2"/>
  <c r="T136" i="2"/>
  <c r="R137" i="2"/>
  <c r="T137" i="2"/>
  <c r="R138" i="2"/>
  <c r="T138" i="2"/>
  <c r="R139" i="2"/>
  <c r="T139" i="2"/>
  <c r="R140" i="2"/>
  <c r="T140" i="2"/>
  <c r="R141" i="2"/>
  <c r="T141" i="2"/>
  <c r="R142" i="2"/>
  <c r="T142" i="2"/>
  <c r="R143" i="2"/>
  <c r="T143" i="2"/>
  <c r="R144" i="2"/>
  <c r="T144" i="2"/>
  <c r="R145" i="2"/>
  <c r="T145" i="2"/>
  <c r="R146" i="2"/>
  <c r="T146" i="2"/>
  <c r="R147" i="2"/>
  <c r="T147" i="2"/>
  <c r="R148" i="2"/>
  <c r="T148" i="2"/>
  <c r="R149" i="2"/>
  <c r="T149" i="2"/>
  <c r="R150" i="2"/>
  <c r="T150" i="2"/>
  <c r="R151" i="2"/>
  <c r="T151" i="2"/>
  <c r="R152" i="2"/>
  <c r="T152" i="2"/>
  <c r="R153" i="2"/>
  <c r="T153" i="2"/>
  <c r="R154" i="2"/>
  <c r="T154" i="2"/>
  <c r="R155" i="2"/>
  <c r="T155" i="2"/>
  <c r="R156" i="2"/>
  <c r="T156" i="2"/>
  <c r="R157" i="2"/>
  <c r="T157" i="2"/>
  <c r="R158" i="2"/>
  <c r="T158" i="2"/>
  <c r="R159" i="2"/>
  <c r="T159" i="2"/>
  <c r="R160" i="2"/>
  <c r="T160" i="2"/>
  <c r="R161" i="2"/>
  <c r="T161" i="2"/>
  <c r="R162" i="2"/>
  <c r="T162" i="2"/>
  <c r="R163" i="2"/>
  <c r="T163" i="2"/>
  <c r="R164" i="2"/>
  <c r="T164" i="2"/>
  <c r="R165" i="2"/>
  <c r="T165" i="2"/>
  <c r="R166" i="2"/>
  <c r="T166" i="2"/>
  <c r="R167" i="2"/>
  <c r="T167" i="2"/>
  <c r="R168" i="2"/>
  <c r="T168" i="2"/>
  <c r="R169" i="2"/>
  <c r="T169" i="2"/>
  <c r="R170" i="2"/>
  <c r="T170" i="2"/>
  <c r="R171" i="2"/>
  <c r="T171" i="2"/>
  <c r="R172" i="2"/>
  <c r="T172" i="2"/>
  <c r="R173" i="2"/>
  <c r="T173" i="2"/>
  <c r="R174" i="2"/>
  <c r="T174" i="2"/>
  <c r="R175" i="2"/>
  <c r="T175" i="2"/>
  <c r="R176" i="2"/>
  <c r="T176" i="2"/>
  <c r="R177" i="2"/>
  <c r="T177" i="2"/>
  <c r="R178" i="2"/>
  <c r="T178" i="2"/>
  <c r="R179" i="2"/>
  <c r="T179" i="2"/>
  <c r="R180" i="2"/>
  <c r="T180" i="2"/>
  <c r="R181" i="2"/>
  <c r="T181" i="2"/>
  <c r="R182" i="2"/>
  <c r="T182" i="2"/>
  <c r="R183" i="2"/>
  <c r="T183" i="2"/>
  <c r="R184" i="2"/>
  <c r="T184" i="2"/>
  <c r="R185" i="2"/>
  <c r="T185" i="2"/>
  <c r="R186" i="2"/>
  <c r="T186" i="2"/>
  <c r="R187" i="2"/>
  <c r="T187" i="2"/>
  <c r="R188" i="2"/>
  <c r="T188" i="2"/>
  <c r="R189" i="2"/>
  <c r="T189" i="2"/>
  <c r="R190" i="2"/>
  <c r="T190" i="2"/>
  <c r="R191" i="2"/>
  <c r="T191" i="2"/>
  <c r="R192" i="2"/>
  <c r="T192" i="2"/>
  <c r="R193" i="2"/>
  <c r="T193" i="2"/>
  <c r="R194" i="2"/>
  <c r="T194" i="2"/>
  <c r="R195" i="2"/>
  <c r="T195" i="2"/>
  <c r="R196" i="2"/>
  <c r="T196" i="2"/>
  <c r="R197" i="2"/>
  <c r="T197" i="2"/>
  <c r="R198" i="2"/>
  <c r="T198" i="2"/>
  <c r="R199" i="2"/>
  <c r="T199" i="2"/>
  <c r="R200" i="2"/>
  <c r="T200" i="2"/>
  <c r="R201" i="2"/>
  <c r="T201" i="2"/>
  <c r="R202" i="2"/>
  <c r="T202" i="2"/>
  <c r="R203" i="2"/>
  <c r="T203" i="2"/>
  <c r="R204" i="2"/>
  <c r="T204" i="2"/>
  <c r="R205" i="2"/>
  <c r="T205" i="2"/>
  <c r="R206" i="2"/>
  <c r="T206" i="2"/>
  <c r="R207" i="2"/>
  <c r="T207" i="2"/>
  <c r="R208" i="2"/>
  <c r="T208" i="2"/>
  <c r="R209" i="2"/>
  <c r="T209" i="2"/>
  <c r="R210" i="2"/>
  <c r="T210" i="2"/>
  <c r="R211" i="2"/>
  <c r="T211" i="2"/>
  <c r="R212" i="2"/>
  <c r="T212" i="2"/>
  <c r="R213" i="2"/>
  <c r="T213" i="2"/>
  <c r="R214" i="2"/>
  <c r="T214" i="2"/>
  <c r="R215" i="2"/>
  <c r="T215" i="2"/>
  <c r="R216" i="2"/>
  <c r="T216" i="2"/>
  <c r="R217" i="2"/>
  <c r="T217" i="2"/>
  <c r="R218" i="2"/>
  <c r="T218" i="2"/>
  <c r="R219" i="2"/>
  <c r="T219" i="2"/>
  <c r="R220" i="2"/>
  <c r="T220" i="2"/>
  <c r="R221" i="2"/>
  <c r="T221" i="2"/>
  <c r="R222" i="2"/>
  <c r="T222" i="2"/>
  <c r="R223" i="2"/>
  <c r="T223" i="2"/>
  <c r="R224" i="2"/>
  <c r="T224" i="2"/>
  <c r="R225" i="2"/>
  <c r="T225" i="2"/>
  <c r="R226" i="2"/>
  <c r="T226" i="2"/>
  <c r="R227" i="2"/>
  <c r="T227" i="2"/>
  <c r="R228" i="2"/>
  <c r="T228" i="2"/>
  <c r="R229" i="2"/>
  <c r="T229" i="2"/>
  <c r="R230" i="2"/>
  <c r="T230" i="2"/>
  <c r="R231" i="2"/>
  <c r="T231" i="2"/>
  <c r="R232" i="2"/>
  <c r="T232" i="2"/>
  <c r="R233" i="2"/>
  <c r="T233" i="2"/>
  <c r="R234" i="2"/>
  <c r="T234" i="2"/>
  <c r="R235" i="2"/>
  <c r="T235" i="2"/>
  <c r="R236" i="2"/>
  <c r="T236" i="2"/>
  <c r="R237" i="2"/>
  <c r="T237" i="2"/>
  <c r="R238" i="2"/>
  <c r="T238" i="2"/>
  <c r="R239" i="2"/>
  <c r="T239" i="2"/>
  <c r="R240" i="2"/>
  <c r="T240" i="2"/>
  <c r="R241" i="2"/>
  <c r="T241" i="2"/>
  <c r="R242" i="2"/>
  <c r="T242" i="2"/>
  <c r="R243" i="2"/>
  <c r="T243" i="2"/>
  <c r="R244" i="2"/>
  <c r="T244" i="2"/>
  <c r="R245" i="2"/>
  <c r="T245" i="2"/>
  <c r="R246" i="2"/>
  <c r="T246" i="2"/>
  <c r="R247" i="2"/>
  <c r="T247" i="2"/>
  <c r="R248" i="2"/>
  <c r="T248" i="2"/>
  <c r="R249" i="2"/>
  <c r="T249" i="2"/>
  <c r="R250" i="2"/>
  <c r="T250" i="2"/>
  <c r="R251" i="2"/>
  <c r="T251" i="2"/>
  <c r="R252" i="2"/>
  <c r="T252" i="2"/>
  <c r="R253" i="2"/>
  <c r="T253" i="2"/>
  <c r="R254" i="2"/>
  <c r="T254" i="2"/>
  <c r="R255" i="2"/>
  <c r="T255" i="2"/>
  <c r="R256" i="2"/>
  <c r="T256" i="2"/>
  <c r="R257" i="2"/>
  <c r="T257" i="2"/>
  <c r="R258" i="2"/>
  <c r="T258" i="2"/>
  <c r="R259" i="2"/>
  <c r="T259" i="2"/>
  <c r="R260" i="2"/>
  <c r="T260" i="2"/>
  <c r="R261" i="2"/>
  <c r="T261" i="2"/>
  <c r="R262" i="2"/>
  <c r="T262" i="2"/>
  <c r="R263" i="2"/>
  <c r="T263" i="2"/>
  <c r="R264" i="2"/>
  <c r="T264" i="2"/>
  <c r="R265" i="2"/>
  <c r="T265" i="2"/>
  <c r="R266" i="2"/>
  <c r="T266" i="2"/>
  <c r="R267" i="2"/>
  <c r="T267" i="2"/>
  <c r="R268" i="2"/>
  <c r="T268" i="2"/>
  <c r="R269" i="2"/>
  <c r="T269" i="2"/>
  <c r="R270" i="2"/>
  <c r="T270" i="2"/>
  <c r="R271" i="2"/>
  <c r="T271" i="2"/>
  <c r="R272" i="2"/>
  <c r="T272" i="2"/>
  <c r="R273" i="2"/>
  <c r="T273" i="2"/>
  <c r="R274" i="2"/>
  <c r="T274" i="2"/>
  <c r="R275" i="2"/>
  <c r="T275" i="2"/>
  <c r="R276" i="2"/>
  <c r="T276" i="2"/>
  <c r="R277" i="2"/>
  <c r="T277" i="2"/>
  <c r="R278" i="2"/>
  <c r="T278" i="2"/>
  <c r="R279" i="2"/>
  <c r="T279" i="2"/>
  <c r="R280" i="2"/>
  <c r="T280" i="2"/>
  <c r="R281" i="2"/>
  <c r="T281" i="2"/>
  <c r="R282" i="2"/>
  <c r="T282" i="2"/>
  <c r="R283" i="2"/>
  <c r="T283" i="2"/>
  <c r="R284" i="2"/>
  <c r="T284" i="2"/>
  <c r="R285" i="2"/>
  <c r="T285" i="2"/>
  <c r="R286" i="2"/>
  <c r="T286" i="2"/>
  <c r="R287" i="2"/>
  <c r="T287" i="2"/>
  <c r="R288" i="2"/>
  <c r="T288" i="2"/>
  <c r="R289" i="2"/>
  <c r="T289" i="2"/>
  <c r="R290" i="2"/>
  <c r="T290" i="2"/>
  <c r="R291" i="2"/>
  <c r="T291" i="2"/>
  <c r="R292" i="2"/>
  <c r="T292" i="2"/>
  <c r="R293" i="2"/>
  <c r="T293" i="2"/>
  <c r="R294" i="2"/>
  <c r="T294" i="2"/>
  <c r="R295" i="2"/>
  <c r="T295" i="2"/>
  <c r="R296" i="2"/>
  <c r="T296" i="2"/>
  <c r="R297" i="2"/>
  <c r="T297" i="2"/>
  <c r="R298" i="2"/>
  <c r="T298" i="2"/>
  <c r="R299" i="2"/>
  <c r="T299" i="2"/>
  <c r="R300" i="2"/>
  <c r="T300" i="2"/>
  <c r="R301" i="2"/>
  <c r="T301" i="2"/>
  <c r="R302" i="2"/>
  <c r="T302" i="2"/>
  <c r="R303" i="2"/>
  <c r="T303" i="2"/>
  <c r="R304" i="2"/>
  <c r="T304" i="2"/>
  <c r="R305" i="2"/>
  <c r="T305" i="2"/>
  <c r="R306" i="2"/>
  <c r="T306" i="2"/>
  <c r="R307" i="2"/>
  <c r="T307" i="2"/>
  <c r="R308" i="2"/>
  <c r="T308" i="2"/>
  <c r="R309" i="2"/>
  <c r="T309" i="2"/>
  <c r="R310" i="2"/>
  <c r="T310" i="2"/>
  <c r="R311" i="2"/>
  <c r="T311" i="2"/>
  <c r="R312" i="2"/>
  <c r="T312" i="2"/>
  <c r="R313" i="2"/>
  <c r="T313" i="2"/>
  <c r="R314" i="2"/>
  <c r="T314" i="2"/>
  <c r="R315" i="2"/>
  <c r="T315" i="2"/>
  <c r="R316" i="2"/>
  <c r="T316" i="2"/>
  <c r="R317" i="2"/>
  <c r="T317" i="2"/>
  <c r="R318" i="2"/>
  <c r="T318" i="2"/>
  <c r="R319" i="2"/>
  <c r="T319" i="2"/>
  <c r="R320" i="2"/>
  <c r="T320" i="2"/>
  <c r="R321" i="2"/>
  <c r="T321" i="2"/>
  <c r="R322" i="2"/>
  <c r="T322" i="2"/>
  <c r="R323" i="2"/>
  <c r="T323" i="2"/>
  <c r="R324" i="2"/>
  <c r="T324" i="2"/>
  <c r="R325" i="2"/>
  <c r="T325" i="2"/>
  <c r="R326" i="2"/>
  <c r="T326" i="2"/>
  <c r="R327" i="2"/>
  <c r="T327" i="2"/>
  <c r="R328" i="2"/>
  <c r="T328" i="2"/>
  <c r="R329" i="2"/>
  <c r="T329" i="2"/>
  <c r="R330" i="2"/>
  <c r="T330" i="2"/>
  <c r="R331" i="2"/>
  <c r="T331" i="2"/>
  <c r="R332" i="2"/>
  <c r="T332" i="2"/>
  <c r="R333" i="2"/>
  <c r="T333" i="2"/>
  <c r="R334" i="2"/>
  <c r="T334" i="2"/>
  <c r="R335" i="2"/>
  <c r="T335" i="2"/>
  <c r="R336" i="2"/>
  <c r="T336" i="2"/>
  <c r="R337" i="2"/>
  <c r="T337" i="2"/>
  <c r="R338" i="2"/>
  <c r="T338" i="2"/>
  <c r="R339" i="2"/>
  <c r="T339" i="2"/>
  <c r="R340" i="2"/>
  <c r="T340" i="2"/>
  <c r="R341" i="2"/>
  <c r="T341" i="2"/>
  <c r="R342" i="2"/>
  <c r="T342" i="2"/>
  <c r="R343" i="2"/>
  <c r="T343" i="2"/>
  <c r="R344" i="2"/>
  <c r="T344" i="2"/>
  <c r="R345" i="2"/>
  <c r="T345" i="2"/>
  <c r="R346" i="2"/>
  <c r="T346" i="2"/>
  <c r="R347" i="2"/>
  <c r="T347" i="2"/>
  <c r="R348" i="2"/>
  <c r="T348" i="2"/>
  <c r="R349" i="2"/>
  <c r="T349" i="2"/>
  <c r="R350" i="2"/>
  <c r="T350" i="2"/>
  <c r="R351" i="2"/>
  <c r="T351" i="2"/>
  <c r="R352" i="2"/>
  <c r="T352" i="2"/>
  <c r="R353" i="2"/>
  <c r="T353" i="2"/>
  <c r="R354" i="2"/>
  <c r="T354" i="2"/>
  <c r="R355" i="2"/>
  <c r="T355" i="2"/>
  <c r="R356" i="2"/>
  <c r="T356" i="2"/>
  <c r="R357" i="2"/>
  <c r="T357" i="2"/>
  <c r="R358" i="2"/>
  <c r="T358" i="2"/>
  <c r="R359" i="2"/>
  <c r="T359" i="2"/>
  <c r="R360" i="2"/>
  <c r="T360" i="2"/>
  <c r="R361" i="2"/>
  <c r="T361" i="2"/>
  <c r="R362" i="2"/>
  <c r="T362" i="2"/>
  <c r="R363" i="2"/>
  <c r="T363" i="2"/>
  <c r="R364" i="2"/>
  <c r="T364" i="2"/>
  <c r="R365" i="2"/>
  <c r="T365" i="2"/>
  <c r="R366" i="2"/>
  <c r="T366" i="2"/>
  <c r="R367" i="2"/>
  <c r="T367" i="2"/>
  <c r="R368" i="2"/>
  <c r="T368" i="2"/>
  <c r="R369" i="2"/>
  <c r="T369" i="2"/>
  <c r="R370" i="2"/>
  <c r="T370" i="2"/>
  <c r="R371" i="2"/>
  <c r="T371" i="2"/>
  <c r="R372" i="2"/>
  <c r="T372" i="2"/>
  <c r="R373" i="2"/>
  <c r="T373" i="2"/>
  <c r="R374" i="2"/>
  <c r="T374" i="2"/>
  <c r="R375" i="2"/>
  <c r="T375" i="2"/>
  <c r="R376" i="2"/>
  <c r="T376" i="2"/>
  <c r="R377" i="2"/>
  <c r="T377" i="2"/>
  <c r="R378" i="2"/>
  <c r="T378" i="2"/>
  <c r="R379" i="2"/>
  <c r="T379" i="2"/>
  <c r="R380" i="2"/>
  <c r="T380" i="2"/>
  <c r="R381" i="2"/>
  <c r="T381" i="2"/>
  <c r="R382" i="2"/>
  <c r="T382" i="2"/>
  <c r="R383" i="2"/>
  <c r="T383" i="2"/>
  <c r="R384" i="2"/>
  <c r="T384" i="2"/>
  <c r="R385" i="2"/>
  <c r="T385" i="2"/>
  <c r="R386" i="2"/>
  <c r="T386" i="2"/>
  <c r="R387" i="2"/>
  <c r="T387" i="2"/>
  <c r="R388" i="2"/>
  <c r="T388" i="2"/>
  <c r="R389" i="2"/>
  <c r="T389" i="2"/>
  <c r="R390" i="2"/>
  <c r="T390" i="2"/>
  <c r="R391" i="2"/>
  <c r="T391" i="2"/>
  <c r="R392" i="2"/>
  <c r="T392" i="2"/>
  <c r="R393" i="2"/>
  <c r="T393" i="2"/>
  <c r="R394" i="2"/>
  <c r="T394" i="2"/>
  <c r="R395" i="2"/>
  <c r="T395" i="2"/>
  <c r="R396" i="2"/>
  <c r="T396" i="2"/>
  <c r="R397" i="2"/>
  <c r="T397" i="2"/>
  <c r="R398" i="2"/>
  <c r="T398" i="2"/>
  <c r="R399" i="2"/>
  <c r="T399" i="2"/>
  <c r="R400" i="2"/>
  <c r="T400" i="2"/>
  <c r="R401" i="2"/>
  <c r="T401" i="2"/>
  <c r="R402" i="2"/>
  <c r="T402" i="2"/>
  <c r="R403" i="2"/>
  <c r="T403" i="2"/>
  <c r="R404" i="2"/>
  <c r="T404" i="2"/>
  <c r="R405" i="2"/>
  <c r="T405" i="2"/>
  <c r="R406" i="2"/>
  <c r="T406" i="2"/>
  <c r="R407" i="2"/>
  <c r="T407" i="2"/>
  <c r="R408" i="2"/>
  <c r="T408" i="2"/>
  <c r="R409" i="2"/>
  <c r="T409" i="2"/>
  <c r="R410" i="2"/>
  <c r="T410" i="2"/>
  <c r="R411" i="2"/>
  <c r="T411" i="2"/>
  <c r="R412" i="2"/>
  <c r="T412" i="2"/>
  <c r="R413" i="2"/>
  <c r="T413" i="2"/>
  <c r="R414" i="2"/>
  <c r="T414" i="2"/>
  <c r="R415" i="2"/>
  <c r="T415" i="2"/>
  <c r="R416" i="2"/>
  <c r="T416" i="2"/>
  <c r="R417" i="2"/>
  <c r="T417" i="2"/>
  <c r="R418" i="2"/>
  <c r="T418" i="2"/>
  <c r="R419" i="2"/>
  <c r="T419" i="2"/>
  <c r="R420" i="2"/>
  <c r="T420" i="2"/>
  <c r="R421" i="2"/>
  <c r="T421" i="2"/>
  <c r="R422" i="2"/>
  <c r="T422" i="2"/>
  <c r="R423" i="2"/>
  <c r="T423" i="2"/>
  <c r="R424" i="2"/>
  <c r="T424" i="2"/>
  <c r="R425" i="2"/>
  <c r="T425" i="2"/>
  <c r="R426" i="2"/>
  <c r="T426" i="2"/>
  <c r="R427" i="2"/>
  <c r="T427" i="2"/>
  <c r="R428" i="2"/>
  <c r="T428" i="2"/>
  <c r="R429" i="2"/>
  <c r="T429" i="2"/>
  <c r="R430" i="2"/>
  <c r="T430" i="2"/>
  <c r="R431" i="2"/>
  <c r="T431" i="2"/>
  <c r="R432" i="2"/>
  <c r="T432" i="2"/>
  <c r="R433" i="2"/>
  <c r="T433" i="2"/>
  <c r="R434" i="2"/>
  <c r="T434" i="2"/>
  <c r="R435" i="2"/>
  <c r="T435" i="2"/>
  <c r="R436" i="2"/>
  <c r="T436" i="2"/>
  <c r="R437" i="2"/>
  <c r="T437" i="2"/>
  <c r="R438" i="2"/>
  <c r="T438" i="2"/>
  <c r="R439" i="2"/>
  <c r="T439" i="2"/>
  <c r="R440" i="2"/>
  <c r="T440" i="2"/>
  <c r="R441" i="2"/>
  <c r="T441" i="2"/>
  <c r="R442" i="2"/>
  <c r="T442" i="2"/>
  <c r="R443" i="2"/>
  <c r="T443" i="2"/>
  <c r="R444" i="2"/>
  <c r="T444" i="2"/>
  <c r="R445" i="2"/>
  <c r="T445" i="2"/>
  <c r="R446" i="2"/>
  <c r="T446" i="2"/>
  <c r="R447" i="2"/>
  <c r="T447" i="2"/>
  <c r="R448" i="2"/>
  <c r="T448" i="2"/>
  <c r="R449" i="2"/>
  <c r="T449" i="2"/>
  <c r="R450" i="2"/>
  <c r="T450" i="2"/>
  <c r="R451" i="2"/>
  <c r="T451" i="2"/>
  <c r="R452" i="2"/>
  <c r="T452" i="2"/>
  <c r="R453" i="2"/>
  <c r="T453" i="2"/>
  <c r="R454" i="2"/>
  <c r="T454" i="2"/>
  <c r="R455" i="2"/>
  <c r="T455" i="2"/>
  <c r="R456" i="2"/>
  <c r="T456" i="2"/>
  <c r="R457" i="2"/>
  <c r="T457" i="2"/>
  <c r="R458" i="2"/>
  <c r="T458" i="2"/>
  <c r="R459" i="2"/>
  <c r="T459" i="2"/>
  <c r="R460" i="2"/>
  <c r="T460" i="2"/>
  <c r="R461" i="2"/>
  <c r="T461" i="2"/>
  <c r="R462" i="2"/>
  <c r="T462" i="2"/>
  <c r="R463" i="2"/>
  <c r="T463" i="2"/>
  <c r="R464" i="2"/>
  <c r="T464" i="2"/>
  <c r="R465" i="2"/>
  <c r="T465" i="2"/>
  <c r="R466" i="2"/>
  <c r="T466" i="2"/>
  <c r="R467" i="2"/>
  <c r="T467" i="2"/>
  <c r="R468" i="2"/>
  <c r="T468" i="2"/>
  <c r="R469" i="2"/>
  <c r="T469" i="2"/>
  <c r="R470" i="2"/>
  <c r="T470" i="2"/>
  <c r="R471" i="2"/>
  <c r="T471" i="2"/>
  <c r="R472" i="2"/>
  <c r="T472" i="2"/>
  <c r="R473" i="2"/>
  <c r="T473" i="2"/>
  <c r="R474" i="2"/>
  <c r="T474" i="2"/>
  <c r="R475" i="2"/>
  <c r="T475" i="2"/>
  <c r="R476" i="2"/>
  <c r="T476" i="2"/>
  <c r="R477" i="2"/>
  <c r="T477" i="2"/>
  <c r="R478" i="2"/>
  <c r="T478" i="2"/>
  <c r="R479" i="2"/>
  <c r="T479" i="2"/>
  <c r="R480" i="2"/>
  <c r="T480" i="2"/>
  <c r="R481" i="2"/>
  <c r="T481" i="2"/>
  <c r="R482" i="2"/>
  <c r="T482" i="2"/>
  <c r="R483" i="2"/>
  <c r="T483" i="2"/>
  <c r="R484" i="2"/>
  <c r="T484" i="2"/>
  <c r="R485" i="2"/>
  <c r="T485" i="2"/>
  <c r="R486" i="2"/>
  <c r="T486" i="2"/>
  <c r="R487" i="2"/>
  <c r="T487" i="2"/>
  <c r="R488" i="2"/>
  <c r="T488" i="2"/>
  <c r="R489" i="2"/>
  <c r="T489" i="2"/>
  <c r="R490" i="2"/>
  <c r="T490" i="2"/>
  <c r="R491" i="2"/>
  <c r="T491" i="2"/>
  <c r="R492" i="2"/>
  <c r="T492" i="2"/>
  <c r="R493" i="2"/>
  <c r="T493" i="2"/>
  <c r="R494" i="2"/>
  <c r="T494" i="2"/>
  <c r="R495" i="2"/>
  <c r="T495" i="2"/>
  <c r="R496" i="2"/>
  <c r="T496" i="2"/>
  <c r="R497" i="2"/>
  <c r="T497" i="2"/>
  <c r="R498" i="2"/>
  <c r="T498" i="2"/>
  <c r="R499" i="2"/>
  <c r="T499" i="2"/>
  <c r="R500" i="2"/>
  <c r="T500" i="2"/>
  <c r="R501" i="2"/>
  <c r="T501" i="2"/>
  <c r="R502" i="2"/>
  <c r="T502" i="2"/>
  <c r="R503" i="2"/>
  <c r="T503" i="2"/>
  <c r="R504" i="2"/>
  <c r="T504" i="2"/>
  <c r="R505" i="2"/>
  <c r="T505" i="2"/>
  <c r="R506" i="2"/>
  <c r="T506" i="2"/>
  <c r="R507" i="2"/>
  <c r="T507" i="2"/>
  <c r="R508" i="2"/>
  <c r="T508" i="2"/>
  <c r="R509" i="2"/>
  <c r="T509" i="2"/>
  <c r="R510" i="2"/>
  <c r="T510" i="2"/>
  <c r="R511" i="2"/>
  <c r="T511" i="2"/>
  <c r="R512" i="2"/>
  <c r="T512" i="2"/>
  <c r="R513" i="2"/>
  <c r="T513" i="2"/>
  <c r="R514" i="2"/>
  <c r="T514" i="2"/>
  <c r="R515" i="2"/>
  <c r="T515" i="2"/>
  <c r="R516" i="2"/>
  <c r="T516" i="2"/>
  <c r="R517" i="2"/>
  <c r="T517" i="2"/>
  <c r="R518" i="2"/>
  <c r="T518" i="2"/>
  <c r="R519" i="2"/>
  <c r="T519" i="2"/>
  <c r="R520" i="2"/>
  <c r="T520" i="2"/>
  <c r="R521" i="2"/>
  <c r="T521" i="2"/>
  <c r="R522" i="2"/>
  <c r="T522" i="2"/>
  <c r="R523" i="2"/>
  <c r="T523" i="2"/>
  <c r="R524" i="2"/>
  <c r="T524" i="2"/>
  <c r="R525" i="2"/>
  <c r="T525" i="2"/>
  <c r="R526" i="2"/>
  <c r="T526" i="2"/>
  <c r="R527" i="2"/>
  <c r="T527" i="2"/>
  <c r="R528" i="2"/>
  <c r="T528" i="2"/>
  <c r="R529" i="2"/>
  <c r="T529" i="2"/>
  <c r="R530" i="2"/>
  <c r="T530" i="2"/>
  <c r="R531" i="2"/>
  <c r="T531" i="2"/>
  <c r="R532" i="2"/>
  <c r="T532" i="2"/>
  <c r="R533" i="2"/>
  <c r="T533" i="2"/>
  <c r="R534" i="2"/>
  <c r="T534" i="2"/>
  <c r="R535" i="2"/>
  <c r="T535" i="2"/>
  <c r="R536" i="2"/>
  <c r="T536" i="2"/>
  <c r="R537" i="2"/>
  <c r="T537" i="2"/>
  <c r="R538" i="2"/>
  <c r="T538" i="2"/>
  <c r="R539" i="2"/>
  <c r="T539" i="2"/>
  <c r="R540" i="2"/>
  <c r="T540" i="2"/>
  <c r="R541" i="2"/>
  <c r="T541" i="2"/>
  <c r="R542" i="2"/>
  <c r="T542" i="2"/>
  <c r="R543" i="2"/>
  <c r="T543" i="2"/>
  <c r="R544" i="2"/>
  <c r="T544" i="2"/>
  <c r="R545" i="2"/>
  <c r="T545" i="2"/>
  <c r="R546" i="2"/>
  <c r="T546" i="2"/>
  <c r="R547" i="2"/>
  <c r="T547" i="2"/>
  <c r="R548" i="2"/>
  <c r="T548" i="2"/>
  <c r="R549" i="2"/>
  <c r="T549" i="2"/>
  <c r="R550" i="2"/>
  <c r="T550" i="2"/>
  <c r="R551" i="2"/>
  <c r="T551" i="2"/>
  <c r="R552" i="2"/>
  <c r="T552" i="2"/>
  <c r="R553" i="2"/>
  <c r="T553" i="2"/>
  <c r="R554" i="2"/>
  <c r="T554" i="2"/>
  <c r="R555" i="2"/>
  <c r="T555" i="2"/>
  <c r="R556" i="2"/>
  <c r="T556" i="2"/>
  <c r="R557" i="2"/>
  <c r="T557" i="2"/>
  <c r="R558" i="2"/>
  <c r="T558" i="2"/>
  <c r="R559" i="2"/>
  <c r="T559" i="2"/>
  <c r="R560" i="2"/>
  <c r="T560" i="2"/>
  <c r="R561" i="2"/>
  <c r="T561" i="2"/>
  <c r="R562" i="2"/>
  <c r="T562" i="2"/>
  <c r="R563" i="2"/>
  <c r="T563" i="2"/>
  <c r="R564" i="2"/>
  <c r="T564" i="2"/>
  <c r="R565" i="2"/>
  <c r="T565" i="2"/>
  <c r="R566" i="2"/>
  <c r="T566" i="2"/>
  <c r="R567" i="2"/>
  <c r="T567" i="2"/>
  <c r="R568" i="2"/>
  <c r="T568" i="2"/>
  <c r="R569" i="2"/>
  <c r="T569" i="2"/>
  <c r="R570" i="2"/>
  <c r="T570" i="2"/>
  <c r="R571" i="2"/>
  <c r="T571" i="2"/>
  <c r="R572" i="2"/>
  <c r="T572" i="2"/>
  <c r="R573" i="2"/>
  <c r="T573" i="2"/>
  <c r="R574" i="2"/>
  <c r="T574" i="2"/>
  <c r="R575" i="2"/>
  <c r="T575" i="2"/>
  <c r="R576" i="2"/>
  <c r="T576" i="2"/>
  <c r="R577" i="2"/>
  <c r="T577" i="2"/>
  <c r="R578" i="2"/>
  <c r="T578" i="2"/>
  <c r="R579" i="2"/>
  <c r="T579" i="2"/>
  <c r="R580" i="2"/>
  <c r="T580" i="2"/>
  <c r="R581" i="2"/>
  <c r="T581" i="2"/>
  <c r="R582" i="2"/>
  <c r="T582" i="2"/>
  <c r="R583" i="2"/>
  <c r="T583" i="2"/>
  <c r="R584" i="2"/>
  <c r="T584" i="2"/>
  <c r="R585" i="2"/>
  <c r="T585" i="2"/>
  <c r="R586" i="2"/>
  <c r="T586" i="2"/>
  <c r="R587" i="2"/>
  <c r="T587" i="2"/>
  <c r="R588" i="2"/>
  <c r="T588" i="2"/>
  <c r="R589" i="2"/>
  <c r="T589" i="2"/>
  <c r="R590" i="2"/>
  <c r="T590" i="2"/>
  <c r="R591" i="2"/>
  <c r="T591" i="2"/>
  <c r="R592" i="2"/>
  <c r="T592" i="2"/>
  <c r="R593" i="2"/>
  <c r="T593" i="2"/>
  <c r="R594" i="2"/>
  <c r="T594" i="2"/>
  <c r="R595" i="2"/>
  <c r="T595" i="2"/>
  <c r="R596" i="2"/>
  <c r="T596" i="2"/>
  <c r="R597" i="2"/>
  <c r="T597" i="2"/>
  <c r="R598" i="2"/>
  <c r="T598" i="2"/>
  <c r="R599" i="2"/>
  <c r="T599" i="2"/>
  <c r="R600" i="2"/>
  <c r="T600" i="2"/>
  <c r="R601" i="2"/>
  <c r="T601" i="2"/>
  <c r="R602" i="2"/>
  <c r="T602" i="2"/>
  <c r="R603" i="2"/>
  <c r="T603" i="2"/>
  <c r="R604" i="2"/>
  <c r="T604" i="2"/>
  <c r="R605" i="2"/>
  <c r="T605" i="2"/>
  <c r="R606" i="2"/>
  <c r="T606" i="2"/>
  <c r="R607" i="2"/>
  <c r="T607" i="2"/>
  <c r="R608" i="2"/>
  <c r="T608" i="2"/>
  <c r="R609" i="2"/>
  <c r="T609" i="2"/>
  <c r="R610" i="2"/>
  <c r="T610" i="2"/>
  <c r="R611" i="2"/>
  <c r="T611" i="2"/>
  <c r="R612" i="2"/>
  <c r="T612" i="2"/>
  <c r="R613" i="2"/>
  <c r="T613" i="2"/>
  <c r="R614" i="2"/>
  <c r="T614" i="2"/>
  <c r="R615" i="2"/>
  <c r="T615" i="2"/>
  <c r="R616" i="2"/>
  <c r="T616" i="2"/>
  <c r="R617" i="2"/>
  <c r="T617" i="2"/>
  <c r="R618" i="2"/>
  <c r="T618" i="2"/>
  <c r="R619" i="2"/>
  <c r="T619" i="2"/>
  <c r="R620" i="2"/>
  <c r="T620" i="2"/>
  <c r="R621" i="2"/>
  <c r="T621" i="2"/>
  <c r="R622" i="2"/>
  <c r="T622" i="2"/>
  <c r="R623" i="2"/>
  <c r="T623" i="2"/>
  <c r="R624" i="2"/>
  <c r="T624" i="2"/>
  <c r="R625" i="2"/>
  <c r="T625" i="2"/>
  <c r="R626" i="2"/>
  <c r="T626" i="2"/>
  <c r="R627" i="2"/>
  <c r="T627" i="2"/>
  <c r="R628" i="2"/>
  <c r="T628" i="2"/>
  <c r="P7" i="2"/>
  <c r="P8" i="2"/>
  <c r="P10" i="2"/>
  <c r="P11" i="2"/>
  <c r="P12" i="2"/>
  <c r="P13" i="2"/>
  <c r="P14" i="2"/>
  <c r="P15" i="2"/>
  <c r="P16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8" i="2"/>
  <c r="C7" i="2"/>
  <c r="L5" i="2"/>
  <c r="K5" i="2"/>
  <c r="J5" i="2"/>
  <c r="L2" i="1"/>
  <c r="H9" i="1"/>
  <c r="H10" i="1"/>
  <c r="H11" i="1"/>
  <c r="H12" i="1"/>
  <c r="H13" i="1"/>
  <c r="H14" i="1"/>
  <c r="H15" i="1"/>
  <c r="H16" i="1"/>
  <c r="H17" i="1"/>
  <c r="H6" i="1"/>
  <c r="H7" i="1"/>
  <c r="H8" i="1"/>
  <c r="H5" i="1"/>
  <c r="D6" i="1"/>
  <c r="C6" i="1"/>
  <c r="E6" i="1"/>
  <c r="D7" i="1"/>
  <c r="C7" i="1"/>
  <c r="E7" i="1"/>
  <c r="D9" i="1"/>
  <c r="C9" i="1"/>
  <c r="E9" i="1"/>
  <c r="D10" i="1"/>
  <c r="C10" i="1"/>
  <c r="E10" i="1"/>
  <c r="D12" i="1"/>
  <c r="C12" i="1"/>
  <c r="E12" i="1"/>
  <c r="D13" i="1"/>
  <c r="C13" i="1"/>
  <c r="E13" i="1"/>
  <c r="D15" i="1"/>
  <c r="C15" i="1"/>
  <c r="E15" i="1"/>
  <c r="D16" i="1"/>
  <c r="C16" i="1"/>
  <c r="E16" i="1"/>
  <c r="C17" i="1"/>
  <c r="C14" i="1"/>
  <c r="C11" i="1"/>
  <c r="C8" i="1"/>
  <c r="C5" i="1"/>
  <c r="N7" i="2"/>
  <c r="U8" i="2"/>
  <c r="N6" i="2"/>
  <c r="U7" i="2"/>
  <c r="L1" i="1"/>
  <c r="E34" i="1"/>
  <c r="D34" i="1"/>
  <c r="C28" i="1"/>
  <c r="B28" i="1"/>
  <c r="D17" i="1"/>
  <c r="E17" i="1"/>
  <c r="D14" i="1"/>
  <c r="E14" i="1"/>
  <c r="D11" i="1"/>
  <c r="E11" i="1"/>
  <c r="D8" i="1"/>
  <c r="E8" i="1"/>
  <c r="D5" i="1"/>
  <c r="E5" i="1"/>
  <c r="U9" i="2"/>
  <c r="U621" i="2"/>
  <c r="U613" i="2"/>
  <c r="U605" i="2"/>
  <c r="U597" i="2"/>
  <c r="U589" i="2"/>
  <c r="U581" i="2"/>
  <c r="U573" i="2"/>
  <c r="U565" i="2"/>
  <c r="U557" i="2"/>
  <c r="U549" i="2"/>
  <c r="U541" i="2"/>
  <c r="U533" i="2"/>
  <c r="U525" i="2"/>
  <c r="U517" i="2"/>
  <c r="U509" i="2"/>
  <c r="U501" i="2"/>
  <c r="U493" i="2"/>
  <c r="U485" i="2"/>
  <c r="U477" i="2"/>
  <c r="U469" i="2"/>
  <c r="U461" i="2"/>
  <c r="U453" i="2"/>
  <c r="U445" i="2"/>
  <c r="U437" i="2"/>
  <c r="U429" i="2"/>
  <c r="U421" i="2"/>
  <c r="U413" i="2"/>
  <c r="U405" i="2"/>
  <c r="U397" i="2"/>
  <c r="U389" i="2"/>
  <c r="U381" i="2"/>
  <c r="U373" i="2"/>
  <c r="U365" i="2"/>
  <c r="U357" i="2"/>
  <c r="U349" i="2"/>
  <c r="U341" i="2"/>
  <c r="U333" i="2"/>
  <c r="U325" i="2"/>
  <c r="U317" i="2"/>
  <c r="U309" i="2"/>
  <c r="U301" i="2"/>
  <c r="U293" i="2"/>
  <c r="U285" i="2"/>
  <c r="U277" i="2"/>
  <c r="U269" i="2"/>
  <c r="U261" i="2"/>
  <c r="U253" i="2"/>
  <c r="U245" i="2"/>
  <c r="U237" i="2"/>
  <c r="U229" i="2"/>
  <c r="U221" i="2"/>
  <c r="U213" i="2"/>
  <c r="U205" i="2"/>
  <c r="U197" i="2"/>
  <c r="U189" i="2"/>
  <c r="U181" i="2"/>
  <c r="U173" i="2"/>
  <c r="U165" i="2"/>
  <c r="U157" i="2"/>
  <c r="U149" i="2"/>
  <c r="U141" i="2"/>
  <c r="U133" i="2"/>
  <c r="U125" i="2"/>
  <c r="U117" i="2"/>
  <c r="U109" i="2"/>
  <c r="U101" i="2"/>
  <c r="U93" i="2"/>
  <c r="U85" i="2"/>
  <c r="U77" i="2"/>
  <c r="U69" i="2"/>
  <c r="U61" i="2"/>
  <c r="U53" i="2"/>
  <c r="U45" i="2"/>
  <c r="U37" i="2"/>
  <c r="U29" i="2"/>
  <c r="U21" i="2"/>
  <c r="U620" i="2"/>
  <c r="U612" i="2"/>
  <c r="U604" i="2"/>
  <c r="U596" i="2"/>
  <c r="U588" i="2"/>
  <c r="U580" i="2"/>
  <c r="U572" i="2"/>
  <c r="U564" i="2"/>
  <c r="U556" i="2"/>
  <c r="U548" i="2"/>
  <c r="U540" i="2"/>
  <c r="U532" i="2"/>
  <c r="U524" i="2"/>
  <c r="U516" i="2"/>
  <c r="U508" i="2"/>
  <c r="U500" i="2"/>
  <c r="U492" i="2"/>
  <c r="U484" i="2"/>
  <c r="U476" i="2"/>
  <c r="U468" i="2"/>
  <c r="U460" i="2"/>
  <c r="U452" i="2"/>
  <c r="U444" i="2"/>
  <c r="U436" i="2"/>
  <c r="U428" i="2"/>
  <c r="U420" i="2"/>
  <c r="U412" i="2"/>
  <c r="U404" i="2"/>
  <c r="U396" i="2"/>
  <c r="U388" i="2"/>
  <c r="U380" i="2"/>
  <c r="U372" i="2"/>
  <c r="U364" i="2"/>
  <c r="U356" i="2"/>
  <c r="U348" i="2"/>
  <c r="U340" i="2"/>
  <c r="U332" i="2"/>
  <c r="U324" i="2"/>
  <c r="U316" i="2"/>
  <c r="U308" i="2"/>
  <c r="U300" i="2"/>
  <c r="U292" i="2"/>
  <c r="U284" i="2"/>
  <c r="U276" i="2"/>
  <c r="U268" i="2"/>
  <c r="U260" i="2"/>
  <c r="U252" i="2"/>
  <c r="U244" i="2"/>
  <c r="U236" i="2"/>
  <c r="U228" i="2"/>
  <c r="U220" i="2"/>
  <c r="U212" i="2"/>
  <c r="U204" i="2"/>
  <c r="U196" i="2"/>
  <c r="U188" i="2"/>
  <c r="U180" i="2"/>
  <c r="U172" i="2"/>
  <c r="U164" i="2"/>
  <c r="U156" i="2"/>
  <c r="U148" i="2"/>
  <c r="U140" i="2"/>
  <c r="U132" i="2"/>
  <c r="U124" i="2"/>
  <c r="U116" i="2"/>
  <c r="U108" i="2"/>
  <c r="U100" i="2"/>
  <c r="U92" i="2"/>
  <c r="U84" i="2"/>
  <c r="U76" i="2"/>
  <c r="U68" i="2"/>
  <c r="U60" i="2"/>
  <c r="U52" i="2"/>
  <c r="U44" i="2"/>
  <c r="U36" i="2"/>
  <c r="U28" i="2"/>
  <c r="U20" i="2"/>
  <c r="U619" i="2"/>
  <c r="U611" i="2"/>
  <c r="U603" i="2"/>
  <c r="U595" i="2"/>
  <c r="U587" i="2"/>
  <c r="U579" i="2"/>
  <c r="U571" i="2"/>
  <c r="U563" i="2"/>
  <c r="U555" i="2"/>
  <c r="U547" i="2"/>
  <c r="U539" i="2"/>
  <c r="U531" i="2"/>
  <c r="U523" i="2"/>
  <c r="U515" i="2"/>
  <c r="U507" i="2"/>
  <c r="U499" i="2"/>
  <c r="U491" i="2"/>
  <c r="U483" i="2"/>
  <c r="U475" i="2"/>
  <c r="U467" i="2"/>
  <c r="U459" i="2"/>
  <c r="U451" i="2"/>
  <c r="U443" i="2"/>
  <c r="U435" i="2"/>
  <c r="U427" i="2"/>
  <c r="U419" i="2"/>
  <c r="U411" i="2"/>
  <c r="U403" i="2"/>
  <c r="U395" i="2"/>
  <c r="U387" i="2"/>
  <c r="U379" i="2"/>
  <c r="U371" i="2"/>
  <c r="U363" i="2"/>
  <c r="U355" i="2"/>
  <c r="U347" i="2"/>
  <c r="U339" i="2"/>
  <c r="U331" i="2"/>
  <c r="U323" i="2"/>
  <c r="U315" i="2"/>
  <c r="U307" i="2"/>
  <c r="U299" i="2"/>
  <c r="U291" i="2"/>
  <c r="U283" i="2"/>
  <c r="U275" i="2"/>
  <c r="U267" i="2"/>
  <c r="U259" i="2"/>
  <c r="U251" i="2"/>
  <c r="U243" i="2"/>
  <c r="U235" i="2"/>
  <c r="U227" i="2"/>
  <c r="U219" i="2"/>
  <c r="U211" i="2"/>
  <c r="U203" i="2"/>
  <c r="U195" i="2"/>
  <c r="U187" i="2"/>
  <c r="U179" i="2"/>
  <c r="U171" i="2"/>
  <c r="U163" i="2"/>
  <c r="U155" i="2"/>
  <c r="U147" i="2"/>
  <c r="U139" i="2"/>
  <c r="U131" i="2"/>
  <c r="U123" i="2"/>
  <c r="U115" i="2"/>
  <c r="U107" i="2"/>
  <c r="U99" i="2"/>
  <c r="U91" i="2"/>
  <c r="U83" i="2"/>
  <c r="U75" i="2"/>
  <c r="U67" i="2"/>
  <c r="U59" i="2"/>
  <c r="U51" i="2"/>
  <c r="U43" i="2"/>
  <c r="U35" i="2"/>
  <c r="U27" i="2"/>
  <c r="U19" i="2"/>
  <c r="U626" i="2"/>
  <c r="U618" i="2"/>
  <c r="U610" i="2"/>
  <c r="U602" i="2"/>
  <c r="U594" i="2"/>
  <c r="U586" i="2"/>
  <c r="U578" i="2"/>
  <c r="U570" i="2"/>
  <c r="U562" i="2"/>
  <c r="U554" i="2"/>
  <c r="U546" i="2"/>
  <c r="U538" i="2"/>
  <c r="U530" i="2"/>
  <c r="U522" i="2"/>
  <c r="U514" i="2"/>
  <c r="U506" i="2"/>
  <c r="U498" i="2"/>
  <c r="U490" i="2"/>
  <c r="U482" i="2"/>
  <c r="U474" i="2"/>
  <c r="U466" i="2"/>
  <c r="U458" i="2"/>
  <c r="U450" i="2"/>
  <c r="U442" i="2"/>
  <c r="U434" i="2"/>
  <c r="U426" i="2"/>
  <c r="U418" i="2"/>
  <c r="U410" i="2"/>
  <c r="U402" i="2"/>
  <c r="U394" i="2"/>
  <c r="U386" i="2"/>
  <c r="U378" i="2"/>
  <c r="U370" i="2"/>
  <c r="U362" i="2"/>
  <c r="U354" i="2"/>
  <c r="U346" i="2"/>
  <c r="U338" i="2"/>
  <c r="U330" i="2"/>
  <c r="U322" i="2"/>
  <c r="U314" i="2"/>
  <c r="U306" i="2"/>
  <c r="U298" i="2"/>
  <c r="U290" i="2"/>
  <c r="U282" i="2"/>
  <c r="U274" i="2"/>
  <c r="U266" i="2"/>
  <c r="U258" i="2"/>
  <c r="U250" i="2"/>
  <c r="U242" i="2"/>
  <c r="U234" i="2"/>
  <c r="U226" i="2"/>
  <c r="U218" i="2"/>
  <c r="U210" i="2"/>
  <c r="U202" i="2"/>
  <c r="U194" i="2"/>
  <c r="U186" i="2"/>
  <c r="U178" i="2"/>
  <c r="U170" i="2"/>
  <c r="U162" i="2"/>
  <c r="U154" i="2"/>
  <c r="U146" i="2"/>
  <c r="U138" i="2"/>
  <c r="U130" i="2"/>
  <c r="U122" i="2"/>
  <c r="U114" i="2"/>
  <c r="U106" i="2"/>
  <c r="U98" i="2"/>
  <c r="U90" i="2"/>
  <c r="U82" i="2"/>
  <c r="U74" i="2"/>
  <c r="U66" i="2"/>
  <c r="U58" i="2"/>
  <c r="U50" i="2"/>
  <c r="U42" i="2"/>
  <c r="U34" i="2"/>
  <c r="U26" i="2"/>
  <c r="U10" i="2"/>
  <c r="U625" i="2"/>
  <c r="U617" i="2"/>
  <c r="U609" i="2"/>
  <c r="U601" i="2"/>
  <c r="U593" i="2"/>
  <c r="U585" i="2"/>
  <c r="U577" i="2"/>
  <c r="U569" i="2"/>
  <c r="U561" i="2"/>
  <c r="U553" i="2"/>
  <c r="U545" i="2"/>
  <c r="U537" i="2"/>
  <c r="U529" i="2"/>
  <c r="U521" i="2"/>
  <c r="U513" i="2"/>
  <c r="U505" i="2"/>
  <c r="U497" i="2"/>
  <c r="U489" i="2"/>
  <c r="U481" i="2"/>
  <c r="U473" i="2"/>
  <c r="U465" i="2"/>
  <c r="U457" i="2"/>
  <c r="U449" i="2"/>
  <c r="U441" i="2"/>
  <c r="U433" i="2"/>
  <c r="U425" i="2"/>
  <c r="U417" i="2"/>
  <c r="U409" i="2"/>
  <c r="U401" i="2"/>
  <c r="U393" i="2"/>
  <c r="U385" i="2"/>
  <c r="U377" i="2"/>
  <c r="U369" i="2"/>
  <c r="U361" i="2"/>
  <c r="U353" i="2"/>
  <c r="U345" i="2"/>
  <c r="U337" i="2"/>
  <c r="U329" i="2"/>
  <c r="U321" i="2"/>
  <c r="U313" i="2"/>
  <c r="U305" i="2"/>
  <c r="U297" i="2"/>
  <c r="U289" i="2"/>
  <c r="U281" i="2"/>
  <c r="U273" i="2"/>
  <c r="U265" i="2"/>
  <c r="U257" i="2"/>
  <c r="U249" i="2"/>
  <c r="U241" i="2"/>
  <c r="U233" i="2"/>
  <c r="U225" i="2"/>
  <c r="U217" i="2"/>
  <c r="U209" i="2"/>
  <c r="U201" i="2"/>
  <c r="U193" i="2"/>
  <c r="U185" i="2"/>
  <c r="U177" i="2"/>
  <c r="U169" i="2"/>
  <c r="U161" i="2"/>
  <c r="U153" i="2"/>
  <c r="U145" i="2"/>
  <c r="U137" i="2"/>
  <c r="U129" i="2"/>
  <c r="U121" i="2"/>
  <c r="U113" i="2"/>
  <c r="U105" i="2"/>
  <c r="U97" i="2"/>
  <c r="U89" i="2"/>
  <c r="U81" i="2"/>
  <c r="U73" i="2"/>
  <c r="U65" i="2"/>
  <c r="U57" i="2"/>
  <c r="U49" i="2"/>
  <c r="U41" i="2"/>
  <c r="U33" i="2"/>
  <c r="U25" i="2"/>
  <c r="U624" i="2"/>
  <c r="U616" i="2"/>
  <c r="U608" i="2"/>
  <c r="U600" i="2"/>
  <c r="U592" i="2"/>
  <c r="U584" i="2"/>
  <c r="U576" i="2"/>
  <c r="U568" i="2"/>
  <c r="U560" i="2"/>
  <c r="U552" i="2"/>
  <c r="U544" i="2"/>
  <c r="U536" i="2"/>
  <c r="U528" i="2"/>
  <c r="U520" i="2"/>
  <c r="U512" i="2"/>
  <c r="U504" i="2"/>
  <c r="U496" i="2"/>
  <c r="U488" i="2"/>
  <c r="U480" i="2"/>
  <c r="U472" i="2"/>
  <c r="U464" i="2"/>
  <c r="U456" i="2"/>
  <c r="U448" i="2"/>
  <c r="U440" i="2"/>
  <c r="U432" i="2"/>
  <c r="U424" i="2"/>
  <c r="U416" i="2"/>
  <c r="U408" i="2"/>
  <c r="U400" i="2"/>
  <c r="U392" i="2"/>
  <c r="U384" i="2"/>
  <c r="U376" i="2"/>
  <c r="U368" i="2"/>
  <c r="U360" i="2"/>
  <c r="U352" i="2"/>
  <c r="U344" i="2"/>
  <c r="U336" i="2"/>
  <c r="U328" i="2"/>
  <c r="U320" i="2"/>
  <c r="U312" i="2"/>
  <c r="U304" i="2"/>
  <c r="U296" i="2"/>
  <c r="U288" i="2"/>
  <c r="U280" i="2"/>
  <c r="U272" i="2"/>
  <c r="U264" i="2"/>
  <c r="U256" i="2"/>
  <c r="U248" i="2"/>
  <c r="U240" i="2"/>
  <c r="U232" i="2"/>
  <c r="U224" i="2"/>
  <c r="U216" i="2"/>
  <c r="U208" i="2"/>
  <c r="U200" i="2"/>
  <c r="U192" i="2"/>
  <c r="U184" i="2"/>
  <c r="U176" i="2"/>
  <c r="U168" i="2"/>
  <c r="U160" i="2"/>
  <c r="U152" i="2"/>
  <c r="U144" i="2"/>
  <c r="U136" i="2"/>
  <c r="U128" i="2"/>
  <c r="U120" i="2"/>
  <c r="U112" i="2"/>
  <c r="U104" i="2"/>
  <c r="U96" i="2"/>
  <c r="U88" i="2"/>
  <c r="U80" i="2"/>
  <c r="U72" i="2"/>
  <c r="U64" i="2"/>
  <c r="U56" i="2"/>
  <c r="U48" i="2"/>
  <c r="U40" i="2"/>
  <c r="U32" i="2"/>
  <c r="U24" i="2"/>
  <c r="U623" i="2"/>
  <c r="U615" i="2"/>
  <c r="U607" i="2"/>
  <c r="U599" i="2"/>
  <c r="U591" i="2"/>
  <c r="U583" i="2"/>
  <c r="U575" i="2"/>
  <c r="U567" i="2"/>
  <c r="U559" i="2"/>
  <c r="U551" i="2"/>
  <c r="U543" i="2"/>
  <c r="U535" i="2"/>
  <c r="U527" i="2"/>
  <c r="U519" i="2"/>
  <c r="U511" i="2"/>
  <c r="U503" i="2"/>
  <c r="U495" i="2"/>
  <c r="U487" i="2"/>
  <c r="U479" i="2"/>
  <c r="U471" i="2"/>
  <c r="U463" i="2"/>
  <c r="U455" i="2"/>
  <c r="U447" i="2"/>
  <c r="U439" i="2"/>
  <c r="U431" i="2"/>
  <c r="U423" i="2"/>
  <c r="U415" i="2"/>
  <c r="U407" i="2"/>
  <c r="U399" i="2"/>
  <c r="U391" i="2"/>
  <c r="U383" i="2"/>
  <c r="U375" i="2"/>
  <c r="U367" i="2"/>
  <c r="U359" i="2"/>
  <c r="U351" i="2"/>
  <c r="U343" i="2"/>
  <c r="U335" i="2"/>
  <c r="U327" i="2"/>
  <c r="U319" i="2"/>
  <c r="U311" i="2"/>
  <c r="U303" i="2"/>
  <c r="U295" i="2"/>
  <c r="U287" i="2"/>
  <c r="U279" i="2"/>
  <c r="U271" i="2"/>
  <c r="U263" i="2"/>
  <c r="U255" i="2"/>
  <c r="U247" i="2"/>
  <c r="U239" i="2"/>
  <c r="U231" i="2"/>
  <c r="U223" i="2"/>
  <c r="U215" i="2"/>
  <c r="U207" i="2"/>
  <c r="U199" i="2"/>
  <c r="U191" i="2"/>
  <c r="U183" i="2"/>
  <c r="U175" i="2"/>
  <c r="U167" i="2"/>
  <c r="U159" i="2"/>
  <c r="U151" i="2"/>
  <c r="U143" i="2"/>
  <c r="U135" i="2"/>
  <c r="U127" i="2"/>
  <c r="U119" i="2"/>
  <c r="U111" i="2"/>
  <c r="U103" i="2"/>
  <c r="U95" i="2"/>
  <c r="U87" i="2"/>
  <c r="U79" i="2"/>
  <c r="U71" i="2"/>
  <c r="U63" i="2"/>
  <c r="U55" i="2"/>
  <c r="U47" i="2"/>
  <c r="U39" i="2"/>
  <c r="U31" i="2"/>
  <c r="U23" i="2"/>
  <c r="U15" i="2"/>
  <c r="U622" i="2"/>
  <c r="U614" i="2"/>
  <c r="U606" i="2"/>
  <c r="U598" i="2"/>
  <c r="U590" i="2"/>
  <c r="U582" i="2"/>
  <c r="U574" i="2"/>
  <c r="U566" i="2"/>
  <c r="U558" i="2"/>
  <c r="U550" i="2"/>
  <c r="U542" i="2"/>
  <c r="U534" i="2"/>
  <c r="U526" i="2"/>
  <c r="U518" i="2"/>
  <c r="U510" i="2"/>
  <c r="U502" i="2"/>
  <c r="U494" i="2"/>
  <c r="U486" i="2"/>
  <c r="U478" i="2"/>
  <c r="U470" i="2"/>
  <c r="U462" i="2"/>
  <c r="U454" i="2"/>
  <c r="U446" i="2"/>
  <c r="U438" i="2"/>
  <c r="U430" i="2"/>
  <c r="U422" i="2"/>
  <c r="U414" i="2"/>
  <c r="U406" i="2"/>
  <c r="U398" i="2"/>
  <c r="U390" i="2"/>
  <c r="U382" i="2"/>
  <c r="U374" i="2"/>
  <c r="U366" i="2"/>
  <c r="U358" i="2"/>
  <c r="U350" i="2"/>
  <c r="U342" i="2"/>
  <c r="U334" i="2"/>
  <c r="U326" i="2"/>
  <c r="U318" i="2"/>
  <c r="U310" i="2"/>
  <c r="U302" i="2"/>
  <c r="U294" i="2"/>
  <c r="U286" i="2"/>
  <c r="U278" i="2"/>
  <c r="U270" i="2"/>
  <c r="U262" i="2"/>
  <c r="U254" i="2"/>
  <c r="U246" i="2"/>
  <c r="U238" i="2"/>
  <c r="U230" i="2"/>
  <c r="U222" i="2"/>
  <c r="U214" i="2"/>
  <c r="U206" i="2"/>
  <c r="U198" i="2"/>
  <c r="U190" i="2"/>
  <c r="U182" i="2"/>
  <c r="U174" i="2"/>
  <c r="U166" i="2"/>
  <c r="U158" i="2"/>
  <c r="U150" i="2"/>
  <c r="U142" i="2"/>
  <c r="U134" i="2"/>
  <c r="U126" i="2"/>
  <c r="U118" i="2"/>
  <c r="U110" i="2"/>
  <c r="U102" i="2"/>
  <c r="U94" i="2"/>
  <c r="U86" i="2"/>
  <c r="U78" i="2"/>
  <c r="U70" i="2"/>
  <c r="U62" i="2"/>
  <c r="U54" i="2"/>
  <c r="U46" i="2"/>
  <c r="U38" i="2"/>
  <c r="U30" i="2"/>
  <c r="U22" i="2"/>
  <c r="U13" i="2"/>
  <c r="U16" i="2"/>
  <c r="B20" i="3" l="1"/>
  <c r="C19" i="3"/>
  <c r="B19" i="3"/>
  <c r="B18" i="3"/>
  <c r="B13" i="3"/>
  <c r="B15" i="3" s="1"/>
  <c r="C20" i="3" s="1"/>
  <c r="C18" i="3"/>
  <c r="P17" i="2"/>
  <c r="D18" i="3" l="1"/>
  <c r="F18" i="3" s="1"/>
  <c r="E18" i="3"/>
  <c r="E20" i="3"/>
  <c r="D20" i="3"/>
  <c r="F20" i="3" s="1"/>
  <c r="E19" i="3"/>
  <c r="D19" i="3"/>
  <c r="F19" i="3" s="1"/>
</calcChain>
</file>

<file path=xl/comments1.xml><?xml version="1.0" encoding="utf-8"?>
<comments xmlns="http://schemas.openxmlformats.org/spreadsheetml/2006/main">
  <authors>
    <author>Vincent</author>
  </authors>
  <commentList>
    <comment ref="T4" authorId="0" shapeId="0">
      <text>
        <r>
          <rPr>
            <b/>
            <sz val="9"/>
            <color indexed="81"/>
            <rFont val="Tahoma"/>
            <family val="2"/>
          </rPr>
          <t>Etirer la zone de moyenne</t>
        </r>
      </text>
    </comment>
  </commentList>
</comments>
</file>

<file path=xl/sharedStrings.xml><?xml version="1.0" encoding="utf-8"?>
<sst xmlns="http://schemas.openxmlformats.org/spreadsheetml/2006/main" count="123" uniqueCount="73">
  <si>
    <t>Conso</t>
  </si>
  <si>
    <t>L/100km</t>
  </si>
  <si>
    <t xml:space="preserve">Passat  : </t>
  </si>
  <si>
    <t>€/100km</t>
  </si>
  <si>
    <t>€/L</t>
  </si>
  <si>
    <t>E85</t>
  </si>
  <si>
    <t>/100km</t>
  </si>
  <si>
    <t>E</t>
  </si>
  <si>
    <t>SP95-E10</t>
  </si>
  <si>
    <t>SP95</t>
  </si>
  <si>
    <t>SP98</t>
  </si>
  <si>
    <t>E10</t>
  </si>
  <si>
    <t>P2</t>
  </si>
  <si>
    <t>%autoroute</t>
  </si>
  <si>
    <t>P3</t>
  </si>
  <si>
    <t>Auris</t>
  </si>
  <si>
    <t>Quantité</t>
  </si>
  <si>
    <t>Prix/L</t>
  </si>
  <si>
    <t>saison</t>
  </si>
  <si>
    <t>%Eth</t>
  </si>
  <si>
    <t>Type de trajet</t>
  </si>
  <si>
    <t>Date</t>
  </si>
  <si>
    <t>ODO</t>
  </si>
  <si>
    <t>Autor</t>
  </si>
  <si>
    <t>Ville</t>
  </si>
  <si>
    <t>%Eth réservoir précédent</t>
  </si>
  <si>
    <t>Conso moy ODB</t>
  </si>
  <si>
    <t>L/100Km</t>
  </si>
  <si>
    <t>Prix à la pompe</t>
  </si>
  <si>
    <t>Km Trip</t>
  </si>
  <si>
    <t>Km</t>
  </si>
  <si>
    <t>Total à mettre</t>
  </si>
  <si>
    <t>L de carburant</t>
  </si>
  <si>
    <t>%Eth souhaité</t>
  </si>
  <si>
    <t>On a</t>
  </si>
  <si>
    <t>L d'Eth dans le réservoir</t>
  </si>
  <si>
    <t>On veut arriver à</t>
  </si>
  <si>
    <t>L d'Eth au total</t>
  </si>
  <si>
    <t>Il faut donc</t>
  </si>
  <si>
    <t>L d'Eth</t>
  </si>
  <si>
    <t>SP</t>
  </si>
  <si>
    <t>Prix</t>
  </si>
  <si>
    <t>Mix</t>
  </si>
  <si>
    <t>Si SP95-E10</t>
  </si>
  <si>
    <t>Si SP95</t>
  </si>
  <si>
    <t>Si SP98</t>
  </si>
  <si>
    <t>ODB</t>
  </si>
  <si>
    <t>Ecart</t>
  </si>
  <si>
    <t>Conso moy réelle</t>
  </si>
  <si>
    <t>Moy</t>
  </si>
  <si>
    <t>Tot</t>
  </si>
  <si>
    <t>réserv.</t>
  </si>
  <si>
    <t>Rte</t>
  </si>
  <si>
    <t>km</t>
  </si>
  <si>
    <t>versé</t>
  </si>
  <si>
    <t>REMPLIR LES CASES COLOREES SEULEMENT</t>
  </si>
  <si>
    <t>(reporter colonne Q de la feuille précédente)</t>
  </si>
  <si>
    <t>%E85</t>
  </si>
  <si>
    <t>€/100k</t>
  </si>
  <si>
    <t>©GrandVince 2018</t>
  </si>
  <si>
    <t>REMPLIR LES CASES COLOREES SEULEMENT (et étirer la zone de moyenne de T4 au fur et à mesure)</t>
  </si>
  <si>
    <t>(Hiver:70%, Printemps:75%, Été:80%)</t>
  </si>
  <si>
    <t>%Eth dans l'E85 (auto)</t>
  </si>
  <si>
    <t>€/L du mix</t>
  </si>
  <si>
    <t xml:space="preserve">Capacité du réservoir (L) : </t>
  </si>
  <si>
    <t>Avant RESET</t>
  </si>
  <si>
    <t>Après RESET</t>
  </si>
  <si>
    <t>Km trip</t>
  </si>
  <si>
    <t>Conso trip</t>
  </si>
  <si>
    <t>A indiquer à la pompe</t>
  </si>
  <si>
    <t>L</t>
  </si>
  <si>
    <t>En cas de perte de la conso ODB (suite à reset 12V)</t>
  </si>
  <si>
    <t>L/100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</si>
</sst>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\ &quot;€&quot;"/>
    <numFmt numFmtId="166" formatCode="0.0%"/>
    <numFmt numFmtId="167" formatCode="0.0"/>
    <numFmt numFmtId="168" formatCode="\+0.0%;\-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9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9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0" xfId="0" applyFill="1"/>
    <xf numFmtId="167" fontId="0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6" fontId="0" fillId="7" borderId="0" xfId="0" applyNumberFormat="1" applyFont="1" applyFill="1" applyAlignment="1">
      <alignment horizontal="center"/>
    </xf>
    <xf numFmtId="0" fontId="0" fillId="7" borderId="0" xfId="0" applyFont="1" applyFill="1" applyAlignment="1">
      <alignment horizontal="center"/>
    </xf>
    <xf numFmtId="9" fontId="0" fillId="7" borderId="0" xfId="0" applyNumberFormat="1" applyFont="1" applyFill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8" fontId="1" fillId="5" borderId="1" xfId="0" applyNumberFormat="1" applyFont="1" applyFill="1" applyBorder="1" applyAlignment="1">
      <alignment horizontal="center"/>
    </xf>
    <xf numFmtId="14" fontId="0" fillId="0" borderId="0" xfId="0" applyNumberFormat="1"/>
    <xf numFmtId="9" fontId="0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9" fontId="5" fillId="0" borderId="3" xfId="0" applyNumberFormat="1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8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5" borderId="0" xfId="0" applyFill="1"/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Feuil1!$L$13:$O$13</c:f>
              <c:numCache>
                <c:formatCode>0%</c:formatCode>
                <c:ptCount val="4"/>
                <c:pt idx="0">
                  <c:v>0.75</c:v>
                </c:pt>
                <c:pt idx="1">
                  <c:v>0.1</c:v>
                </c:pt>
                <c:pt idx="2">
                  <c:v>0.05</c:v>
                </c:pt>
                <c:pt idx="3">
                  <c:v>0</c:v>
                </c:pt>
              </c:numCache>
            </c:numRef>
          </c:xVal>
          <c:yVal>
            <c:numRef>
              <c:f>Feuil1!$L$14:$O$14</c:f>
              <c:numCache>
                <c:formatCode>General</c:formatCode>
                <c:ptCount val="4"/>
                <c:pt idx="0">
                  <c:v>0.7</c:v>
                </c:pt>
                <c:pt idx="1">
                  <c:v>1.44</c:v>
                </c:pt>
                <c:pt idx="2">
                  <c:v>1.47</c:v>
                </c:pt>
                <c:pt idx="3">
                  <c:v>1.52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B1-438C-9A8D-256BBB13C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25000"/>
        <c:axId val="413525392"/>
      </c:scatterChart>
      <c:valAx>
        <c:axId val="413525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5392"/>
        <c:crosses val="autoZero"/>
        <c:crossBetween val="midCat"/>
      </c:valAx>
      <c:valAx>
        <c:axId val="41352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5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Conso!$U$3:$U$5</c:f>
              <c:strCache>
                <c:ptCount val="3"/>
                <c:pt idx="0">
                  <c:v>Conso</c:v>
                </c:pt>
                <c:pt idx="1">
                  <c:v>€/100k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Conso!$B$7:$B$628</c:f>
              <c:numCache>
                <c:formatCode>General</c:formatCode>
                <c:ptCount val="622"/>
                <c:pt idx="0">
                  <c:v>110537</c:v>
                </c:pt>
                <c:pt idx="1">
                  <c:v>111104</c:v>
                </c:pt>
                <c:pt idx="2">
                  <c:v>111808</c:v>
                </c:pt>
                <c:pt idx="3">
                  <c:v>112320</c:v>
                </c:pt>
                <c:pt idx="4">
                  <c:v>112834</c:v>
                </c:pt>
                <c:pt idx="5">
                  <c:v>113120</c:v>
                </c:pt>
                <c:pt idx="6">
                  <c:v>113739</c:v>
                </c:pt>
                <c:pt idx="7">
                  <c:v>114324</c:v>
                </c:pt>
                <c:pt idx="8">
                  <c:v>114875</c:v>
                </c:pt>
                <c:pt idx="9">
                  <c:v>115536</c:v>
                </c:pt>
                <c:pt idx="10">
                  <c:v>116211</c:v>
                </c:pt>
              </c:numCache>
            </c:numRef>
          </c:xVal>
          <c:yVal>
            <c:numRef>
              <c:f>Conso!$U$7:$U$628</c:f>
              <c:numCache>
                <c:formatCode>0.00</c:formatCode>
                <c:ptCount val="622"/>
                <c:pt idx="0">
                  <c:v>6.4363569983665618</c:v>
                </c:pt>
                <c:pt idx="1">
                  <c:v>6.0322380952380952</c:v>
                </c:pt>
                <c:pt idx="2">
                  <c:v>5.4558463837900728</c:v>
                </c:pt>
                <c:pt idx="3">
                  <c:v>5.147628841444396</c:v>
                </c:pt>
                <c:pt idx="4">
                  <c:v>5.4395488047131257</c:v>
                </c:pt>
                <c:pt idx="5">
                  <c:v>4.3043137502778395</c:v>
                </c:pt>
                <c:pt idx="6">
                  <c:v>4.5855887226454337</c:v>
                </c:pt>
                <c:pt idx="7">
                  <c:v>5.7959325266493806</c:v>
                </c:pt>
                <c:pt idx="8">
                  <c:v>5.8709587538246124</c:v>
                </c:pt>
                <c:pt idx="9">
                  <c:v>4.708495114391992</c:v>
                </c:pt>
                <c:pt idx="10">
                  <c:v>6.0765513416320882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B7-41C9-8EE8-3232A4F5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23824"/>
        <c:axId val="413523432"/>
      </c:scatterChart>
      <c:scatterChart>
        <c:scatterStyle val="lineMarker"/>
        <c:varyColors val="0"/>
        <c:ser>
          <c:idx val="0"/>
          <c:order val="0"/>
          <c:tx>
            <c:strRef>
              <c:f>Conso!$R$3:$R$5</c:f>
              <c:strCache>
                <c:ptCount val="3"/>
                <c:pt idx="0">
                  <c:v>Conso</c:v>
                </c:pt>
                <c:pt idx="1">
                  <c:v>L/100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Conso!$B$7:$B$628</c:f>
              <c:numCache>
                <c:formatCode>General</c:formatCode>
                <c:ptCount val="622"/>
                <c:pt idx="0">
                  <c:v>110537</c:v>
                </c:pt>
                <c:pt idx="1">
                  <c:v>111104</c:v>
                </c:pt>
                <c:pt idx="2">
                  <c:v>111808</c:v>
                </c:pt>
                <c:pt idx="3">
                  <c:v>112320</c:v>
                </c:pt>
                <c:pt idx="4">
                  <c:v>112834</c:v>
                </c:pt>
                <c:pt idx="5">
                  <c:v>113120</c:v>
                </c:pt>
                <c:pt idx="6">
                  <c:v>113739</c:v>
                </c:pt>
                <c:pt idx="7">
                  <c:v>114324</c:v>
                </c:pt>
                <c:pt idx="8">
                  <c:v>114875</c:v>
                </c:pt>
                <c:pt idx="9">
                  <c:v>115536</c:v>
                </c:pt>
                <c:pt idx="10">
                  <c:v>116211</c:v>
                </c:pt>
              </c:numCache>
            </c:numRef>
          </c:xVal>
          <c:yVal>
            <c:numRef>
              <c:f>Conso!$R$7:$R$628</c:f>
              <c:numCache>
                <c:formatCode>0.00</c:formatCode>
                <c:ptCount val="622"/>
                <c:pt idx="0">
                  <c:v>6.2130177514792901</c:v>
                </c:pt>
                <c:pt idx="1">
                  <c:v>5.1164021164021163</c:v>
                </c:pt>
                <c:pt idx="2">
                  <c:v>5.265625</c:v>
                </c:pt>
                <c:pt idx="3">
                  <c:v>5.474609375</c:v>
                </c:pt>
                <c:pt idx="4">
                  <c:v>6.3657587548638137</c:v>
                </c:pt>
                <c:pt idx="5">
                  <c:v>6.0454545454545459</c:v>
                </c:pt>
                <c:pt idx="6">
                  <c:v>6.3263327948303703</c:v>
                </c:pt>
                <c:pt idx="7">
                  <c:v>6.1658119658119661</c:v>
                </c:pt>
                <c:pt idx="8">
                  <c:v>6.8675136116152462</c:v>
                </c:pt>
                <c:pt idx="9">
                  <c:v>5.1043872919818449</c:v>
                </c:pt>
                <c:pt idx="10">
                  <c:v>6.0755555555555549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B7-41C9-8EE8-3232A4F5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26960"/>
        <c:axId val="413526568"/>
      </c:scatterChart>
      <c:valAx>
        <c:axId val="413523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3432"/>
        <c:crosses val="autoZero"/>
        <c:crossBetween val="midCat"/>
      </c:valAx>
      <c:valAx>
        <c:axId val="413523432"/>
        <c:scaling>
          <c:orientation val="minMax"/>
          <c:max val="9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Conso</a:t>
                </a:r>
                <a:r>
                  <a:rPr lang="en-US" baseline="0"/>
                  <a:t> (€/100km)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3824"/>
        <c:crosses val="autoZero"/>
        <c:crossBetween val="midCat"/>
      </c:valAx>
      <c:valAx>
        <c:axId val="413526568"/>
        <c:scaling>
          <c:orientation val="minMax"/>
          <c:max val="8"/>
          <c:min val="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Conso (L/100km)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6960"/>
        <c:crosses val="max"/>
        <c:crossBetween val="midCat"/>
      </c:valAx>
      <c:valAx>
        <c:axId val="41352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526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%Ethanol réservoir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Conso!$B$6:$B$628</c:f>
              <c:numCache>
                <c:formatCode>General</c:formatCode>
                <c:ptCount val="623"/>
                <c:pt idx="0">
                  <c:v>110199</c:v>
                </c:pt>
                <c:pt idx="1">
                  <c:v>110537</c:v>
                </c:pt>
                <c:pt idx="2">
                  <c:v>111104</c:v>
                </c:pt>
                <c:pt idx="3">
                  <c:v>111808</c:v>
                </c:pt>
                <c:pt idx="4">
                  <c:v>112320</c:v>
                </c:pt>
                <c:pt idx="5">
                  <c:v>112834</c:v>
                </c:pt>
                <c:pt idx="6">
                  <c:v>113120</c:v>
                </c:pt>
                <c:pt idx="7">
                  <c:v>113739</c:v>
                </c:pt>
                <c:pt idx="8">
                  <c:v>114324</c:v>
                </c:pt>
                <c:pt idx="9">
                  <c:v>114875</c:v>
                </c:pt>
                <c:pt idx="10">
                  <c:v>115536</c:v>
                </c:pt>
                <c:pt idx="11">
                  <c:v>116211</c:v>
                </c:pt>
              </c:numCache>
            </c:numRef>
          </c:xVal>
          <c:yVal>
            <c:numRef>
              <c:f>Conso!$Q$6:$Q$628</c:f>
              <c:numCache>
                <c:formatCode>0.0%</c:formatCode>
                <c:ptCount val="623"/>
                <c:pt idx="0">
                  <c:v>0.31666666666666665</c:v>
                </c:pt>
                <c:pt idx="1">
                  <c:v>0.30111111111111111</c:v>
                </c:pt>
                <c:pt idx="2">
                  <c:v>0.40213925925925931</c:v>
                </c:pt>
                <c:pt idx="3">
                  <c:v>0.51536587390946509</c:v>
                </c:pt>
                <c:pt idx="4">
                  <c:v>0.60359464178319167</c:v>
                </c:pt>
                <c:pt idx="5">
                  <c:v>0.59404760446883542</c:v>
                </c:pt>
                <c:pt idx="6">
                  <c:v>0.63762353599625399</c:v>
                </c:pt>
                <c:pt idx="7">
                  <c:v>0.58337158778262499</c:v>
                </c:pt>
                <c:pt idx="8">
                  <c:v>0.5952335173088632</c:v>
                </c:pt>
                <c:pt idx="9">
                  <c:v>0.59853048853181023</c:v>
                </c:pt>
                <c:pt idx="10">
                  <c:v>0.54638785113040411</c:v>
                </c:pt>
                <c:pt idx="11">
                  <c:v>0.59066861168911811</c:v>
                </c:pt>
                <c:pt idx="12">
                  <c:v>0.59066861168911811</c:v>
                </c:pt>
                <c:pt idx="13">
                  <c:v>0.59066861168911811</c:v>
                </c:pt>
                <c:pt idx="14">
                  <c:v>0.59066861168911811</c:v>
                </c:pt>
                <c:pt idx="15">
                  <c:v>0.59066861168911811</c:v>
                </c:pt>
                <c:pt idx="16">
                  <c:v>0.59066861168911811</c:v>
                </c:pt>
                <c:pt idx="17">
                  <c:v>0.59066861168911811</c:v>
                </c:pt>
                <c:pt idx="18">
                  <c:v>0.59066861168911811</c:v>
                </c:pt>
                <c:pt idx="19">
                  <c:v>0.59066861168911811</c:v>
                </c:pt>
                <c:pt idx="20">
                  <c:v>0.59066861168911811</c:v>
                </c:pt>
                <c:pt idx="21">
                  <c:v>0.59066861168911811</c:v>
                </c:pt>
                <c:pt idx="22">
                  <c:v>0.59066861168911811</c:v>
                </c:pt>
                <c:pt idx="23">
                  <c:v>0.59066861168911811</c:v>
                </c:pt>
                <c:pt idx="24">
                  <c:v>0.59066861168911811</c:v>
                </c:pt>
                <c:pt idx="25">
                  <c:v>0.59066861168911811</c:v>
                </c:pt>
                <c:pt idx="26">
                  <c:v>0.59066861168911811</c:v>
                </c:pt>
                <c:pt idx="27">
                  <c:v>0.59066861168911811</c:v>
                </c:pt>
                <c:pt idx="28">
                  <c:v>0.59066861168911811</c:v>
                </c:pt>
                <c:pt idx="29">
                  <c:v>0.59066861168911811</c:v>
                </c:pt>
                <c:pt idx="30">
                  <c:v>0.59066861168911811</c:v>
                </c:pt>
                <c:pt idx="31">
                  <c:v>0.59066861168911811</c:v>
                </c:pt>
                <c:pt idx="32">
                  <c:v>0.59066861168911811</c:v>
                </c:pt>
                <c:pt idx="33">
                  <c:v>0.59066861168911811</c:v>
                </c:pt>
                <c:pt idx="34">
                  <c:v>0.59066861168911811</c:v>
                </c:pt>
                <c:pt idx="35">
                  <c:v>0.59066861168911811</c:v>
                </c:pt>
                <c:pt idx="36">
                  <c:v>0.59066861168911811</c:v>
                </c:pt>
                <c:pt idx="37">
                  <c:v>0.59066861168911811</c:v>
                </c:pt>
                <c:pt idx="38">
                  <c:v>0.59066861168911811</c:v>
                </c:pt>
                <c:pt idx="39">
                  <c:v>0.59066861168911811</c:v>
                </c:pt>
                <c:pt idx="40">
                  <c:v>0.59066861168911811</c:v>
                </c:pt>
                <c:pt idx="41">
                  <c:v>0.59066861168911811</c:v>
                </c:pt>
                <c:pt idx="42">
                  <c:v>0.59066861168911811</c:v>
                </c:pt>
                <c:pt idx="43">
                  <c:v>0.59066861168911811</c:v>
                </c:pt>
                <c:pt idx="44">
                  <c:v>0.59066861168911811</c:v>
                </c:pt>
                <c:pt idx="45">
                  <c:v>0.59066861168911811</c:v>
                </c:pt>
                <c:pt idx="46">
                  <c:v>0.59066861168911811</c:v>
                </c:pt>
                <c:pt idx="47">
                  <c:v>0.59066861168911811</c:v>
                </c:pt>
                <c:pt idx="48">
                  <c:v>0.59066861168911811</c:v>
                </c:pt>
                <c:pt idx="49">
                  <c:v>0.59066861168911811</c:v>
                </c:pt>
                <c:pt idx="50">
                  <c:v>0.59066861168911811</c:v>
                </c:pt>
                <c:pt idx="51">
                  <c:v>0.59066861168911811</c:v>
                </c:pt>
                <c:pt idx="52">
                  <c:v>0.59066861168911811</c:v>
                </c:pt>
                <c:pt idx="53">
                  <c:v>0.59066861168911811</c:v>
                </c:pt>
                <c:pt idx="54">
                  <c:v>0.59066861168911811</c:v>
                </c:pt>
                <c:pt idx="55">
                  <c:v>0.59066861168911811</c:v>
                </c:pt>
                <c:pt idx="56">
                  <c:v>0.59066861168911811</c:v>
                </c:pt>
                <c:pt idx="57">
                  <c:v>0.59066861168911811</c:v>
                </c:pt>
                <c:pt idx="58">
                  <c:v>0.59066861168911811</c:v>
                </c:pt>
                <c:pt idx="59">
                  <c:v>0.59066861168911811</c:v>
                </c:pt>
                <c:pt idx="60">
                  <c:v>0.59066861168911811</c:v>
                </c:pt>
                <c:pt idx="61">
                  <c:v>0.59066861168911811</c:v>
                </c:pt>
                <c:pt idx="62">
                  <c:v>0.59066861168911811</c:v>
                </c:pt>
                <c:pt idx="63">
                  <c:v>0.59066861168911811</c:v>
                </c:pt>
                <c:pt idx="64">
                  <c:v>0.59066861168911811</c:v>
                </c:pt>
                <c:pt idx="65">
                  <c:v>0.59066861168911811</c:v>
                </c:pt>
                <c:pt idx="66">
                  <c:v>0.59066861168911811</c:v>
                </c:pt>
                <c:pt idx="67">
                  <c:v>0.59066861168911811</c:v>
                </c:pt>
                <c:pt idx="68">
                  <c:v>0.59066861168911811</c:v>
                </c:pt>
                <c:pt idx="69">
                  <c:v>0.59066861168911811</c:v>
                </c:pt>
                <c:pt idx="70">
                  <c:v>0.59066861168911811</c:v>
                </c:pt>
                <c:pt idx="71">
                  <c:v>0.59066861168911811</c:v>
                </c:pt>
                <c:pt idx="72">
                  <c:v>0.59066861168911811</c:v>
                </c:pt>
                <c:pt idx="73">
                  <c:v>0.59066861168911811</c:v>
                </c:pt>
                <c:pt idx="74">
                  <c:v>0.59066861168911811</c:v>
                </c:pt>
                <c:pt idx="75">
                  <c:v>0.59066861168911811</c:v>
                </c:pt>
                <c:pt idx="76">
                  <c:v>0.59066861168911811</c:v>
                </c:pt>
                <c:pt idx="77">
                  <c:v>0.59066861168911811</c:v>
                </c:pt>
                <c:pt idx="78">
                  <c:v>0.59066861168911811</c:v>
                </c:pt>
                <c:pt idx="79">
                  <c:v>0.59066861168911811</c:v>
                </c:pt>
                <c:pt idx="80">
                  <c:v>0.59066861168911811</c:v>
                </c:pt>
                <c:pt idx="81">
                  <c:v>0.59066861168911811</c:v>
                </c:pt>
                <c:pt idx="82">
                  <c:v>0.59066861168911811</c:v>
                </c:pt>
                <c:pt idx="83">
                  <c:v>0.59066861168911811</c:v>
                </c:pt>
                <c:pt idx="84">
                  <c:v>0.59066861168911811</c:v>
                </c:pt>
                <c:pt idx="85">
                  <c:v>0.59066861168911811</c:v>
                </c:pt>
                <c:pt idx="86">
                  <c:v>0.59066861168911811</c:v>
                </c:pt>
                <c:pt idx="87">
                  <c:v>0.59066861168911811</c:v>
                </c:pt>
                <c:pt idx="88">
                  <c:v>0.59066861168911811</c:v>
                </c:pt>
                <c:pt idx="89">
                  <c:v>0.59066861168911811</c:v>
                </c:pt>
                <c:pt idx="90">
                  <c:v>0.59066861168911811</c:v>
                </c:pt>
                <c:pt idx="91">
                  <c:v>0.59066861168911811</c:v>
                </c:pt>
                <c:pt idx="92">
                  <c:v>0.59066861168911811</c:v>
                </c:pt>
                <c:pt idx="93">
                  <c:v>0.59066861168911811</c:v>
                </c:pt>
                <c:pt idx="94">
                  <c:v>0.59066861168911811</c:v>
                </c:pt>
                <c:pt idx="95">
                  <c:v>0.59066861168911811</c:v>
                </c:pt>
                <c:pt idx="96">
                  <c:v>0.59066861168911811</c:v>
                </c:pt>
                <c:pt idx="97">
                  <c:v>0.59066861168911811</c:v>
                </c:pt>
                <c:pt idx="98">
                  <c:v>0.59066861168911811</c:v>
                </c:pt>
                <c:pt idx="99">
                  <c:v>0.59066861168911811</c:v>
                </c:pt>
                <c:pt idx="100">
                  <c:v>0.59066861168911811</c:v>
                </c:pt>
                <c:pt idx="101">
                  <c:v>0.59066861168911811</c:v>
                </c:pt>
                <c:pt idx="102">
                  <c:v>0.59066861168911811</c:v>
                </c:pt>
                <c:pt idx="103">
                  <c:v>0.59066861168911811</c:v>
                </c:pt>
                <c:pt idx="104">
                  <c:v>0.59066861168911811</c:v>
                </c:pt>
                <c:pt idx="105">
                  <c:v>0.59066861168911811</c:v>
                </c:pt>
                <c:pt idx="106">
                  <c:v>0.59066861168911811</c:v>
                </c:pt>
                <c:pt idx="107">
                  <c:v>0.59066861168911811</c:v>
                </c:pt>
                <c:pt idx="108">
                  <c:v>0.59066861168911811</c:v>
                </c:pt>
                <c:pt idx="109">
                  <c:v>0.59066861168911811</c:v>
                </c:pt>
                <c:pt idx="110">
                  <c:v>0.59066861168911811</c:v>
                </c:pt>
                <c:pt idx="111">
                  <c:v>0.59066861168911811</c:v>
                </c:pt>
                <c:pt idx="112">
                  <c:v>0.59066861168911811</c:v>
                </c:pt>
                <c:pt idx="113">
                  <c:v>0.59066861168911811</c:v>
                </c:pt>
                <c:pt idx="114">
                  <c:v>0.59066861168911811</c:v>
                </c:pt>
                <c:pt idx="115">
                  <c:v>0.59066861168911811</c:v>
                </c:pt>
                <c:pt idx="116">
                  <c:v>0.59066861168911811</c:v>
                </c:pt>
                <c:pt idx="117">
                  <c:v>0.59066861168911811</c:v>
                </c:pt>
                <c:pt idx="118">
                  <c:v>0.59066861168911811</c:v>
                </c:pt>
                <c:pt idx="119">
                  <c:v>0.59066861168911811</c:v>
                </c:pt>
                <c:pt idx="120">
                  <c:v>0.59066861168911811</c:v>
                </c:pt>
                <c:pt idx="121">
                  <c:v>0.59066861168911811</c:v>
                </c:pt>
                <c:pt idx="122">
                  <c:v>0.59066861168911811</c:v>
                </c:pt>
                <c:pt idx="123">
                  <c:v>0.59066861168911811</c:v>
                </c:pt>
                <c:pt idx="124">
                  <c:v>0.59066861168911811</c:v>
                </c:pt>
                <c:pt idx="125">
                  <c:v>0.59066861168911811</c:v>
                </c:pt>
                <c:pt idx="126">
                  <c:v>0.59066861168911811</c:v>
                </c:pt>
                <c:pt idx="127">
                  <c:v>0.59066861168911811</c:v>
                </c:pt>
                <c:pt idx="128">
                  <c:v>0.59066861168911811</c:v>
                </c:pt>
                <c:pt idx="129">
                  <c:v>0.59066861168911811</c:v>
                </c:pt>
                <c:pt idx="130">
                  <c:v>0.59066861168911811</c:v>
                </c:pt>
                <c:pt idx="131">
                  <c:v>0.59066861168911811</c:v>
                </c:pt>
                <c:pt idx="132">
                  <c:v>0.59066861168911811</c:v>
                </c:pt>
                <c:pt idx="133">
                  <c:v>0.59066861168911811</c:v>
                </c:pt>
                <c:pt idx="134">
                  <c:v>0.59066861168911811</c:v>
                </c:pt>
                <c:pt idx="135">
                  <c:v>0.59066861168911811</c:v>
                </c:pt>
                <c:pt idx="136">
                  <c:v>0.59066861168911811</c:v>
                </c:pt>
                <c:pt idx="137">
                  <c:v>0.59066861168911811</c:v>
                </c:pt>
                <c:pt idx="138">
                  <c:v>0.59066861168911811</c:v>
                </c:pt>
                <c:pt idx="139">
                  <c:v>0.59066861168911811</c:v>
                </c:pt>
                <c:pt idx="140">
                  <c:v>0.59066861168911811</c:v>
                </c:pt>
                <c:pt idx="141">
                  <c:v>0.59066861168911811</c:v>
                </c:pt>
                <c:pt idx="142">
                  <c:v>0.59066861168911811</c:v>
                </c:pt>
                <c:pt idx="143">
                  <c:v>0.59066861168911811</c:v>
                </c:pt>
                <c:pt idx="144">
                  <c:v>0.59066861168911811</c:v>
                </c:pt>
                <c:pt idx="145">
                  <c:v>0.59066861168911811</c:v>
                </c:pt>
                <c:pt idx="146">
                  <c:v>0.59066861168911811</c:v>
                </c:pt>
                <c:pt idx="147">
                  <c:v>0.59066861168911811</c:v>
                </c:pt>
                <c:pt idx="148">
                  <c:v>0.59066861168911811</c:v>
                </c:pt>
                <c:pt idx="149">
                  <c:v>0.59066861168911811</c:v>
                </c:pt>
                <c:pt idx="150">
                  <c:v>0.59066861168911811</c:v>
                </c:pt>
                <c:pt idx="151">
                  <c:v>0.59066861168911811</c:v>
                </c:pt>
                <c:pt idx="152">
                  <c:v>0.59066861168911811</c:v>
                </c:pt>
                <c:pt idx="153">
                  <c:v>0.59066861168911811</c:v>
                </c:pt>
                <c:pt idx="154">
                  <c:v>0.59066861168911811</c:v>
                </c:pt>
                <c:pt idx="155">
                  <c:v>0.59066861168911811</c:v>
                </c:pt>
                <c:pt idx="156">
                  <c:v>0.59066861168911811</c:v>
                </c:pt>
                <c:pt idx="157">
                  <c:v>0.59066861168911811</c:v>
                </c:pt>
                <c:pt idx="158">
                  <c:v>0.59066861168911811</c:v>
                </c:pt>
                <c:pt idx="159">
                  <c:v>0.59066861168911811</c:v>
                </c:pt>
                <c:pt idx="160">
                  <c:v>0.59066861168911811</c:v>
                </c:pt>
                <c:pt idx="161">
                  <c:v>0.59066861168911811</c:v>
                </c:pt>
                <c:pt idx="162">
                  <c:v>0.59066861168911811</c:v>
                </c:pt>
                <c:pt idx="163">
                  <c:v>0.59066861168911811</c:v>
                </c:pt>
                <c:pt idx="164">
                  <c:v>0.59066861168911811</c:v>
                </c:pt>
                <c:pt idx="165">
                  <c:v>0.59066861168911811</c:v>
                </c:pt>
                <c:pt idx="166">
                  <c:v>0.59066861168911811</c:v>
                </c:pt>
                <c:pt idx="167">
                  <c:v>0.59066861168911811</c:v>
                </c:pt>
                <c:pt idx="168">
                  <c:v>0.59066861168911811</c:v>
                </c:pt>
                <c:pt idx="169">
                  <c:v>0.59066861168911811</c:v>
                </c:pt>
                <c:pt idx="170">
                  <c:v>0.59066861168911811</c:v>
                </c:pt>
                <c:pt idx="171">
                  <c:v>0.59066861168911811</c:v>
                </c:pt>
                <c:pt idx="172">
                  <c:v>0.59066861168911811</c:v>
                </c:pt>
                <c:pt idx="173">
                  <c:v>0.59066861168911811</c:v>
                </c:pt>
                <c:pt idx="174">
                  <c:v>0.59066861168911811</c:v>
                </c:pt>
                <c:pt idx="175">
                  <c:v>0.59066861168911811</c:v>
                </c:pt>
                <c:pt idx="176">
                  <c:v>0.59066861168911811</c:v>
                </c:pt>
                <c:pt idx="177">
                  <c:v>0.59066861168911811</c:v>
                </c:pt>
                <c:pt idx="178">
                  <c:v>0.59066861168911811</c:v>
                </c:pt>
                <c:pt idx="179">
                  <c:v>0.59066861168911811</c:v>
                </c:pt>
                <c:pt idx="180">
                  <c:v>0.59066861168911811</c:v>
                </c:pt>
                <c:pt idx="181">
                  <c:v>0.59066861168911811</c:v>
                </c:pt>
                <c:pt idx="182">
                  <c:v>0.59066861168911811</c:v>
                </c:pt>
                <c:pt idx="183">
                  <c:v>0.59066861168911811</c:v>
                </c:pt>
                <c:pt idx="184">
                  <c:v>0.59066861168911811</c:v>
                </c:pt>
                <c:pt idx="185">
                  <c:v>0.59066861168911811</c:v>
                </c:pt>
                <c:pt idx="186">
                  <c:v>0.59066861168911811</c:v>
                </c:pt>
                <c:pt idx="187">
                  <c:v>0.59066861168911811</c:v>
                </c:pt>
                <c:pt idx="188">
                  <c:v>0.59066861168911811</c:v>
                </c:pt>
                <c:pt idx="189">
                  <c:v>0.59066861168911811</c:v>
                </c:pt>
                <c:pt idx="190">
                  <c:v>0.59066861168911811</c:v>
                </c:pt>
                <c:pt idx="191">
                  <c:v>0.59066861168911811</c:v>
                </c:pt>
                <c:pt idx="192">
                  <c:v>0.59066861168911811</c:v>
                </c:pt>
                <c:pt idx="193">
                  <c:v>0.59066861168911811</c:v>
                </c:pt>
                <c:pt idx="194">
                  <c:v>0.59066861168911811</c:v>
                </c:pt>
                <c:pt idx="195">
                  <c:v>0.59066861168911811</c:v>
                </c:pt>
                <c:pt idx="196">
                  <c:v>0.59066861168911811</c:v>
                </c:pt>
                <c:pt idx="197">
                  <c:v>0.59066861168911811</c:v>
                </c:pt>
                <c:pt idx="198">
                  <c:v>0.59066861168911811</c:v>
                </c:pt>
                <c:pt idx="199">
                  <c:v>0.59066861168911811</c:v>
                </c:pt>
                <c:pt idx="200">
                  <c:v>0.59066861168911811</c:v>
                </c:pt>
                <c:pt idx="201">
                  <c:v>0.59066861168911811</c:v>
                </c:pt>
                <c:pt idx="202">
                  <c:v>0.59066861168911811</c:v>
                </c:pt>
                <c:pt idx="203">
                  <c:v>0.59066861168911811</c:v>
                </c:pt>
                <c:pt idx="204">
                  <c:v>0.59066861168911811</c:v>
                </c:pt>
                <c:pt idx="205">
                  <c:v>0.59066861168911811</c:v>
                </c:pt>
                <c:pt idx="206">
                  <c:v>0.59066861168911811</c:v>
                </c:pt>
                <c:pt idx="207">
                  <c:v>0.59066861168911811</c:v>
                </c:pt>
                <c:pt idx="208">
                  <c:v>0.59066861168911811</c:v>
                </c:pt>
                <c:pt idx="209">
                  <c:v>0.59066861168911811</c:v>
                </c:pt>
                <c:pt idx="210">
                  <c:v>0.59066861168911811</c:v>
                </c:pt>
                <c:pt idx="211">
                  <c:v>0.59066861168911811</c:v>
                </c:pt>
                <c:pt idx="212">
                  <c:v>0.59066861168911811</c:v>
                </c:pt>
                <c:pt idx="213">
                  <c:v>0.59066861168911811</c:v>
                </c:pt>
                <c:pt idx="214">
                  <c:v>0.59066861168911811</c:v>
                </c:pt>
                <c:pt idx="215">
                  <c:v>0.59066861168911811</c:v>
                </c:pt>
                <c:pt idx="216">
                  <c:v>0.59066861168911811</c:v>
                </c:pt>
                <c:pt idx="217">
                  <c:v>0.59066861168911811</c:v>
                </c:pt>
                <c:pt idx="218">
                  <c:v>0.59066861168911811</c:v>
                </c:pt>
                <c:pt idx="219">
                  <c:v>0.59066861168911811</c:v>
                </c:pt>
                <c:pt idx="220">
                  <c:v>0.59066861168911811</c:v>
                </c:pt>
                <c:pt idx="221">
                  <c:v>0.59066861168911811</c:v>
                </c:pt>
                <c:pt idx="222">
                  <c:v>0.59066861168911811</c:v>
                </c:pt>
                <c:pt idx="223">
                  <c:v>0.59066861168911811</c:v>
                </c:pt>
                <c:pt idx="224">
                  <c:v>0.59066861168911811</c:v>
                </c:pt>
                <c:pt idx="225">
                  <c:v>0.59066861168911811</c:v>
                </c:pt>
                <c:pt idx="226">
                  <c:v>0.59066861168911811</c:v>
                </c:pt>
                <c:pt idx="227">
                  <c:v>0.59066861168911811</c:v>
                </c:pt>
                <c:pt idx="228">
                  <c:v>0.59066861168911811</c:v>
                </c:pt>
                <c:pt idx="229">
                  <c:v>0.59066861168911811</c:v>
                </c:pt>
                <c:pt idx="230">
                  <c:v>0.59066861168911811</c:v>
                </c:pt>
                <c:pt idx="231">
                  <c:v>0.59066861168911811</c:v>
                </c:pt>
                <c:pt idx="232">
                  <c:v>0.59066861168911811</c:v>
                </c:pt>
                <c:pt idx="233">
                  <c:v>0.59066861168911811</c:v>
                </c:pt>
                <c:pt idx="234">
                  <c:v>0.59066861168911811</c:v>
                </c:pt>
                <c:pt idx="235">
                  <c:v>0.59066861168911811</c:v>
                </c:pt>
                <c:pt idx="236">
                  <c:v>0.59066861168911811</c:v>
                </c:pt>
                <c:pt idx="237">
                  <c:v>0.59066861168911811</c:v>
                </c:pt>
                <c:pt idx="238">
                  <c:v>0.59066861168911811</c:v>
                </c:pt>
                <c:pt idx="239">
                  <c:v>0.59066861168911811</c:v>
                </c:pt>
                <c:pt idx="240">
                  <c:v>0.59066861168911811</c:v>
                </c:pt>
                <c:pt idx="241">
                  <c:v>0.59066861168911811</c:v>
                </c:pt>
                <c:pt idx="242">
                  <c:v>0.59066861168911811</c:v>
                </c:pt>
                <c:pt idx="243">
                  <c:v>0.59066861168911811</c:v>
                </c:pt>
                <c:pt idx="244">
                  <c:v>0.59066861168911811</c:v>
                </c:pt>
                <c:pt idx="245">
                  <c:v>0.59066861168911811</c:v>
                </c:pt>
                <c:pt idx="246">
                  <c:v>0.59066861168911811</c:v>
                </c:pt>
                <c:pt idx="247">
                  <c:v>0.59066861168911811</c:v>
                </c:pt>
                <c:pt idx="248">
                  <c:v>0.59066861168911811</c:v>
                </c:pt>
                <c:pt idx="249">
                  <c:v>0.59066861168911811</c:v>
                </c:pt>
                <c:pt idx="250">
                  <c:v>0.59066861168911811</c:v>
                </c:pt>
                <c:pt idx="251">
                  <c:v>0.59066861168911811</c:v>
                </c:pt>
                <c:pt idx="252">
                  <c:v>0.59066861168911811</c:v>
                </c:pt>
                <c:pt idx="253">
                  <c:v>0.59066861168911811</c:v>
                </c:pt>
                <c:pt idx="254">
                  <c:v>0.59066861168911811</c:v>
                </c:pt>
                <c:pt idx="255">
                  <c:v>0.59066861168911811</c:v>
                </c:pt>
                <c:pt idx="256">
                  <c:v>0.59066861168911811</c:v>
                </c:pt>
                <c:pt idx="257">
                  <c:v>0.59066861168911811</c:v>
                </c:pt>
                <c:pt idx="258">
                  <c:v>0.59066861168911811</c:v>
                </c:pt>
                <c:pt idx="259">
                  <c:v>0.59066861168911811</c:v>
                </c:pt>
                <c:pt idx="260">
                  <c:v>0.59066861168911811</c:v>
                </c:pt>
                <c:pt idx="261">
                  <c:v>0.59066861168911811</c:v>
                </c:pt>
                <c:pt idx="262">
                  <c:v>0.59066861168911811</c:v>
                </c:pt>
                <c:pt idx="263">
                  <c:v>0.59066861168911811</c:v>
                </c:pt>
                <c:pt idx="264">
                  <c:v>0.59066861168911811</c:v>
                </c:pt>
                <c:pt idx="265">
                  <c:v>0.59066861168911811</c:v>
                </c:pt>
                <c:pt idx="266">
                  <c:v>0.59066861168911811</c:v>
                </c:pt>
                <c:pt idx="267">
                  <c:v>0.59066861168911811</c:v>
                </c:pt>
                <c:pt idx="268">
                  <c:v>0.59066861168911811</c:v>
                </c:pt>
                <c:pt idx="269">
                  <c:v>0.59066861168911811</c:v>
                </c:pt>
                <c:pt idx="270">
                  <c:v>0.59066861168911811</c:v>
                </c:pt>
                <c:pt idx="271">
                  <c:v>0.59066861168911811</c:v>
                </c:pt>
                <c:pt idx="272">
                  <c:v>0.59066861168911811</c:v>
                </c:pt>
                <c:pt idx="273">
                  <c:v>0.59066861168911811</c:v>
                </c:pt>
                <c:pt idx="274">
                  <c:v>0.59066861168911811</c:v>
                </c:pt>
                <c:pt idx="275">
                  <c:v>0.59066861168911811</c:v>
                </c:pt>
                <c:pt idx="276">
                  <c:v>0.59066861168911811</c:v>
                </c:pt>
                <c:pt idx="277">
                  <c:v>0.59066861168911811</c:v>
                </c:pt>
                <c:pt idx="278">
                  <c:v>0.59066861168911811</c:v>
                </c:pt>
                <c:pt idx="279">
                  <c:v>0.59066861168911811</c:v>
                </c:pt>
                <c:pt idx="280">
                  <c:v>0.59066861168911811</c:v>
                </c:pt>
                <c:pt idx="281">
                  <c:v>0.59066861168911811</c:v>
                </c:pt>
                <c:pt idx="282">
                  <c:v>0.59066861168911811</c:v>
                </c:pt>
                <c:pt idx="283">
                  <c:v>0.59066861168911811</c:v>
                </c:pt>
                <c:pt idx="284">
                  <c:v>0.59066861168911811</c:v>
                </c:pt>
                <c:pt idx="285">
                  <c:v>0.59066861168911811</c:v>
                </c:pt>
                <c:pt idx="286">
                  <c:v>0.59066861168911811</c:v>
                </c:pt>
                <c:pt idx="287">
                  <c:v>0.59066861168911811</c:v>
                </c:pt>
                <c:pt idx="288">
                  <c:v>0.59066861168911811</c:v>
                </c:pt>
                <c:pt idx="289">
                  <c:v>0.59066861168911811</c:v>
                </c:pt>
                <c:pt idx="290">
                  <c:v>0.59066861168911811</c:v>
                </c:pt>
                <c:pt idx="291">
                  <c:v>0.59066861168911811</c:v>
                </c:pt>
                <c:pt idx="292">
                  <c:v>0.59066861168911811</c:v>
                </c:pt>
                <c:pt idx="293">
                  <c:v>0.59066861168911811</c:v>
                </c:pt>
                <c:pt idx="294">
                  <c:v>0.59066861168911811</c:v>
                </c:pt>
                <c:pt idx="295">
                  <c:v>0.59066861168911811</c:v>
                </c:pt>
                <c:pt idx="296">
                  <c:v>0.59066861168911811</c:v>
                </c:pt>
                <c:pt idx="297">
                  <c:v>0.59066861168911811</c:v>
                </c:pt>
                <c:pt idx="298">
                  <c:v>0.59066861168911811</c:v>
                </c:pt>
                <c:pt idx="299">
                  <c:v>0.59066861168911811</c:v>
                </c:pt>
                <c:pt idx="300">
                  <c:v>0.59066861168911811</c:v>
                </c:pt>
                <c:pt idx="301">
                  <c:v>0.59066861168911811</c:v>
                </c:pt>
                <c:pt idx="302">
                  <c:v>0.59066861168911811</c:v>
                </c:pt>
                <c:pt idx="303">
                  <c:v>0.59066861168911811</c:v>
                </c:pt>
                <c:pt idx="304">
                  <c:v>0.59066861168911811</c:v>
                </c:pt>
                <c:pt idx="305">
                  <c:v>0.59066861168911811</c:v>
                </c:pt>
                <c:pt idx="306">
                  <c:v>0.59066861168911811</c:v>
                </c:pt>
                <c:pt idx="307">
                  <c:v>0.59066861168911811</c:v>
                </c:pt>
                <c:pt idx="308">
                  <c:v>0.59066861168911811</c:v>
                </c:pt>
                <c:pt idx="309">
                  <c:v>0.59066861168911811</c:v>
                </c:pt>
                <c:pt idx="310">
                  <c:v>0.59066861168911811</c:v>
                </c:pt>
                <c:pt idx="311">
                  <c:v>0.59066861168911811</c:v>
                </c:pt>
                <c:pt idx="312">
                  <c:v>0.59066861168911811</c:v>
                </c:pt>
                <c:pt idx="313">
                  <c:v>0.59066861168911811</c:v>
                </c:pt>
                <c:pt idx="314">
                  <c:v>0.59066861168911811</c:v>
                </c:pt>
                <c:pt idx="315">
                  <c:v>0.59066861168911811</c:v>
                </c:pt>
                <c:pt idx="316">
                  <c:v>0.59066861168911811</c:v>
                </c:pt>
                <c:pt idx="317">
                  <c:v>0.59066861168911811</c:v>
                </c:pt>
                <c:pt idx="318">
                  <c:v>0.59066861168911811</c:v>
                </c:pt>
                <c:pt idx="319">
                  <c:v>0.59066861168911811</c:v>
                </c:pt>
                <c:pt idx="320">
                  <c:v>0.59066861168911811</c:v>
                </c:pt>
                <c:pt idx="321">
                  <c:v>0.59066861168911811</c:v>
                </c:pt>
                <c:pt idx="322">
                  <c:v>0.59066861168911811</c:v>
                </c:pt>
                <c:pt idx="323">
                  <c:v>0.59066861168911811</c:v>
                </c:pt>
                <c:pt idx="324">
                  <c:v>0.59066861168911811</c:v>
                </c:pt>
                <c:pt idx="325">
                  <c:v>0.59066861168911811</c:v>
                </c:pt>
                <c:pt idx="326">
                  <c:v>0.59066861168911811</c:v>
                </c:pt>
                <c:pt idx="327">
                  <c:v>0.59066861168911811</c:v>
                </c:pt>
                <c:pt idx="328">
                  <c:v>0.59066861168911811</c:v>
                </c:pt>
                <c:pt idx="329">
                  <c:v>0.59066861168911811</c:v>
                </c:pt>
                <c:pt idx="330">
                  <c:v>0.59066861168911811</c:v>
                </c:pt>
                <c:pt idx="331">
                  <c:v>0.59066861168911811</c:v>
                </c:pt>
                <c:pt idx="332">
                  <c:v>0.59066861168911811</c:v>
                </c:pt>
                <c:pt idx="333">
                  <c:v>0.59066861168911811</c:v>
                </c:pt>
                <c:pt idx="334">
                  <c:v>0.59066861168911811</c:v>
                </c:pt>
                <c:pt idx="335">
                  <c:v>0.59066861168911811</c:v>
                </c:pt>
                <c:pt idx="336">
                  <c:v>0.59066861168911811</c:v>
                </c:pt>
                <c:pt idx="337">
                  <c:v>0.59066861168911811</c:v>
                </c:pt>
                <c:pt idx="338">
                  <c:v>0.59066861168911811</c:v>
                </c:pt>
                <c:pt idx="339">
                  <c:v>0.59066861168911811</c:v>
                </c:pt>
                <c:pt idx="340">
                  <c:v>0.59066861168911811</c:v>
                </c:pt>
                <c:pt idx="341">
                  <c:v>0.59066861168911811</c:v>
                </c:pt>
                <c:pt idx="342">
                  <c:v>0.59066861168911811</c:v>
                </c:pt>
                <c:pt idx="343">
                  <c:v>0.59066861168911811</c:v>
                </c:pt>
                <c:pt idx="344">
                  <c:v>0.59066861168911811</c:v>
                </c:pt>
                <c:pt idx="345">
                  <c:v>0.59066861168911811</c:v>
                </c:pt>
                <c:pt idx="346">
                  <c:v>0.59066861168911811</c:v>
                </c:pt>
                <c:pt idx="347">
                  <c:v>0.59066861168911811</c:v>
                </c:pt>
                <c:pt idx="348">
                  <c:v>0.59066861168911811</c:v>
                </c:pt>
                <c:pt idx="349">
                  <c:v>0.59066861168911811</c:v>
                </c:pt>
                <c:pt idx="350">
                  <c:v>0.59066861168911811</c:v>
                </c:pt>
                <c:pt idx="351">
                  <c:v>0.59066861168911811</c:v>
                </c:pt>
                <c:pt idx="352">
                  <c:v>0.59066861168911811</c:v>
                </c:pt>
                <c:pt idx="353">
                  <c:v>0.59066861168911811</c:v>
                </c:pt>
                <c:pt idx="354">
                  <c:v>0.59066861168911811</c:v>
                </c:pt>
                <c:pt idx="355">
                  <c:v>0.59066861168911811</c:v>
                </c:pt>
                <c:pt idx="356">
                  <c:v>0.59066861168911811</c:v>
                </c:pt>
                <c:pt idx="357">
                  <c:v>0.59066861168911811</c:v>
                </c:pt>
                <c:pt idx="358">
                  <c:v>0.59066861168911811</c:v>
                </c:pt>
                <c:pt idx="359">
                  <c:v>0.59066861168911811</c:v>
                </c:pt>
                <c:pt idx="360">
                  <c:v>0.59066861168911811</c:v>
                </c:pt>
                <c:pt idx="361">
                  <c:v>0.59066861168911811</c:v>
                </c:pt>
                <c:pt idx="362">
                  <c:v>0.59066861168911811</c:v>
                </c:pt>
                <c:pt idx="363">
                  <c:v>0.59066861168911811</c:v>
                </c:pt>
                <c:pt idx="364">
                  <c:v>0.59066861168911811</c:v>
                </c:pt>
                <c:pt idx="365">
                  <c:v>0.59066861168911811</c:v>
                </c:pt>
                <c:pt idx="366">
                  <c:v>0.59066861168911811</c:v>
                </c:pt>
                <c:pt idx="367">
                  <c:v>0.59066861168911811</c:v>
                </c:pt>
                <c:pt idx="368">
                  <c:v>0.59066861168911811</c:v>
                </c:pt>
                <c:pt idx="369">
                  <c:v>0.59066861168911811</c:v>
                </c:pt>
                <c:pt idx="370">
                  <c:v>0.59066861168911811</c:v>
                </c:pt>
                <c:pt idx="371">
                  <c:v>0.59066861168911811</c:v>
                </c:pt>
                <c:pt idx="372">
                  <c:v>0.59066861168911811</c:v>
                </c:pt>
                <c:pt idx="373">
                  <c:v>0.59066861168911811</c:v>
                </c:pt>
                <c:pt idx="374">
                  <c:v>0.59066861168911811</c:v>
                </c:pt>
                <c:pt idx="375">
                  <c:v>0.59066861168911811</c:v>
                </c:pt>
                <c:pt idx="376">
                  <c:v>0.59066861168911811</c:v>
                </c:pt>
                <c:pt idx="377">
                  <c:v>0.59066861168911811</c:v>
                </c:pt>
                <c:pt idx="378">
                  <c:v>0.59066861168911811</c:v>
                </c:pt>
                <c:pt idx="379">
                  <c:v>0.59066861168911811</c:v>
                </c:pt>
                <c:pt idx="380">
                  <c:v>0.59066861168911811</c:v>
                </c:pt>
                <c:pt idx="381">
                  <c:v>0.59066861168911811</c:v>
                </c:pt>
                <c:pt idx="382">
                  <c:v>0.59066861168911811</c:v>
                </c:pt>
                <c:pt idx="383">
                  <c:v>0.59066861168911811</c:v>
                </c:pt>
                <c:pt idx="384">
                  <c:v>0.59066861168911811</c:v>
                </c:pt>
                <c:pt idx="385">
                  <c:v>0.59066861168911811</c:v>
                </c:pt>
                <c:pt idx="386">
                  <c:v>0.59066861168911811</c:v>
                </c:pt>
                <c:pt idx="387">
                  <c:v>0.59066861168911811</c:v>
                </c:pt>
                <c:pt idx="388">
                  <c:v>0.59066861168911811</c:v>
                </c:pt>
                <c:pt idx="389">
                  <c:v>0.59066861168911811</c:v>
                </c:pt>
                <c:pt idx="390">
                  <c:v>0.59066861168911811</c:v>
                </c:pt>
                <c:pt idx="391">
                  <c:v>0.59066861168911811</c:v>
                </c:pt>
                <c:pt idx="392">
                  <c:v>0.59066861168911811</c:v>
                </c:pt>
                <c:pt idx="393">
                  <c:v>0.59066861168911811</c:v>
                </c:pt>
                <c:pt idx="394">
                  <c:v>0.59066861168911811</c:v>
                </c:pt>
                <c:pt idx="395">
                  <c:v>0.59066861168911811</c:v>
                </c:pt>
                <c:pt idx="396">
                  <c:v>0.59066861168911811</c:v>
                </c:pt>
                <c:pt idx="397">
                  <c:v>0.59066861168911811</c:v>
                </c:pt>
                <c:pt idx="398">
                  <c:v>0.59066861168911811</c:v>
                </c:pt>
                <c:pt idx="399">
                  <c:v>0.59066861168911811</c:v>
                </c:pt>
                <c:pt idx="400">
                  <c:v>0.59066861168911811</c:v>
                </c:pt>
                <c:pt idx="401">
                  <c:v>0.59066861168911811</c:v>
                </c:pt>
                <c:pt idx="402">
                  <c:v>0.59066861168911811</c:v>
                </c:pt>
                <c:pt idx="403">
                  <c:v>0.59066861168911811</c:v>
                </c:pt>
                <c:pt idx="404">
                  <c:v>0.59066861168911811</c:v>
                </c:pt>
                <c:pt idx="405">
                  <c:v>0.59066861168911811</c:v>
                </c:pt>
                <c:pt idx="406">
                  <c:v>0.59066861168911811</c:v>
                </c:pt>
                <c:pt idx="407">
                  <c:v>0.59066861168911811</c:v>
                </c:pt>
                <c:pt idx="408">
                  <c:v>0.59066861168911811</c:v>
                </c:pt>
                <c:pt idx="409">
                  <c:v>0.59066861168911811</c:v>
                </c:pt>
                <c:pt idx="410">
                  <c:v>0.59066861168911811</c:v>
                </c:pt>
                <c:pt idx="411">
                  <c:v>0.59066861168911811</c:v>
                </c:pt>
                <c:pt idx="412">
                  <c:v>0.59066861168911811</c:v>
                </c:pt>
                <c:pt idx="413">
                  <c:v>0.59066861168911811</c:v>
                </c:pt>
                <c:pt idx="414">
                  <c:v>0.59066861168911811</c:v>
                </c:pt>
                <c:pt idx="415">
                  <c:v>0.59066861168911811</c:v>
                </c:pt>
                <c:pt idx="416">
                  <c:v>0.59066861168911811</c:v>
                </c:pt>
                <c:pt idx="417">
                  <c:v>0.59066861168911811</c:v>
                </c:pt>
                <c:pt idx="418">
                  <c:v>0.59066861168911811</c:v>
                </c:pt>
                <c:pt idx="419">
                  <c:v>0.59066861168911811</c:v>
                </c:pt>
                <c:pt idx="420">
                  <c:v>0.59066861168911811</c:v>
                </c:pt>
                <c:pt idx="421">
                  <c:v>0.59066861168911811</c:v>
                </c:pt>
                <c:pt idx="422">
                  <c:v>0.59066861168911811</c:v>
                </c:pt>
                <c:pt idx="423">
                  <c:v>0.59066861168911811</c:v>
                </c:pt>
                <c:pt idx="424">
                  <c:v>0.59066861168911811</c:v>
                </c:pt>
                <c:pt idx="425">
                  <c:v>0.59066861168911811</c:v>
                </c:pt>
                <c:pt idx="426">
                  <c:v>0.59066861168911811</c:v>
                </c:pt>
                <c:pt idx="427">
                  <c:v>0.59066861168911811</c:v>
                </c:pt>
                <c:pt idx="428">
                  <c:v>0.59066861168911811</c:v>
                </c:pt>
                <c:pt idx="429">
                  <c:v>0.59066861168911811</c:v>
                </c:pt>
                <c:pt idx="430">
                  <c:v>0.59066861168911811</c:v>
                </c:pt>
                <c:pt idx="431">
                  <c:v>0.59066861168911811</c:v>
                </c:pt>
                <c:pt idx="432">
                  <c:v>0.59066861168911811</c:v>
                </c:pt>
                <c:pt idx="433">
                  <c:v>0.59066861168911811</c:v>
                </c:pt>
                <c:pt idx="434">
                  <c:v>0.59066861168911811</c:v>
                </c:pt>
                <c:pt idx="435">
                  <c:v>0.59066861168911811</c:v>
                </c:pt>
                <c:pt idx="436">
                  <c:v>0.59066861168911811</c:v>
                </c:pt>
                <c:pt idx="437">
                  <c:v>0.59066861168911811</c:v>
                </c:pt>
                <c:pt idx="438">
                  <c:v>0.59066861168911811</c:v>
                </c:pt>
                <c:pt idx="439">
                  <c:v>0.59066861168911811</c:v>
                </c:pt>
                <c:pt idx="440">
                  <c:v>0.59066861168911811</c:v>
                </c:pt>
                <c:pt idx="441">
                  <c:v>0.59066861168911811</c:v>
                </c:pt>
                <c:pt idx="442">
                  <c:v>0.59066861168911811</c:v>
                </c:pt>
                <c:pt idx="443">
                  <c:v>0.59066861168911811</c:v>
                </c:pt>
                <c:pt idx="444">
                  <c:v>0.59066861168911811</c:v>
                </c:pt>
                <c:pt idx="445">
                  <c:v>0.59066861168911811</c:v>
                </c:pt>
                <c:pt idx="446">
                  <c:v>0.59066861168911811</c:v>
                </c:pt>
                <c:pt idx="447">
                  <c:v>0.59066861168911811</c:v>
                </c:pt>
                <c:pt idx="448">
                  <c:v>0.59066861168911811</c:v>
                </c:pt>
                <c:pt idx="449">
                  <c:v>0.59066861168911811</c:v>
                </c:pt>
                <c:pt idx="450">
                  <c:v>0.59066861168911811</c:v>
                </c:pt>
                <c:pt idx="451">
                  <c:v>0.59066861168911811</c:v>
                </c:pt>
                <c:pt idx="452">
                  <c:v>0.59066861168911811</c:v>
                </c:pt>
                <c:pt idx="453">
                  <c:v>0.59066861168911811</c:v>
                </c:pt>
                <c:pt idx="454">
                  <c:v>0.59066861168911811</c:v>
                </c:pt>
                <c:pt idx="455">
                  <c:v>0.59066861168911811</c:v>
                </c:pt>
                <c:pt idx="456">
                  <c:v>0.59066861168911811</c:v>
                </c:pt>
                <c:pt idx="457">
                  <c:v>0.59066861168911811</c:v>
                </c:pt>
                <c:pt idx="458">
                  <c:v>0.59066861168911811</c:v>
                </c:pt>
                <c:pt idx="459">
                  <c:v>0.59066861168911811</c:v>
                </c:pt>
                <c:pt idx="460">
                  <c:v>0.59066861168911811</c:v>
                </c:pt>
                <c:pt idx="461">
                  <c:v>0.59066861168911811</c:v>
                </c:pt>
                <c:pt idx="462">
                  <c:v>0.59066861168911811</c:v>
                </c:pt>
                <c:pt idx="463">
                  <c:v>0.59066861168911811</c:v>
                </c:pt>
                <c:pt idx="464">
                  <c:v>0.59066861168911811</c:v>
                </c:pt>
                <c:pt idx="465">
                  <c:v>0.59066861168911811</c:v>
                </c:pt>
                <c:pt idx="466">
                  <c:v>0.59066861168911811</c:v>
                </c:pt>
                <c:pt idx="467">
                  <c:v>0.59066861168911811</c:v>
                </c:pt>
                <c:pt idx="468">
                  <c:v>0.59066861168911811</c:v>
                </c:pt>
                <c:pt idx="469">
                  <c:v>0.59066861168911811</c:v>
                </c:pt>
                <c:pt idx="470">
                  <c:v>0.59066861168911811</c:v>
                </c:pt>
                <c:pt idx="471">
                  <c:v>0.59066861168911811</c:v>
                </c:pt>
                <c:pt idx="472">
                  <c:v>0.59066861168911811</c:v>
                </c:pt>
                <c:pt idx="473">
                  <c:v>0.59066861168911811</c:v>
                </c:pt>
                <c:pt idx="474">
                  <c:v>0.59066861168911811</c:v>
                </c:pt>
                <c:pt idx="475">
                  <c:v>0.59066861168911811</c:v>
                </c:pt>
                <c:pt idx="476">
                  <c:v>0.59066861168911811</c:v>
                </c:pt>
                <c:pt idx="477">
                  <c:v>0.59066861168911811</c:v>
                </c:pt>
                <c:pt idx="478">
                  <c:v>0.59066861168911811</c:v>
                </c:pt>
                <c:pt idx="479">
                  <c:v>0.59066861168911811</c:v>
                </c:pt>
                <c:pt idx="480">
                  <c:v>0.59066861168911811</c:v>
                </c:pt>
                <c:pt idx="481">
                  <c:v>0.59066861168911811</c:v>
                </c:pt>
                <c:pt idx="482">
                  <c:v>0.59066861168911811</c:v>
                </c:pt>
                <c:pt idx="483">
                  <c:v>0.59066861168911811</c:v>
                </c:pt>
                <c:pt idx="484">
                  <c:v>0.59066861168911811</c:v>
                </c:pt>
                <c:pt idx="485">
                  <c:v>0.59066861168911811</c:v>
                </c:pt>
                <c:pt idx="486">
                  <c:v>0.59066861168911811</c:v>
                </c:pt>
                <c:pt idx="487">
                  <c:v>0.59066861168911811</c:v>
                </c:pt>
                <c:pt idx="488">
                  <c:v>0.59066861168911811</c:v>
                </c:pt>
                <c:pt idx="489">
                  <c:v>0.59066861168911811</c:v>
                </c:pt>
                <c:pt idx="490">
                  <c:v>0.59066861168911811</c:v>
                </c:pt>
                <c:pt idx="491">
                  <c:v>0.59066861168911811</c:v>
                </c:pt>
                <c:pt idx="492">
                  <c:v>0.59066861168911811</c:v>
                </c:pt>
                <c:pt idx="493">
                  <c:v>0.59066861168911811</c:v>
                </c:pt>
                <c:pt idx="494">
                  <c:v>0.59066861168911811</c:v>
                </c:pt>
                <c:pt idx="495">
                  <c:v>0.59066861168911811</c:v>
                </c:pt>
                <c:pt idx="496">
                  <c:v>0.59066861168911811</c:v>
                </c:pt>
                <c:pt idx="497">
                  <c:v>0.59066861168911811</c:v>
                </c:pt>
                <c:pt idx="498">
                  <c:v>0.59066861168911811</c:v>
                </c:pt>
                <c:pt idx="499">
                  <c:v>0.59066861168911811</c:v>
                </c:pt>
                <c:pt idx="500">
                  <c:v>0.59066861168911811</c:v>
                </c:pt>
                <c:pt idx="501">
                  <c:v>0.59066861168911811</c:v>
                </c:pt>
                <c:pt idx="502">
                  <c:v>0.59066861168911811</c:v>
                </c:pt>
                <c:pt idx="503">
                  <c:v>0.59066861168911811</c:v>
                </c:pt>
                <c:pt idx="504">
                  <c:v>0.59066861168911811</c:v>
                </c:pt>
                <c:pt idx="505">
                  <c:v>0.59066861168911811</c:v>
                </c:pt>
                <c:pt idx="506">
                  <c:v>0.59066861168911811</c:v>
                </c:pt>
                <c:pt idx="507">
                  <c:v>0.59066861168911811</c:v>
                </c:pt>
                <c:pt idx="508">
                  <c:v>0.59066861168911811</c:v>
                </c:pt>
                <c:pt idx="509">
                  <c:v>0.59066861168911811</c:v>
                </c:pt>
                <c:pt idx="510">
                  <c:v>0.59066861168911811</c:v>
                </c:pt>
                <c:pt idx="511">
                  <c:v>0.59066861168911811</c:v>
                </c:pt>
                <c:pt idx="512">
                  <c:v>0.59066861168911811</c:v>
                </c:pt>
                <c:pt idx="513">
                  <c:v>0.59066861168911811</c:v>
                </c:pt>
                <c:pt idx="514">
                  <c:v>0.59066861168911811</c:v>
                </c:pt>
                <c:pt idx="515">
                  <c:v>0.59066861168911811</c:v>
                </c:pt>
                <c:pt idx="516">
                  <c:v>0.59066861168911811</c:v>
                </c:pt>
                <c:pt idx="517">
                  <c:v>0.59066861168911811</c:v>
                </c:pt>
                <c:pt idx="518">
                  <c:v>0.59066861168911811</c:v>
                </c:pt>
                <c:pt idx="519">
                  <c:v>0.59066861168911811</c:v>
                </c:pt>
                <c:pt idx="520">
                  <c:v>0.59066861168911811</c:v>
                </c:pt>
                <c:pt idx="521">
                  <c:v>0.59066861168911811</c:v>
                </c:pt>
                <c:pt idx="522">
                  <c:v>0.59066861168911811</c:v>
                </c:pt>
                <c:pt idx="523">
                  <c:v>0.59066861168911811</c:v>
                </c:pt>
                <c:pt idx="524">
                  <c:v>0.59066861168911811</c:v>
                </c:pt>
                <c:pt idx="525">
                  <c:v>0.59066861168911811</c:v>
                </c:pt>
                <c:pt idx="526">
                  <c:v>0.59066861168911811</c:v>
                </c:pt>
                <c:pt idx="527">
                  <c:v>0.59066861168911811</c:v>
                </c:pt>
                <c:pt idx="528">
                  <c:v>0.59066861168911811</c:v>
                </c:pt>
                <c:pt idx="529">
                  <c:v>0.59066861168911811</c:v>
                </c:pt>
                <c:pt idx="530">
                  <c:v>0.59066861168911811</c:v>
                </c:pt>
                <c:pt idx="531">
                  <c:v>0.59066861168911811</c:v>
                </c:pt>
                <c:pt idx="532">
                  <c:v>0.59066861168911811</c:v>
                </c:pt>
                <c:pt idx="533">
                  <c:v>0.59066861168911811</c:v>
                </c:pt>
                <c:pt idx="534">
                  <c:v>0.59066861168911811</c:v>
                </c:pt>
                <c:pt idx="535">
                  <c:v>0.59066861168911811</c:v>
                </c:pt>
                <c:pt idx="536">
                  <c:v>0.59066861168911811</c:v>
                </c:pt>
                <c:pt idx="537">
                  <c:v>0.59066861168911811</c:v>
                </c:pt>
                <c:pt idx="538">
                  <c:v>0.59066861168911811</c:v>
                </c:pt>
                <c:pt idx="539">
                  <c:v>0.59066861168911811</c:v>
                </c:pt>
                <c:pt idx="540">
                  <c:v>0.59066861168911811</c:v>
                </c:pt>
                <c:pt idx="541">
                  <c:v>0.59066861168911811</c:v>
                </c:pt>
                <c:pt idx="542">
                  <c:v>0.59066861168911811</c:v>
                </c:pt>
                <c:pt idx="543">
                  <c:v>0.59066861168911811</c:v>
                </c:pt>
                <c:pt idx="544">
                  <c:v>0.59066861168911811</c:v>
                </c:pt>
                <c:pt idx="545">
                  <c:v>0.59066861168911811</c:v>
                </c:pt>
                <c:pt idx="546">
                  <c:v>0.59066861168911811</c:v>
                </c:pt>
                <c:pt idx="547">
                  <c:v>0.59066861168911811</c:v>
                </c:pt>
                <c:pt idx="548">
                  <c:v>0.59066861168911811</c:v>
                </c:pt>
                <c:pt idx="549">
                  <c:v>0.59066861168911811</c:v>
                </c:pt>
                <c:pt idx="550">
                  <c:v>0.59066861168911811</c:v>
                </c:pt>
                <c:pt idx="551">
                  <c:v>0.59066861168911811</c:v>
                </c:pt>
                <c:pt idx="552">
                  <c:v>0.59066861168911811</c:v>
                </c:pt>
                <c:pt idx="553">
                  <c:v>0.59066861168911811</c:v>
                </c:pt>
                <c:pt idx="554">
                  <c:v>0.59066861168911811</c:v>
                </c:pt>
                <c:pt idx="555">
                  <c:v>0.59066861168911811</c:v>
                </c:pt>
                <c:pt idx="556">
                  <c:v>0.59066861168911811</c:v>
                </c:pt>
                <c:pt idx="557">
                  <c:v>0.59066861168911811</c:v>
                </c:pt>
                <c:pt idx="558">
                  <c:v>0.59066861168911811</c:v>
                </c:pt>
                <c:pt idx="559">
                  <c:v>0.59066861168911811</c:v>
                </c:pt>
                <c:pt idx="560">
                  <c:v>0.59066861168911811</c:v>
                </c:pt>
                <c:pt idx="561">
                  <c:v>0.59066861168911811</c:v>
                </c:pt>
                <c:pt idx="562">
                  <c:v>0.59066861168911811</c:v>
                </c:pt>
                <c:pt idx="563">
                  <c:v>0.59066861168911811</c:v>
                </c:pt>
                <c:pt idx="564">
                  <c:v>0.59066861168911811</c:v>
                </c:pt>
                <c:pt idx="565">
                  <c:v>0.59066861168911811</c:v>
                </c:pt>
                <c:pt idx="566">
                  <c:v>0.59066861168911811</c:v>
                </c:pt>
                <c:pt idx="567">
                  <c:v>0.59066861168911811</c:v>
                </c:pt>
                <c:pt idx="568">
                  <c:v>0.59066861168911811</c:v>
                </c:pt>
                <c:pt idx="569">
                  <c:v>0.59066861168911811</c:v>
                </c:pt>
                <c:pt idx="570">
                  <c:v>0.59066861168911811</c:v>
                </c:pt>
                <c:pt idx="571">
                  <c:v>0.59066861168911811</c:v>
                </c:pt>
                <c:pt idx="572">
                  <c:v>0.59066861168911811</c:v>
                </c:pt>
                <c:pt idx="573">
                  <c:v>0.59066861168911811</c:v>
                </c:pt>
                <c:pt idx="574">
                  <c:v>0.59066861168911811</c:v>
                </c:pt>
                <c:pt idx="575">
                  <c:v>0.59066861168911811</c:v>
                </c:pt>
                <c:pt idx="576">
                  <c:v>0.59066861168911811</c:v>
                </c:pt>
                <c:pt idx="577">
                  <c:v>0.59066861168911811</c:v>
                </c:pt>
                <c:pt idx="578">
                  <c:v>0.59066861168911811</c:v>
                </c:pt>
                <c:pt idx="579">
                  <c:v>0.59066861168911811</c:v>
                </c:pt>
                <c:pt idx="580">
                  <c:v>0.59066861168911811</c:v>
                </c:pt>
                <c:pt idx="581">
                  <c:v>0.59066861168911811</c:v>
                </c:pt>
                <c:pt idx="582">
                  <c:v>0.59066861168911811</c:v>
                </c:pt>
                <c:pt idx="583">
                  <c:v>0.59066861168911811</c:v>
                </c:pt>
                <c:pt idx="584">
                  <c:v>0.59066861168911811</c:v>
                </c:pt>
                <c:pt idx="585">
                  <c:v>0.59066861168911811</c:v>
                </c:pt>
                <c:pt idx="586">
                  <c:v>0.59066861168911811</c:v>
                </c:pt>
                <c:pt idx="587">
                  <c:v>0.59066861168911811</c:v>
                </c:pt>
                <c:pt idx="588">
                  <c:v>0.59066861168911811</c:v>
                </c:pt>
                <c:pt idx="589">
                  <c:v>0.59066861168911811</c:v>
                </c:pt>
                <c:pt idx="590">
                  <c:v>0.59066861168911811</c:v>
                </c:pt>
                <c:pt idx="591">
                  <c:v>0.59066861168911811</c:v>
                </c:pt>
                <c:pt idx="592">
                  <c:v>0.59066861168911811</c:v>
                </c:pt>
                <c:pt idx="593">
                  <c:v>0.59066861168911811</c:v>
                </c:pt>
                <c:pt idx="594">
                  <c:v>0.59066861168911811</c:v>
                </c:pt>
                <c:pt idx="595">
                  <c:v>0.59066861168911811</c:v>
                </c:pt>
                <c:pt idx="596">
                  <c:v>0.59066861168911811</c:v>
                </c:pt>
                <c:pt idx="597">
                  <c:v>0.59066861168911811</c:v>
                </c:pt>
                <c:pt idx="598">
                  <c:v>0.59066861168911811</c:v>
                </c:pt>
                <c:pt idx="599">
                  <c:v>0.59066861168911811</c:v>
                </c:pt>
                <c:pt idx="600">
                  <c:v>0.59066861168911811</c:v>
                </c:pt>
                <c:pt idx="601">
                  <c:v>0.59066861168911811</c:v>
                </c:pt>
                <c:pt idx="602">
                  <c:v>0.59066861168911811</c:v>
                </c:pt>
                <c:pt idx="603">
                  <c:v>0.59066861168911811</c:v>
                </c:pt>
                <c:pt idx="604">
                  <c:v>0.59066861168911811</c:v>
                </c:pt>
                <c:pt idx="605">
                  <c:v>0.59066861168911811</c:v>
                </c:pt>
                <c:pt idx="606">
                  <c:v>0.59066861168911811</c:v>
                </c:pt>
                <c:pt idx="607">
                  <c:v>0.59066861168911811</c:v>
                </c:pt>
                <c:pt idx="608">
                  <c:v>0.59066861168911811</c:v>
                </c:pt>
                <c:pt idx="609">
                  <c:v>0.59066861168911811</c:v>
                </c:pt>
                <c:pt idx="610">
                  <c:v>0.59066861168911811</c:v>
                </c:pt>
                <c:pt idx="611">
                  <c:v>0.59066861168911811</c:v>
                </c:pt>
                <c:pt idx="612">
                  <c:v>0.59066861168911811</c:v>
                </c:pt>
                <c:pt idx="613">
                  <c:v>0.59066861168911811</c:v>
                </c:pt>
                <c:pt idx="614">
                  <c:v>0.59066861168911811</c:v>
                </c:pt>
                <c:pt idx="615">
                  <c:v>0.59066861168911811</c:v>
                </c:pt>
                <c:pt idx="616">
                  <c:v>0.59066861168911811</c:v>
                </c:pt>
                <c:pt idx="617">
                  <c:v>0.59066861168911811</c:v>
                </c:pt>
                <c:pt idx="618">
                  <c:v>0.59066861168911811</c:v>
                </c:pt>
                <c:pt idx="619">
                  <c:v>0.59066861168911811</c:v>
                </c:pt>
                <c:pt idx="620">
                  <c:v>0.59066861168911811</c:v>
                </c:pt>
                <c:pt idx="621">
                  <c:v>0.59066861168911811</c:v>
                </c:pt>
                <c:pt idx="622">
                  <c:v>0.59066861168911811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60-44E1-9396-6F7AED27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21472"/>
        <c:axId val="413524608"/>
      </c:scatterChart>
      <c:scatterChart>
        <c:scatterStyle val="lineMarker"/>
        <c:varyColors val="0"/>
        <c:ser>
          <c:idx val="1"/>
          <c:order val="1"/>
          <c:tx>
            <c:v>Prix du mix en €/L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Conso!$B$6:$B$628</c:f>
              <c:numCache>
                <c:formatCode>General</c:formatCode>
                <c:ptCount val="623"/>
                <c:pt idx="0">
                  <c:v>110199</c:v>
                </c:pt>
                <c:pt idx="1">
                  <c:v>110537</c:v>
                </c:pt>
                <c:pt idx="2">
                  <c:v>111104</c:v>
                </c:pt>
                <c:pt idx="3">
                  <c:v>111808</c:v>
                </c:pt>
                <c:pt idx="4">
                  <c:v>112320</c:v>
                </c:pt>
                <c:pt idx="5">
                  <c:v>112834</c:v>
                </c:pt>
                <c:pt idx="6">
                  <c:v>113120</c:v>
                </c:pt>
                <c:pt idx="7">
                  <c:v>113739</c:v>
                </c:pt>
                <c:pt idx="8">
                  <c:v>114324</c:v>
                </c:pt>
                <c:pt idx="9">
                  <c:v>114875</c:v>
                </c:pt>
                <c:pt idx="10">
                  <c:v>115536</c:v>
                </c:pt>
                <c:pt idx="11">
                  <c:v>116211</c:v>
                </c:pt>
              </c:numCache>
            </c:numRef>
          </c:xVal>
          <c:yVal>
            <c:numRef>
              <c:f>Conso!$N$6:$N$628</c:f>
              <c:numCache>
                <c:formatCode>0.000</c:formatCode>
                <c:ptCount val="623"/>
                <c:pt idx="0">
                  <c:v>1.035946983546618</c:v>
                </c:pt>
                <c:pt idx="1">
                  <c:v>1.179</c:v>
                </c:pt>
                <c:pt idx="2">
                  <c:v>1.0361251292657705</c:v>
                </c:pt>
                <c:pt idx="3">
                  <c:v>0.94027326679255463</c:v>
                </c:pt>
                <c:pt idx="4">
                  <c:v>0.85450124866214749</c:v>
                </c:pt>
                <c:pt idx="5">
                  <c:v>0.7119917481662591</c:v>
                </c:pt>
                <c:pt idx="6">
                  <c:v>0.72484152689415837</c:v>
                </c:pt>
                <c:pt idx="7">
                  <c:v>0.9400112359550562</c:v>
                </c:pt>
                <c:pt idx="8">
                  <c:v>0.85488855004158582</c:v>
                </c:pt>
                <c:pt idx="9">
                  <c:v>0.92244080338266365</c:v>
                </c:pt>
                <c:pt idx="10">
                  <c:v>1.0001639004149379</c:v>
                </c:pt>
                <c:pt idx="11">
                  <c:v>0.93221385028041936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60-44E1-9396-6F7AED27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519904"/>
        <c:axId val="413527352"/>
      </c:scatterChart>
      <c:valAx>
        <c:axId val="41352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4608"/>
        <c:crosses val="autoZero"/>
        <c:crossBetween val="midCat"/>
      </c:valAx>
      <c:valAx>
        <c:axId val="413524608"/>
        <c:scaling>
          <c:orientation val="minMax"/>
          <c:max val="0.70000000000000007"/>
          <c:min val="0.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%Ethanol réservoir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21472"/>
        <c:crosses val="autoZero"/>
        <c:crossBetween val="midCat"/>
      </c:valAx>
      <c:valAx>
        <c:axId val="413527352"/>
        <c:scaling>
          <c:orientation val="minMax"/>
          <c:max val="1.4"/>
          <c:min val="0.65000000000000013"/>
        </c:scaling>
        <c:delete val="0"/>
        <c:axPos val="r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Prix du mix en €/L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19904"/>
        <c:crosses val="max"/>
        <c:crossBetween val="midCat"/>
        <c:majorUnit val="0.1"/>
      </c:valAx>
      <c:valAx>
        <c:axId val="41351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527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25167013082901"/>
          <c:y val="4.4989775051124746E-2"/>
          <c:w val="0.72747996095863754"/>
          <c:h val="0.75430108046310174"/>
        </c:manualLayout>
      </c:layout>
      <c:scatterChart>
        <c:scatterStyle val="lineMarker"/>
        <c:varyColors val="0"/>
        <c:ser>
          <c:idx val="1"/>
          <c:order val="1"/>
          <c:tx>
            <c:v>SP98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Conso!$A$6:$A$628</c:f>
              <c:numCache>
                <c:formatCode>m/d/yyyy</c:formatCode>
                <c:ptCount val="623"/>
                <c:pt idx="0">
                  <c:v>43207</c:v>
                </c:pt>
                <c:pt idx="1">
                  <c:v>43207</c:v>
                </c:pt>
                <c:pt idx="2">
                  <c:v>43208</c:v>
                </c:pt>
                <c:pt idx="3">
                  <c:v>43220</c:v>
                </c:pt>
                <c:pt idx="4">
                  <c:v>43230</c:v>
                </c:pt>
                <c:pt idx="5">
                  <c:v>43232</c:v>
                </c:pt>
                <c:pt idx="6">
                  <c:v>43233</c:v>
                </c:pt>
                <c:pt idx="7">
                  <c:v>43238</c:v>
                </c:pt>
                <c:pt idx="8">
                  <c:v>43240</c:v>
                </c:pt>
                <c:pt idx="9">
                  <c:v>43242</c:v>
                </c:pt>
                <c:pt idx="10">
                  <c:v>43259</c:v>
                </c:pt>
                <c:pt idx="11">
                  <c:v>43260</c:v>
                </c:pt>
              </c:numCache>
            </c:numRef>
          </c:xVal>
          <c:yVal>
            <c:numRef>
              <c:f>Conso!$M$6:$M$628</c:f>
              <c:numCache>
                <c:formatCode>0.000</c:formatCode>
                <c:ptCount val="623"/>
                <c:pt idx="3">
                  <c:v>1.5589999999999999</c:v>
                </c:pt>
                <c:pt idx="4">
                  <c:v>1.569</c:v>
                </c:pt>
                <c:pt idx="5">
                  <c:v>1.5009999999999999</c:v>
                </c:pt>
                <c:pt idx="6">
                  <c:v>1.534</c:v>
                </c:pt>
                <c:pt idx="7">
                  <c:v>1.5569999999999999</c:v>
                </c:pt>
                <c:pt idx="8">
                  <c:v>1.554</c:v>
                </c:pt>
                <c:pt idx="9">
                  <c:v>1.589</c:v>
                </c:pt>
                <c:pt idx="10">
                  <c:v>1.5880000000000001</c:v>
                </c:pt>
                <c:pt idx="11">
                  <c:v>1.609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B7-41C9-8EE8-3232A4F5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645160"/>
        <c:axId val="230644768"/>
      </c:scatterChart>
      <c:scatterChart>
        <c:scatterStyle val="lineMarker"/>
        <c:varyColors val="0"/>
        <c:ser>
          <c:idx val="0"/>
          <c:order val="0"/>
          <c:tx>
            <c:v>E85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Conso!$A$6:$A$628</c:f>
              <c:numCache>
                <c:formatCode>m/d/yyyy</c:formatCode>
                <c:ptCount val="623"/>
                <c:pt idx="0">
                  <c:v>43207</c:v>
                </c:pt>
                <c:pt idx="1">
                  <c:v>43207</c:v>
                </c:pt>
                <c:pt idx="2">
                  <c:v>43208</c:v>
                </c:pt>
                <c:pt idx="3">
                  <c:v>43220</c:v>
                </c:pt>
                <c:pt idx="4">
                  <c:v>43230</c:v>
                </c:pt>
                <c:pt idx="5">
                  <c:v>43232</c:v>
                </c:pt>
                <c:pt idx="6">
                  <c:v>43233</c:v>
                </c:pt>
                <c:pt idx="7">
                  <c:v>43238</c:v>
                </c:pt>
                <c:pt idx="8">
                  <c:v>43240</c:v>
                </c:pt>
                <c:pt idx="9">
                  <c:v>43242</c:v>
                </c:pt>
                <c:pt idx="10">
                  <c:v>43259</c:v>
                </c:pt>
                <c:pt idx="11">
                  <c:v>43260</c:v>
                </c:pt>
              </c:numCache>
            </c:numRef>
          </c:xVal>
          <c:yVal>
            <c:numRef>
              <c:f>Conso!$J$6:$J$628</c:f>
              <c:numCache>
                <c:formatCode>0.000</c:formatCode>
                <c:ptCount val="623"/>
                <c:pt idx="0">
                  <c:v>0.56899999999999995</c:v>
                </c:pt>
                <c:pt idx="1">
                  <c:v>0.59899999999999998</c:v>
                </c:pt>
                <c:pt idx="2">
                  <c:v>0.69899999999999995</c:v>
                </c:pt>
                <c:pt idx="3">
                  <c:v>0.69899999999999995</c:v>
                </c:pt>
                <c:pt idx="4">
                  <c:v>0.69899999999999995</c:v>
                </c:pt>
                <c:pt idx="5">
                  <c:v>0.432</c:v>
                </c:pt>
                <c:pt idx="6">
                  <c:v>0.61899999999999999</c:v>
                </c:pt>
                <c:pt idx="7">
                  <c:v>0.69899999999999995</c:v>
                </c:pt>
                <c:pt idx="8">
                  <c:v>0.61899999999999999</c:v>
                </c:pt>
                <c:pt idx="9">
                  <c:v>0.69899999999999995</c:v>
                </c:pt>
                <c:pt idx="10">
                  <c:v>0.69899999999999995</c:v>
                </c:pt>
                <c:pt idx="11">
                  <c:v>0.69899999999999995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B7-41C9-8EE8-3232A4F5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646336"/>
        <c:axId val="230645944"/>
      </c:scatterChart>
      <c:valAx>
        <c:axId val="230645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44768"/>
        <c:crosses val="autoZero"/>
        <c:crossBetween val="midCat"/>
      </c:valAx>
      <c:valAx>
        <c:axId val="230644768"/>
        <c:scaling>
          <c:orientation val="minMax"/>
          <c:max val="1.6500000000000001"/>
          <c:min val="1.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SP98 (€/L)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45160"/>
        <c:crosses val="autoZero"/>
        <c:crossBetween val="midCat"/>
      </c:valAx>
      <c:valAx>
        <c:axId val="230645944"/>
        <c:scaling>
          <c:orientation val="minMax"/>
          <c:max val="1"/>
          <c:min val="0.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E85 (€/L)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46336"/>
        <c:crosses val="max"/>
        <c:crossBetween val="midCat"/>
      </c:valAx>
      <c:valAx>
        <c:axId val="2306463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0645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30532777878556"/>
          <c:y val="0.71132330996273385"/>
          <c:w val="0.24181182357891137"/>
          <c:h val="7.1770825240247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15</xdr:row>
      <xdr:rowOff>19050</xdr:rowOff>
    </xdr:from>
    <xdr:to>
      <xdr:col>16</xdr:col>
      <xdr:colOff>714375</xdr:colOff>
      <xdr:row>38</xdr:row>
      <xdr:rowOff>152399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138112</xdr:colOff>
      <xdr:row>18</xdr:row>
      <xdr:rowOff>61912</xdr:rowOff>
    </xdr:from>
    <xdr:to>
      <xdr:col>30</xdr:col>
      <xdr:colOff>571500</xdr:colOff>
      <xdr:row>34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138112</xdr:colOff>
      <xdr:row>2</xdr:row>
      <xdr:rowOff>52387</xdr:rowOff>
    </xdr:from>
    <xdr:to>
      <xdr:col>30</xdr:col>
      <xdr:colOff>571500</xdr:colOff>
      <xdr:row>17</xdr:row>
      <xdr:rowOff>180975</xdr:rowOff>
    </xdr:to>
    <xdr:graphicFrame macro="">
      <xdr:nvGraphicFramePr>
        <xdr:cNvPr id="4" name="Graphiqu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133350</xdr:colOff>
      <xdr:row>34</xdr:row>
      <xdr:rowOff>66675</xdr:rowOff>
    </xdr:from>
    <xdr:to>
      <xdr:col>30</xdr:col>
      <xdr:colOff>571499</xdr:colOff>
      <xdr:row>50</xdr:row>
      <xdr:rowOff>9525</xdr:rowOff>
    </xdr:to>
    <xdr:graphicFrame macro="">
      <xdr:nvGraphicFramePr>
        <xdr:cNvPr id="5" name="Graphiqu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24" workbookViewId="0">
      <selection activeCell="D40" sqref="D40"/>
    </sheetView>
  </sheetViews>
  <sheetFormatPr baseColWidth="10" defaultColWidth="11.42578125" defaultRowHeight="15" x14ac:dyDescent="0.25"/>
  <cols>
    <col min="6" max="6" width="7.5703125" bestFit="1" customWidth="1"/>
  </cols>
  <sheetData>
    <row r="1" spans="1:15" x14ac:dyDescent="0.25">
      <c r="C1" s="19">
        <v>85</v>
      </c>
      <c r="D1" s="19">
        <v>10</v>
      </c>
      <c r="E1" s="5" t="s">
        <v>0</v>
      </c>
      <c r="F1" s="5">
        <v>5.6</v>
      </c>
      <c r="G1" s="6" t="s">
        <v>1</v>
      </c>
      <c r="I1" t="s">
        <v>2</v>
      </c>
      <c r="J1">
        <v>5.5</v>
      </c>
      <c r="K1">
        <v>1.28</v>
      </c>
      <c r="L1" s="14">
        <f>J1*K1</f>
        <v>7.04</v>
      </c>
      <c r="M1" t="s">
        <v>3</v>
      </c>
    </row>
    <row r="2" spans="1:15" x14ac:dyDescent="0.25">
      <c r="C2" s="19">
        <v>0.69899999999999995</v>
      </c>
      <c r="D2" s="19">
        <v>1.45</v>
      </c>
      <c r="E2" s="3"/>
      <c r="J2">
        <v>4.3</v>
      </c>
      <c r="K2">
        <v>1.28</v>
      </c>
      <c r="L2" s="14">
        <f>J2*K2</f>
        <v>5.5039999999999996</v>
      </c>
      <c r="M2" t="s">
        <v>3</v>
      </c>
    </row>
    <row r="3" spans="1:15" x14ac:dyDescent="0.25">
      <c r="C3" s="8"/>
      <c r="D3" s="8"/>
      <c r="E3" s="3"/>
    </row>
    <row r="4" spans="1:15" x14ac:dyDescent="0.25">
      <c r="C4" s="8" t="s">
        <v>4</v>
      </c>
      <c r="D4" s="8" t="s">
        <v>0</v>
      </c>
      <c r="E4" s="3"/>
    </row>
    <row r="5" spans="1:15" x14ac:dyDescent="0.25">
      <c r="A5" t="s">
        <v>5</v>
      </c>
      <c r="B5" s="1">
        <v>1</v>
      </c>
      <c r="C5" s="4">
        <f>B5*$C$2+(1-B5)*$D$2</f>
        <v>0.69899999999999995</v>
      </c>
      <c r="D5" s="9">
        <f>F1*1.2</f>
        <v>6.72</v>
      </c>
      <c r="E5" s="2">
        <f>D5*C5</f>
        <v>4.6972799999999992</v>
      </c>
      <c r="F5" t="s">
        <v>6</v>
      </c>
      <c r="G5" s="5" t="s">
        <v>7</v>
      </c>
      <c r="H5" s="7">
        <f>B5*$C$1+(1-B5)*$D$1</f>
        <v>85</v>
      </c>
    </row>
    <row r="6" spans="1:15" x14ac:dyDescent="0.25">
      <c r="B6" s="1">
        <v>0.9</v>
      </c>
      <c r="C6" s="4">
        <f t="shared" ref="C6:C7" si="0">B6*$C$2+(1-B6)*$D$2</f>
        <v>0.77410000000000001</v>
      </c>
      <c r="D6" s="9">
        <f>F1*1.18333333333333</f>
        <v>6.6266666666666474</v>
      </c>
      <c r="E6" s="2">
        <f t="shared" ref="E6:E17" si="1">D6*C6</f>
        <v>5.1297026666666516</v>
      </c>
      <c r="F6" t="s">
        <v>6</v>
      </c>
      <c r="G6" s="5" t="s">
        <v>7</v>
      </c>
      <c r="H6" s="7">
        <f t="shared" ref="H6:H17" si="2">B6*$C$1+(1-B6)*$D$1</f>
        <v>77.5</v>
      </c>
    </row>
    <row r="7" spans="1:15" x14ac:dyDescent="0.25">
      <c r="B7" s="1">
        <v>0.8</v>
      </c>
      <c r="C7" s="4">
        <f t="shared" si="0"/>
        <v>0.84919999999999995</v>
      </c>
      <c r="D7" s="9">
        <f>F1*1.16666666666666</f>
        <v>6.5333333333332959</v>
      </c>
      <c r="E7" s="2">
        <f t="shared" si="1"/>
        <v>5.5481066666666345</v>
      </c>
      <c r="F7" t="s">
        <v>6</v>
      </c>
      <c r="G7" s="5" t="s">
        <v>7</v>
      </c>
      <c r="H7" s="7">
        <f t="shared" si="2"/>
        <v>70</v>
      </c>
    </row>
    <row r="8" spans="1:15" x14ac:dyDescent="0.25">
      <c r="B8" s="1">
        <v>0.75</v>
      </c>
      <c r="C8" s="4">
        <f>B8*$C$2+(1-B8)*$D$2</f>
        <v>0.88674999999999993</v>
      </c>
      <c r="D8" s="9">
        <f>F1*1.15</f>
        <v>6.4399999999999995</v>
      </c>
      <c r="E8" s="2">
        <f t="shared" si="1"/>
        <v>5.7106699999999995</v>
      </c>
      <c r="F8" t="s">
        <v>6</v>
      </c>
      <c r="G8" s="5" t="s">
        <v>7</v>
      </c>
      <c r="H8" s="7">
        <f t="shared" si="2"/>
        <v>66.25</v>
      </c>
    </row>
    <row r="9" spans="1:15" x14ac:dyDescent="0.25">
      <c r="B9" s="1">
        <v>0.7</v>
      </c>
      <c r="C9" s="4">
        <f>B9*$C$2+(1-B9)*$D$2</f>
        <v>0.92430000000000001</v>
      </c>
      <c r="D9" s="9">
        <f>F1*1.13333333333333</f>
        <v>6.3466666666666471</v>
      </c>
      <c r="E9" s="2">
        <f t="shared" si="1"/>
        <v>5.8662239999999821</v>
      </c>
      <c r="F9" t="s">
        <v>6</v>
      </c>
      <c r="G9" s="5" t="s">
        <v>7</v>
      </c>
      <c r="H9" s="7">
        <f t="shared" si="2"/>
        <v>62.499999999999993</v>
      </c>
    </row>
    <row r="10" spans="1:15" x14ac:dyDescent="0.25">
      <c r="B10" s="1">
        <v>0.6</v>
      </c>
      <c r="C10" s="4">
        <f t="shared" ref="C10:C11" si="3">B10*$C$2+(1-B10)*$D$2</f>
        <v>0.99939999999999984</v>
      </c>
      <c r="D10" s="9">
        <f>F1*1.11666666666666</f>
        <v>6.2533333333332957</v>
      </c>
      <c r="E10" s="2">
        <f t="shared" si="1"/>
        <v>6.2495813333332944</v>
      </c>
      <c r="F10" t="s">
        <v>6</v>
      </c>
      <c r="G10" s="5" t="s">
        <v>7</v>
      </c>
      <c r="H10" s="7">
        <f t="shared" si="2"/>
        <v>55</v>
      </c>
    </row>
    <row r="11" spans="1:15" x14ac:dyDescent="0.25">
      <c r="B11" s="1">
        <v>0.5</v>
      </c>
      <c r="C11" s="4">
        <f t="shared" si="3"/>
        <v>1.0745</v>
      </c>
      <c r="D11" s="9">
        <f>F1*1.1</f>
        <v>6.16</v>
      </c>
      <c r="E11" s="2">
        <f t="shared" si="1"/>
        <v>6.6189200000000001</v>
      </c>
      <c r="F11" t="s">
        <v>6</v>
      </c>
      <c r="G11" s="5" t="s">
        <v>7</v>
      </c>
      <c r="H11" s="7">
        <f t="shared" si="2"/>
        <v>47.5</v>
      </c>
    </row>
    <row r="12" spans="1:15" x14ac:dyDescent="0.25">
      <c r="B12" s="1">
        <v>0.4</v>
      </c>
      <c r="C12" s="4">
        <f>B12*$C$2+(1-B12)*$D$2</f>
        <v>1.1496</v>
      </c>
      <c r="D12" s="9">
        <f>F1*1.08333333333333</f>
        <v>6.0666666666666469</v>
      </c>
      <c r="E12" s="2">
        <f t="shared" si="1"/>
        <v>6.9742399999999769</v>
      </c>
      <c r="F12" t="s">
        <v>6</v>
      </c>
      <c r="G12" s="5" t="s">
        <v>7</v>
      </c>
      <c r="H12" s="7">
        <f t="shared" si="2"/>
        <v>40</v>
      </c>
      <c r="L12" t="s">
        <v>5</v>
      </c>
      <c r="M12" t="s">
        <v>8</v>
      </c>
      <c r="N12" t="s">
        <v>9</v>
      </c>
      <c r="O12" t="s">
        <v>10</v>
      </c>
    </row>
    <row r="13" spans="1:15" x14ac:dyDescent="0.25">
      <c r="B13" s="1">
        <v>0.3</v>
      </c>
      <c r="C13" s="4">
        <f t="shared" ref="C13:C14" si="4">B13*$C$2+(1-B13)*$D$2</f>
        <v>1.2246999999999999</v>
      </c>
      <c r="D13" s="9">
        <f>F1*1.06666666666666</f>
        <v>5.9733333333332954</v>
      </c>
      <c r="E13" s="2">
        <f t="shared" si="1"/>
        <v>7.3155413333332859</v>
      </c>
      <c r="F13" t="s">
        <v>6</v>
      </c>
      <c r="G13" s="5" t="s">
        <v>7</v>
      </c>
      <c r="H13" s="7">
        <f t="shared" si="2"/>
        <v>32.5</v>
      </c>
      <c r="L13" s="1">
        <v>0.75</v>
      </c>
      <c r="M13" s="1">
        <v>0.1</v>
      </c>
      <c r="N13" s="1">
        <v>0.05</v>
      </c>
      <c r="O13" s="1">
        <v>0</v>
      </c>
    </row>
    <row r="14" spans="1:15" x14ac:dyDescent="0.25">
      <c r="B14" s="1">
        <v>0.25</v>
      </c>
      <c r="C14" s="4">
        <f t="shared" si="4"/>
        <v>1.2622499999999999</v>
      </c>
      <c r="D14" s="9">
        <f>F1*1.05</f>
        <v>5.88</v>
      </c>
      <c r="E14" s="2">
        <f t="shared" si="1"/>
        <v>7.4220299999999995</v>
      </c>
      <c r="F14" t="s">
        <v>6</v>
      </c>
      <c r="G14" s="5" t="s">
        <v>7</v>
      </c>
      <c r="H14" s="7">
        <f t="shared" si="2"/>
        <v>28.75</v>
      </c>
      <c r="L14">
        <v>0.7</v>
      </c>
      <c r="M14">
        <v>1.44</v>
      </c>
      <c r="N14">
        <v>1.47</v>
      </c>
      <c r="O14">
        <v>1.52</v>
      </c>
    </row>
    <row r="15" spans="1:15" x14ac:dyDescent="0.25">
      <c r="B15" s="1">
        <v>0.2</v>
      </c>
      <c r="C15" s="4">
        <f>B15*$C$2+(1-B15)*$D$2</f>
        <v>1.2997999999999998</v>
      </c>
      <c r="D15" s="9">
        <f>F1*1.03333333333333</f>
        <v>5.7866666666666484</v>
      </c>
      <c r="E15" s="2">
        <f t="shared" si="1"/>
        <v>7.5215093333333085</v>
      </c>
      <c r="F15" t="s">
        <v>6</v>
      </c>
      <c r="G15" s="5" t="s">
        <v>7</v>
      </c>
      <c r="H15" s="7">
        <f t="shared" si="2"/>
        <v>25</v>
      </c>
    </row>
    <row r="16" spans="1:15" x14ac:dyDescent="0.25">
      <c r="B16" s="1">
        <v>0.1</v>
      </c>
      <c r="C16" s="4">
        <f t="shared" ref="C16:C17" si="5">B16*$C$2+(1-B16)*$D$2</f>
        <v>1.3749</v>
      </c>
      <c r="D16" s="9">
        <f>F1*1.01666666666666</f>
        <v>5.6933333333332952</v>
      </c>
      <c r="E16" s="2">
        <f t="shared" si="1"/>
        <v>7.8277639999999478</v>
      </c>
      <c r="F16" t="s">
        <v>6</v>
      </c>
      <c r="G16" s="5" t="s">
        <v>7</v>
      </c>
      <c r="H16" s="7">
        <f t="shared" si="2"/>
        <v>17.5</v>
      </c>
    </row>
    <row r="17" spans="1:22" x14ac:dyDescent="0.25">
      <c r="A17" t="s">
        <v>11</v>
      </c>
      <c r="B17" s="1">
        <v>0</v>
      </c>
      <c r="C17" s="4">
        <f t="shared" si="5"/>
        <v>1.45</v>
      </c>
      <c r="D17" s="9">
        <f>F1</f>
        <v>5.6</v>
      </c>
      <c r="E17" s="2">
        <f t="shared" si="1"/>
        <v>8.1199999999999992</v>
      </c>
      <c r="F17" t="s">
        <v>6</v>
      </c>
      <c r="G17" s="5" t="s">
        <v>7</v>
      </c>
      <c r="H17" s="7">
        <f t="shared" si="2"/>
        <v>10</v>
      </c>
    </row>
    <row r="20" spans="1:22" x14ac:dyDescent="0.25">
      <c r="B20" t="s">
        <v>12</v>
      </c>
      <c r="C20" t="s">
        <v>13</v>
      </c>
      <c r="D20" t="s">
        <v>14</v>
      </c>
      <c r="E20" t="s">
        <v>13</v>
      </c>
      <c r="F20" t="s">
        <v>15</v>
      </c>
    </row>
    <row r="21" spans="1:22" x14ac:dyDescent="0.25">
      <c r="B21">
        <v>4.3099999999999996</v>
      </c>
      <c r="C21">
        <v>70</v>
      </c>
      <c r="D21">
        <v>5.78</v>
      </c>
      <c r="E21">
        <v>73</v>
      </c>
      <c r="F21">
        <v>5.77</v>
      </c>
      <c r="G21">
        <v>100</v>
      </c>
    </row>
    <row r="22" spans="1:22" x14ac:dyDescent="0.25">
      <c r="B22">
        <v>5.58</v>
      </c>
      <c r="C22">
        <v>80</v>
      </c>
      <c r="D22">
        <v>5.15</v>
      </c>
      <c r="E22">
        <v>91</v>
      </c>
      <c r="F22">
        <v>5.29</v>
      </c>
      <c r="G22">
        <v>96</v>
      </c>
      <c r="V22">
        <v>91</v>
      </c>
    </row>
    <row r="23" spans="1:22" x14ac:dyDescent="0.25">
      <c r="B23">
        <v>5.36</v>
      </c>
      <c r="C23">
        <v>88</v>
      </c>
      <c r="D23">
        <v>5.3</v>
      </c>
      <c r="E23">
        <v>62</v>
      </c>
      <c r="F23">
        <v>4.97</v>
      </c>
      <c r="G23">
        <v>86</v>
      </c>
    </row>
    <row r="24" spans="1:22" x14ac:dyDescent="0.25">
      <c r="B24">
        <v>5.67</v>
      </c>
      <c r="C24">
        <v>96</v>
      </c>
      <c r="D24">
        <v>4.9400000000000004</v>
      </c>
      <c r="E24">
        <v>100</v>
      </c>
      <c r="F24">
        <v>5.13</v>
      </c>
      <c r="G24">
        <v>100</v>
      </c>
    </row>
    <row r="25" spans="1:22" x14ac:dyDescent="0.25">
      <c r="B25">
        <v>6.21</v>
      </c>
      <c r="C25">
        <v>86</v>
      </c>
      <c r="D25">
        <v>6.71</v>
      </c>
      <c r="E25">
        <v>80</v>
      </c>
      <c r="F25">
        <v>5.84</v>
      </c>
      <c r="G25">
        <v>100</v>
      </c>
    </row>
    <row r="26" spans="1:22" x14ac:dyDescent="0.25">
      <c r="B26">
        <v>5.09</v>
      </c>
      <c r="C26">
        <v>83</v>
      </c>
      <c r="D26">
        <v>5.51</v>
      </c>
      <c r="E26">
        <v>82</v>
      </c>
      <c r="F26">
        <v>5.98</v>
      </c>
      <c r="G26">
        <v>95</v>
      </c>
    </row>
    <row r="27" spans="1:22" x14ac:dyDescent="0.25">
      <c r="B27">
        <v>6.06</v>
      </c>
      <c r="C27">
        <v>73</v>
      </c>
      <c r="D27">
        <v>5.77</v>
      </c>
      <c r="E27">
        <v>100</v>
      </c>
      <c r="F27">
        <v>5.64</v>
      </c>
      <c r="G27">
        <v>74</v>
      </c>
    </row>
    <row r="28" spans="1:22" x14ac:dyDescent="0.25">
      <c r="B28">
        <f>AVERAGE(B21:B27)</f>
        <v>5.4685714285714289</v>
      </c>
      <c r="C28">
        <f>AVERAGE(C21:C27)</f>
        <v>82.285714285714292</v>
      </c>
      <c r="D28">
        <v>5.49</v>
      </c>
      <c r="E28">
        <v>67</v>
      </c>
      <c r="F28">
        <v>6.02</v>
      </c>
      <c r="G28">
        <v>100</v>
      </c>
    </row>
    <row r="29" spans="1:22" x14ac:dyDescent="0.25">
      <c r="D29">
        <v>5.04</v>
      </c>
      <c r="E29">
        <v>96</v>
      </c>
    </row>
    <row r="30" spans="1:22" x14ac:dyDescent="0.25">
      <c r="D30">
        <v>4.8600000000000003</v>
      </c>
      <c r="E30">
        <v>100</v>
      </c>
    </row>
    <row r="31" spans="1:22" x14ac:dyDescent="0.25">
      <c r="D31">
        <v>5.0599999999999996</v>
      </c>
      <c r="E31">
        <v>100</v>
      </c>
    </row>
    <row r="32" spans="1:22" x14ac:dyDescent="0.25">
      <c r="D32">
        <v>5.29</v>
      </c>
      <c r="E32">
        <v>83</v>
      </c>
    </row>
    <row r="33" spans="2:5" x14ac:dyDescent="0.25">
      <c r="D33">
        <v>5.66</v>
      </c>
      <c r="E33">
        <v>67</v>
      </c>
    </row>
    <row r="34" spans="2:5" x14ac:dyDescent="0.25">
      <c r="D34">
        <f>AVERAGE(D21:D33)</f>
        <v>5.4276923076923076</v>
      </c>
      <c r="E34">
        <f>AVERAGE(E21:E33)</f>
        <v>84.692307692307693</v>
      </c>
    </row>
    <row r="37" spans="2:5" x14ac:dyDescent="0.25">
      <c r="B37" t="s">
        <v>71</v>
      </c>
    </row>
    <row r="38" spans="2:5" x14ac:dyDescent="0.25">
      <c r="C38" t="s">
        <v>65</v>
      </c>
      <c r="D38" t="s">
        <v>66</v>
      </c>
      <c r="E38" t="s">
        <v>69</v>
      </c>
    </row>
    <row r="39" spans="2:5" x14ac:dyDescent="0.25">
      <c r="B39" t="s">
        <v>67</v>
      </c>
      <c r="C39" s="76">
        <v>163.69999999999999</v>
      </c>
      <c r="D39" s="76">
        <v>497.8</v>
      </c>
      <c r="E39">
        <f>C39+D39</f>
        <v>661.5</v>
      </c>
    </row>
    <row r="40" spans="2:5" x14ac:dyDescent="0.25">
      <c r="B40" t="s">
        <v>68</v>
      </c>
      <c r="C40" s="76">
        <v>4.8</v>
      </c>
      <c r="D40" s="76">
        <v>4.8</v>
      </c>
      <c r="E40">
        <f>(C41+D41)/((C39+D39)/100)</f>
        <v>4.7999999999999989</v>
      </c>
    </row>
    <row r="41" spans="2:5" x14ac:dyDescent="0.25">
      <c r="B41" t="s">
        <v>70</v>
      </c>
      <c r="C41">
        <f>C40*(C39/100)</f>
        <v>7.8575999999999988</v>
      </c>
      <c r="D41">
        <f>D40*(D39/100)</f>
        <v>23.894399999999997</v>
      </c>
      <c r="E41">
        <f>C41+D41</f>
        <v>31.751999999999995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748"/>
  <sheetViews>
    <sheetView tabSelected="1" topLeftCell="B1" zoomScaleNormal="100" workbookViewId="0">
      <selection activeCell="AF28" sqref="AF28"/>
    </sheetView>
  </sheetViews>
  <sheetFormatPr baseColWidth="10" defaultColWidth="11.42578125" defaultRowHeight="15" x14ac:dyDescent="0.25"/>
  <cols>
    <col min="1" max="1" width="10.7109375" style="43" bestFit="1" customWidth="1"/>
    <col min="2" max="2" width="7.140625" style="43" bestFit="1" customWidth="1"/>
    <col min="3" max="3" width="4.7109375" style="20" customWidth="1"/>
    <col min="4" max="4" width="6.140625" style="47" bestFit="1" customWidth="1"/>
    <col min="5" max="5" width="6.140625" style="35" bestFit="1" customWidth="1"/>
    <col min="6" max="6" width="5.5703125" style="32" bestFit="1" customWidth="1"/>
    <col min="7" max="7" width="5.5703125" style="39" customWidth="1"/>
    <col min="8" max="8" width="5.5703125" style="13" customWidth="1"/>
    <col min="9" max="9" width="5.28515625" style="13" customWidth="1"/>
    <col min="10" max="10" width="6" style="49" customWidth="1"/>
    <col min="11" max="11" width="6" style="37" customWidth="1"/>
    <col min="12" max="12" width="6" style="34" customWidth="1"/>
    <col min="13" max="13" width="6" style="41" customWidth="1"/>
    <col min="14" max="14" width="6" style="20" customWidth="1"/>
    <col min="15" max="15" width="5.85546875" style="15" customWidth="1"/>
    <col min="16" max="16" width="6.140625" style="11" customWidth="1"/>
    <col min="17" max="17" width="6.140625" style="11" bestFit="1" customWidth="1"/>
    <col min="18" max="18" width="5.28515625" style="20" customWidth="1"/>
    <col min="19" max="19" width="5" style="73" customWidth="1"/>
    <col min="20" max="20" width="8.42578125" style="21" customWidth="1"/>
    <col min="21" max="21" width="6.5703125" style="13" customWidth="1"/>
    <col min="22" max="24" width="4.7109375" style="43" customWidth="1"/>
    <col min="25" max="16384" width="11.42578125" style="3"/>
  </cols>
  <sheetData>
    <row r="1" spans="1:27" s="69" customFormat="1" ht="12" thickBot="1" x14ac:dyDescent="0.25">
      <c r="A1" s="61" t="s">
        <v>59</v>
      </c>
      <c r="B1" s="62"/>
      <c r="C1" s="62"/>
      <c r="D1" s="63"/>
      <c r="E1" s="63"/>
      <c r="F1" s="63"/>
      <c r="G1" s="63"/>
      <c r="H1" s="63"/>
      <c r="I1" s="63"/>
      <c r="J1" s="64"/>
      <c r="K1" s="64"/>
      <c r="L1" s="64"/>
      <c r="M1" s="64"/>
      <c r="N1" s="62"/>
      <c r="O1" s="65"/>
      <c r="P1" s="66"/>
      <c r="Q1" s="66"/>
      <c r="R1" s="62"/>
      <c r="S1" s="62"/>
      <c r="T1" s="67"/>
      <c r="U1" s="63"/>
      <c r="V1" s="62"/>
      <c r="W1" s="62"/>
      <c r="X1" s="62"/>
    </row>
    <row r="2" spans="1:27" ht="15.75" thickBot="1" x14ac:dyDescent="0.3">
      <c r="A2" s="77" t="s">
        <v>60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0" t="s">
        <v>64</v>
      </c>
      <c r="Z2" s="71"/>
      <c r="AA2" s="72">
        <v>45</v>
      </c>
    </row>
    <row r="3" spans="1:27" s="27" customFormat="1" x14ac:dyDescent="0.25">
      <c r="A3" s="30"/>
      <c r="B3" s="30"/>
      <c r="C3" s="26"/>
      <c r="D3" s="80" t="s">
        <v>16</v>
      </c>
      <c r="E3" s="81"/>
      <c r="F3" s="81"/>
      <c r="G3" s="81"/>
      <c r="H3" s="81"/>
      <c r="I3" s="82"/>
      <c r="J3" s="80" t="s">
        <v>17</v>
      </c>
      <c r="K3" s="81"/>
      <c r="L3" s="81"/>
      <c r="M3" s="81"/>
      <c r="N3" s="82"/>
      <c r="O3" s="31" t="s">
        <v>18</v>
      </c>
      <c r="P3" s="25" t="s">
        <v>19</v>
      </c>
      <c r="Q3" s="25" t="s">
        <v>19</v>
      </c>
      <c r="R3" s="74" t="s">
        <v>0</v>
      </c>
      <c r="S3" s="75" t="s">
        <v>46</v>
      </c>
      <c r="T3" s="25" t="s">
        <v>47</v>
      </c>
      <c r="U3" s="25" t="s">
        <v>0</v>
      </c>
      <c r="V3" s="79" t="s">
        <v>20</v>
      </c>
      <c r="W3" s="79"/>
      <c r="X3" s="79"/>
    </row>
    <row r="4" spans="1:27" s="27" customFormat="1" x14ac:dyDescent="0.25">
      <c r="A4" s="42" t="s">
        <v>21</v>
      </c>
      <c r="B4" s="42" t="s">
        <v>22</v>
      </c>
      <c r="C4" s="25" t="s">
        <v>53</v>
      </c>
      <c r="D4" s="46" t="s">
        <v>5</v>
      </c>
      <c r="E4" s="28" t="s">
        <v>11</v>
      </c>
      <c r="F4" s="29" t="s">
        <v>9</v>
      </c>
      <c r="G4" s="38" t="s">
        <v>10</v>
      </c>
      <c r="H4" s="30" t="s">
        <v>50</v>
      </c>
      <c r="I4" s="25" t="s">
        <v>57</v>
      </c>
      <c r="J4" s="46" t="s">
        <v>5</v>
      </c>
      <c r="K4" s="28" t="s">
        <v>11</v>
      </c>
      <c r="L4" s="29" t="s">
        <v>9</v>
      </c>
      <c r="M4" s="38" t="s">
        <v>10</v>
      </c>
      <c r="N4" s="25" t="s">
        <v>49</v>
      </c>
      <c r="O4" s="25" t="s">
        <v>19</v>
      </c>
      <c r="P4" s="31" t="s">
        <v>54</v>
      </c>
      <c r="Q4" s="31" t="s">
        <v>51</v>
      </c>
      <c r="R4" s="59" t="s">
        <v>72</v>
      </c>
      <c r="S4" s="60" t="s">
        <v>72</v>
      </c>
      <c r="T4" s="56">
        <f>AVERAGE(T7:T17)</f>
        <v>3.2432690252647681E-2</v>
      </c>
      <c r="U4" s="31" t="s">
        <v>58</v>
      </c>
      <c r="V4" s="45" t="s">
        <v>23</v>
      </c>
      <c r="W4" s="45" t="s">
        <v>52</v>
      </c>
      <c r="X4" s="45" t="s">
        <v>24</v>
      </c>
    </row>
    <row r="5" spans="1:27" x14ac:dyDescent="0.25">
      <c r="J5" s="48">
        <f>AVERAGE(J6:J1048576)</f>
        <v>0.64424999999999988</v>
      </c>
      <c r="K5" s="36">
        <f>AVERAGE(K6:K1048576)</f>
        <v>1.4390000000000001</v>
      </c>
      <c r="L5" s="33">
        <f>AVERAGE(L6:L1048576)</f>
        <v>1.4690000000000001</v>
      </c>
      <c r="M5" s="40">
        <f>AVERAGE(M6:M1048576)</f>
        <v>1.5622222222222222</v>
      </c>
      <c r="O5" s="12"/>
      <c r="Q5" s="11">
        <v>0.1</v>
      </c>
      <c r="T5" s="20"/>
      <c r="U5" s="20"/>
    </row>
    <row r="6" spans="1:27" x14ac:dyDescent="0.25">
      <c r="A6" s="44">
        <v>43207</v>
      </c>
      <c r="B6" s="43">
        <f>110537-338</f>
        <v>110199</v>
      </c>
      <c r="D6" s="47">
        <v>15</v>
      </c>
      <c r="E6" s="35">
        <v>17.82</v>
      </c>
      <c r="H6" s="13">
        <f>D6+E6+F6+G6</f>
        <v>32.82</v>
      </c>
      <c r="I6" s="15">
        <f>D6/(D6+E6+F6+G6)</f>
        <v>0.45703839122486289</v>
      </c>
      <c r="J6" s="49">
        <v>0.56899999999999995</v>
      </c>
      <c r="K6" s="37">
        <v>1.429</v>
      </c>
      <c r="N6" s="12">
        <f>(D6*J6+E6*K6+F6*L6)/(D6+E6+F6)</f>
        <v>1.035946983546618</v>
      </c>
      <c r="O6" s="15">
        <f>CHOOSE(MATCH(MONTH(A6)*100+DAY(A6),{0;316;501;1001;1115},1),0.7,0.75,0.8,0.75,0.7)</f>
        <v>0.75</v>
      </c>
      <c r="P6" s="11">
        <f t="shared" ref="P6:P69" si="0">((D6*O6)+(E6*0.1)+(F6*0.05))/(D6+E6+F6+G6)</f>
        <v>0.39707495429616085</v>
      </c>
      <c r="Q6" s="11">
        <f t="shared" ref="Q6:Q11" si="1">((D6*O6)+(E6*0.1)+(F6*0.05)+(($AA$2-D6-E6-F6-G6)*Q5))/$AA$2</f>
        <v>0.31666666666666665</v>
      </c>
      <c r="R6" s="13"/>
      <c r="T6" s="13"/>
    </row>
    <row r="7" spans="1:27" x14ac:dyDescent="0.25">
      <c r="A7" s="44">
        <v>43207</v>
      </c>
      <c r="B7" s="43">
        <v>110537</v>
      </c>
      <c r="C7" s="20">
        <f>B7-B6</f>
        <v>338</v>
      </c>
      <c r="D7" s="47">
        <v>7</v>
      </c>
      <c r="F7" s="32">
        <v>14</v>
      </c>
      <c r="H7" s="13">
        <f t="shared" ref="H7:H70" si="2">D7+E7+F7+G7</f>
        <v>21</v>
      </c>
      <c r="I7" s="15">
        <f t="shared" ref="I7:I70" si="3">D7/(D7+E7+F7+G7)</f>
        <v>0.33333333333333331</v>
      </c>
      <c r="J7" s="49">
        <v>0.59899999999999998</v>
      </c>
      <c r="L7" s="34">
        <v>1.4690000000000001</v>
      </c>
      <c r="N7" s="12">
        <f>(D7*J7+E7*K7+F7*L7)/(D7+E7+F7)</f>
        <v>1.179</v>
      </c>
      <c r="O7" s="15">
        <f>CHOOSE(MATCH(MONTH(A7)*100+DAY(A7),{0;316;501;1001;1115},1),0.7,0.75,0.8,0.75,0.7)</f>
        <v>0.75</v>
      </c>
      <c r="P7" s="11">
        <f t="shared" si="0"/>
        <v>0.28333333333333333</v>
      </c>
      <c r="Q7" s="11">
        <f t="shared" si="1"/>
        <v>0.30111111111111111</v>
      </c>
      <c r="R7" s="13">
        <f>(D7+E7+F7)/((B7-B6)/100)</f>
        <v>6.2130177514792901</v>
      </c>
      <c r="S7" s="73">
        <v>5.9</v>
      </c>
      <c r="T7" s="21">
        <f>(R7-S7)/S7</f>
        <v>5.3053856182930466E-2</v>
      </c>
      <c r="U7" s="13">
        <f t="shared" ref="U7:U70" si="4">N6*R7</f>
        <v>6.4363569983665618</v>
      </c>
      <c r="V7" s="43">
        <v>85</v>
      </c>
      <c r="W7" s="43">
        <v>10</v>
      </c>
      <c r="X7" s="43">
        <v>5</v>
      </c>
    </row>
    <row r="8" spans="1:27" x14ac:dyDescent="0.25">
      <c r="A8" s="44">
        <v>43208</v>
      </c>
      <c r="B8" s="43">
        <v>111104</v>
      </c>
      <c r="C8" s="20">
        <f>B8-B7</f>
        <v>567</v>
      </c>
      <c r="D8" s="47">
        <v>15.97</v>
      </c>
      <c r="E8" s="35">
        <v>13.04</v>
      </c>
      <c r="H8" s="13">
        <f t="shared" si="2"/>
        <v>29.009999999999998</v>
      </c>
      <c r="I8" s="15">
        <f t="shared" si="3"/>
        <v>0.55049982764563954</v>
      </c>
      <c r="J8" s="49">
        <v>0.69899999999999995</v>
      </c>
      <c r="K8" s="37">
        <v>1.4490000000000001</v>
      </c>
      <c r="N8" s="12">
        <f t="shared" ref="N8:N71" si="5">(D8*J8+E8*K8+F8*L8+G8*M8)/(D8+E8+F8+G8)</f>
        <v>1.0361251292657705</v>
      </c>
      <c r="O8" s="15">
        <f>CHOOSE(MATCH(MONTH(A8)*100+DAY(A8),{0;316;501;1001;1115},1),0.7,0.75,0.8,0.75,0.7)</f>
        <v>0.75</v>
      </c>
      <c r="P8" s="11">
        <f t="shared" si="0"/>
        <v>0.45782488796966569</v>
      </c>
      <c r="Q8" s="11">
        <f t="shared" si="1"/>
        <v>0.40213925925925931</v>
      </c>
      <c r="R8" s="13">
        <f t="shared" ref="R8:R71" si="6">(D8+E8+F8+G8)/((B8-B7)/100)</f>
        <v>5.1164021164021163</v>
      </c>
      <c r="S8" s="73">
        <v>4.8</v>
      </c>
      <c r="T8" s="21">
        <f t="shared" ref="T8:T71" si="7">(R8-S8)/S8</f>
        <v>6.5917107583774268E-2</v>
      </c>
      <c r="U8" s="13">
        <f t="shared" si="4"/>
        <v>6.0322380952380952</v>
      </c>
      <c r="V8" s="43">
        <v>5</v>
      </c>
      <c r="W8" s="43">
        <v>80</v>
      </c>
      <c r="X8" s="43">
        <v>15</v>
      </c>
    </row>
    <row r="9" spans="1:27" x14ac:dyDescent="0.25">
      <c r="A9" s="44">
        <v>43220</v>
      </c>
      <c r="B9" s="43">
        <v>111808</v>
      </c>
      <c r="C9" s="20">
        <f t="shared" ref="C9:C72" si="8">B9-B8</f>
        <v>704</v>
      </c>
      <c r="D9" s="47">
        <v>26.67</v>
      </c>
      <c r="G9" s="39">
        <v>10.4</v>
      </c>
      <c r="H9" s="13">
        <f t="shared" si="2"/>
        <v>37.07</v>
      </c>
      <c r="I9" s="15">
        <f t="shared" si="3"/>
        <v>0.71944968977609935</v>
      </c>
      <c r="J9" s="49">
        <v>0.69899999999999995</v>
      </c>
      <c r="M9" s="41">
        <v>1.5589999999999999</v>
      </c>
      <c r="N9" s="12">
        <f t="shared" si="5"/>
        <v>0.94027326679255463</v>
      </c>
      <c r="O9" s="15">
        <f>CHOOSE(MATCH(MONTH(A9)*100+DAY(A9),{0;316;501;1001;1115},1),0.7,0.75,0.8,0.75,0.7)</f>
        <v>0.75</v>
      </c>
      <c r="P9" s="11">
        <f t="shared" si="0"/>
        <v>0.53958726733207452</v>
      </c>
      <c r="Q9" s="11">
        <f t="shared" si="1"/>
        <v>0.51536587390946509</v>
      </c>
      <c r="R9" s="13">
        <f t="shared" si="6"/>
        <v>5.265625</v>
      </c>
      <c r="S9" s="73">
        <v>5</v>
      </c>
      <c r="T9" s="21">
        <f t="shared" si="7"/>
        <v>5.3124999999999999E-2</v>
      </c>
      <c r="U9" s="13">
        <f t="shared" si="4"/>
        <v>5.4558463837900728</v>
      </c>
      <c r="V9" s="43">
        <v>25</v>
      </c>
      <c r="W9" s="43">
        <v>50</v>
      </c>
      <c r="X9" s="43">
        <v>25</v>
      </c>
    </row>
    <row r="10" spans="1:27" x14ac:dyDescent="0.25">
      <c r="A10" s="44">
        <v>43230</v>
      </c>
      <c r="B10" s="43">
        <v>112320</v>
      </c>
      <c r="C10" s="20">
        <f t="shared" si="8"/>
        <v>512</v>
      </c>
      <c r="D10" s="47">
        <v>23.02</v>
      </c>
      <c r="G10" s="39">
        <v>5.01</v>
      </c>
      <c r="H10" s="13">
        <f t="shared" si="2"/>
        <v>28.03</v>
      </c>
      <c r="I10" s="15">
        <f t="shared" si="3"/>
        <v>0.82126293257224403</v>
      </c>
      <c r="J10" s="49">
        <v>0.69899999999999995</v>
      </c>
      <c r="M10" s="41">
        <v>1.569</v>
      </c>
      <c r="N10" s="12">
        <f t="shared" si="5"/>
        <v>0.85450124866214749</v>
      </c>
      <c r="O10" s="15">
        <f>CHOOSE(MATCH(MONTH(A10)*100+DAY(A10),{0;316;501;1001;1115},1),0.7,0.75,0.8,0.75,0.7)</f>
        <v>0.8</v>
      </c>
      <c r="P10" s="11">
        <f t="shared" si="0"/>
        <v>0.65701034605779518</v>
      </c>
      <c r="Q10" s="11">
        <f t="shared" si="1"/>
        <v>0.60359464178319167</v>
      </c>
      <c r="R10" s="13">
        <f t="shared" si="6"/>
        <v>5.474609375</v>
      </c>
      <c r="U10" s="13">
        <f t="shared" si="4"/>
        <v>5.147628841444396</v>
      </c>
      <c r="V10" s="43">
        <v>50</v>
      </c>
      <c r="W10" s="43">
        <v>25</v>
      </c>
      <c r="X10" s="43">
        <v>25</v>
      </c>
    </row>
    <row r="11" spans="1:27" x14ac:dyDescent="0.25">
      <c r="A11" s="44">
        <v>43232</v>
      </c>
      <c r="B11" s="43">
        <f>B10+514</f>
        <v>112834</v>
      </c>
      <c r="C11" s="20">
        <f t="shared" si="8"/>
        <v>514</v>
      </c>
      <c r="D11" s="47">
        <v>24.15</v>
      </c>
      <c r="G11" s="39">
        <v>8.57</v>
      </c>
      <c r="H11" s="13">
        <f t="shared" si="2"/>
        <v>32.72</v>
      </c>
      <c r="I11" s="15">
        <f t="shared" si="3"/>
        <v>0.73808068459657705</v>
      </c>
      <c r="J11" s="49">
        <v>0.432</v>
      </c>
      <c r="M11" s="41">
        <v>1.5009999999999999</v>
      </c>
      <c r="N11" s="12">
        <f t="shared" si="5"/>
        <v>0.7119917481662591</v>
      </c>
      <c r="O11" s="15">
        <f>CHOOSE(MATCH(MONTH(A11)*100+DAY(A11),{0;316;501;1001;1115},1),0.7,0.75,0.8,0.75,0.7)</f>
        <v>0.8</v>
      </c>
      <c r="P11" s="11">
        <f t="shared" si="0"/>
        <v>0.59046454767726164</v>
      </c>
      <c r="Q11" s="11">
        <f t="shared" si="1"/>
        <v>0.59404760446883542</v>
      </c>
      <c r="R11" s="13">
        <f t="shared" si="6"/>
        <v>6.3657587548638137</v>
      </c>
      <c r="S11" s="73">
        <v>6.2</v>
      </c>
      <c r="T11" s="21">
        <f t="shared" si="7"/>
        <v>2.6735283042550569E-2</v>
      </c>
      <c r="U11" s="13">
        <f t="shared" si="4"/>
        <v>5.4395488047131257</v>
      </c>
      <c r="V11" s="43">
        <v>70</v>
      </c>
      <c r="W11" s="43">
        <v>20</v>
      </c>
      <c r="X11" s="43">
        <v>10</v>
      </c>
    </row>
    <row r="12" spans="1:27" x14ac:dyDescent="0.25">
      <c r="A12" s="44">
        <v>43233</v>
      </c>
      <c r="B12" s="43">
        <v>113120</v>
      </c>
      <c r="C12" s="20">
        <f t="shared" si="8"/>
        <v>286</v>
      </c>
      <c r="D12" s="47">
        <v>15.29</v>
      </c>
      <c r="G12" s="39">
        <v>2</v>
      </c>
      <c r="H12" s="13">
        <f t="shared" si="2"/>
        <v>17.29</v>
      </c>
      <c r="I12" s="15">
        <f t="shared" si="3"/>
        <v>0.88432620011567376</v>
      </c>
      <c r="J12" s="49">
        <v>0.61899999999999999</v>
      </c>
      <c r="M12" s="41">
        <v>1.534</v>
      </c>
      <c r="N12" s="12">
        <f t="shared" si="5"/>
        <v>0.72484152689415837</v>
      </c>
      <c r="O12" s="15">
        <f>CHOOSE(MATCH(MONTH(A12)*100+DAY(A12),{0;316;501;1001;1115},1),0.7,0.75,0.8,0.75,0.7)</f>
        <v>0.8</v>
      </c>
      <c r="P12" s="11">
        <f t="shared" si="0"/>
        <v>0.707460960092539</v>
      </c>
      <c r="Q12" s="11">
        <f>((D12*O12)+(E12*0.1)+(F12*0.05)+(($AA$2-D12-E12-F12-G12)*Q11))/$AA$2</f>
        <v>0.63762353599625399</v>
      </c>
      <c r="R12" s="13">
        <f t="shared" si="6"/>
        <v>6.0454545454545459</v>
      </c>
      <c r="S12" s="73">
        <v>6</v>
      </c>
      <c r="T12" s="21">
        <f t="shared" si="7"/>
        <v>7.5757575757576428E-3</v>
      </c>
      <c r="U12" s="13">
        <f t="shared" si="4"/>
        <v>4.3043137502778395</v>
      </c>
      <c r="V12" s="43">
        <v>70</v>
      </c>
      <c r="W12" s="43">
        <v>20</v>
      </c>
      <c r="X12" s="43">
        <v>10</v>
      </c>
    </row>
    <row r="13" spans="1:27" x14ac:dyDescent="0.25">
      <c r="A13" s="44">
        <v>43238</v>
      </c>
      <c r="B13" s="43">
        <v>113739</v>
      </c>
      <c r="C13" s="20">
        <f t="shared" si="8"/>
        <v>619</v>
      </c>
      <c r="D13" s="47">
        <v>28.16</v>
      </c>
      <c r="G13" s="39">
        <v>11</v>
      </c>
      <c r="H13" s="13">
        <f t="shared" si="2"/>
        <v>39.159999999999997</v>
      </c>
      <c r="I13" s="15">
        <f t="shared" si="3"/>
        <v>0.71910112359550571</v>
      </c>
      <c r="J13" s="49">
        <v>0.69899999999999995</v>
      </c>
      <c r="M13" s="41">
        <v>1.5569999999999999</v>
      </c>
      <c r="N13" s="12">
        <f t="shared" si="5"/>
        <v>0.9400112359550562</v>
      </c>
      <c r="O13" s="15">
        <f>CHOOSE(MATCH(MONTH(A13)*100+DAY(A13),{0;316;501;1001;1115},1),0.7,0.75,0.8,0.75,0.7)</f>
        <v>0.8</v>
      </c>
      <c r="P13" s="11">
        <f t="shared" si="0"/>
        <v>0.57528089887640466</v>
      </c>
      <c r="Q13" s="11">
        <f t="shared" ref="Q13:Q76" si="9">((D13*O13)+(E13*0.1)+(F13*0.05)+(($AA$2-D13-E13-F13-G13)*Q12))/$AA$2</f>
        <v>0.58337158778262499</v>
      </c>
      <c r="R13" s="13">
        <f t="shared" si="6"/>
        <v>6.3263327948303703</v>
      </c>
      <c r="S13" s="73">
        <v>6.1</v>
      </c>
      <c r="T13" s="21">
        <f t="shared" si="7"/>
        <v>3.7103736857437807E-2</v>
      </c>
      <c r="U13" s="13">
        <f t="shared" si="4"/>
        <v>4.5855887226454337</v>
      </c>
      <c r="V13" s="43">
        <v>70</v>
      </c>
      <c r="W13" s="43">
        <v>20</v>
      </c>
      <c r="X13" s="43">
        <v>10</v>
      </c>
    </row>
    <row r="14" spans="1:27" x14ac:dyDescent="0.25">
      <c r="A14" s="44">
        <v>43240</v>
      </c>
      <c r="B14" s="43">
        <v>114324</v>
      </c>
      <c r="C14" s="20">
        <f t="shared" si="8"/>
        <v>585</v>
      </c>
      <c r="D14" s="47">
        <v>26.97</v>
      </c>
      <c r="G14" s="39">
        <v>9.1</v>
      </c>
      <c r="H14" s="13">
        <f t="shared" si="2"/>
        <v>36.07</v>
      </c>
      <c r="I14" s="15">
        <f t="shared" si="3"/>
        <v>0.74771278070418623</v>
      </c>
      <c r="J14" s="49">
        <v>0.61899999999999999</v>
      </c>
      <c r="M14" s="41">
        <v>1.554</v>
      </c>
      <c r="N14" s="12">
        <f t="shared" si="5"/>
        <v>0.85488855004158582</v>
      </c>
      <c r="O14" s="15">
        <f>CHOOSE(MATCH(MONTH(A14)*100+DAY(A14),{0;316;501;1001;1115},1),0.7,0.75,0.8,0.75,0.7)</f>
        <v>0.8</v>
      </c>
      <c r="P14" s="11">
        <f t="shared" si="0"/>
        <v>0.59817022456334901</v>
      </c>
      <c r="Q14" s="11">
        <f t="shared" si="9"/>
        <v>0.5952335173088632</v>
      </c>
      <c r="R14" s="13">
        <f t="shared" si="6"/>
        <v>6.1658119658119661</v>
      </c>
      <c r="S14" s="73">
        <v>6.1</v>
      </c>
      <c r="T14" s="21">
        <f t="shared" si="7"/>
        <v>1.0788846854420733E-2</v>
      </c>
      <c r="U14" s="13">
        <f t="shared" si="4"/>
        <v>5.7959325266493806</v>
      </c>
      <c r="V14" s="43">
        <v>70</v>
      </c>
      <c r="W14" s="43">
        <v>20</v>
      </c>
      <c r="X14" s="43">
        <v>10</v>
      </c>
    </row>
    <row r="15" spans="1:27" x14ac:dyDescent="0.25">
      <c r="A15" s="44">
        <v>43242</v>
      </c>
      <c r="B15" s="43">
        <v>114875</v>
      </c>
      <c r="C15" s="20">
        <f t="shared" si="8"/>
        <v>551</v>
      </c>
      <c r="D15" s="47">
        <v>28.34</v>
      </c>
      <c r="G15" s="39">
        <v>9.5</v>
      </c>
      <c r="H15" s="13">
        <f t="shared" si="2"/>
        <v>37.840000000000003</v>
      </c>
      <c r="I15" s="15">
        <f t="shared" si="3"/>
        <v>0.74894291754756859</v>
      </c>
      <c r="J15" s="49">
        <v>0.69899999999999995</v>
      </c>
      <c r="M15" s="41">
        <v>1.589</v>
      </c>
      <c r="N15" s="12">
        <f t="shared" si="5"/>
        <v>0.92244080338266365</v>
      </c>
      <c r="O15" s="15">
        <f>CHOOSE(MATCH(MONTH(A15)*100+DAY(A15),{0;316;501;1001;1115},1),0.7,0.75,0.8,0.75,0.7)</f>
        <v>0.8</v>
      </c>
      <c r="P15" s="11">
        <f t="shared" si="0"/>
        <v>0.59915433403805496</v>
      </c>
      <c r="Q15" s="11">
        <f t="shared" si="9"/>
        <v>0.59853048853181023</v>
      </c>
      <c r="R15" s="13">
        <f t="shared" si="6"/>
        <v>6.8675136116152462</v>
      </c>
      <c r="S15" s="73">
        <v>6.7</v>
      </c>
      <c r="T15" s="21">
        <f t="shared" si="7"/>
        <v>2.5002031584365078E-2</v>
      </c>
      <c r="U15" s="13">
        <f t="shared" si="4"/>
        <v>5.8709587538246124</v>
      </c>
    </row>
    <row r="16" spans="1:27" x14ac:dyDescent="0.25">
      <c r="A16" s="44">
        <v>43259</v>
      </c>
      <c r="B16" s="43">
        <v>115536</v>
      </c>
      <c r="C16" s="20">
        <f t="shared" si="8"/>
        <v>661</v>
      </c>
      <c r="D16" s="47">
        <v>22.31</v>
      </c>
      <c r="G16" s="39">
        <v>11.43</v>
      </c>
      <c r="H16" s="13">
        <f t="shared" si="2"/>
        <v>33.739999999999995</v>
      </c>
      <c r="I16" s="15">
        <f t="shared" si="3"/>
        <v>0.66123295791345593</v>
      </c>
      <c r="J16" s="49">
        <v>0.69899999999999995</v>
      </c>
      <c r="M16" s="41">
        <v>1.5880000000000001</v>
      </c>
      <c r="N16" s="12">
        <f t="shared" si="5"/>
        <v>1.0001639004149379</v>
      </c>
      <c r="O16" s="15">
        <f>CHOOSE(MATCH(MONTH(A16)*100+DAY(A16),{0;316;501;1001;1115},1),0.7,0.75,0.8,0.75,0.7)</f>
        <v>0.8</v>
      </c>
      <c r="P16" s="11">
        <f t="shared" si="0"/>
        <v>0.52898636633076468</v>
      </c>
      <c r="Q16" s="11">
        <f t="shared" si="9"/>
        <v>0.54638785113040411</v>
      </c>
      <c r="R16" s="13">
        <f t="shared" si="6"/>
        <v>5.1043872919818449</v>
      </c>
      <c r="U16" s="13">
        <f t="shared" si="4"/>
        <v>4.708495114391992</v>
      </c>
      <c r="V16" s="43">
        <v>10</v>
      </c>
      <c r="W16" s="43">
        <v>50</v>
      </c>
      <c r="X16" s="43">
        <v>40</v>
      </c>
    </row>
    <row r="17" spans="1:21" x14ac:dyDescent="0.25">
      <c r="A17" s="44">
        <v>43260</v>
      </c>
      <c r="B17" s="43">
        <v>116211</v>
      </c>
      <c r="C17" s="20">
        <f t="shared" si="8"/>
        <v>675</v>
      </c>
      <c r="D17" s="47">
        <v>30.5</v>
      </c>
      <c r="G17" s="39">
        <f>4.01+6.5</f>
        <v>10.51</v>
      </c>
      <c r="H17" s="13">
        <f t="shared" si="2"/>
        <v>41.01</v>
      </c>
      <c r="I17" s="15">
        <f t="shared" si="3"/>
        <v>0.74372104364789082</v>
      </c>
      <c r="J17" s="49">
        <v>0.69899999999999995</v>
      </c>
      <c r="M17" s="41">
        <v>1.609</v>
      </c>
      <c r="N17" s="12">
        <f t="shared" si="5"/>
        <v>0.93221385028041936</v>
      </c>
      <c r="O17" s="15">
        <f>CHOOSE(MATCH(MONTH(A17)*100+DAY(A17),{0;316;501;1001;1115},1),0.7,0.75,0.8,0.75,0.7)</f>
        <v>0.8</v>
      </c>
      <c r="P17" s="11">
        <f t="shared" si="0"/>
        <v>0.59497683491831266</v>
      </c>
      <c r="Q17" s="11">
        <f t="shared" si="9"/>
        <v>0.59066861168911811</v>
      </c>
      <c r="R17" s="13">
        <f t="shared" si="6"/>
        <v>6.0755555555555549</v>
      </c>
      <c r="S17" s="73">
        <v>6</v>
      </c>
      <c r="T17" s="21">
        <f t="shared" si="7"/>
        <v>1.2592592592592489E-2</v>
      </c>
      <c r="U17" s="13">
        <f t="shared" si="4"/>
        <v>6.0765513416320882</v>
      </c>
    </row>
    <row r="18" spans="1:21" x14ac:dyDescent="0.25">
      <c r="C18" s="20">
        <f t="shared" si="8"/>
        <v>-116211</v>
      </c>
      <c r="H18" s="13">
        <f t="shared" si="2"/>
        <v>0</v>
      </c>
      <c r="I18" s="15" t="e">
        <f t="shared" si="3"/>
        <v>#DIV/0!</v>
      </c>
      <c r="N18" s="12" t="e">
        <f t="shared" si="5"/>
        <v>#DIV/0!</v>
      </c>
      <c r="O18" s="15">
        <f>CHOOSE(MATCH(MONTH(A18)*100+DAY(A18),{0;316;501;1001;1115},1),0.7,0.75,0.8,0.75,0.7)</f>
        <v>0.7</v>
      </c>
      <c r="P18" s="11" t="e">
        <f t="shared" si="0"/>
        <v>#DIV/0!</v>
      </c>
      <c r="Q18" s="11">
        <f t="shared" si="9"/>
        <v>0.59066861168911811</v>
      </c>
      <c r="R18" s="13">
        <f t="shared" si="6"/>
        <v>0</v>
      </c>
      <c r="T18" s="21" t="e">
        <f t="shared" si="7"/>
        <v>#DIV/0!</v>
      </c>
      <c r="U18" s="13">
        <f t="shared" si="4"/>
        <v>0</v>
      </c>
    </row>
    <row r="19" spans="1:21" x14ac:dyDescent="0.25">
      <c r="C19" s="20">
        <f t="shared" si="8"/>
        <v>0</v>
      </c>
      <c r="H19" s="13">
        <f t="shared" si="2"/>
        <v>0</v>
      </c>
      <c r="I19" s="15" t="e">
        <f t="shared" si="3"/>
        <v>#DIV/0!</v>
      </c>
      <c r="N19" s="12" t="e">
        <f t="shared" si="5"/>
        <v>#DIV/0!</v>
      </c>
      <c r="O19" s="15">
        <f>CHOOSE(MATCH(MONTH(A19)*100+DAY(A19),{0;316;501;1001;1115},1),0.7,0.75,0.8,0.75,0.7)</f>
        <v>0.7</v>
      </c>
      <c r="P19" s="11" t="e">
        <f t="shared" si="0"/>
        <v>#DIV/0!</v>
      </c>
      <c r="Q19" s="11">
        <f t="shared" si="9"/>
        <v>0.59066861168911811</v>
      </c>
      <c r="R19" s="13" t="e">
        <f t="shared" si="6"/>
        <v>#DIV/0!</v>
      </c>
      <c r="T19" s="21" t="e">
        <f t="shared" si="7"/>
        <v>#DIV/0!</v>
      </c>
      <c r="U19" s="13" t="e">
        <f t="shared" si="4"/>
        <v>#DIV/0!</v>
      </c>
    </row>
    <row r="20" spans="1:21" x14ac:dyDescent="0.25">
      <c r="C20" s="20">
        <f t="shared" si="8"/>
        <v>0</v>
      </c>
      <c r="H20" s="13">
        <f t="shared" si="2"/>
        <v>0</v>
      </c>
      <c r="I20" s="15" t="e">
        <f t="shared" si="3"/>
        <v>#DIV/0!</v>
      </c>
      <c r="N20" s="12" t="e">
        <f t="shared" si="5"/>
        <v>#DIV/0!</v>
      </c>
      <c r="O20" s="15">
        <f>CHOOSE(MATCH(MONTH(A20)*100+DAY(A20),{0;316;501;1001;1115},1),0.7,0.75,0.8,0.75,0.7)</f>
        <v>0.7</v>
      </c>
      <c r="P20" s="11" t="e">
        <f t="shared" si="0"/>
        <v>#DIV/0!</v>
      </c>
      <c r="Q20" s="11">
        <f t="shared" si="9"/>
        <v>0.59066861168911811</v>
      </c>
      <c r="R20" s="13" t="e">
        <f t="shared" si="6"/>
        <v>#DIV/0!</v>
      </c>
      <c r="T20" s="21" t="e">
        <f t="shared" si="7"/>
        <v>#DIV/0!</v>
      </c>
      <c r="U20" s="13" t="e">
        <f t="shared" si="4"/>
        <v>#DIV/0!</v>
      </c>
    </row>
    <row r="21" spans="1:21" x14ac:dyDescent="0.25">
      <c r="C21" s="20">
        <f t="shared" si="8"/>
        <v>0</v>
      </c>
      <c r="H21" s="13">
        <f t="shared" si="2"/>
        <v>0</v>
      </c>
      <c r="I21" s="15" t="e">
        <f t="shared" si="3"/>
        <v>#DIV/0!</v>
      </c>
      <c r="N21" s="12" t="e">
        <f t="shared" si="5"/>
        <v>#DIV/0!</v>
      </c>
      <c r="O21" s="15">
        <f>CHOOSE(MATCH(MONTH(A21)*100+DAY(A21),{0;316;501;1001;1115},1),0.7,0.75,0.8,0.75,0.7)</f>
        <v>0.7</v>
      </c>
      <c r="P21" s="11" t="e">
        <f t="shared" si="0"/>
        <v>#DIV/0!</v>
      </c>
      <c r="Q21" s="11">
        <f t="shared" si="9"/>
        <v>0.59066861168911811</v>
      </c>
      <c r="R21" s="13" t="e">
        <f t="shared" si="6"/>
        <v>#DIV/0!</v>
      </c>
      <c r="T21" s="21" t="e">
        <f t="shared" si="7"/>
        <v>#DIV/0!</v>
      </c>
      <c r="U21" s="13" t="e">
        <f t="shared" si="4"/>
        <v>#DIV/0!</v>
      </c>
    </row>
    <row r="22" spans="1:21" x14ac:dyDescent="0.25">
      <c r="C22" s="20">
        <f t="shared" si="8"/>
        <v>0</v>
      </c>
      <c r="H22" s="13">
        <f t="shared" si="2"/>
        <v>0</v>
      </c>
      <c r="I22" s="15" t="e">
        <f t="shared" si="3"/>
        <v>#DIV/0!</v>
      </c>
      <c r="N22" s="12" t="e">
        <f t="shared" si="5"/>
        <v>#DIV/0!</v>
      </c>
      <c r="O22" s="15">
        <f>CHOOSE(MATCH(MONTH(A22)*100+DAY(A22),{0;316;501;1001;1115},1),0.7,0.75,0.8,0.75,0.7)</f>
        <v>0.7</v>
      </c>
      <c r="P22" s="11" t="e">
        <f t="shared" si="0"/>
        <v>#DIV/0!</v>
      </c>
      <c r="Q22" s="11">
        <f t="shared" si="9"/>
        <v>0.59066861168911811</v>
      </c>
      <c r="R22" s="13" t="e">
        <f t="shared" si="6"/>
        <v>#DIV/0!</v>
      </c>
      <c r="T22" s="21" t="e">
        <f t="shared" si="7"/>
        <v>#DIV/0!</v>
      </c>
      <c r="U22" s="13" t="e">
        <f t="shared" si="4"/>
        <v>#DIV/0!</v>
      </c>
    </row>
    <row r="23" spans="1:21" x14ac:dyDescent="0.25">
      <c r="C23" s="20">
        <f t="shared" si="8"/>
        <v>0</v>
      </c>
      <c r="H23" s="13">
        <f t="shared" si="2"/>
        <v>0</v>
      </c>
      <c r="I23" s="15" t="e">
        <f t="shared" si="3"/>
        <v>#DIV/0!</v>
      </c>
      <c r="N23" s="12" t="e">
        <f t="shared" si="5"/>
        <v>#DIV/0!</v>
      </c>
      <c r="O23" s="15">
        <f>CHOOSE(MATCH(MONTH(A23)*100+DAY(A23),{0;316;501;1001;1115},1),0.7,0.75,0.8,0.75,0.7)</f>
        <v>0.7</v>
      </c>
      <c r="P23" s="11" t="e">
        <f t="shared" si="0"/>
        <v>#DIV/0!</v>
      </c>
      <c r="Q23" s="11">
        <f t="shared" si="9"/>
        <v>0.59066861168911811</v>
      </c>
      <c r="R23" s="13" t="e">
        <f t="shared" si="6"/>
        <v>#DIV/0!</v>
      </c>
      <c r="T23" s="21" t="e">
        <f t="shared" si="7"/>
        <v>#DIV/0!</v>
      </c>
      <c r="U23" s="13" t="e">
        <f t="shared" si="4"/>
        <v>#DIV/0!</v>
      </c>
    </row>
    <row r="24" spans="1:21" x14ac:dyDescent="0.25">
      <c r="C24" s="20">
        <f t="shared" si="8"/>
        <v>0</v>
      </c>
      <c r="H24" s="13">
        <f t="shared" si="2"/>
        <v>0</v>
      </c>
      <c r="I24" s="15" t="e">
        <f t="shared" si="3"/>
        <v>#DIV/0!</v>
      </c>
      <c r="N24" s="12" t="e">
        <f t="shared" si="5"/>
        <v>#DIV/0!</v>
      </c>
      <c r="O24" s="15">
        <f>CHOOSE(MATCH(MONTH(A24)*100+DAY(A24),{0;316;501;1001;1115},1),0.7,0.75,0.8,0.75,0.7)</f>
        <v>0.7</v>
      </c>
      <c r="P24" s="11" t="e">
        <f t="shared" si="0"/>
        <v>#DIV/0!</v>
      </c>
      <c r="Q24" s="11">
        <f t="shared" si="9"/>
        <v>0.59066861168911811</v>
      </c>
      <c r="R24" s="13" t="e">
        <f t="shared" si="6"/>
        <v>#DIV/0!</v>
      </c>
      <c r="T24" s="21" t="e">
        <f t="shared" si="7"/>
        <v>#DIV/0!</v>
      </c>
      <c r="U24" s="13" t="e">
        <f t="shared" si="4"/>
        <v>#DIV/0!</v>
      </c>
    </row>
    <row r="25" spans="1:21" x14ac:dyDescent="0.25">
      <c r="C25" s="20">
        <f t="shared" si="8"/>
        <v>0</v>
      </c>
      <c r="H25" s="13">
        <f t="shared" si="2"/>
        <v>0</v>
      </c>
      <c r="I25" s="15" t="e">
        <f t="shared" si="3"/>
        <v>#DIV/0!</v>
      </c>
      <c r="N25" s="12" t="e">
        <f t="shared" si="5"/>
        <v>#DIV/0!</v>
      </c>
      <c r="O25" s="15">
        <f>CHOOSE(MATCH(MONTH(A25)*100+DAY(A25),{0;316;501;1001;1115},1),0.7,0.75,0.8,0.75,0.7)</f>
        <v>0.7</v>
      </c>
      <c r="P25" s="11" t="e">
        <f t="shared" si="0"/>
        <v>#DIV/0!</v>
      </c>
      <c r="Q25" s="11">
        <f t="shared" si="9"/>
        <v>0.59066861168911811</v>
      </c>
      <c r="R25" s="13" t="e">
        <f t="shared" si="6"/>
        <v>#DIV/0!</v>
      </c>
      <c r="T25" s="21" t="e">
        <f t="shared" si="7"/>
        <v>#DIV/0!</v>
      </c>
      <c r="U25" s="13" t="e">
        <f t="shared" si="4"/>
        <v>#DIV/0!</v>
      </c>
    </row>
    <row r="26" spans="1:21" x14ac:dyDescent="0.25">
      <c r="C26" s="20">
        <f t="shared" si="8"/>
        <v>0</v>
      </c>
      <c r="H26" s="13">
        <f t="shared" si="2"/>
        <v>0</v>
      </c>
      <c r="I26" s="15" t="e">
        <f t="shared" si="3"/>
        <v>#DIV/0!</v>
      </c>
      <c r="N26" s="12" t="e">
        <f t="shared" si="5"/>
        <v>#DIV/0!</v>
      </c>
      <c r="O26" s="15">
        <f>CHOOSE(MATCH(MONTH(A26)*100+DAY(A26),{0;316;501;1001;1115},1),0.7,0.75,0.8,0.75,0.7)</f>
        <v>0.7</v>
      </c>
      <c r="P26" s="11" t="e">
        <f t="shared" si="0"/>
        <v>#DIV/0!</v>
      </c>
      <c r="Q26" s="11">
        <f t="shared" si="9"/>
        <v>0.59066861168911811</v>
      </c>
      <c r="R26" s="13" t="e">
        <f t="shared" si="6"/>
        <v>#DIV/0!</v>
      </c>
      <c r="T26" s="21" t="e">
        <f t="shared" si="7"/>
        <v>#DIV/0!</v>
      </c>
      <c r="U26" s="13" t="e">
        <f t="shared" si="4"/>
        <v>#DIV/0!</v>
      </c>
    </row>
    <row r="27" spans="1:21" x14ac:dyDescent="0.25">
      <c r="C27" s="20">
        <f t="shared" si="8"/>
        <v>0</v>
      </c>
      <c r="H27" s="13">
        <f t="shared" si="2"/>
        <v>0</v>
      </c>
      <c r="I27" s="15" t="e">
        <f t="shared" si="3"/>
        <v>#DIV/0!</v>
      </c>
      <c r="N27" s="12" t="e">
        <f t="shared" si="5"/>
        <v>#DIV/0!</v>
      </c>
      <c r="O27" s="15">
        <f>CHOOSE(MATCH(MONTH(A27)*100+DAY(A27),{0;316;501;1001;1115},1),0.7,0.75,0.8,0.75,0.7)</f>
        <v>0.7</v>
      </c>
      <c r="P27" s="11" t="e">
        <f t="shared" si="0"/>
        <v>#DIV/0!</v>
      </c>
      <c r="Q27" s="11">
        <f t="shared" si="9"/>
        <v>0.59066861168911811</v>
      </c>
      <c r="R27" s="13" t="e">
        <f t="shared" si="6"/>
        <v>#DIV/0!</v>
      </c>
      <c r="T27" s="21" t="e">
        <f t="shared" si="7"/>
        <v>#DIV/0!</v>
      </c>
      <c r="U27" s="13" t="e">
        <f t="shared" si="4"/>
        <v>#DIV/0!</v>
      </c>
    </row>
    <row r="28" spans="1:21" x14ac:dyDescent="0.25">
      <c r="C28" s="20">
        <f t="shared" si="8"/>
        <v>0</v>
      </c>
      <c r="H28" s="13">
        <f t="shared" si="2"/>
        <v>0</v>
      </c>
      <c r="I28" s="15" t="e">
        <f t="shared" si="3"/>
        <v>#DIV/0!</v>
      </c>
      <c r="N28" s="12" t="e">
        <f t="shared" si="5"/>
        <v>#DIV/0!</v>
      </c>
      <c r="O28" s="15">
        <f>CHOOSE(MATCH(MONTH(A28)*100+DAY(A28),{0;316;501;1001;1115},1),0.7,0.75,0.8,0.75,0.7)</f>
        <v>0.7</v>
      </c>
      <c r="P28" s="11" t="e">
        <f t="shared" si="0"/>
        <v>#DIV/0!</v>
      </c>
      <c r="Q28" s="11">
        <f t="shared" si="9"/>
        <v>0.59066861168911811</v>
      </c>
      <c r="R28" s="13" t="e">
        <f t="shared" si="6"/>
        <v>#DIV/0!</v>
      </c>
      <c r="T28" s="21" t="e">
        <f t="shared" si="7"/>
        <v>#DIV/0!</v>
      </c>
      <c r="U28" s="13" t="e">
        <f t="shared" si="4"/>
        <v>#DIV/0!</v>
      </c>
    </row>
    <row r="29" spans="1:21" x14ac:dyDescent="0.25">
      <c r="C29" s="20">
        <f t="shared" si="8"/>
        <v>0</v>
      </c>
      <c r="H29" s="13">
        <f t="shared" si="2"/>
        <v>0</v>
      </c>
      <c r="I29" s="15" t="e">
        <f t="shared" si="3"/>
        <v>#DIV/0!</v>
      </c>
      <c r="N29" s="12" t="e">
        <f t="shared" si="5"/>
        <v>#DIV/0!</v>
      </c>
      <c r="O29" s="15">
        <f>CHOOSE(MATCH(MONTH(A29)*100+DAY(A29),{0;316;501;1001;1115},1),0.7,0.75,0.8,0.75,0.7)</f>
        <v>0.7</v>
      </c>
      <c r="P29" s="11" t="e">
        <f t="shared" si="0"/>
        <v>#DIV/0!</v>
      </c>
      <c r="Q29" s="11">
        <f t="shared" si="9"/>
        <v>0.59066861168911811</v>
      </c>
      <c r="R29" s="13" t="e">
        <f t="shared" si="6"/>
        <v>#DIV/0!</v>
      </c>
      <c r="T29" s="21" t="e">
        <f t="shared" si="7"/>
        <v>#DIV/0!</v>
      </c>
      <c r="U29" s="13" t="e">
        <f t="shared" si="4"/>
        <v>#DIV/0!</v>
      </c>
    </row>
    <row r="30" spans="1:21" x14ac:dyDescent="0.25">
      <c r="C30" s="20">
        <f t="shared" si="8"/>
        <v>0</v>
      </c>
      <c r="H30" s="13">
        <f t="shared" si="2"/>
        <v>0</v>
      </c>
      <c r="I30" s="15" t="e">
        <f t="shared" si="3"/>
        <v>#DIV/0!</v>
      </c>
      <c r="N30" s="12" t="e">
        <f t="shared" si="5"/>
        <v>#DIV/0!</v>
      </c>
      <c r="O30" s="15">
        <f>CHOOSE(MATCH(MONTH(A30)*100+DAY(A30),{0;316;501;1001;1115},1),0.7,0.75,0.8,0.75,0.7)</f>
        <v>0.7</v>
      </c>
      <c r="P30" s="11" t="e">
        <f t="shared" si="0"/>
        <v>#DIV/0!</v>
      </c>
      <c r="Q30" s="11">
        <f t="shared" si="9"/>
        <v>0.59066861168911811</v>
      </c>
      <c r="R30" s="13" t="e">
        <f t="shared" si="6"/>
        <v>#DIV/0!</v>
      </c>
      <c r="T30" s="21" t="e">
        <f t="shared" si="7"/>
        <v>#DIV/0!</v>
      </c>
      <c r="U30" s="13" t="e">
        <f t="shared" si="4"/>
        <v>#DIV/0!</v>
      </c>
    </row>
    <row r="31" spans="1:21" x14ac:dyDescent="0.25">
      <c r="C31" s="20">
        <f t="shared" si="8"/>
        <v>0</v>
      </c>
      <c r="H31" s="13">
        <f t="shared" si="2"/>
        <v>0</v>
      </c>
      <c r="I31" s="15" t="e">
        <f t="shared" si="3"/>
        <v>#DIV/0!</v>
      </c>
      <c r="N31" s="12" t="e">
        <f t="shared" si="5"/>
        <v>#DIV/0!</v>
      </c>
      <c r="O31" s="15">
        <f>CHOOSE(MATCH(MONTH(A31)*100+DAY(A31),{0;316;501;1001;1115},1),0.7,0.75,0.8,0.75,0.7)</f>
        <v>0.7</v>
      </c>
      <c r="P31" s="11" t="e">
        <f t="shared" si="0"/>
        <v>#DIV/0!</v>
      </c>
      <c r="Q31" s="11">
        <f t="shared" si="9"/>
        <v>0.59066861168911811</v>
      </c>
      <c r="R31" s="13" t="e">
        <f t="shared" si="6"/>
        <v>#DIV/0!</v>
      </c>
      <c r="T31" s="21" t="e">
        <f t="shared" si="7"/>
        <v>#DIV/0!</v>
      </c>
      <c r="U31" s="13" t="e">
        <f t="shared" si="4"/>
        <v>#DIV/0!</v>
      </c>
    </row>
    <row r="32" spans="1:21" x14ac:dyDescent="0.25">
      <c r="C32" s="20">
        <f t="shared" si="8"/>
        <v>0</v>
      </c>
      <c r="H32" s="13">
        <f t="shared" si="2"/>
        <v>0</v>
      </c>
      <c r="I32" s="15" t="e">
        <f t="shared" si="3"/>
        <v>#DIV/0!</v>
      </c>
      <c r="N32" s="12" t="e">
        <f t="shared" si="5"/>
        <v>#DIV/0!</v>
      </c>
      <c r="O32" s="15">
        <f>CHOOSE(MATCH(MONTH(A32)*100+DAY(A32),{0;316;501;1001;1115},1),0.7,0.75,0.8,0.75,0.7)</f>
        <v>0.7</v>
      </c>
      <c r="P32" s="11" t="e">
        <f t="shared" si="0"/>
        <v>#DIV/0!</v>
      </c>
      <c r="Q32" s="11">
        <f t="shared" si="9"/>
        <v>0.59066861168911811</v>
      </c>
      <c r="R32" s="13" t="e">
        <f t="shared" si="6"/>
        <v>#DIV/0!</v>
      </c>
      <c r="T32" s="21" t="e">
        <f t="shared" si="7"/>
        <v>#DIV/0!</v>
      </c>
      <c r="U32" s="13" t="e">
        <f t="shared" si="4"/>
        <v>#DIV/0!</v>
      </c>
    </row>
    <row r="33" spans="3:21" x14ac:dyDescent="0.25">
      <c r="C33" s="20">
        <f t="shared" si="8"/>
        <v>0</v>
      </c>
      <c r="H33" s="13">
        <f t="shared" si="2"/>
        <v>0</v>
      </c>
      <c r="I33" s="15" t="e">
        <f t="shared" si="3"/>
        <v>#DIV/0!</v>
      </c>
      <c r="N33" s="12" t="e">
        <f t="shared" si="5"/>
        <v>#DIV/0!</v>
      </c>
      <c r="O33" s="15">
        <f>CHOOSE(MATCH(MONTH(A33)*100+DAY(A33),{0;316;501;1001;1115},1),0.7,0.75,0.8,0.75,0.7)</f>
        <v>0.7</v>
      </c>
      <c r="P33" s="11" t="e">
        <f t="shared" si="0"/>
        <v>#DIV/0!</v>
      </c>
      <c r="Q33" s="11">
        <f t="shared" si="9"/>
        <v>0.59066861168911811</v>
      </c>
      <c r="R33" s="13" t="e">
        <f t="shared" si="6"/>
        <v>#DIV/0!</v>
      </c>
      <c r="T33" s="21" t="e">
        <f t="shared" si="7"/>
        <v>#DIV/0!</v>
      </c>
      <c r="U33" s="13" t="e">
        <f t="shared" si="4"/>
        <v>#DIV/0!</v>
      </c>
    </row>
    <row r="34" spans="3:21" x14ac:dyDescent="0.25">
      <c r="C34" s="20">
        <f t="shared" si="8"/>
        <v>0</v>
      </c>
      <c r="H34" s="13">
        <f t="shared" si="2"/>
        <v>0</v>
      </c>
      <c r="I34" s="15" t="e">
        <f t="shared" si="3"/>
        <v>#DIV/0!</v>
      </c>
      <c r="N34" s="12" t="e">
        <f t="shared" si="5"/>
        <v>#DIV/0!</v>
      </c>
      <c r="O34" s="15">
        <f>CHOOSE(MATCH(MONTH(A34)*100+DAY(A34),{0;316;501;1001;1115},1),0.7,0.75,0.8,0.75,0.7)</f>
        <v>0.7</v>
      </c>
      <c r="P34" s="11" t="e">
        <f t="shared" si="0"/>
        <v>#DIV/0!</v>
      </c>
      <c r="Q34" s="11">
        <f t="shared" si="9"/>
        <v>0.59066861168911811</v>
      </c>
      <c r="R34" s="13" t="e">
        <f t="shared" si="6"/>
        <v>#DIV/0!</v>
      </c>
      <c r="T34" s="21" t="e">
        <f t="shared" si="7"/>
        <v>#DIV/0!</v>
      </c>
      <c r="U34" s="13" t="e">
        <f t="shared" si="4"/>
        <v>#DIV/0!</v>
      </c>
    </row>
    <row r="35" spans="3:21" x14ac:dyDescent="0.25">
      <c r="C35" s="20">
        <f t="shared" si="8"/>
        <v>0</v>
      </c>
      <c r="H35" s="13">
        <f t="shared" si="2"/>
        <v>0</v>
      </c>
      <c r="I35" s="15" t="e">
        <f t="shared" si="3"/>
        <v>#DIV/0!</v>
      </c>
      <c r="N35" s="12" t="e">
        <f t="shared" si="5"/>
        <v>#DIV/0!</v>
      </c>
      <c r="O35" s="15">
        <f>CHOOSE(MATCH(MONTH(A35)*100+DAY(A35),{0;316;501;1001;1115},1),0.7,0.75,0.8,0.75,0.7)</f>
        <v>0.7</v>
      </c>
      <c r="P35" s="11" t="e">
        <f t="shared" si="0"/>
        <v>#DIV/0!</v>
      </c>
      <c r="Q35" s="11">
        <f t="shared" si="9"/>
        <v>0.59066861168911811</v>
      </c>
      <c r="R35" s="13" t="e">
        <f t="shared" si="6"/>
        <v>#DIV/0!</v>
      </c>
      <c r="T35" s="21" t="e">
        <f t="shared" si="7"/>
        <v>#DIV/0!</v>
      </c>
      <c r="U35" s="13" t="e">
        <f t="shared" si="4"/>
        <v>#DIV/0!</v>
      </c>
    </row>
    <row r="36" spans="3:21" x14ac:dyDescent="0.25">
      <c r="C36" s="20">
        <f t="shared" si="8"/>
        <v>0</v>
      </c>
      <c r="H36" s="13">
        <f t="shared" si="2"/>
        <v>0</v>
      </c>
      <c r="I36" s="15" t="e">
        <f t="shared" si="3"/>
        <v>#DIV/0!</v>
      </c>
      <c r="N36" s="12" t="e">
        <f t="shared" si="5"/>
        <v>#DIV/0!</v>
      </c>
      <c r="O36" s="15">
        <f>CHOOSE(MATCH(MONTH(A36)*100+DAY(A36),{0;316;501;1001;1115},1),0.7,0.75,0.8,0.75,0.7)</f>
        <v>0.7</v>
      </c>
      <c r="P36" s="11" t="e">
        <f t="shared" si="0"/>
        <v>#DIV/0!</v>
      </c>
      <c r="Q36" s="11">
        <f t="shared" si="9"/>
        <v>0.59066861168911811</v>
      </c>
      <c r="R36" s="13" t="e">
        <f t="shared" si="6"/>
        <v>#DIV/0!</v>
      </c>
      <c r="T36" s="21" t="e">
        <f t="shared" si="7"/>
        <v>#DIV/0!</v>
      </c>
      <c r="U36" s="13" t="e">
        <f t="shared" si="4"/>
        <v>#DIV/0!</v>
      </c>
    </row>
    <row r="37" spans="3:21" x14ac:dyDescent="0.25">
      <c r="C37" s="20">
        <f t="shared" si="8"/>
        <v>0</v>
      </c>
      <c r="H37" s="13">
        <f t="shared" si="2"/>
        <v>0</v>
      </c>
      <c r="I37" s="15" t="e">
        <f t="shared" si="3"/>
        <v>#DIV/0!</v>
      </c>
      <c r="N37" s="12" t="e">
        <f t="shared" si="5"/>
        <v>#DIV/0!</v>
      </c>
      <c r="O37" s="15">
        <f>CHOOSE(MATCH(MONTH(A37)*100+DAY(A37),{0;316;501;1001;1115},1),0.7,0.75,0.8,0.75,0.7)</f>
        <v>0.7</v>
      </c>
      <c r="P37" s="11" t="e">
        <f t="shared" si="0"/>
        <v>#DIV/0!</v>
      </c>
      <c r="Q37" s="11">
        <f t="shared" si="9"/>
        <v>0.59066861168911811</v>
      </c>
      <c r="R37" s="13" t="e">
        <f t="shared" si="6"/>
        <v>#DIV/0!</v>
      </c>
      <c r="T37" s="21" t="e">
        <f t="shared" si="7"/>
        <v>#DIV/0!</v>
      </c>
      <c r="U37" s="13" t="e">
        <f t="shared" si="4"/>
        <v>#DIV/0!</v>
      </c>
    </row>
    <row r="38" spans="3:21" x14ac:dyDescent="0.25">
      <c r="C38" s="20">
        <f t="shared" si="8"/>
        <v>0</v>
      </c>
      <c r="H38" s="13">
        <f t="shared" si="2"/>
        <v>0</v>
      </c>
      <c r="I38" s="15" t="e">
        <f t="shared" si="3"/>
        <v>#DIV/0!</v>
      </c>
      <c r="N38" s="12" t="e">
        <f t="shared" si="5"/>
        <v>#DIV/0!</v>
      </c>
      <c r="O38" s="15">
        <f>CHOOSE(MATCH(MONTH(A38)*100+DAY(A38),{0;316;501;1001;1115},1),0.7,0.75,0.8,0.75,0.7)</f>
        <v>0.7</v>
      </c>
      <c r="P38" s="11" t="e">
        <f t="shared" si="0"/>
        <v>#DIV/0!</v>
      </c>
      <c r="Q38" s="11">
        <f t="shared" si="9"/>
        <v>0.59066861168911811</v>
      </c>
      <c r="R38" s="13" t="e">
        <f t="shared" si="6"/>
        <v>#DIV/0!</v>
      </c>
      <c r="T38" s="21" t="e">
        <f t="shared" si="7"/>
        <v>#DIV/0!</v>
      </c>
      <c r="U38" s="13" t="e">
        <f t="shared" si="4"/>
        <v>#DIV/0!</v>
      </c>
    </row>
    <row r="39" spans="3:21" x14ac:dyDescent="0.25">
      <c r="C39" s="20">
        <f t="shared" si="8"/>
        <v>0</v>
      </c>
      <c r="H39" s="13">
        <f t="shared" si="2"/>
        <v>0</v>
      </c>
      <c r="I39" s="15" t="e">
        <f t="shared" si="3"/>
        <v>#DIV/0!</v>
      </c>
      <c r="N39" s="12" t="e">
        <f t="shared" si="5"/>
        <v>#DIV/0!</v>
      </c>
      <c r="O39" s="15">
        <f>CHOOSE(MATCH(MONTH(A39)*100+DAY(A39),{0;316;501;1001;1115},1),0.7,0.75,0.8,0.75,0.7)</f>
        <v>0.7</v>
      </c>
      <c r="P39" s="11" t="e">
        <f t="shared" si="0"/>
        <v>#DIV/0!</v>
      </c>
      <c r="Q39" s="11">
        <f t="shared" si="9"/>
        <v>0.59066861168911811</v>
      </c>
      <c r="R39" s="13" t="e">
        <f t="shared" si="6"/>
        <v>#DIV/0!</v>
      </c>
      <c r="T39" s="21" t="e">
        <f t="shared" si="7"/>
        <v>#DIV/0!</v>
      </c>
      <c r="U39" s="13" t="e">
        <f t="shared" si="4"/>
        <v>#DIV/0!</v>
      </c>
    </row>
    <row r="40" spans="3:21" x14ac:dyDescent="0.25">
      <c r="C40" s="20">
        <f t="shared" si="8"/>
        <v>0</v>
      </c>
      <c r="H40" s="13">
        <f t="shared" si="2"/>
        <v>0</v>
      </c>
      <c r="I40" s="15" t="e">
        <f t="shared" si="3"/>
        <v>#DIV/0!</v>
      </c>
      <c r="N40" s="12" t="e">
        <f t="shared" si="5"/>
        <v>#DIV/0!</v>
      </c>
      <c r="O40" s="15">
        <f>CHOOSE(MATCH(MONTH(A40)*100+DAY(A40),{0;316;501;1001;1115},1),0.7,0.75,0.8,0.75,0.7)</f>
        <v>0.7</v>
      </c>
      <c r="P40" s="11" t="e">
        <f t="shared" si="0"/>
        <v>#DIV/0!</v>
      </c>
      <c r="Q40" s="11">
        <f t="shared" si="9"/>
        <v>0.59066861168911811</v>
      </c>
      <c r="R40" s="13" t="e">
        <f t="shared" si="6"/>
        <v>#DIV/0!</v>
      </c>
      <c r="T40" s="21" t="e">
        <f t="shared" si="7"/>
        <v>#DIV/0!</v>
      </c>
      <c r="U40" s="13" t="e">
        <f t="shared" si="4"/>
        <v>#DIV/0!</v>
      </c>
    </row>
    <row r="41" spans="3:21" x14ac:dyDescent="0.25">
      <c r="C41" s="20">
        <f t="shared" si="8"/>
        <v>0</v>
      </c>
      <c r="H41" s="13">
        <f t="shared" si="2"/>
        <v>0</v>
      </c>
      <c r="I41" s="15" t="e">
        <f t="shared" si="3"/>
        <v>#DIV/0!</v>
      </c>
      <c r="N41" s="12" t="e">
        <f t="shared" si="5"/>
        <v>#DIV/0!</v>
      </c>
      <c r="O41" s="15">
        <f>CHOOSE(MATCH(MONTH(A41)*100+DAY(A41),{0;316;501;1001;1115},1),0.7,0.75,0.8,0.75,0.7)</f>
        <v>0.7</v>
      </c>
      <c r="P41" s="11" t="e">
        <f t="shared" si="0"/>
        <v>#DIV/0!</v>
      </c>
      <c r="Q41" s="11">
        <f t="shared" si="9"/>
        <v>0.59066861168911811</v>
      </c>
      <c r="R41" s="13" t="e">
        <f t="shared" si="6"/>
        <v>#DIV/0!</v>
      </c>
      <c r="T41" s="21" t="e">
        <f t="shared" si="7"/>
        <v>#DIV/0!</v>
      </c>
      <c r="U41" s="13" t="e">
        <f t="shared" si="4"/>
        <v>#DIV/0!</v>
      </c>
    </row>
    <row r="42" spans="3:21" x14ac:dyDescent="0.25">
      <c r="C42" s="20">
        <f t="shared" si="8"/>
        <v>0</v>
      </c>
      <c r="H42" s="13">
        <f t="shared" si="2"/>
        <v>0</v>
      </c>
      <c r="I42" s="15" t="e">
        <f t="shared" si="3"/>
        <v>#DIV/0!</v>
      </c>
      <c r="N42" s="12" t="e">
        <f t="shared" si="5"/>
        <v>#DIV/0!</v>
      </c>
      <c r="O42" s="15">
        <f>CHOOSE(MATCH(MONTH(A42)*100+DAY(A42),{0;316;501;1001;1115},1),0.7,0.75,0.8,0.75,0.7)</f>
        <v>0.7</v>
      </c>
      <c r="P42" s="11" t="e">
        <f t="shared" si="0"/>
        <v>#DIV/0!</v>
      </c>
      <c r="Q42" s="11">
        <f t="shared" si="9"/>
        <v>0.59066861168911811</v>
      </c>
      <c r="R42" s="13" t="e">
        <f t="shared" si="6"/>
        <v>#DIV/0!</v>
      </c>
      <c r="T42" s="21" t="e">
        <f t="shared" si="7"/>
        <v>#DIV/0!</v>
      </c>
      <c r="U42" s="13" t="e">
        <f t="shared" si="4"/>
        <v>#DIV/0!</v>
      </c>
    </row>
    <row r="43" spans="3:21" x14ac:dyDescent="0.25">
      <c r="C43" s="20">
        <f t="shared" si="8"/>
        <v>0</v>
      </c>
      <c r="H43" s="13">
        <f t="shared" si="2"/>
        <v>0</v>
      </c>
      <c r="I43" s="15" t="e">
        <f t="shared" si="3"/>
        <v>#DIV/0!</v>
      </c>
      <c r="N43" s="12" t="e">
        <f t="shared" si="5"/>
        <v>#DIV/0!</v>
      </c>
      <c r="O43" s="15">
        <f>CHOOSE(MATCH(MONTH(A43)*100+DAY(A43),{0;316;501;1001;1115},1),0.7,0.75,0.8,0.75,0.7)</f>
        <v>0.7</v>
      </c>
      <c r="P43" s="11" t="e">
        <f t="shared" si="0"/>
        <v>#DIV/0!</v>
      </c>
      <c r="Q43" s="11">
        <f t="shared" si="9"/>
        <v>0.59066861168911811</v>
      </c>
      <c r="R43" s="13" t="e">
        <f t="shared" si="6"/>
        <v>#DIV/0!</v>
      </c>
      <c r="T43" s="21" t="e">
        <f t="shared" si="7"/>
        <v>#DIV/0!</v>
      </c>
      <c r="U43" s="13" t="e">
        <f t="shared" si="4"/>
        <v>#DIV/0!</v>
      </c>
    </row>
    <row r="44" spans="3:21" x14ac:dyDescent="0.25">
      <c r="C44" s="20">
        <f t="shared" si="8"/>
        <v>0</v>
      </c>
      <c r="H44" s="13">
        <f t="shared" si="2"/>
        <v>0</v>
      </c>
      <c r="I44" s="15" t="e">
        <f t="shared" si="3"/>
        <v>#DIV/0!</v>
      </c>
      <c r="N44" s="12" t="e">
        <f t="shared" si="5"/>
        <v>#DIV/0!</v>
      </c>
      <c r="O44" s="15">
        <f>CHOOSE(MATCH(MONTH(A44)*100+DAY(A44),{0;316;501;1001;1115},1),0.7,0.75,0.8,0.75,0.7)</f>
        <v>0.7</v>
      </c>
      <c r="P44" s="11" t="e">
        <f t="shared" si="0"/>
        <v>#DIV/0!</v>
      </c>
      <c r="Q44" s="11">
        <f t="shared" si="9"/>
        <v>0.59066861168911811</v>
      </c>
      <c r="R44" s="13" t="e">
        <f t="shared" si="6"/>
        <v>#DIV/0!</v>
      </c>
      <c r="T44" s="21" t="e">
        <f t="shared" si="7"/>
        <v>#DIV/0!</v>
      </c>
      <c r="U44" s="13" t="e">
        <f t="shared" si="4"/>
        <v>#DIV/0!</v>
      </c>
    </row>
    <row r="45" spans="3:21" x14ac:dyDescent="0.25">
      <c r="C45" s="20">
        <f t="shared" si="8"/>
        <v>0</v>
      </c>
      <c r="H45" s="13">
        <f t="shared" si="2"/>
        <v>0</v>
      </c>
      <c r="I45" s="15" t="e">
        <f t="shared" si="3"/>
        <v>#DIV/0!</v>
      </c>
      <c r="N45" s="12" t="e">
        <f t="shared" si="5"/>
        <v>#DIV/0!</v>
      </c>
      <c r="O45" s="15">
        <f>CHOOSE(MATCH(MONTH(A45)*100+DAY(A45),{0;316;501;1001;1115},1),0.7,0.75,0.8,0.75,0.7)</f>
        <v>0.7</v>
      </c>
      <c r="P45" s="11" t="e">
        <f t="shared" si="0"/>
        <v>#DIV/0!</v>
      </c>
      <c r="Q45" s="11">
        <f t="shared" si="9"/>
        <v>0.59066861168911811</v>
      </c>
      <c r="R45" s="13" t="e">
        <f t="shared" si="6"/>
        <v>#DIV/0!</v>
      </c>
      <c r="T45" s="21" t="e">
        <f t="shared" si="7"/>
        <v>#DIV/0!</v>
      </c>
      <c r="U45" s="13" t="e">
        <f t="shared" si="4"/>
        <v>#DIV/0!</v>
      </c>
    </row>
    <row r="46" spans="3:21" x14ac:dyDescent="0.25">
      <c r="C46" s="20">
        <f t="shared" si="8"/>
        <v>0</v>
      </c>
      <c r="H46" s="13">
        <f t="shared" si="2"/>
        <v>0</v>
      </c>
      <c r="I46" s="15" t="e">
        <f t="shared" si="3"/>
        <v>#DIV/0!</v>
      </c>
      <c r="N46" s="12" t="e">
        <f t="shared" si="5"/>
        <v>#DIV/0!</v>
      </c>
      <c r="O46" s="15">
        <f>CHOOSE(MATCH(MONTH(A46)*100+DAY(A46),{0;316;501;1001;1115},1),0.7,0.75,0.8,0.75,0.7)</f>
        <v>0.7</v>
      </c>
      <c r="P46" s="11" t="e">
        <f t="shared" si="0"/>
        <v>#DIV/0!</v>
      </c>
      <c r="Q46" s="11">
        <f t="shared" si="9"/>
        <v>0.59066861168911811</v>
      </c>
      <c r="R46" s="13" t="e">
        <f t="shared" si="6"/>
        <v>#DIV/0!</v>
      </c>
      <c r="T46" s="21" t="e">
        <f t="shared" si="7"/>
        <v>#DIV/0!</v>
      </c>
      <c r="U46" s="13" t="e">
        <f t="shared" si="4"/>
        <v>#DIV/0!</v>
      </c>
    </row>
    <row r="47" spans="3:21" x14ac:dyDescent="0.25">
      <c r="C47" s="20">
        <f t="shared" si="8"/>
        <v>0</v>
      </c>
      <c r="H47" s="13">
        <f t="shared" si="2"/>
        <v>0</v>
      </c>
      <c r="I47" s="15" t="e">
        <f t="shared" si="3"/>
        <v>#DIV/0!</v>
      </c>
      <c r="N47" s="12" t="e">
        <f t="shared" si="5"/>
        <v>#DIV/0!</v>
      </c>
      <c r="O47" s="15">
        <f>CHOOSE(MATCH(MONTH(A47)*100+DAY(A47),{0;316;501;1001;1115},1),0.7,0.75,0.8,0.75,0.7)</f>
        <v>0.7</v>
      </c>
      <c r="P47" s="11" t="e">
        <f t="shared" si="0"/>
        <v>#DIV/0!</v>
      </c>
      <c r="Q47" s="11">
        <f t="shared" si="9"/>
        <v>0.59066861168911811</v>
      </c>
      <c r="R47" s="13" t="e">
        <f t="shared" si="6"/>
        <v>#DIV/0!</v>
      </c>
      <c r="T47" s="21" t="e">
        <f t="shared" si="7"/>
        <v>#DIV/0!</v>
      </c>
      <c r="U47" s="13" t="e">
        <f t="shared" si="4"/>
        <v>#DIV/0!</v>
      </c>
    </row>
    <row r="48" spans="3:21" x14ac:dyDescent="0.25">
      <c r="C48" s="20">
        <f t="shared" si="8"/>
        <v>0</v>
      </c>
      <c r="H48" s="13">
        <f t="shared" si="2"/>
        <v>0</v>
      </c>
      <c r="I48" s="15" t="e">
        <f t="shared" si="3"/>
        <v>#DIV/0!</v>
      </c>
      <c r="N48" s="12" t="e">
        <f t="shared" si="5"/>
        <v>#DIV/0!</v>
      </c>
      <c r="O48" s="15">
        <f>CHOOSE(MATCH(MONTH(A48)*100+DAY(A48),{0;316;501;1001;1115},1),0.7,0.75,0.8,0.75,0.7)</f>
        <v>0.7</v>
      </c>
      <c r="P48" s="11" t="e">
        <f t="shared" si="0"/>
        <v>#DIV/0!</v>
      </c>
      <c r="Q48" s="11">
        <f t="shared" si="9"/>
        <v>0.59066861168911811</v>
      </c>
      <c r="R48" s="13" t="e">
        <f t="shared" si="6"/>
        <v>#DIV/0!</v>
      </c>
      <c r="T48" s="21" t="e">
        <f t="shared" si="7"/>
        <v>#DIV/0!</v>
      </c>
      <c r="U48" s="13" t="e">
        <f t="shared" si="4"/>
        <v>#DIV/0!</v>
      </c>
    </row>
    <row r="49" spans="3:21" x14ac:dyDescent="0.25">
      <c r="C49" s="20">
        <f t="shared" si="8"/>
        <v>0</v>
      </c>
      <c r="H49" s="13">
        <f t="shared" si="2"/>
        <v>0</v>
      </c>
      <c r="I49" s="15" t="e">
        <f t="shared" si="3"/>
        <v>#DIV/0!</v>
      </c>
      <c r="N49" s="12" t="e">
        <f t="shared" si="5"/>
        <v>#DIV/0!</v>
      </c>
      <c r="O49" s="15">
        <f>CHOOSE(MATCH(MONTH(A49)*100+DAY(A49),{0;316;501;1001;1115},1),0.7,0.75,0.8,0.75,0.7)</f>
        <v>0.7</v>
      </c>
      <c r="P49" s="11" t="e">
        <f t="shared" si="0"/>
        <v>#DIV/0!</v>
      </c>
      <c r="Q49" s="11">
        <f t="shared" si="9"/>
        <v>0.59066861168911811</v>
      </c>
      <c r="R49" s="13" t="e">
        <f t="shared" si="6"/>
        <v>#DIV/0!</v>
      </c>
      <c r="T49" s="21" t="e">
        <f t="shared" si="7"/>
        <v>#DIV/0!</v>
      </c>
      <c r="U49" s="13" t="e">
        <f t="shared" si="4"/>
        <v>#DIV/0!</v>
      </c>
    </row>
    <row r="50" spans="3:21" x14ac:dyDescent="0.25">
      <c r="C50" s="20">
        <f t="shared" si="8"/>
        <v>0</v>
      </c>
      <c r="H50" s="13">
        <f t="shared" si="2"/>
        <v>0</v>
      </c>
      <c r="I50" s="15" t="e">
        <f t="shared" si="3"/>
        <v>#DIV/0!</v>
      </c>
      <c r="N50" s="12" t="e">
        <f t="shared" si="5"/>
        <v>#DIV/0!</v>
      </c>
      <c r="O50" s="15">
        <f>CHOOSE(MATCH(MONTH(A50)*100+DAY(A50),{0;316;501;1001;1115},1),0.7,0.75,0.8,0.75,0.7)</f>
        <v>0.7</v>
      </c>
      <c r="P50" s="11" t="e">
        <f t="shared" si="0"/>
        <v>#DIV/0!</v>
      </c>
      <c r="Q50" s="11">
        <f t="shared" si="9"/>
        <v>0.59066861168911811</v>
      </c>
      <c r="R50" s="13" t="e">
        <f t="shared" si="6"/>
        <v>#DIV/0!</v>
      </c>
      <c r="T50" s="21" t="e">
        <f t="shared" si="7"/>
        <v>#DIV/0!</v>
      </c>
      <c r="U50" s="13" t="e">
        <f t="shared" si="4"/>
        <v>#DIV/0!</v>
      </c>
    </row>
    <row r="51" spans="3:21" x14ac:dyDescent="0.25">
      <c r="C51" s="20">
        <f t="shared" si="8"/>
        <v>0</v>
      </c>
      <c r="H51" s="13">
        <f t="shared" si="2"/>
        <v>0</v>
      </c>
      <c r="I51" s="15" t="e">
        <f t="shared" si="3"/>
        <v>#DIV/0!</v>
      </c>
      <c r="N51" s="12" t="e">
        <f t="shared" si="5"/>
        <v>#DIV/0!</v>
      </c>
      <c r="O51" s="15">
        <f>CHOOSE(MATCH(MONTH(A51)*100+DAY(A51),{0;316;501;1001;1115},1),0.7,0.75,0.8,0.75,0.7)</f>
        <v>0.7</v>
      </c>
      <c r="P51" s="11" t="e">
        <f t="shared" si="0"/>
        <v>#DIV/0!</v>
      </c>
      <c r="Q51" s="11">
        <f t="shared" si="9"/>
        <v>0.59066861168911811</v>
      </c>
      <c r="R51" s="13" t="e">
        <f t="shared" si="6"/>
        <v>#DIV/0!</v>
      </c>
      <c r="T51" s="21" t="e">
        <f t="shared" si="7"/>
        <v>#DIV/0!</v>
      </c>
      <c r="U51" s="13" t="e">
        <f t="shared" si="4"/>
        <v>#DIV/0!</v>
      </c>
    </row>
    <row r="52" spans="3:21" x14ac:dyDescent="0.25">
      <c r="C52" s="20">
        <f t="shared" si="8"/>
        <v>0</v>
      </c>
      <c r="H52" s="13">
        <f t="shared" si="2"/>
        <v>0</v>
      </c>
      <c r="I52" s="15" t="e">
        <f t="shared" si="3"/>
        <v>#DIV/0!</v>
      </c>
      <c r="N52" s="12" t="e">
        <f t="shared" si="5"/>
        <v>#DIV/0!</v>
      </c>
      <c r="O52" s="15">
        <f>CHOOSE(MATCH(MONTH(A52)*100+DAY(A52),{0;316;501;1001;1115},1),0.7,0.75,0.8,0.75,0.7)</f>
        <v>0.7</v>
      </c>
      <c r="P52" s="11" t="e">
        <f t="shared" si="0"/>
        <v>#DIV/0!</v>
      </c>
      <c r="Q52" s="11">
        <f t="shared" si="9"/>
        <v>0.59066861168911811</v>
      </c>
      <c r="R52" s="13" t="e">
        <f t="shared" si="6"/>
        <v>#DIV/0!</v>
      </c>
      <c r="T52" s="21" t="e">
        <f t="shared" si="7"/>
        <v>#DIV/0!</v>
      </c>
      <c r="U52" s="13" t="e">
        <f t="shared" si="4"/>
        <v>#DIV/0!</v>
      </c>
    </row>
    <row r="53" spans="3:21" x14ac:dyDescent="0.25">
      <c r="C53" s="20">
        <f t="shared" si="8"/>
        <v>0</v>
      </c>
      <c r="H53" s="13">
        <f t="shared" si="2"/>
        <v>0</v>
      </c>
      <c r="I53" s="15" t="e">
        <f t="shared" si="3"/>
        <v>#DIV/0!</v>
      </c>
      <c r="N53" s="12" t="e">
        <f t="shared" si="5"/>
        <v>#DIV/0!</v>
      </c>
      <c r="O53" s="15">
        <f>CHOOSE(MATCH(MONTH(A53)*100+DAY(A53),{0;316;501;1001;1115},1),0.7,0.75,0.8,0.75,0.7)</f>
        <v>0.7</v>
      </c>
      <c r="P53" s="11" t="e">
        <f t="shared" si="0"/>
        <v>#DIV/0!</v>
      </c>
      <c r="Q53" s="11">
        <f t="shared" si="9"/>
        <v>0.59066861168911811</v>
      </c>
      <c r="R53" s="13" t="e">
        <f t="shared" si="6"/>
        <v>#DIV/0!</v>
      </c>
      <c r="T53" s="21" t="e">
        <f t="shared" si="7"/>
        <v>#DIV/0!</v>
      </c>
      <c r="U53" s="13" t="e">
        <f t="shared" si="4"/>
        <v>#DIV/0!</v>
      </c>
    </row>
    <row r="54" spans="3:21" x14ac:dyDescent="0.25">
      <c r="C54" s="20">
        <f t="shared" si="8"/>
        <v>0</v>
      </c>
      <c r="H54" s="13">
        <f t="shared" si="2"/>
        <v>0</v>
      </c>
      <c r="I54" s="15" t="e">
        <f t="shared" si="3"/>
        <v>#DIV/0!</v>
      </c>
      <c r="N54" s="12" t="e">
        <f t="shared" si="5"/>
        <v>#DIV/0!</v>
      </c>
      <c r="O54" s="15">
        <f>CHOOSE(MATCH(MONTH(A54)*100+DAY(A54),{0;316;501;1001;1115},1),0.7,0.75,0.8,0.75,0.7)</f>
        <v>0.7</v>
      </c>
      <c r="P54" s="11" t="e">
        <f t="shared" si="0"/>
        <v>#DIV/0!</v>
      </c>
      <c r="Q54" s="11">
        <f t="shared" si="9"/>
        <v>0.59066861168911811</v>
      </c>
      <c r="R54" s="13" t="e">
        <f t="shared" si="6"/>
        <v>#DIV/0!</v>
      </c>
      <c r="T54" s="21" t="e">
        <f t="shared" si="7"/>
        <v>#DIV/0!</v>
      </c>
      <c r="U54" s="13" t="e">
        <f t="shared" si="4"/>
        <v>#DIV/0!</v>
      </c>
    </row>
    <row r="55" spans="3:21" x14ac:dyDescent="0.25">
      <c r="C55" s="20">
        <f t="shared" si="8"/>
        <v>0</v>
      </c>
      <c r="H55" s="13">
        <f t="shared" si="2"/>
        <v>0</v>
      </c>
      <c r="I55" s="15" t="e">
        <f t="shared" si="3"/>
        <v>#DIV/0!</v>
      </c>
      <c r="N55" s="12" t="e">
        <f t="shared" si="5"/>
        <v>#DIV/0!</v>
      </c>
      <c r="O55" s="15">
        <f>CHOOSE(MATCH(MONTH(A55)*100+DAY(A55),{0;316;501;1001;1115},1),0.7,0.75,0.8,0.75,0.7)</f>
        <v>0.7</v>
      </c>
      <c r="P55" s="11" t="e">
        <f t="shared" si="0"/>
        <v>#DIV/0!</v>
      </c>
      <c r="Q55" s="11">
        <f t="shared" si="9"/>
        <v>0.59066861168911811</v>
      </c>
      <c r="R55" s="13" t="e">
        <f t="shared" si="6"/>
        <v>#DIV/0!</v>
      </c>
      <c r="T55" s="21" t="e">
        <f t="shared" si="7"/>
        <v>#DIV/0!</v>
      </c>
      <c r="U55" s="13" t="e">
        <f t="shared" si="4"/>
        <v>#DIV/0!</v>
      </c>
    </row>
    <row r="56" spans="3:21" x14ac:dyDescent="0.25">
      <c r="C56" s="20">
        <f t="shared" si="8"/>
        <v>0</v>
      </c>
      <c r="H56" s="13">
        <f t="shared" si="2"/>
        <v>0</v>
      </c>
      <c r="I56" s="15" t="e">
        <f t="shared" si="3"/>
        <v>#DIV/0!</v>
      </c>
      <c r="N56" s="12" t="e">
        <f t="shared" si="5"/>
        <v>#DIV/0!</v>
      </c>
      <c r="O56" s="15">
        <f>CHOOSE(MATCH(MONTH(A56)*100+DAY(A56),{0;316;501;1001;1115},1),0.7,0.75,0.8,0.75,0.7)</f>
        <v>0.7</v>
      </c>
      <c r="P56" s="11" t="e">
        <f t="shared" si="0"/>
        <v>#DIV/0!</v>
      </c>
      <c r="Q56" s="11">
        <f t="shared" si="9"/>
        <v>0.59066861168911811</v>
      </c>
      <c r="R56" s="13" t="e">
        <f t="shared" si="6"/>
        <v>#DIV/0!</v>
      </c>
      <c r="T56" s="21" t="e">
        <f t="shared" si="7"/>
        <v>#DIV/0!</v>
      </c>
      <c r="U56" s="13" t="e">
        <f t="shared" si="4"/>
        <v>#DIV/0!</v>
      </c>
    </row>
    <row r="57" spans="3:21" x14ac:dyDescent="0.25">
      <c r="C57" s="20">
        <f t="shared" si="8"/>
        <v>0</v>
      </c>
      <c r="H57" s="13">
        <f t="shared" si="2"/>
        <v>0</v>
      </c>
      <c r="I57" s="15" t="e">
        <f t="shared" si="3"/>
        <v>#DIV/0!</v>
      </c>
      <c r="N57" s="12" t="e">
        <f t="shared" si="5"/>
        <v>#DIV/0!</v>
      </c>
      <c r="O57" s="15">
        <f>CHOOSE(MATCH(MONTH(A57)*100+DAY(A57),{0;316;501;1001;1115},1),0.7,0.75,0.8,0.75,0.7)</f>
        <v>0.7</v>
      </c>
      <c r="P57" s="11" t="e">
        <f t="shared" si="0"/>
        <v>#DIV/0!</v>
      </c>
      <c r="Q57" s="11">
        <f t="shared" si="9"/>
        <v>0.59066861168911811</v>
      </c>
      <c r="R57" s="13" t="e">
        <f t="shared" si="6"/>
        <v>#DIV/0!</v>
      </c>
      <c r="T57" s="21" t="e">
        <f t="shared" si="7"/>
        <v>#DIV/0!</v>
      </c>
      <c r="U57" s="13" t="e">
        <f t="shared" si="4"/>
        <v>#DIV/0!</v>
      </c>
    </row>
    <row r="58" spans="3:21" x14ac:dyDescent="0.25">
      <c r="C58" s="20">
        <f t="shared" si="8"/>
        <v>0</v>
      </c>
      <c r="H58" s="13">
        <f t="shared" si="2"/>
        <v>0</v>
      </c>
      <c r="I58" s="15" t="e">
        <f t="shared" si="3"/>
        <v>#DIV/0!</v>
      </c>
      <c r="N58" s="12" t="e">
        <f t="shared" si="5"/>
        <v>#DIV/0!</v>
      </c>
      <c r="O58" s="15">
        <f>CHOOSE(MATCH(MONTH(A58)*100+DAY(A58),{0;316;501;1001;1115},1),0.7,0.75,0.8,0.75,0.7)</f>
        <v>0.7</v>
      </c>
      <c r="P58" s="11" t="e">
        <f t="shared" si="0"/>
        <v>#DIV/0!</v>
      </c>
      <c r="Q58" s="11">
        <f t="shared" si="9"/>
        <v>0.59066861168911811</v>
      </c>
      <c r="R58" s="13" t="e">
        <f t="shared" si="6"/>
        <v>#DIV/0!</v>
      </c>
      <c r="T58" s="21" t="e">
        <f t="shared" si="7"/>
        <v>#DIV/0!</v>
      </c>
      <c r="U58" s="13" t="e">
        <f t="shared" si="4"/>
        <v>#DIV/0!</v>
      </c>
    </row>
    <row r="59" spans="3:21" x14ac:dyDescent="0.25">
      <c r="C59" s="20">
        <f t="shared" si="8"/>
        <v>0</v>
      </c>
      <c r="H59" s="13">
        <f t="shared" si="2"/>
        <v>0</v>
      </c>
      <c r="I59" s="15" t="e">
        <f t="shared" si="3"/>
        <v>#DIV/0!</v>
      </c>
      <c r="N59" s="12" t="e">
        <f t="shared" si="5"/>
        <v>#DIV/0!</v>
      </c>
      <c r="O59" s="15">
        <f>CHOOSE(MATCH(MONTH(A59)*100+DAY(A59),{0;316;501;1001;1115},1),0.7,0.75,0.8,0.75,0.7)</f>
        <v>0.7</v>
      </c>
      <c r="P59" s="11" t="e">
        <f t="shared" si="0"/>
        <v>#DIV/0!</v>
      </c>
      <c r="Q59" s="11">
        <f t="shared" si="9"/>
        <v>0.59066861168911811</v>
      </c>
      <c r="R59" s="13" t="e">
        <f t="shared" si="6"/>
        <v>#DIV/0!</v>
      </c>
      <c r="T59" s="21" t="e">
        <f t="shared" si="7"/>
        <v>#DIV/0!</v>
      </c>
      <c r="U59" s="13" t="e">
        <f t="shared" si="4"/>
        <v>#DIV/0!</v>
      </c>
    </row>
    <row r="60" spans="3:21" x14ac:dyDescent="0.25">
      <c r="C60" s="20">
        <f t="shared" si="8"/>
        <v>0</v>
      </c>
      <c r="H60" s="13">
        <f t="shared" si="2"/>
        <v>0</v>
      </c>
      <c r="I60" s="15" t="e">
        <f t="shared" si="3"/>
        <v>#DIV/0!</v>
      </c>
      <c r="N60" s="12" t="e">
        <f t="shared" si="5"/>
        <v>#DIV/0!</v>
      </c>
      <c r="O60" s="15">
        <f>CHOOSE(MATCH(MONTH(A60)*100+DAY(A60),{0;316;501;1001;1115},1),0.7,0.75,0.8,0.75,0.7)</f>
        <v>0.7</v>
      </c>
      <c r="P60" s="11" t="e">
        <f t="shared" si="0"/>
        <v>#DIV/0!</v>
      </c>
      <c r="Q60" s="11">
        <f t="shared" si="9"/>
        <v>0.59066861168911811</v>
      </c>
      <c r="R60" s="13" t="e">
        <f t="shared" si="6"/>
        <v>#DIV/0!</v>
      </c>
      <c r="T60" s="21" t="e">
        <f t="shared" si="7"/>
        <v>#DIV/0!</v>
      </c>
      <c r="U60" s="13" t="e">
        <f t="shared" si="4"/>
        <v>#DIV/0!</v>
      </c>
    </row>
    <row r="61" spans="3:21" x14ac:dyDescent="0.25">
      <c r="C61" s="20">
        <f t="shared" si="8"/>
        <v>0</v>
      </c>
      <c r="H61" s="13">
        <f t="shared" si="2"/>
        <v>0</v>
      </c>
      <c r="I61" s="15" t="e">
        <f t="shared" si="3"/>
        <v>#DIV/0!</v>
      </c>
      <c r="N61" s="12" t="e">
        <f t="shared" si="5"/>
        <v>#DIV/0!</v>
      </c>
      <c r="O61" s="15">
        <f>CHOOSE(MATCH(MONTH(A61)*100+DAY(A61),{0;316;501;1001;1115},1),0.7,0.75,0.8,0.75,0.7)</f>
        <v>0.7</v>
      </c>
      <c r="P61" s="11" t="e">
        <f t="shared" si="0"/>
        <v>#DIV/0!</v>
      </c>
      <c r="Q61" s="11">
        <f t="shared" si="9"/>
        <v>0.59066861168911811</v>
      </c>
      <c r="R61" s="13" t="e">
        <f t="shared" si="6"/>
        <v>#DIV/0!</v>
      </c>
      <c r="T61" s="21" t="e">
        <f t="shared" si="7"/>
        <v>#DIV/0!</v>
      </c>
      <c r="U61" s="13" t="e">
        <f t="shared" si="4"/>
        <v>#DIV/0!</v>
      </c>
    </row>
    <row r="62" spans="3:21" x14ac:dyDescent="0.25">
      <c r="C62" s="20">
        <f t="shared" si="8"/>
        <v>0</v>
      </c>
      <c r="H62" s="13">
        <f t="shared" si="2"/>
        <v>0</v>
      </c>
      <c r="I62" s="15" t="e">
        <f t="shared" si="3"/>
        <v>#DIV/0!</v>
      </c>
      <c r="N62" s="12" t="e">
        <f t="shared" si="5"/>
        <v>#DIV/0!</v>
      </c>
      <c r="O62" s="15">
        <f>CHOOSE(MATCH(MONTH(A62)*100+DAY(A62),{0;316;501;1001;1115},1),0.7,0.75,0.8,0.75,0.7)</f>
        <v>0.7</v>
      </c>
      <c r="P62" s="11" t="e">
        <f t="shared" si="0"/>
        <v>#DIV/0!</v>
      </c>
      <c r="Q62" s="11">
        <f t="shared" si="9"/>
        <v>0.59066861168911811</v>
      </c>
      <c r="R62" s="13" t="e">
        <f t="shared" si="6"/>
        <v>#DIV/0!</v>
      </c>
      <c r="T62" s="21" t="e">
        <f t="shared" si="7"/>
        <v>#DIV/0!</v>
      </c>
      <c r="U62" s="13" t="e">
        <f t="shared" si="4"/>
        <v>#DIV/0!</v>
      </c>
    </row>
    <row r="63" spans="3:21" x14ac:dyDescent="0.25">
      <c r="C63" s="20">
        <f t="shared" si="8"/>
        <v>0</v>
      </c>
      <c r="H63" s="13">
        <f t="shared" si="2"/>
        <v>0</v>
      </c>
      <c r="I63" s="15" t="e">
        <f t="shared" si="3"/>
        <v>#DIV/0!</v>
      </c>
      <c r="N63" s="12" t="e">
        <f t="shared" si="5"/>
        <v>#DIV/0!</v>
      </c>
      <c r="O63" s="15">
        <f>CHOOSE(MATCH(MONTH(A63)*100+DAY(A63),{0;316;501;1001;1115},1),0.7,0.75,0.8,0.75,0.7)</f>
        <v>0.7</v>
      </c>
      <c r="P63" s="11" t="e">
        <f t="shared" si="0"/>
        <v>#DIV/0!</v>
      </c>
      <c r="Q63" s="11">
        <f t="shared" si="9"/>
        <v>0.59066861168911811</v>
      </c>
      <c r="R63" s="13" t="e">
        <f t="shared" si="6"/>
        <v>#DIV/0!</v>
      </c>
      <c r="T63" s="21" t="e">
        <f t="shared" si="7"/>
        <v>#DIV/0!</v>
      </c>
      <c r="U63" s="13" t="e">
        <f t="shared" si="4"/>
        <v>#DIV/0!</v>
      </c>
    </row>
    <row r="64" spans="3:21" x14ac:dyDescent="0.25">
      <c r="C64" s="20">
        <f t="shared" si="8"/>
        <v>0</v>
      </c>
      <c r="H64" s="13">
        <f t="shared" si="2"/>
        <v>0</v>
      </c>
      <c r="I64" s="15" t="e">
        <f t="shared" si="3"/>
        <v>#DIV/0!</v>
      </c>
      <c r="N64" s="12" t="e">
        <f t="shared" si="5"/>
        <v>#DIV/0!</v>
      </c>
      <c r="O64" s="15">
        <f>CHOOSE(MATCH(MONTH(A64)*100+DAY(A64),{0;316;501;1001;1115},1),0.7,0.75,0.8,0.75,0.7)</f>
        <v>0.7</v>
      </c>
      <c r="P64" s="11" t="e">
        <f t="shared" si="0"/>
        <v>#DIV/0!</v>
      </c>
      <c r="Q64" s="11">
        <f t="shared" si="9"/>
        <v>0.59066861168911811</v>
      </c>
      <c r="R64" s="13" t="e">
        <f t="shared" si="6"/>
        <v>#DIV/0!</v>
      </c>
      <c r="T64" s="21" t="e">
        <f t="shared" si="7"/>
        <v>#DIV/0!</v>
      </c>
      <c r="U64" s="13" t="e">
        <f t="shared" si="4"/>
        <v>#DIV/0!</v>
      </c>
    </row>
    <row r="65" spans="3:21" x14ac:dyDescent="0.25">
      <c r="C65" s="20">
        <f t="shared" si="8"/>
        <v>0</v>
      </c>
      <c r="H65" s="13">
        <f t="shared" si="2"/>
        <v>0</v>
      </c>
      <c r="I65" s="15" t="e">
        <f t="shared" si="3"/>
        <v>#DIV/0!</v>
      </c>
      <c r="N65" s="12" t="e">
        <f t="shared" si="5"/>
        <v>#DIV/0!</v>
      </c>
      <c r="O65" s="15">
        <f>CHOOSE(MATCH(MONTH(A65)*100+DAY(A65),{0;316;501;1001;1115},1),0.7,0.75,0.8,0.75,0.7)</f>
        <v>0.7</v>
      </c>
      <c r="P65" s="11" t="e">
        <f t="shared" si="0"/>
        <v>#DIV/0!</v>
      </c>
      <c r="Q65" s="11">
        <f t="shared" si="9"/>
        <v>0.59066861168911811</v>
      </c>
      <c r="R65" s="13" t="e">
        <f t="shared" si="6"/>
        <v>#DIV/0!</v>
      </c>
      <c r="T65" s="21" t="e">
        <f t="shared" si="7"/>
        <v>#DIV/0!</v>
      </c>
      <c r="U65" s="13" t="e">
        <f t="shared" si="4"/>
        <v>#DIV/0!</v>
      </c>
    </row>
    <row r="66" spans="3:21" x14ac:dyDescent="0.25">
      <c r="C66" s="20">
        <f t="shared" si="8"/>
        <v>0</v>
      </c>
      <c r="H66" s="13">
        <f t="shared" si="2"/>
        <v>0</v>
      </c>
      <c r="I66" s="15" t="e">
        <f t="shared" si="3"/>
        <v>#DIV/0!</v>
      </c>
      <c r="N66" s="12" t="e">
        <f t="shared" si="5"/>
        <v>#DIV/0!</v>
      </c>
      <c r="O66" s="15">
        <f>CHOOSE(MATCH(MONTH(A66)*100+DAY(A66),{0;316;501;1001;1115},1),0.7,0.75,0.8,0.75,0.7)</f>
        <v>0.7</v>
      </c>
      <c r="P66" s="11" t="e">
        <f t="shared" si="0"/>
        <v>#DIV/0!</v>
      </c>
      <c r="Q66" s="11">
        <f t="shared" si="9"/>
        <v>0.59066861168911811</v>
      </c>
      <c r="R66" s="13" t="e">
        <f t="shared" si="6"/>
        <v>#DIV/0!</v>
      </c>
      <c r="T66" s="21" t="e">
        <f t="shared" si="7"/>
        <v>#DIV/0!</v>
      </c>
      <c r="U66" s="13" t="e">
        <f t="shared" si="4"/>
        <v>#DIV/0!</v>
      </c>
    </row>
    <row r="67" spans="3:21" x14ac:dyDescent="0.25">
      <c r="C67" s="20">
        <f t="shared" si="8"/>
        <v>0</v>
      </c>
      <c r="H67" s="13">
        <f t="shared" si="2"/>
        <v>0</v>
      </c>
      <c r="I67" s="15" t="e">
        <f t="shared" si="3"/>
        <v>#DIV/0!</v>
      </c>
      <c r="N67" s="12" t="e">
        <f t="shared" si="5"/>
        <v>#DIV/0!</v>
      </c>
      <c r="O67" s="15">
        <f>CHOOSE(MATCH(MONTH(A67)*100+DAY(A67),{0;316;501;1001;1115},1),0.7,0.75,0.8,0.75,0.7)</f>
        <v>0.7</v>
      </c>
      <c r="P67" s="11" t="e">
        <f t="shared" si="0"/>
        <v>#DIV/0!</v>
      </c>
      <c r="Q67" s="11">
        <f t="shared" si="9"/>
        <v>0.59066861168911811</v>
      </c>
      <c r="R67" s="13" t="e">
        <f t="shared" si="6"/>
        <v>#DIV/0!</v>
      </c>
      <c r="T67" s="21" t="e">
        <f t="shared" si="7"/>
        <v>#DIV/0!</v>
      </c>
      <c r="U67" s="13" t="e">
        <f t="shared" si="4"/>
        <v>#DIV/0!</v>
      </c>
    </row>
    <row r="68" spans="3:21" x14ac:dyDescent="0.25">
      <c r="C68" s="20">
        <f t="shared" si="8"/>
        <v>0</v>
      </c>
      <c r="H68" s="13">
        <f t="shared" si="2"/>
        <v>0</v>
      </c>
      <c r="I68" s="15" t="e">
        <f t="shared" si="3"/>
        <v>#DIV/0!</v>
      </c>
      <c r="N68" s="12" t="e">
        <f t="shared" si="5"/>
        <v>#DIV/0!</v>
      </c>
      <c r="O68" s="15">
        <f>CHOOSE(MATCH(MONTH(A68)*100+DAY(A68),{0;316;501;1001;1115},1),0.7,0.75,0.8,0.75,0.7)</f>
        <v>0.7</v>
      </c>
      <c r="P68" s="11" t="e">
        <f t="shared" si="0"/>
        <v>#DIV/0!</v>
      </c>
      <c r="Q68" s="11">
        <f t="shared" si="9"/>
        <v>0.59066861168911811</v>
      </c>
      <c r="R68" s="13" t="e">
        <f t="shared" si="6"/>
        <v>#DIV/0!</v>
      </c>
      <c r="T68" s="21" t="e">
        <f t="shared" si="7"/>
        <v>#DIV/0!</v>
      </c>
      <c r="U68" s="13" t="e">
        <f t="shared" si="4"/>
        <v>#DIV/0!</v>
      </c>
    </row>
    <row r="69" spans="3:21" x14ac:dyDescent="0.25">
      <c r="C69" s="20">
        <f t="shared" si="8"/>
        <v>0</v>
      </c>
      <c r="H69" s="13">
        <f t="shared" si="2"/>
        <v>0</v>
      </c>
      <c r="I69" s="15" t="e">
        <f t="shared" si="3"/>
        <v>#DIV/0!</v>
      </c>
      <c r="N69" s="12" t="e">
        <f t="shared" si="5"/>
        <v>#DIV/0!</v>
      </c>
      <c r="O69" s="15">
        <f>CHOOSE(MATCH(MONTH(A69)*100+DAY(A69),{0;316;501;1001;1115},1),0.7,0.75,0.8,0.75,0.7)</f>
        <v>0.7</v>
      </c>
      <c r="P69" s="11" t="e">
        <f t="shared" si="0"/>
        <v>#DIV/0!</v>
      </c>
      <c r="Q69" s="11">
        <f t="shared" si="9"/>
        <v>0.59066861168911811</v>
      </c>
      <c r="R69" s="13" t="e">
        <f t="shared" si="6"/>
        <v>#DIV/0!</v>
      </c>
      <c r="T69" s="21" t="e">
        <f t="shared" si="7"/>
        <v>#DIV/0!</v>
      </c>
      <c r="U69" s="13" t="e">
        <f t="shared" si="4"/>
        <v>#DIV/0!</v>
      </c>
    </row>
    <row r="70" spans="3:21" x14ac:dyDescent="0.25">
      <c r="C70" s="20">
        <f t="shared" si="8"/>
        <v>0</v>
      </c>
      <c r="H70" s="13">
        <f t="shared" si="2"/>
        <v>0</v>
      </c>
      <c r="I70" s="15" t="e">
        <f t="shared" si="3"/>
        <v>#DIV/0!</v>
      </c>
      <c r="N70" s="12" t="e">
        <f t="shared" si="5"/>
        <v>#DIV/0!</v>
      </c>
      <c r="O70" s="15">
        <f>CHOOSE(MATCH(MONTH(A70)*100+DAY(A70),{0;316;501;1001;1115},1),0.7,0.75,0.8,0.75,0.7)</f>
        <v>0.7</v>
      </c>
      <c r="P70" s="11" t="e">
        <f t="shared" ref="P70:P133" si="10">((D70*O70)+(E70*0.1)+(F70*0.05))/(D70+E70+F70+G70)</f>
        <v>#DIV/0!</v>
      </c>
      <c r="Q70" s="11">
        <f t="shared" si="9"/>
        <v>0.59066861168911811</v>
      </c>
      <c r="R70" s="13" t="e">
        <f t="shared" si="6"/>
        <v>#DIV/0!</v>
      </c>
      <c r="T70" s="21" t="e">
        <f t="shared" si="7"/>
        <v>#DIV/0!</v>
      </c>
      <c r="U70" s="13" t="e">
        <f t="shared" si="4"/>
        <v>#DIV/0!</v>
      </c>
    </row>
    <row r="71" spans="3:21" x14ac:dyDescent="0.25">
      <c r="C71" s="20">
        <f t="shared" si="8"/>
        <v>0</v>
      </c>
      <c r="H71" s="13">
        <f t="shared" ref="H71:H134" si="11">D71+E71+F71+G71</f>
        <v>0</v>
      </c>
      <c r="I71" s="15" t="e">
        <f t="shared" ref="I71:I134" si="12">D71/(D71+E71+F71+G71)</f>
        <v>#DIV/0!</v>
      </c>
      <c r="N71" s="12" t="e">
        <f t="shared" si="5"/>
        <v>#DIV/0!</v>
      </c>
      <c r="O71" s="15">
        <f>CHOOSE(MATCH(MONTH(A71)*100+DAY(A71),{0;316;501;1001;1115},1),0.7,0.75,0.8,0.75,0.7)</f>
        <v>0.7</v>
      </c>
      <c r="P71" s="11" t="e">
        <f t="shared" si="10"/>
        <v>#DIV/0!</v>
      </c>
      <c r="Q71" s="11">
        <f t="shared" si="9"/>
        <v>0.59066861168911811</v>
      </c>
      <c r="R71" s="13" t="e">
        <f t="shared" si="6"/>
        <v>#DIV/0!</v>
      </c>
      <c r="T71" s="21" t="e">
        <f t="shared" si="7"/>
        <v>#DIV/0!</v>
      </c>
      <c r="U71" s="13" t="e">
        <f t="shared" ref="U71:U134" si="13">N70*R71</f>
        <v>#DIV/0!</v>
      </c>
    </row>
    <row r="72" spans="3:21" x14ac:dyDescent="0.25">
      <c r="C72" s="20">
        <f t="shared" si="8"/>
        <v>0</v>
      </c>
      <c r="H72" s="13">
        <f t="shared" si="11"/>
        <v>0</v>
      </c>
      <c r="I72" s="15" t="e">
        <f t="shared" si="12"/>
        <v>#DIV/0!</v>
      </c>
      <c r="N72" s="12" t="e">
        <f t="shared" ref="N72:N135" si="14">(D72*J72+E72*K72+F72*L72+G72*M72)/(D72+E72+F72+G72)</f>
        <v>#DIV/0!</v>
      </c>
      <c r="O72" s="15">
        <f>CHOOSE(MATCH(MONTH(A72)*100+DAY(A72),{0;316;501;1001;1115},1),0.7,0.75,0.8,0.75,0.7)</f>
        <v>0.7</v>
      </c>
      <c r="P72" s="11" t="e">
        <f t="shared" si="10"/>
        <v>#DIV/0!</v>
      </c>
      <c r="Q72" s="11">
        <f t="shared" si="9"/>
        <v>0.59066861168911811</v>
      </c>
      <c r="R72" s="13" t="e">
        <f t="shared" ref="R72:R135" si="15">(D72+E72+F72+G72)/((B72-B71)/100)</f>
        <v>#DIV/0!</v>
      </c>
      <c r="T72" s="21" t="e">
        <f t="shared" ref="T72:T135" si="16">(R72-S72)/S72</f>
        <v>#DIV/0!</v>
      </c>
      <c r="U72" s="13" t="e">
        <f t="shared" si="13"/>
        <v>#DIV/0!</v>
      </c>
    </row>
    <row r="73" spans="3:21" x14ac:dyDescent="0.25">
      <c r="C73" s="20">
        <f t="shared" ref="C73:C136" si="17">B73-B72</f>
        <v>0</v>
      </c>
      <c r="H73" s="13">
        <f t="shared" si="11"/>
        <v>0</v>
      </c>
      <c r="I73" s="15" t="e">
        <f t="shared" si="12"/>
        <v>#DIV/0!</v>
      </c>
      <c r="N73" s="12" t="e">
        <f t="shared" si="14"/>
        <v>#DIV/0!</v>
      </c>
      <c r="O73" s="15">
        <f>CHOOSE(MATCH(MONTH(A73)*100+DAY(A73),{0;316;501;1001;1115},1),0.7,0.75,0.8,0.75,0.7)</f>
        <v>0.7</v>
      </c>
      <c r="P73" s="11" t="e">
        <f t="shared" si="10"/>
        <v>#DIV/0!</v>
      </c>
      <c r="Q73" s="11">
        <f t="shared" si="9"/>
        <v>0.59066861168911811</v>
      </c>
      <c r="R73" s="13" t="e">
        <f t="shared" si="15"/>
        <v>#DIV/0!</v>
      </c>
      <c r="T73" s="21" t="e">
        <f t="shared" si="16"/>
        <v>#DIV/0!</v>
      </c>
      <c r="U73" s="13" t="e">
        <f t="shared" si="13"/>
        <v>#DIV/0!</v>
      </c>
    </row>
    <row r="74" spans="3:21" x14ac:dyDescent="0.25">
      <c r="C74" s="20">
        <f t="shared" si="17"/>
        <v>0</v>
      </c>
      <c r="H74" s="13">
        <f t="shared" si="11"/>
        <v>0</v>
      </c>
      <c r="I74" s="15" t="e">
        <f t="shared" si="12"/>
        <v>#DIV/0!</v>
      </c>
      <c r="N74" s="12" t="e">
        <f t="shared" si="14"/>
        <v>#DIV/0!</v>
      </c>
      <c r="O74" s="15">
        <f>CHOOSE(MATCH(MONTH(A74)*100+DAY(A74),{0;316;501;1001;1115},1),0.7,0.75,0.8,0.75,0.7)</f>
        <v>0.7</v>
      </c>
      <c r="P74" s="11" t="e">
        <f t="shared" si="10"/>
        <v>#DIV/0!</v>
      </c>
      <c r="Q74" s="11">
        <f t="shared" si="9"/>
        <v>0.59066861168911811</v>
      </c>
      <c r="R74" s="13" t="e">
        <f t="shared" si="15"/>
        <v>#DIV/0!</v>
      </c>
      <c r="T74" s="21" t="e">
        <f t="shared" si="16"/>
        <v>#DIV/0!</v>
      </c>
      <c r="U74" s="13" t="e">
        <f t="shared" si="13"/>
        <v>#DIV/0!</v>
      </c>
    </row>
    <row r="75" spans="3:21" x14ac:dyDescent="0.25">
      <c r="C75" s="20">
        <f t="shared" si="17"/>
        <v>0</v>
      </c>
      <c r="H75" s="13">
        <f t="shared" si="11"/>
        <v>0</v>
      </c>
      <c r="I75" s="15" t="e">
        <f t="shared" si="12"/>
        <v>#DIV/0!</v>
      </c>
      <c r="N75" s="12" t="e">
        <f t="shared" si="14"/>
        <v>#DIV/0!</v>
      </c>
      <c r="O75" s="15">
        <f>CHOOSE(MATCH(MONTH(A75)*100+DAY(A75),{0;316;501;1001;1115},1),0.7,0.75,0.8,0.75,0.7)</f>
        <v>0.7</v>
      </c>
      <c r="P75" s="11" t="e">
        <f t="shared" si="10"/>
        <v>#DIV/0!</v>
      </c>
      <c r="Q75" s="11">
        <f t="shared" si="9"/>
        <v>0.59066861168911811</v>
      </c>
      <c r="R75" s="13" t="e">
        <f t="shared" si="15"/>
        <v>#DIV/0!</v>
      </c>
      <c r="T75" s="21" t="e">
        <f t="shared" si="16"/>
        <v>#DIV/0!</v>
      </c>
      <c r="U75" s="13" t="e">
        <f t="shared" si="13"/>
        <v>#DIV/0!</v>
      </c>
    </row>
    <row r="76" spans="3:21" x14ac:dyDescent="0.25">
      <c r="C76" s="20">
        <f t="shared" si="17"/>
        <v>0</v>
      </c>
      <c r="H76" s="13">
        <f t="shared" si="11"/>
        <v>0</v>
      </c>
      <c r="I76" s="15" t="e">
        <f t="shared" si="12"/>
        <v>#DIV/0!</v>
      </c>
      <c r="N76" s="12" t="e">
        <f t="shared" si="14"/>
        <v>#DIV/0!</v>
      </c>
      <c r="O76" s="15">
        <f>CHOOSE(MATCH(MONTH(A76)*100+DAY(A76),{0;316;501;1001;1115},1),0.7,0.75,0.8,0.75,0.7)</f>
        <v>0.7</v>
      </c>
      <c r="P76" s="11" t="e">
        <f t="shared" si="10"/>
        <v>#DIV/0!</v>
      </c>
      <c r="Q76" s="11">
        <f t="shared" si="9"/>
        <v>0.59066861168911811</v>
      </c>
      <c r="R76" s="13" t="e">
        <f t="shared" si="15"/>
        <v>#DIV/0!</v>
      </c>
      <c r="T76" s="21" t="e">
        <f t="shared" si="16"/>
        <v>#DIV/0!</v>
      </c>
      <c r="U76" s="13" t="e">
        <f t="shared" si="13"/>
        <v>#DIV/0!</v>
      </c>
    </row>
    <row r="77" spans="3:21" x14ac:dyDescent="0.25">
      <c r="C77" s="20">
        <f t="shared" si="17"/>
        <v>0</v>
      </c>
      <c r="H77" s="13">
        <f t="shared" si="11"/>
        <v>0</v>
      </c>
      <c r="I77" s="15" t="e">
        <f t="shared" si="12"/>
        <v>#DIV/0!</v>
      </c>
      <c r="N77" s="12" t="e">
        <f t="shared" si="14"/>
        <v>#DIV/0!</v>
      </c>
      <c r="O77" s="15">
        <f>CHOOSE(MATCH(MONTH(A77)*100+DAY(A77),{0;316;501;1001;1115},1),0.7,0.75,0.8,0.75,0.7)</f>
        <v>0.7</v>
      </c>
      <c r="P77" s="11" t="e">
        <f t="shared" si="10"/>
        <v>#DIV/0!</v>
      </c>
      <c r="Q77" s="11">
        <f t="shared" ref="Q77:Q140" si="18">((D77*O77)+(E77*0.1)+(F77*0.05)+(($AA$2-D77-E77-F77-G77)*Q76))/$AA$2</f>
        <v>0.59066861168911811</v>
      </c>
      <c r="R77" s="13" t="e">
        <f t="shared" si="15"/>
        <v>#DIV/0!</v>
      </c>
      <c r="T77" s="21" t="e">
        <f t="shared" si="16"/>
        <v>#DIV/0!</v>
      </c>
      <c r="U77" s="13" t="e">
        <f t="shared" si="13"/>
        <v>#DIV/0!</v>
      </c>
    </row>
    <row r="78" spans="3:21" x14ac:dyDescent="0.25">
      <c r="C78" s="20">
        <f t="shared" si="17"/>
        <v>0</v>
      </c>
      <c r="H78" s="13">
        <f t="shared" si="11"/>
        <v>0</v>
      </c>
      <c r="I78" s="15" t="e">
        <f t="shared" si="12"/>
        <v>#DIV/0!</v>
      </c>
      <c r="N78" s="12" t="e">
        <f t="shared" si="14"/>
        <v>#DIV/0!</v>
      </c>
      <c r="O78" s="15">
        <f>CHOOSE(MATCH(MONTH(A78)*100+DAY(A78),{0;316;501;1001;1115},1),0.7,0.75,0.8,0.75,0.7)</f>
        <v>0.7</v>
      </c>
      <c r="P78" s="11" t="e">
        <f t="shared" si="10"/>
        <v>#DIV/0!</v>
      </c>
      <c r="Q78" s="11">
        <f t="shared" si="18"/>
        <v>0.59066861168911811</v>
      </c>
      <c r="R78" s="13" t="e">
        <f t="shared" si="15"/>
        <v>#DIV/0!</v>
      </c>
      <c r="T78" s="21" t="e">
        <f t="shared" si="16"/>
        <v>#DIV/0!</v>
      </c>
      <c r="U78" s="13" t="e">
        <f t="shared" si="13"/>
        <v>#DIV/0!</v>
      </c>
    </row>
    <row r="79" spans="3:21" x14ac:dyDescent="0.25">
      <c r="C79" s="20">
        <f t="shared" si="17"/>
        <v>0</v>
      </c>
      <c r="H79" s="13">
        <f t="shared" si="11"/>
        <v>0</v>
      </c>
      <c r="I79" s="15" t="e">
        <f t="shared" si="12"/>
        <v>#DIV/0!</v>
      </c>
      <c r="N79" s="12" t="e">
        <f t="shared" si="14"/>
        <v>#DIV/0!</v>
      </c>
      <c r="O79" s="15">
        <f>CHOOSE(MATCH(MONTH(A79)*100+DAY(A79),{0;316;501;1001;1115},1),0.7,0.75,0.8,0.75,0.7)</f>
        <v>0.7</v>
      </c>
      <c r="P79" s="11" t="e">
        <f t="shared" si="10"/>
        <v>#DIV/0!</v>
      </c>
      <c r="Q79" s="11">
        <f t="shared" si="18"/>
        <v>0.59066861168911811</v>
      </c>
      <c r="R79" s="13" t="e">
        <f t="shared" si="15"/>
        <v>#DIV/0!</v>
      </c>
      <c r="T79" s="21" t="e">
        <f t="shared" si="16"/>
        <v>#DIV/0!</v>
      </c>
      <c r="U79" s="13" t="e">
        <f t="shared" si="13"/>
        <v>#DIV/0!</v>
      </c>
    </row>
    <row r="80" spans="3:21" x14ac:dyDescent="0.25">
      <c r="C80" s="20">
        <f t="shared" si="17"/>
        <v>0</v>
      </c>
      <c r="H80" s="13">
        <f t="shared" si="11"/>
        <v>0</v>
      </c>
      <c r="I80" s="15" t="e">
        <f t="shared" si="12"/>
        <v>#DIV/0!</v>
      </c>
      <c r="N80" s="12" t="e">
        <f t="shared" si="14"/>
        <v>#DIV/0!</v>
      </c>
      <c r="O80" s="15">
        <f>CHOOSE(MATCH(MONTH(A80)*100+DAY(A80),{0;316;501;1001;1115},1),0.7,0.75,0.8,0.75,0.7)</f>
        <v>0.7</v>
      </c>
      <c r="P80" s="11" t="e">
        <f t="shared" si="10"/>
        <v>#DIV/0!</v>
      </c>
      <c r="Q80" s="11">
        <f t="shared" si="18"/>
        <v>0.59066861168911811</v>
      </c>
      <c r="R80" s="13" t="e">
        <f t="shared" si="15"/>
        <v>#DIV/0!</v>
      </c>
      <c r="T80" s="21" t="e">
        <f t="shared" si="16"/>
        <v>#DIV/0!</v>
      </c>
      <c r="U80" s="13" t="e">
        <f t="shared" si="13"/>
        <v>#DIV/0!</v>
      </c>
    </row>
    <row r="81" spans="3:21" x14ac:dyDescent="0.25">
      <c r="C81" s="20">
        <f t="shared" si="17"/>
        <v>0</v>
      </c>
      <c r="H81" s="13">
        <f t="shared" si="11"/>
        <v>0</v>
      </c>
      <c r="I81" s="15" t="e">
        <f t="shared" si="12"/>
        <v>#DIV/0!</v>
      </c>
      <c r="N81" s="12" t="e">
        <f t="shared" si="14"/>
        <v>#DIV/0!</v>
      </c>
      <c r="O81" s="15">
        <f>CHOOSE(MATCH(MONTH(A81)*100+DAY(A81),{0;316;501;1001;1115},1),0.7,0.75,0.8,0.75,0.7)</f>
        <v>0.7</v>
      </c>
      <c r="P81" s="11" t="e">
        <f t="shared" si="10"/>
        <v>#DIV/0!</v>
      </c>
      <c r="Q81" s="11">
        <f t="shared" si="18"/>
        <v>0.59066861168911811</v>
      </c>
      <c r="R81" s="13" t="e">
        <f t="shared" si="15"/>
        <v>#DIV/0!</v>
      </c>
      <c r="T81" s="21" t="e">
        <f t="shared" si="16"/>
        <v>#DIV/0!</v>
      </c>
      <c r="U81" s="13" t="e">
        <f t="shared" si="13"/>
        <v>#DIV/0!</v>
      </c>
    </row>
    <row r="82" spans="3:21" x14ac:dyDescent="0.25">
      <c r="C82" s="20">
        <f t="shared" si="17"/>
        <v>0</v>
      </c>
      <c r="H82" s="13">
        <f t="shared" si="11"/>
        <v>0</v>
      </c>
      <c r="I82" s="15" t="e">
        <f t="shared" si="12"/>
        <v>#DIV/0!</v>
      </c>
      <c r="N82" s="12" t="e">
        <f t="shared" si="14"/>
        <v>#DIV/0!</v>
      </c>
      <c r="O82" s="15">
        <f>CHOOSE(MATCH(MONTH(A82)*100+DAY(A82),{0;316;501;1001;1115},1),0.7,0.75,0.8,0.75,0.7)</f>
        <v>0.7</v>
      </c>
      <c r="P82" s="11" t="e">
        <f t="shared" si="10"/>
        <v>#DIV/0!</v>
      </c>
      <c r="Q82" s="11">
        <f t="shared" si="18"/>
        <v>0.59066861168911811</v>
      </c>
      <c r="R82" s="13" t="e">
        <f t="shared" si="15"/>
        <v>#DIV/0!</v>
      </c>
      <c r="T82" s="21" t="e">
        <f t="shared" si="16"/>
        <v>#DIV/0!</v>
      </c>
      <c r="U82" s="13" t="e">
        <f t="shared" si="13"/>
        <v>#DIV/0!</v>
      </c>
    </row>
    <row r="83" spans="3:21" x14ac:dyDescent="0.25">
      <c r="C83" s="20">
        <f t="shared" si="17"/>
        <v>0</v>
      </c>
      <c r="H83" s="13">
        <f t="shared" si="11"/>
        <v>0</v>
      </c>
      <c r="I83" s="15" t="e">
        <f t="shared" si="12"/>
        <v>#DIV/0!</v>
      </c>
      <c r="N83" s="12" t="e">
        <f t="shared" si="14"/>
        <v>#DIV/0!</v>
      </c>
      <c r="O83" s="15">
        <f>CHOOSE(MATCH(MONTH(A83)*100+DAY(A83),{0;316;501;1001;1115},1),0.7,0.75,0.8,0.75,0.7)</f>
        <v>0.7</v>
      </c>
      <c r="P83" s="11" t="e">
        <f t="shared" si="10"/>
        <v>#DIV/0!</v>
      </c>
      <c r="Q83" s="11">
        <f t="shared" si="18"/>
        <v>0.59066861168911811</v>
      </c>
      <c r="R83" s="13" t="e">
        <f t="shared" si="15"/>
        <v>#DIV/0!</v>
      </c>
      <c r="T83" s="21" t="e">
        <f t="shared" si="16"/>
        <v>#DIV/0!</v>
      </c>
      <c r="U83" s="13" t="e">
        <f t="shared" si="13"/>
        <v>#DIV/0!</v>
      </c>
    </row>
    <row r="84" spans="3:21" x14ac:dyDescent="0.25">
      <c r="C84" s="20">
        <f t="shared" si="17"/>
        <v>0</v>
      </c>
      <c r="H84" s="13">
        <f t="shared" si="11"/>
        <v>0</v>
      </c>
      <c r="I84" s="15" t="e">
        <f t="shared" si="12"/>
        <v>#DIV/0!</v>
      </c>
      <c r="N84" s="12" t="e">
        <f t="shared" si="14"/>
        <v>#DIV/0!</v>
      </c>
      <c r="O84" s="15">
        <f>CHOOSE(MATCH(MONTH(A84)*100+DAY(A84),{0;316;501;1001;1115},1),0.7,0.75,0.8,0.75,0.7)</f>
        <v>0.7</v>
      </c>
      <c r="P84" s="11" t="e">
        <f t="shared" si="10"/>
        <v>#DIV/0!</v>
      </c>
      <c r="Q84" s="11">
        <f t="shared" si="18"/>
        <v>0.59066861168911811</v>
      </c>
      <c r="R84" s="13" t="e">
        <f t="shared" si="15"/>
        <v>#DIV/0!</v>
      </c>
      <c r="T84" s="21" t="e">
        <f t="shared" si="16"/>
        <v>#DIV/0!</v>
      </c>
      <c r="U84" s="13" t="e">
        <f t="shared" si="13"/>
        <v>#DIV/0!</v>
      </c>
    </row>
    <row r="85" spans="3:21" x14ac:dyDescent="0.25">
      <c r="C85" s="20">
        <f t="shared" si="17"/>
        <v>0</v>
      </c>
      <c r="H85" s="13">
        <f t="shared" si="11"/>
        <v>0</v>
      </c>
      <c r="I85" s="15" t="e">
        <f t="shared" si="12"/>
        <v>#DIV/0!</v>
      </c>
      <c r="N85" s="12" t="e">
        <f t="shared" si="14"/>
        <v>#DIV/0!</v>
      </c>
      <c r="O85" s="15">
        <f>CHOOSE(MATCH(MONTH(A85)*100+DAY(A85),{0;316;501;1001;1115},1),0.7,0.75,0.8,0.75,0.7)</f>
        <v>0.7</v>
      </c>
      <c r="P85" s="11" t="e">
        <f t="shared" si="10"/>
        <v>#DIV/0!</v>
      </c>
      <c r="Q85" s="11">
        <f t="shared" si="18"/>
        <v>0.59066861168911811</v>
      </c>
      <c r="R85" s="13" t="e">
        <f t="shared" si="15"/>
        <v>#DIV/0!</v>
      </c>
      <c r="T85" s="21" t="e">
        <f t="shared" si="16"/>
        <v>#DIV/0!</v>
      </c>
      <c r="U85" s="13" t="e">
        <f t="shared" si="13"/>
        <v>#DIV/0!</v>
      </c>
    </row>
    <row r="86" spans="3:21" x14ac:dyDescent="0.25">
      <c r="C86" s="20">
        <f t="shared" si="17"/>
        <v>0</v>
      </c>
      <c r="H86" s="13">
        <f t="shared" si="11"/>
        <v>0</v>
      </c>
      <c r="I86" s="15" t="e">
        <f t="shared" si="12"/>
        <v>#DIV/0!</v>
      </c>
      <c r="N86" s="12" t="e">
        <f t="shared" si="14"/>
        <v>#DIV/0!</v>
      </c>
      <c r="O86" s="15">
        <f>CHOOSE(MATCH(MONTH(A86)*100+DAY(A86),{0;316;501;1001;1115},1),0.7,0.75,0.8,0.75,0.7)</f>
        <v>0.7</v>
      </c>
      <c r="P86" s="11" t="e">
        <f t="shared" si="10"/>
        <v>#DIV/0!</v>
      </c>
      <c r="Q86" s="11">
        <f t="shared" si="18"/>
        <v>0.59066861168911811</v>
      </c>
      <c r="R86" s="13" t="e">
        <f t="shared" si="15"/>
        <v>#DIV/0!</v>
      </c>
      <c r="T86" s="21" t="e">
        <f t="shared" si="16"/>
        <v>#DIV/0!</v>
      </c>
      <c r="U86" s="13" t="e">
        <f t="shared" si="13"/>
        <v>#DIV/0!</v>
      </c>
    </row>
    <row r="87" spans="3:21" x14ac:dyDescent="0.25">
      <c r="C87" s="20">
        <f t="shared" si="17"/>
        <v>0</v>
      </c>
      <c r="H87" s="13">
        <f t="shared" si="11"/>
        <v>0</v>
      </c>
      <c r="I87" s="15" t="e">
        <f t="shared" si="12"/>
        <v>#DIV/0!</v>
      </c>
      <c r="N87" s="12" t="e">
        <f t="shared" si="14"/>
        <v>#DIV/0!</v>
      </c>
      <c r="O87" s="15">
        <f>CHOOSE(MATCH(MONTH(A87)*100+DAY(A87),{0;316;501;1001;1115},1),0.7,0.75,0.8,0.75,0.7)</f>
        <v>0.7</v>
      </c>
      <c r="P87" s="11" t="e">
        <f t="shared" si="10"/>
        <v>#DIV/0!</v>
      </c>
      <c r="Q87" s="11">
        <f t="shared" si="18"/>
        <v>0.59066861168911811</v>
      </c>
      <c r="R87" s="13" t="e">
        <f t="shared" si="15"/>
        <v>#DIV/0!</v>
      </c>
      <c r="T87" s="21" t="e">
        <f t="shared" si="16"/>
        <v>#DIV/0!</v>
      </c>
      <c r="U87" s="13" t="e">
        <f t="shared" si="13"/>
        <v>#DIV/0!</v>
      </c>
    </row>
    <row r="88" spans="3:21" x14ac:dyDescent="0.25">
      <c r="C88" s="20">
        <f t="shared" si="17"/>
        <v>0</v>
      </c>
      <c r="H88" s="13">
        <f t="shared" si="11"/>
        <v>0</v>
      </c>
      <c r="I88" s="15" t="e">
        <f t="shared" si="12"/>
        <v>#DIV/0!</v>
      </c>
      <c r="N88" s="12" t="e">
        <f t="shared" si="14"/>
        <v>#DIV/0!</v>
      </c>
      <c r="O88" s="15">
        <f>CHOOSE(MATCH(MONTH(A88)*100+DAY(A88),{0;316;501;1001;1115},1),0.7,0.75,0.8,0.75,0.7)</f>
        <v>0.7</v>
      </c>
      <c r="P88" s="11" t="e">
        <f t="shared" si="10"/>
        <v>#DIV/0!</v>
      </c>
      <c r="Q88" s="11">
        <f t="shared" si="18"/>
        <v>0.59066861168911811</v>
      </c>
      <c r="R88" s="13" t="e">
        <f t="shared" si="15"/>
        <v>#DIV/0!</v>
      </c>
      <c r="T88" s="21" t="e">
        <f t="shared" si="16"/>
        <v>#DIV/0!</v>
      </c>
      <c r="U88" s="13" t="e">
        <f t="shared" si="13"/>
        <v>#DIV/0!</v>
      </c>
    </row>
    <row r="89" spans="3:21" x14ac:dyDescent="0.25">
      <c r="C89" s="20">
        <f t="shared" si="17"/>
        <v>0</v>
      </c>
      <c r="H89" s="13">
        <f t="shared" si="11"/>
        <v>0</v>
      </c>
      <c r="I89" s="15" t="e">
        <f t="shared" si="12"/>
        <v>#DIV/0!</v>
      </c>
      <c r="N89" s="12" t="e">
        <f t="shared" si="14"/>
        <v>#DIV/0!</v>
      </c>
      <c r="O89" s="15">
        <f>CHOOSE(MATCH(MONTH(A89)*100+DAY(A89),{0;316;501;1001;1115},1),0.7,0.75,0.8,0.75,0.7)</f>
        <v>0.7</v>
      </c>
      <c r="P89" s="11" t="e">
        <f t="shared" si="10"/>
        <v>#DIV/0!</v>
      </c>
      <c r="Q89" s="11">
        <f t="shared" si="18"/>
        <v>0.59066861168911811</v>
      </c>
      <c r="R89" s="13" t="e">
        <f t="shared" si="15"/>
        <v>#DIV/0!</v>
      </c>
      <c r="T89" s="21" t="e">
        <f t="shared" si="16"/>
        <v>#DIV/0!</v>
      </c>
      <c r="U89" s="13" t="e">
        <f t="shared" si="13"/>
        <v>#DIV/0!</v>
      </c>
    </row>
    <row r="90" spans="3:21" x14ac:dyDescent="0.25">
      <c r="C90" s="20">
        <f t="shared" si="17"/>
        <v>0</v>
      </c>
      <c r="H90" s="13">
        <f t="shared" si="11"/>
        <v>0</v>
      </c>
      <c r="I90" s="15" t="e">
        <f t="shared" si="12"/>
        <v>#DIV/0!</v>
      </c>
      <c r="N90" s="12" t="e">
        <f t="shared" si="14"/>
        <v>#DIV/0!</v>
      </c>
      <c r="O90" s="15">
        <f>CHOOSE(MATCH(MONTH(A90)*100+DAY(A90),{0;316;501;1001;1115},1),0.7,0.75,0.8,0.75,0.7)</f>
        <v>0.7</v>
      </c>
      <c r="P90" s="11" t="e">
        <f t="shared" si="10"/>
        <v>#DIV/0!</v>
      </c>
      <c r="Q90" s="11">
        <f t="shared" si="18"/>
        <v>0.59066861168911811</v>
      </c>
      <c r="R90" s="13" t="e">
        <f t="shared" si="15"/>
        <v>#DIV/0!</v>
      </c>
      <c r="T90" s="21" t="e">
        <f t="shared" si="16"/>
        <v>#DIV/0!</v>
      </c>
      <c r="U90" s="13" t="e">
        <f t="shared" si="13"/>
        <v>#DIV/0!</v>
      </c>
    </row>
    <row r="91" spans="3:21" x14ac:dyDescent="0.25">
      <c r="C91" s="20">
        <f t="shared" si="17"/>
        <v>0</v>
      </c>
      <c r="H91" s="13">
        <f t="shared" si="11"/>
        <v>0</v>
      </c>
      <c r="I91" s="15" t="e">
        <f t="shared" si="12"/>
        <v>#DIV/0!</v>
      </c>
      <c r="N91" s="12" t="e">
        <f t="shared" si="14"/>
        <v>#DIV/0!</v>
      </c>
      <c r="O91" s="15">
        <f>CHOOSE(MATCH(MONTH(A91)*100+DAY(A91),{0;316;501;1001;1115},1),0.7,0.75,0.8,0.75,0.7)</f>
        <v>0.7</v>
      </c>
      <c r="P91" s="11" t="e">
        <f t="shared" si="10"/>
        <v>#DIV/0!</v>
      </c>
      <c r="Q91" s="11">
        <f t="shared" si="18"/>
        <v>0.59066861168911811</v>
      </c>
      <c r="R91" s="13" t="e">
        <f t="shared" si="15"/>
        <v>#DIV/0!</v>
      </c>
      <c r="T91" s="21" t="e">
        <f t="shared" si="16"/>
        <v>#DIV/0!</v>
      </c>
      <c r="U91" s="13" t="e">
        <f t="shared" si="13"/>
        <v>#DIV/0!</v>
      </c>
    </row>
    <row r="92" spans="3:21" x14ac:dyDescent="0.25">
      <c r="C92" s="20">
        <f t="shared" si="17"/>
        <v>0</v>
      </c>
      <c r="H92" s="13">
        <f t="shared" si="11"/>
        <v>0</v>
      </c>
      <c r="I92" s="15" t="e">
        <f t="shared" si="12"/>
        <v>#DIV/0!</v>
      </c>
      <c r="N92" s="12" t="e">
        <f t="shared" si="14"/>
        <v>#DIV/0!</v>
      </c>
      <c r="O92" s="15">
        <f>CHOOSE(MATCH(MONTH(A92)*100+DAY(A92),{0;316;501;1001;1115},1),0.7,0.75,0.8,0.75,0.7)</f>
        <v>0.7</v>
      </c>
      <c r="P92" s="11" t="e">
        <f t="shared" si="10"/>
        <v>#DIV/0!</v>
      </c>
      <c r="Q92" s="11">
        <f t="shared" si="18"/>
        <v>0.59066861168911811</v>
      </c>
      <c r="R92" s="13" t="e">
        <f t="shared" si="15"/>
        <v>#DIV/0!</v>
      </c>
      <c r="T92" s="21" t="e">
        <f t="shared" si="16"/>
        <v>#DIV/0!</v>
      </c>
      <c r="U92" s="13" t="e">
        <f t="shared" si="13"/>
        <v>#DIV/0!</v>
      </c>
    </row>
    <row r="93" spans="3:21" x14ac:dyDescent="0.25">
      <c r="C93" s="20">
        <f t="shared" si="17"/>
        <v>0</v>
      </c>
      <c r="H93" s="13">
        <f t="shared" si="11"/>
        <v>0</v>
      </c>
      <c r="I93" s="15" t="e">
        <f t="shared" si="12"/>
        <v>#DIV/0!</v>
      </c>
      <c r="N93" s="12" t="e">
        <f t="shared" si="14"/>
        <v>#DIV/0!</v>
      </c>
      <c r="O93" s="15">
        <f>CHOOSE(MATCH(MONTH(A93)*100+DAY(A93),{0;316;501;1001;1115},1),0.7,0.75,0.8,0.75,0.7)</f>
        <v>0.7</v>
      </c>
      <c r="P93" s="11" t="e">
        <f t="shared" si="10"/>
        <v>#DIV/0!</v>
      </c>
      <c r="Q93" s="11">
        <f t="shared" si="18"/>
        <v>0.59066861168911811</v>
      </c>
      <c r="R93" s="13" t="e">
        <f t="shared" si="15"/>
        <v>#DIV/0!</v>
      </c>
      <c r="T93" s="21" t="e">
        <f t="shared" si="16"/>
        <v>#DIV/0!</v>
      </c>
      <c r="U93" s="13" t="e">
        <f t="shared" si="13"/>
        <v>#DIV/0!</v>
      </c>
    </row>
    <row r="94" spans="3:21" x14ac:dyDescent="0.25">
      <c r="C94" s="20">
        <f t="shared" si="17"/>
        <v>0</v>
      </c>
      <c r="H94" s="13">
        <f t="shared" si="11"/>
        <v>0</v>
      </c>
      <c r="I94" s="15" t="e">
        <f t="shared" si="12"/>
        <v>#DIV/0!</v>
      </c>
      <c r="N94" s="12" t="e">
        <f t="shared" si="14"/>
        <v>#DIV/0!</v>
      </c>
      <c r="O94" s="15">
        <f>CHOOSE(MATCH(MONTH(A94)*100+DAY(A94),{0;316;501;1001;1115},1),0.7,0.75,0.8,0.75,0.7)</f>
        <v>0.7</v>
      </c>
      <c r="P94" s="11" t="e">
        <f t="shared" si="10"/>
        <v>#DIV/0!</v>
      </c>
      <c r="Q94" s="11">
        <f t="shared" si="18"/>
        <v>0.59066861168911811</v>
      </c>
      <c r="R94" s="13" t="e">
        <f t="shared" si="15"/>
        <v>#DIV/0!</v>
      </c>
      <c r="T94" s="21" t="e">
        <f t="shared" si="16"/>
        <v>#DIV/0!</v>
      </c>
      <c r="U94" s="13" t="e">
        <f t="shared" si="13"/>
        <v>#DIV/0!</v>
      </c>
    </row>
    <row r="95" spans="3:21" x14ac:dyDescent="0.25">
      <c r="C95" s="20">
        <f t="shared" si="17"/>
        <v>0</v>
      </c>
      <c r="H95" s="13">
        <f t="shared" si="11"/>
        <v>0</v>
      </c>
      <c r="I95" s="15" t="e">
        <f t="shared" si="12"/>
        <v>#DIV/0!</v>
      </c>
      <c r="N95" s="12" t="e">
        <f t="shared" si="14"/>
        <v>#DIV/0!</v>
      </c>
      <c r="O95" s="15">
        <f>CHOOSE(MATCH(MONTH(A95)*100+DAY(A95),{0;316;501;1001;1115},1),0.7,0.75,0.8,0.75,0.7)</f>
        <v>0.7</v>
      </c>
      <c r="P95" s="11" t="e">
        <f t="shared" si="10"/>
        <v>#DIV/0!</v>
      </c>
      <c r="Q95" s="11">
        <f t="shared" si="18"/>
        <v>0.59066861168911811</v>
      </c>
      <c r="R95" s="13" t="e">
        <f t="shared" si="15"/>
        <v>#DIV/0!</v>
      </c>
      <c r="T95" s="21" t="e">
        <f t="shared" si="16"/>
        <v>#DIV/0!</v>
      </c>
      <c r="U95" s="13" t="e">
        <f t="shared" si="13"/>
        <v>#DIV/0!</v>
      </c>
    </row>
    <row r="96" spans="3:21" x14ac:dyDescent="0.25">
      <c r="C96" s="20">
        <f t="shared" si="17"/>
        <v>0</v>
      </c>
      <c r="H96" s="13">
        <f t="shared" si="11"/>
        <v>0</v>
      </c>
      <c r="I96" s="15" t="e">
        <f t="shared" si="12"/>
        <v>#DIV/0!</v>
      </c>
      <c r="N96" s="12" t="e">
        <f t="shared" si="14"/>
        <v>#DIV/0!</v>
      </c>
      <c r="O96" s="15">
        <f>CHOOSE(MATCH(MONTH(A96)*100+DAY(A96),{0;316;501;1001;1115},1),0.7,0.75,0.8,0.75,0.7)</f>
        <v>0.7</v>
      </c>
      <c r="P96" s="11" t="e">
        <f t="shared" si="10"/>
        <v>#DIV/0!</v>
      </c>
      <c r="Q96" s="11">
        <f t="shared" si="18"/>
        <v>0.59066861168911811</v>
      </c>
      <c r="R96" s="13" t="e">
        <f t="shared" si="15"/>
        <v>#DIV/0!</v>
      </c>
      <c r="T96" s="21" t="e">
        <f t="shared" si="16"/>
        <v>#DIV/0!</v>
      </c>
      <c r="U96" s="13" t="e">
        <f t="shared" si="13"/>
        <v>#DIV/0!</v>
      </c>
    </row>
    <row r="97" spans="3:21" x14ac:dyDescent="0.25">
      <c r="C97" s="20">
        <f t="shared" si="17"/>
        <v>0</v>
      </c>
      <c r="H97" s="13">
        <f t="shared" si="11"/>
        <v>0</v>
      </c>
      <c r="I97" s="15" t="e">
        <f t="shared" si="12"/>
        <v>#DIV/0!</v>
      </c>
      <c r="N97" s="12" t="e">
        <f t="shared" si="14"/>
        <v>#DIV/0!</v>
      </c>
      <c r="O97" s="15">
        <f>CHOOSE(MATCH(MONTH(A97)*100+DAY(A97),{0;316;501;1001;1115},1),0.7,0.75,0.8,0.75,0.7)</f>
        <v>0.7</v>
      </c>
      <c r="P97" s="11" t="e">
        <f t="shared" si="10"/>
        <v>#DIV/0!</v>
      </c>
      <c r="Q97" s="11">
        <f t="shared" si="18"/>
        <v>0.59066861168911811</v>
      </c>
      <c r="R97" s="13" t="e">
        <f t="shared" si="15"/>
        <v>#DIV/0!</v>
      </c>
      <c r="T97" s="21" t="e">
        <f t="shared" si="16"/>
        <v>#DIV/0!</v>
      </c>
      <c r="U97" s="13" t="e">
        <f t="shared" si="13"/>
        <v>#DIV/0!</v>
      </c>
    </row>
    <row r="98" spans="3:21" x14ac:dyDescent="0.25">
      <c r="C98" s="20">
        <f t="shared" si="17"/>
        <v>0</v>
      </c>
      <c r="H98" s="13">
        <f t="shared" si="11"/>
        <v>0</v>
      </c>
      <c r="I98" s="15" t="e">
        <f t="shared" si="12"/>
        <v>#DIV/0!</v>
      </c>
      <c r="N98" s="12" t="e">
        <f t="shared" si="14"/>
        <v>#DIV/0!</v>
      </c>
      <c r="O98" s="15">
        <f>CHOOSE(MATCH(MONTH(A98)*100+DAY(A98),{0;316;501;1001;1115},1),0.7,0.75,0.8,0.75,0.7)</f>
        <v>0.7</v>
      </c>
      <c r="P98" s="11" t="e">
        <f t="shared" si="10"/>
        <v>#DIV/0!</v>
      </c>
      <c r="Q98" s="11">
        <f t="shared" si="18"/>
        <v>0.59066861168911811</v>
      </c>
      <c r="R98" s="13" t="e">
        <f t="shared" si="15"/>
        <v>#DIV/0!</v>
      </c>
      <c r="T98" s="21" t="e">
        <f t="shared" si="16"/>
        <v>#DIV/0!</v>
      </c>
      <c r="U98" s="13" t="e">
        <f t="shared" si="13"/>
        <v>#DIV/0!</v>
      </c>
    </row>
    <row r="99" spans="3:21" x14ac:dyDescent="0.25">
      <c r="C99" s="20">
        <f t="shared" si="17"/>
        <v>0</v>
      </c>
      <c r="H99" s="13">
        <f t="shared" si="11"/>
        <v>0</v>
      </c>
      <c r="I99" s="15" t="e">
        <f t="shared" si="12"/>
        <v>#DIV/0!</v>
      </c>
      <c r="N99" s="12" t="e">
        <f t="shared" si="14"/>
        <v>#DIV/0!</v>
      </c>
      <c r="O99" s="15">
        <f>CHOOSE(MATCH(MONTH(A99)*100+DAY(A99),{0;316;501;1001;1115},1),0.7,0.75,0.8,0.75,0.7)</f>
        <v>0.7</v>
      </c>
      <c r="P99" s="11" t="e">
        <f t="shared" si="10"/>
        <v>#DIV/0!</v>
      </c>
      <c r="Q99" s="11">
        <f t="shared" si="18"/>
        <v>0.59066861168911811</v>
      </c>
      <c r="R99" s="13" t="e">
        <f t="shared" si="15"/>
        <v>#DIV/0!</v>
      </c>
      <c r="T99" s="21" t="e">
        <f t="shared" si="16"/>
        <v>#DIV/0!</v>
      </c>
      <c r="U99" s="13" t="e">
        <f t="shared" si="13"/>
        <v>#DIV/0!</v>
      </c>
    </row>
    <row r="100" spans="3:21" x14ac:dyDescent="0.25">
      <c r="C100" s="20">
        <f t="shared" si="17"/>
        <v>0</v>
      </c>
      <c r="H100" s="13">
        <f t="shared" si="11"/>
        <v>0</v>
      </c>
      <c r="I100" s="15" t="e">
        <f t="shared" si="12"/>
        <v>#DIV/0!</v>
      </c>
      <c r="N100" s="12" t="e">
        <f t="shared" si="14"/>
        <v>#DIV/0!</v>
      </c>
      <c r="O100" s="15">
        <f>CHOOSE(MATCH(MONTH(A100)*100+DAY(A100),{0;316;501;1001;1115},1),0.7,0.75,0.8,0.75,0.7)</f>
        <v>0.7</v>
      </c>
      <c r="P100" s="11" t="e">
        <f t="shared" si="10"/>
        <v>#DIV/0!</v>
      </c>
      <c r="Q100" s="11">
        <f t="shared" si="18"/>
        <v>0.59066861168911811</v>
      </c>
      <c r="R100" s="13" t="e">
        <f t="shared" si="15"/>
        <v>#DIV/0!</v>
      </c>
      <c r="T100" s="21" t="e">
        <f t="shared" si="16"/>
        <v>#DIV/0!</v>
      </c>
      <c r="U100" s="13" t="e">
        <f t="shared" si="13"/>
        <v>#DIV/0!</v>
      </c>
    </row>
    <row r="101" spans="3:21" x14ac:dyDescent="0.25">
      <c r="C101" s="20">
        <f t="shared" si="17"/>
        <v>0</v>
      </c>
      <c r="H101" s="13">
        <f t="shared" si="11"/>
        <v>0</v>
      </c>
      <c r="I101" s="15" t="e">
        <f t="shared" si="12"/>
        <v>#DIV/0!</v>
      </c>
      <c r="N101" s="12" t="e">
        <f t="shared" si="14"/>
        <v>#DIV/0!</v>
      </c>
      <c r="O101" s="15">
        <f>CHOOSE(MATCH(MONTH(A101)*100+DAY(A101),{0;316;501;1001;1115},1),0.7,0.75,0.8,0.75,0.7)</f>
        <v>0.7</v>
      </c>
      <c r="P101" s="11" t="e">
        <f t="shared" si="10"/>
        <v>#DIV/0!</v>
      </c>
      <c r="Q101" s="11">
        <f t="shared" si="18"/>
        <v>0.59066861168911811</v>
      </c>
      <c r="R101" s="13" t="e">
        <f t="shared" si="15"/>
        <v>#DIV/0!</v>
      </c>
      <c r="T101" s="21" t="e">
        <f t="shared" si="16"/>
        <v>#DIV/0!</v>
      </c>
      <c r="U101" s="13" t="e">
        <f t="shared" si="13"/>
        <v>#DIV/0!</v>
      </c>
    </row>
    <row r="102" spans="3:21" x14ac:dyDescent="0.25">
      <c r="C102" s="20">
        <f t="shared" si="17"/>
        <v>0</v>
      </c>
      <c r="H102" s="13">
        <f t="shared" si="11"/>
        <v>0</v>
      </c>
      <c r="I102" s="15" t="e">
        <f t="shared" si="12"/>
        <v>#DIV/0!</v>
      </c>
      <c r="N102" s="12" t="e">
        <f t="shared" si="14"/>
        <v>#DIV/0!</v>
      </c>
      <c r="O102" s="15">
        <f>CHOOSE(MATCH(MONTH(A102)*100+DAY(A102),{0;316;501;1001;1115},1),0.7,0.75,0.8,0.75,0.7)</f>
        <v>0.7</v>
      </c>
      <c r="P102" s="11" t="e">
        <f t="shared" si="10"/>
        <v>#DIV/0!</v>
      </c>
      <c r="Q102" s="11">
        <f t="shared" si="18"/>
        <v>0.59066861168911811</v>
      </c>
      <c r="R102" s="13" t="e">
        <f t="shared" si="15"/>
        <v>#DIV/0!</v>
      </c>
      <c r="T102" s="21" t="e">
        <f t="shared" si="16"/>
        <v>#DIV/0!</v>
      </c>
      <c r="U102" s="13" t="e">
        <f t="shared" si="13"/>
        <v>#DIV/0!</v>
      </c>
    </row>
    <row r="103" spans="3:21" x14ac:dyDescent="0.25">
      <c r="C103" s="20">
        <f t="shared" si="17"/>
        <v>0</v>
      </c>
      <c r="H103" s="13">
        <f t="shared" si="11"/>
        <v>0</v>
      </c>
      <c r="I103" s="15" t="e">
        <f t="shared" si="12"/>
        <v>#DIV/0!</v>
      </c>
      <c r="N103" s="12" t="e">
        <f t="shared" si="14"/>
        <v>#DIV/0!</v>
      </c>
      <c r="O103" s="15">
        <f>CHOOSE(MATCH(MONTH(A103)*100+DAY(A103),{0;316;501;1001;1115},1),0.7,0.75,0.8,0.75,0.7)</f>
        <v>0.7</v>
      </c>
      <c r="P103" s="11" t="e">
        <f t="shared" si="10"/>
        <v>#DIV/0!</v>
      </c>
      <c r="Q103" s="11">
        <f t="shared" si="18"/>
        <v>0.59066861168911811</v>
      </c>
      <c r="R103" s="13" t="e">
        <f t="shared" si="15"/>
        <v>#DIV/0!</v>
      </c>
      <c r="T103" s="21" t="e">
        <f t="shared" si="16"/>
        <v>#DIV/0!</v>
      </c>
      <c r="U103" s="13" t="e">
        <f t="shared" si="13"/>
        <v>#DIV/0!</v>
      </c>
    </row>
    <row r="104" spans="3:21" x14ac:dyDescent="0.25">
      <c r="C104" s="20">
        <f t="shared" si="17"/>
        <v>0</v>
      </c>
      <c r="H104" s="13">
        <f t="shared" si="11"/>
        <v>0</v>
      </c>
      <c r="I104" s="15" t="e">
        <f t="shared" si="12"/>
        <v>#DIV/0!</v>
      </c>
      <c r="N104" s="12" t="e">
        <f t="shared" si="14"/>
        <v>#DIV/0!</v>
      </c>
      <c r="O104" s="15">
        <f>CHOOSE(MATCH(MONTH(A104)*100+DAY(A104),{0;316;501;1001;1115},1),0.7,0.75,0.8,0.75,0.7)</f>
        <v>0.7</v>
      </c>
      <c r="P104" s="11" t="e">
        <f t="shared" si="10"/>
        <v>#DIV/0!</v>
      </c>
      <c r="Q104" s="11">
        <f t="shared" si="18"/>
        <v>0.59066861168911811</v>
      </c>
      <c r="R104" s="13" t="e">
        <f t="shared" si="15"/>
        <v>#DIV/0!</v>
      </c>
      <c r="T104" s="21" t="e">
        <f t="shared" si="16"/>
        <v>#DIV/0!</v>
      </c>
      <c r="U104" s="13" t="e">
        <f t="shared" si="13"/>
        <v>#DIV/0!</v>
      </c>
    </row>
    <row r="105" spans="3:21" x14ac:dyDescent="0.25">
      <c r="C105" s="20">
        <f t="shared" si="17"/>
        <v>0</v>
      </c>
      <c r="H105" s="13">
        <f t="shared" si="11"/>
        <v>0</v>
      </c>
      <c r="I105" s="15" t="e">
        <f t="shared" si="12"/>
        <v>#DIV/0!</v>
      </c>
      <c r="N105" s="12" t="e">
        <f t="shared" si="14"/>
        <v>#DIV/0!</v>
      </c>
      <c r="O105" s="15">
        <f>CHOOSE(MATCH(MONTH(A105)*100+DAY(A105),{0;316;501;1001;1115},1),0.7,0.75,0.8,0.75,0.7)</f>
        <v>0.7</v>
      </c>
      <c r="P105" s="11" t="e">
        <f t="shared" si="10"/>
        <v>#DIV/0!</v>
      </c>
      <c r="Q105" s="11">
        <f t="shared" si="18"/>
        <v>0.59066861168911811</v>
      </c>
      <c r="R105" s="13" t="e">
        <f t="shared" si="15"/>
        <v>#DIV/0!</v>
      </c>
      <c r="T105" s="21" t="e">
        <f t="shared" si="16"/>
        <v>#DIV/0!</v>
      </c>
      <c r="U105" s="13" t="e">
        <f t="shared" si="13"/>
        <v>#DIV/0!</v>
      </c>
    </row>
    <row r="106" spans="3:21" x14ac:dyDescent="0.25">
      <c r="C106" s="20">
        <f t="shared" si="17"/>
        <v>0</v>
      </c>
      <c r="H106" s="13">
        <f t="shared" si="11"/>
        <v>0</v>
      </c>
      <c r="I106" s="15" t="e">
        <f t="shared" si="12"/>
        <v>#DIV/0!</v>
      </c>
      <c r="N106" s="12" t="e">
        <f t="shared" si="14"/>
        <v>#DIV/0!</v>
      </c>
      <c r="O106" s="15">
        <f>CHOOSE(MATCH(MONTH(A106)*100+DAY(A106),{0;316;501;1001;1115},1),0.7,0.75,0.8,0.75,0.7)</f>
        <v>0.7</v>
      </c>
      <c r="P106" s="11" t="e">
        <f t="shared" si="10"/>
        <v>#DIV/0!</v>
      </c>
      <c r="Q106" s="11">
        <f t="shared" si="18"/>
        <v>0.59066861168911811</v>
      </c>
      <c r="R106" s="13" t="e">
        <f t="shared" si="15"/>
        <v>#DIV/0!</v>
      </c>
      <c r="T106" s="21" t="e">
        <f t="shared" si="16"/>
        <v>#DIV/0!</v>
      </c>
      <c r="U106" s="13" t="e">
        <f t="shared" si="13"/>
        <v>#DIV/0!</v>
      </c>
    </row>
    <row r="107" spans="3:21" x14ac:dyDescent="0.25">
      <c r="C107" s="20">
        <f t="shared" si="17"/>
        <v>0</v>
      </c>
      <c r="H107" s="13">
        <f t="shared" si="11"/>
        <v>0</v>
      </c>
      <c r="I107" s="15" t="e">
        <f t="shared" si="12"/>
        <v>#DIV/0!</v>
      </c>
      <c r="N107" s="12" t="e">
        <f t="shared" si="14"/>
        <v>#DIV/0!</v>
      </c>
      <c r="O107" s="15">
        <f>CHOOSE(MATCH(MONTH(A107)*100+DAY(A107),{0;316;501;1001;1115},1),0.7,0.75,0.8,0.75,0.7)</f>
        <v>0.7</v>
      </c>
      <c r="P107" s="11" t="e">
        <f t="shared" si="10"/>
        <v>#DIV/0!</v>
      </c>
      <c r="Q107" s="11">
        <f t="shared" si="18"/>
        <v>0.59066861168911811</v>
      </c>
      <c r="R107" s="13" t="e">
        <f t="shared" si="15"/>
        <v>#DIV/0!</v>
      </c>
      <c r="T107" s="21" t="e">
        <f t="shared" si="16"/>
        <v>#DIV/0!</v>
      </c>
      <c r="U107" s="13" t="e">
        <f t="shared" si="13"/>
        <v>#DIV/0!</v>
      </c>
    </row>
    <row r="108" spans="3:21" x14ac:dyDescent="0.25">
      <c r="C108" s="20">
        <f t="shared" si="17"/>
        <v>0</v>
      </c>
      <c r="H108" s="13">
        <f t="shared" si="11"/>
        <v>0</v>
      </c>
      <c r="I108" s="15" t="e">
        <f t="shared" si="12"/>
        <v>#DIV/0!</v>
      </c>
      <c r="N108" s="12" t="e">
        <f t="shared" si="14"/>
        <v>#DIV/0!</v>
      </c>
      <c r="O108" s="15">
        <f>CHOOSE(MATCH(MONTH(A108)*100+DAY(A108),{0;316;501;1001;1115},1),0.7,0.75,0.8,0.75,0.7)</f>
        <v>0.7</v>
      </c>
      <c r="P108" s="11" t="e">
        <f t="shared" si="10"/>
        <v>#DIV/0!</v>
      </c>
      <c r="Q108" s="11">
        <f t="shared" si="18"/>
        <v>0.59066861168911811</v>
      </c>
      <c r="R108" s="13" t="e">
        <f t="shared" si="15"/>
        <v>#DIV/0!</v>
      </c>
      <c r="T108" s="21" t="e">
        <f t="shared" si="16"/>
        <v>#DIV/0!</v>
      </c>
      <c r="U108" s="13" t="e">
        <f t="shared" si="13"/>
        <v>#DIV/0!</v>
      </c>
    </row>
    <row r="109" spans="3:21" x14ac:dyDescent="0.25">
      <c r="C109" s="20">
        <f t="shared" si="17"/>
        <v>0</v>
      </c>
      <c r="H109" s="13">
        <f t="shared" si="11"/>
        <v>0</v>
      </c>
      <c r="I109" s="15" t="e">
        <f t="shared" si="12"/>
        <v>#DIV/0!</v>
      </c>
      <c r="N109" s="12" t="e">
        <f t="shared" si="14"/>
        <v>#DIV/0!</v>
      </c>
      <c r="O109" s="15">
        <f>CHOOSE(MATCH(MONTH(A109)*100+DAY(A109),{0;316;501;1001;1115},1),0.7,0.75,0.8,0.75,0.7)</f>
        <v>0.7</v>
      </c>
      <c r="P109" s="11" t="e">
        <f t="shared" si="10"/>
        <v>#DIV/0!</v>
      </c>
      <c r="Q109" s="11">
        <f t="shared" si="18"/>
        <v>0.59066861168911811</v>
      </c>
      <c r="R109" s="13" t="e">
        <f t="shared" si="15"/>
        <v>#DIV/0!</v>
      </c>
      <c r="T109" s="21" t="e">
        <f t="shared" si="16"/>
        <v>#DIV/0!</v>
      </c>
      <c r="U109" s="13" t="e">
        <f t="shared" si="13"/>
        <v>#DIV/0!</v>
      </c>
    </row>
    <row r="110" spans="3:21" x14ac:dyDescent="0.25">
      <c r="C110" s="20">
        <f t="shared" si="17"/>
        <v>0</v>
      </c>
      <c r="H110" s="13">
        <f t="shared" si="11"/>
        <v>0</v>
      </c>
      <c r="I110" s="15" t="e">
        <f t="shared" si="12"/>
        <v>#DIV/0!</v>
      </c>
      <c r="N110" s="12" t="e">
        <f t="shared" si="14"/>
        <v>#DIV/0!</v>
      </c>
      <c r="O110" s="15">
        <f>CHOOSE(MATCH(MONTH(A110)*100+DAY(A110),{0;316;501;1001;1115},1),0.7,0.75,0.8,0.75,0.7)</f>
        <v>0.7</v>
      </c>
      <c r="P110" s="11" t="e">
        <f t="shared" si="10"/>
        <v>#DIV/0!</v>
      </c>
      <c r="Q110" s="11">
        <f t="shared" si="18"/>
        <v>0.59066861168911811</v>
      </c>
      <c r="R110" s="13" t="e">
        <f t="shared" si="15"/>
        <v>#DIV/0!</v>
      </c>
      <c r="T110" s="21" t="e">
        <f t="shared" si="16"/>
        <v>#DIV/0!</v>
      </c>
      <c r="U110" s="13" t="e">
        <f t="shared" si="13"/>
        <v>#DIV/0!</v>
      </c>
    </row>
    <row r="111" spans="3:21" x14ac:dyDescent="0.25">
      <c r="C111" s="20">
        <f t="shared" si="17"/>
        <v>0</v>
      </c>
      <c r="H111" s="13">
        <f t="shared" si="11"/>
        <v>0</v>
      </c>
      <c r="I111" s="15" t="e">
        <f t="shared" si="12"/>
        <v>#DIV/0!</v>
      </c>
      <c r="N111" s="12" t="e">
        <f t="shared" si="14"/>
        <v>#DIV/0!</v>
      </c>
      <c r="O111" s="15">
        <f>CHOOSE(MATCH(MONTH(A111)*100+DAY(A111),{0;316;501;1001;1115},1),0.7,0.75,0.8,0.75,0.7)</f>
        <v>0.7</v>
      </c>
      <c r="P111" s="11" t="e">
        <f t="shared" si="10"/>
        <v>#DIV/0!</v>
      </c>
      <c r="Q111" s="11">
        <f t="shared" si="18"/>
        <v>0.59066861168911811</v>
      </c>
      <c r="R111" s="13" t="e">
        <f t="shared" si="15"/>
        <v>#DIV/0!</v>
      </c>
      <c r="T111" s="21" t="e">
        <f t="shared" si="16"/>
        <v>#DIV/0!</v>
      </c>
      <c r="U111" s="13" t="e">
        <f t="shared" si="13"/>
        <v>#DIV/0!</v>
      </c>
    </row>
    <row r="112" spans="3:21" x14ac:dyDescent="0.25">
      <c r="C112" s="20">
        <f t="shared" si="17"/>
        <v>0</v>
      </c>
      <c r="H112" s="13">
        <f t="shared" si="11"/>
        <v>0</v>
      </c>
      <c r="I112" s="15" t="e">
        <f t="shared" si="12"/>
        <v>#DIV/0!</v>
      </c>
      <c r="N112" s="12" t="e">
        <f t="shared" si="14"/>
        <v>#DIV/0!</v>
      </c>
      <c r="O112" s="15">
        <f>CHOOSE(MATCH(MONTH(A112)*100+DAY(A112),{0;316;501;1001;1115},1),0.7,0.75,0.8,0.75,0.7)</f>
        <v>0.7</v>
      </c>
      <c r="P112" s="11" t="e">
        <f t="shared" si="10"/>
        <v>#DIV/0!</v>
      </c>
      <c r="Q112" s="11">
        <f t="shared" si="18"/>
        <v>0.59066861168911811</v>
      </c>
      <c r="R112" s="13" t="e">
        <f t="shared" si="15"/>
        <v>#DIV/0!</v>
      </c>
      <c r="T112" s="21" t="e">
        <f t="shared" si="16"/>
        <v>#DIV/0!</v>
      </c>
      <c r="U112" s="13" t="e">
        <f t="shared" si="13"/>
        <v>#DIV/0!</v>
      </c>
    </row>
    <row r="113" spans="3:21" x14ac:dyDescent="0.25">
      <c r="C113" s="20">
        <f t="shared" si="17"/>
        <v>0</v>
      </c>
      <c r="H113" s="13">
        <f t="shared" si="11"/>
        <v>0</v>
      </c>
      <c r="I113" s="15" t="e">
        <f t="shared" si="12"/>
        <v>#DIV/0!</v>
      </c>
      <c r="N113" s="12" t="e">
        <f t="shared" si="14"/>
        <v>#DIV/0!</v>
      </c>
      <c r="O113" s="15">
        <f>CHOOSE(MATCH(MONTH(A113)*100+DAY(A113),{0;316;501;1001;1115},1),0.7,0.75,0.8,0.75,0.7)</f>
        <v>0.7</v>
      </c>
      <c r="P113" s="11" t="e">
        <f t="shared" si="10"/>
        <v>#DIV/0!</v>
      </c>
      <c r="Q113" s="11">
        <f t="shared" si="18"/>
        <v>0.59066861168911811</v>
      </c>
      <c r="R113" s="13" t="e">
        <f t="shared" si="15"/>
        <v>#DIV/0!</v>
      </c>
      <c r="T113" s="21" t="e">
        <f t="shared" si="16"/>
        <v>#DIV/0!</v>
      </c>
      <c r="U113" s="13" t="e">
        <f t="shared" si="13"/>
        <v>#DIV/0!</v>
      </c>
    </row>
    <row r="114" spans="3:21" x14ac:dyDescent="0.25">
      <c r="C114" s="20">
        <f t="shared" si="17"/>
        <v>0</v>
      </c>
      <c r="H114" s="13">
        <f t="shared" si="11"/>
        <v>0</v>
      </c>
      <c r="I114" s="15" t="e">
        <f t="shared" si="12"/>
        <v>#DIV/0!</v>
      </c>
      <c r="N114" s="12" t="e">
        <f t="shared" si="14"/>
        <v>#DIV/0!</v>
      </c>
      <c r="O114" s="15">
        <f>CHOOSE(MATCH(MONTH(A114)*100+DAY(A114),{0;316;501;1001;1115},1),0.7,0.75,0.8,0.75,0.7)</f>
        <v>0.7</v>
      </c>
      <c r="P114" s="11" t="e">
        <f t="shared" si="10"/>
        <v>#DIV/0!</v>
      </c>
      <c r="Q114" s="11">
        <f t="shared" si="18"/>
        <v>0.59066861168911811</v>
      </c>
      <c r="R114" s="13" t="e">
        <f t="shared" si="15"/>
        <v>#DIV/0!</v>
      </c>
      <c r="T114" s="21" t="e">
        <f t="shared" si="16"/>
        <v>#DIV/0!</v>
      </c>
      <c r="U114" s="13" t="e">
        <f t="shared" si="13"/>
        <v>#DIV/0!</v>
      </c>
    </row>
    <row r="115" spans="3:21" x14ac:dyDescent="0.25">
      <c r="C115" s="20">
        <f t="shared" si="17"/>
        <v>0</v>
      </c>
      <c r="H115" s="13">
        <f t="shared" si="11"/>
        <v>0</v>
      </c>
      <c r="I115" s="15" t="e">
        <f t="shared" si="12"/>
        <v>#DIV/0!</v>
      </c>
      <c r="N115" s="12" t="e">
        <f t="shared" si="14"/>
        <v>#DIV/0!</v>
      </c>
      <c r="O115" s="15">
        <f>CHOOSE(MATCH(MONTH(A115)*100+DAY(A115),{0;316;501;1001;1115},1),0.7,0.75,0.8,0.75,0.7)</f>
        <v>0.7</v>
      </c>
      <c r="P115" s="11" t="e">
        <f t="shared" si="10"/>
        <v>#DIV/0!</v>
      </c>
      <c r="Q115" s="11">
        <f t="shared" si="18"/>
        <v>0.59066861168911811</v>
      </c>
      <c r="R115" s="13" t="e">
        <f t="shared" si="15"/>
        <v>#DIV/0!</v>
      </c>
      <c r="T115" s="21" t="e">
        <f t="shared" si="16"/>
        <v>#DIV/0!</v>
      </c>
      <c r="U115" s="13" t="e">
        <f t="shared" si="13"/>
        <v>#DIV/0!</v>
      </c>
    </row>
    <row r="116" spans="3:21" x14ac:dyDescent="0.25">
      <c r="C116" s="20">
        <f t="shared" si="17"/>
        <v>0</v>
      </c>
      <c r="H116" s="13">
        <f t="shared" si="11"/>
        <v>0</v>
      </c>
      <c r="I116" s="15" t="e">
        <f t="shared" si="12"/>
        <v>#DIV/0!</v>
      </c>
      <c r="N116" s="12" t="e">
        <f t="shared" si="14"/>
        <v>#DIV/0!</v>
      </c>
      <c r="O116" s="15">
        <f>CHOOSE(MATCH(MONTH(A116)*100+DAY(A116),{0;316;501;1001;1115},1),0.7,0.75,0.8,0.75,0.7)</f>
        <v>0.7</v>
      </c>
      <c r="P116" s="11" t="e">
        <f t="shared" si="10"/>
        <v>#DIV/0!</v>
      </c>
      <c r="Q116" s="11">
        <f t="shared" si="18"/>
        <v>0.59066861168911811</v>
      </c>
      <c r="R116" s="13" t="e">
        <f t="shared" si="15"/>
        <v>#DIV/0!</v>
      </c>
      <c r="T116" s="21" t="e">
        <f t="shared" si="16"/>
        <v>#DIV/0!</v>
      </c>
      <c r="U116" s="13" t="e">
        <f t="shared" si="13"/>
        <v>#DIV/0!</v>
      </c>
    </row>
    <row r="117" spans="3:21" x14ac:dyDescent="0.25">
      <c r="C117" s="20">
        <f t="shared" si="17"/>
        <v>0</v>
      </c>
      <c r="H117" s="13">
        <f t="shared" si="11"/>
        <v>0</v>
      </c>
      <c r="I117" s="15" t="e">
        <f t="shared" si="12"/>
        <v>#DIV/0!</v>
      </c>
      <c r="N117" s="12" t="e">
        <f t="shared" si="14"/>
        <v>#DIV/0!</v>
      </c>
      <c r="O117" s="15">
        <f>CHOOSE(MATCH(MONTH(A117)*100+DAY(A117),{0;316;501;1001;1115},1),0.7,0.75,0.8,0.75,0.7)</f>
        <v>0.7</v>
      </c>
      <c r="P117" s="11" t="e">
        <f t="shared" si="10"/>
        <v>#DIV/0!</v>
      </c>
      <c r="Q117" s="11">
        <f t="shared" si="18"/>
        <v>0.59066861168911811</v>
      </c>
      <c r="R117" s="13" t="e">
        <f t="shared" si="15"/>
        <v>#DIV/0!</v>
      </c>
      <c r="T117" s="21" t="e">
        <f t="shared" si="16"/>
        <v>#DIV/0!</v>
      </c>
      <c r="U117" s="13" t="e">
        <f t="shared" si="13"/>
        <v>#DIV/0!</v>
      </c>
    </row>
    <row r="118" spans="3:21" x14ac:dyDescent="0.25">
      <c r="C118" s="20">
        <f t="shared" si="17"/>
        <v>0</v>
      </c>
      <c r="H118" s="13">
        <f t="shared" si="11"/>
        <v>0</v>
      </c>
      <c r="I118" s="15" t="e">
        <f t="shared" si="12"/>
        <v>#DIV/0!</v>
      </c>
      <c r="N118" s="12" t="e">
        <f t="shared" si="14"/>
        <v>#DIV/0!</v>
      </c>
      <c r="O118" s="15">
        <f>CHOOSE(MATCH(MONTH(A118)*100+DAY(A118),{0;316;501;1001;1115},1),0.7,0.75,0.8,0.75,0.7)</f>
        <v>0.7</v>
      </c>
      <c r="P118" s="11" t="e">
        <f t="shared" si="10"/>
        <v>#DIV/0!</v>
      </c>
      <c r="Q118" s="11">
        <f t="shared" si="18"/>
        <v>0.59066861168911811</v>
      </c>
      <c r="R118" s="13" t="e">
        <f t="shared" si="15"/>
        <v>#DIV/0!</v>
      </c>
      <c r="T118" s="21" t="e">
        <f t="shared" si="16"/>
        <v>#DIV/0!</v>
      </c>
      <c r="U118" s="13" t="e">
        <f t="shared" si="13"/>
        <v>#DIV/0!</v>
      </c>
    </row>
    <row r="119" spans="3:21" x14ac:dyDescent="0.25">
      <c r="C119" s="20">
        <f t="shared" si="17"/>
        <v>0</v>
      </c>
      <c r="H119" s="13">
        <f t="shared" si="11"/>
        <v>0</v>
      </c>
      <c r="I119" s="15" t="e">
        <f t="shared" si="12"/>
        <v>#DIV/0!</v>
      </c>
      <c r="N119" s="12" t="e">
        <f t="shared" si="14"/>
        <v>#DIV/0!</v>
      </c>
      <c r="O119" s="15">
        <f>CHOOSE(MATCH(MONTH(A119)*100+DAY(A119),{0;316;501;1001;1115},1),0.7,0.75,0.8,0.75,0.7)</f>
        <v>0.7</v>
      </c>
      <c r="P119" s="11" t="e">
        <f t="shared" si="10"/>
        <v>#DIV/0!</v>
      </c>
      <c r="Q119" s="11">
        <f t="shared" si="18"/>
        <v>0.59066861168911811</v>
      </c>
      <c r="R119" s="13" t="e">
        <f t="shared" si="15"/>
        <v>#DIV/0!</v>
      </c>
      <c r="T119" s="21" t="e">
        <f t="shared" si="16"/>
        <v>#DIV/0!</v>
      </c>
      <c r="U119" s="13" t="e">
        <f t="shared" si="13"/>
        <v>#DIV/0!</v>
      </c>
    </row>
    <row r="120" spans="3:21" x14ac:dyDescent="0.25">
      <c r="C120" s="20">
        <f t="shared" si="17"/>
        <v>0</v>
      </c>
      <c r="H120" s="13">
        <f t="shared" si="11"/>
        <v>0</v>
      </c>
      <c r="I120" s="15" t="e">
        <f t="shared" si="12"/>
        <v>#DIV/0!</v>
      </c>
      <c r="N120" s="12" t="e">
        <f t="shared" si="14"/>
        <v>#DIV/0!</v>
      </c>
      <c r="O120" s="15">
        <f>CHOOSE(MATCH(MONTH(A120)*100+DAY(A120),{0;316;501;1001;1115},1),0.7,0.75,0.8,0.75,0.7)</f>
        <v>0.7</v>
      </c>
      <c r="P120" s="11" t="e">
        <f t="shared" si="10"/>
        <v>#DIV/0!</v>
      </c>
      <c r="Q120" s="11">
        <f t="shared" si="18"/>
        <v>0.59066861168911811</v>
      </c>
      <c r="R120" s="13" t="e">
        <f t="shared" si="15"/>
        <v>#DIV/0!</v>
      </c>
      <c r="T120" s="21" t="e">
        <f t="shared" si="16"/>
        <v>#DIV/0!</v>
      </c>
      <c r="U120" s="13" t="e">
        <f t="shared" si="13"/>
        <v>#DIV/0!</v>
      </c>
    </row>
    <row r="121" spans="3:21" x14ac:dyDescent="0.25">
      <c r="C121" s="20">
        <f t="shared" si="17"/>
        <v>0</v>
      </c>
      <c r="H121" s="13">
        <f t="shared" si="11"/>
        <v>0</v>
      </c>
      <c r="I121" s="15" t="e">
        <f t="shared" si="12"/>
        <v>#DIV/0!</v>
      </c>
      <c r="N121" s="12" t="e">
        <f t="shared" si="14"/>
        <v>#DIV/0!</v>
      </c>
      <c r="O121" s="15">
        <f>CHOOSE(MATCH(MONTH(A121)*100+DAY(A121),{0;316;501;1001;1115},1),0.7,0.75,0.8,0.75,0.7)</f>
        <v>0.7</v>
      </c>
      <c r="P121" s="11" t="e">
        <f t="shared" si="10"/>
        <v>#DIV/0!</v>
      </c>
      <c r="Q121" s="11">
        <f t="shared" si="18"/>
        <v>0.59066861168911811</v>
      </c>
      <c r="R121" s="13" t="e">
        <f t="shared" si="15"/>
        <v>#DIV/0!</v>
      </c>
      <c r="T121" s="21" t="e">
        <f t="shared" si="16"/>
        <v>#DIV/0!</v>
      </c>
      <c r="U121" s="13" t="e">
        <f t="shared" si="13"/>
        <v>#DIV/0!</v>
      </c>
    </row>
    <row r="122" spans="3:21" x14ac:dyDescent="0.25">
      <c r="C122" s="20">
        <f t="shared" si="17"/>
        <v>0</v>
      </c>
      <c r="H122" s="13">
        <f t="shared" si="11"/>
        <v>0</v>
      </c>
      <c r="I122" s="15" t="e">
        <f t="shared" si="12"/>
        <v>#DIV/0!</v>
      </c>
      <c r="N122" s="12" t="e">
        <f t="shared" si="14"/>
        <v>#DIV/0!</v>
      </c>
      <c r="O122" s="15">
        <f>CHOOSE(MATCH(MONTH(A122)*100+DAY(A122),{0;316;501;1001;1115},1),0.7,0.75,0.8,0.75,0.7)</f>
        <v>0.7</v>
      </c>
      <c r="P122" s="11" t="e">
        <f t="shared" si="10"/>
        <v>#DIV/0!</v>
      </c>
      <c r="Q122" s="11">
        <f t="shared" si="18"/>
        <v>0.59066861168911811</v>
      </c>
      <c r="R122" s="13" t="e">
        <f t="shared" si="15"/>
        <v>#DIV/0!</v>
      </c>
      <c r="T122" s="21" t="e">
        <f t="shared" si="16"/>
        <v>#DIV/0!</v>
      </c>
      <c r="U122" s="13" t="e">
        <f t="shared" si="13"/>
        <v>#DIV/0!</v>
      </c>
    </row>
    <row r="123" spans="3:21" x14ac:dyDescent="0.25">
      <c r="C123" s="20">
        <f t="shared" si="17"/>
        <v>0</v>
      </c>
      <c r="H123" s="13">
        <f t="shared" si="11"/>
        <v>0</v>
      </c>
      <c r="I123" s="15" t="e">
        <f t="shared" si="12"/>
        <v>#DIV/0!</v>
      </c>
      <c r="N123" s="12" t="e">
        <f t="shared" si="14"/>
        <v>#DIV/0!</v>
      </c>
      <c r="O123" s="15">
        <f>CHOOSE(MATCH(MONTH(A123)*100+DAY(A123),{0;316;501;1001;1115},1),0.7,0.75,0.8,0.75,0.7)</f>
        <v>0.7</v>
      </c>
      <c r="P123" s="11" t="e">
        <f t="shared" si="10"/>
        <v>#DIV/0!</v>
      </c>
      <c r="Q123" s="11">
        <f t="shared" si="18"/>
        <v>0.59066861168911811</v>
      </c>
      <c r="R123" s="13" t="e">
        <f t="shared" si="15"/>
        <v>#DIV/0!</v>
      </c>
      <c r="T123" s="21" t="e">
        <f t="shared" si="16"/>
        <v>#DIV/0!</v>
      </c>
      <c r="U123" s="13" t="e">
        <f t="shared" si="13"/>
        <v>#DIV/0!</v>
      </c>
    </row>
    <row r="124" spans="3:21" x14ac:dyDescent="0.25">
      <c r="C124" s="20">
        <f t="shared" si="17"/>
        <v>0</v>
      </c>
      <c r="H124" s="13">
        <f t="shared" si="11"/>
        <v>0</v>
      </c>
      <c r="I124" s="15" t="e">
        <f t="shared" si="12"/>
        <v>#DIV/0!</v>
      </c>
      <c r="N124" s="12" t="e">
        <f t="shared" si="14"/>
        <v>#DIV/0!</v>
      </c>
      <c r="O124" s="15">
        <f>CHOOSE(MATCH(MONTH(A124)*100+DAY(A124),{0;316;501;1001;1115},1),0.7,0.75,0.8,0.75,0.7)</f>
        <v>0.7</v>
      </c>
      <c r="P124" s="11" t="e">
        <f t="shared" si="10"/>
        <v>#DIV/0!</v>
      </c>
      <c r="Q124" s="11">
        <f t="shared" si="18"/>
        <v>0.59066861168911811</v>
      </c>
      <c r="R124" s="13" t="e">
        <f t="shared" si="15"/>
        <v>#DIV/0!</v>
      </c>
      <c r="T124" s="21" t="e">
        <f t="shared" si="16"/>
        <v>#DIV/0!</v>
      </c>
      <c r="U124" s="13" t="e">
        <f t="shared" si="13"/>
        <v>#DIV/0!</v>
      </c>
    </row>
    <row r="125" spans="3:21" x14ac:dyDescent="0.25">
      <c r="C125" s="20">
        <f t="shared" si="17"/>
        <v>0</v>
      </c>
      <c r="H125" s="13">
        <f t="shared" si="11"/>
        <v>0</v>
      </c>
      <c r="I125" s="15" t="e">
        <f t="shared" si="12"/>
        <v>#DIV/0!</v>
      </c>
      <c r="N125" s="12" t="e">
        <f t="shared" si="14"/>
        <v>#DIV/0!</v>
      </c>
      <c r="O125" s="15">
        <f>CHOOSE(MATCH(MONTH(A125)*100+DAY(A125),{0;316;501;1001;1115},1),0.7,0.75,0.8,0.75,0.7)</f>
        <v>0.7</v>
      </c>
      <c r="P125" s="11" t="e">
        <f t="shared" si="10"/>
        <v>#DIV/0!</v>
      </c>
      <c r="Q125" s="11">
        <f t="shared" si="18"/>
        <v>0.59066861168911811</v>
      </c>
      <c r="R125" s="13" t="e">
        <f t="shared" si="15"/>
        <v>#DIV/0!</v>
      </c>
      <c r="T125" s="21" t="e">
        <f t="shared" si="16"/>
        <v>#DIV/0!</v>
      </c>
      <c r="U125" s="13" t="e">
        <f t="shared" si="13"/>
        <v>#DIV/0!</v>
      </c>
    </row>
    <row r="126" spans="3:21" x14ac:dyDescent="0.25">
      <c r="C126" s="20">
        <f t="shared" si="17"/>
        <v>0</v>
      </c>
      <c r="H126" s="13">
        <f t="shared" si="11"/>
        <v>0</v>
      </c>
      <c r="I126" s="15" t="e">
        <f t="shared" si="12"/>
        <v>#DIV/0!</v>
      </c>
      <c r="N126" s="12" t="e">
        <f t="shared" si="14"/>
        <v>#DIV/0!</v>
      </c>
      <c r="O126" s="15">
        <f>CHOOSE(MATCH(MONTH(A126)*100+DAY(A126),{0;316;501;1001;1115},1),0.7,0.75,0.8,0.75,0.7)</f>
        <v>0.7</v>
      </c>
      <c r="P126" s="11" t="e">
        <f t="shared" si="10"/>
        <v>#DIV/0!</v>
      </c>
      <c r="Q126" s="11">
        <f t="shared" si="18"/>
        <v>0.59066861168911811</v>
      </c>
      <c r="R126" s="13" t="e">
        <f t="shared" si="15"/>
        <v>#DIV/0!</v>
      </c>
      <c r="T126" s="21" t="e">
        <f t="shared" si="16"/>
        <v>#DIV/0!</v>
      </c>
      <c r="U126" s="13" t="e">
        <f t="shared" si="13"/>
        <v>#DIV/0!</v>
      </c>
    </row>
    <row r="127" spans="3:21" x14ac:dyDescent="0.25">
      <c r="C127" s="20">
        <f t="shared" si="17"/>
        <v>0</v>
      </c>
      <c r="H127" s="13">
        <f t="shared" si="11"/>
        <v>0</v>
      </c>
      <c r="I127" s="15" t="e">
        <f t="shared" si="12"/>
        <v>#DIV/0!</v>
      </c>
      <c r="N127" s="12" t="e">
        <f t="shared" si="14"/>
        <v>#DIV/0!</v>
      </c>
      <c r="O127" s="15">
        <f>CHOOSE(MATCH(MONTH(A127)*100+DAY(A127),{0;316;501;1001;1115},1),0.7,0.75,0.8,0.75,0.7)</f>
        <v>0.7</v>
      </c>
      <c r="P127" s="11" t="e">
        <f t="shared" si="10"/>
        <v>#DIV/0!</v>
      </c>
      <c r="Q127" s="11">
        <f t="shared" si="18"/>
        <v>0.59066861168911811</v>
      </c>
      <c r="R127" s="13" t="e">
        <f t="shared" si="15"/>
        <v>#DIV/0!</v>
      </c>
      <c r="T127" s="21" t="e">
        <f t="shared" si="16"/>
        <v>#DIV/0!</v>
      </c>
      <c r="U127" s="13" t="e">
        <f t="shared" si="13"/>
        <v>#DIV/0!</v>
      </c>
    </row>
    <row r="128" spans="3:21" x14ac:dyDescent="0.25">
      <c r="C128" s="20">
        <f t="shared" si="17"/>
        <v>0</v>
      </c>
      <c r="H128" s="13">
        <f t="shared" si="11"/>
        <v>0</v>
      </c>
      <c r="I128" s="15" t="e">
        <f t="shared" si="12"/>
        <v>#DIV/0!</v>
      </c>
      <c r="N128" s="12" t="e">
        <f t="shared" si="14"/>
        <v>#DIV/0!</v>
      </c>
      <c r="O128" s="15">
        <f>CHOOSE(MATCH(MONTH(A128)*100+DAY(A128),{0;316;501;1001;1115},1),0.7,0.75,0.8,0.75,0.7)</f>
        <v>0.7</v>
      </c>
      <c r="P128" s="11" t="e">
        <f t="shared" si="10"/>
        <v>#DIV/0!</v>
      </c>
      <c r="Q128" s="11">
        <f t="shared" si="18"/>
        <v>0.59066861168911811</v>
      </c>
      <c r="R128" s="13" t="e">
        <f t="shared" si="15"/>
        <v>#DIV/0!</v>
      </c>
      <c r="T128" s="21" t="e">
        <f t="shared" si="16"/>
        <v>#DIV/0!</v>
      </c>
      <c r="U128" s="13" t="e">
        <f t="shared" si="13"/>
        <v>#DIV/0!</v>
      </c>
    </row>
    <row r="129" spans="3:21" x14ac:dyDescent="0.25">
      <c r="C129" s="20">
        <f t="shared" si="17"/>
        <v>0</v>
      </c>
      <c r="H129" s="13">
        <f t="shared" si="11"/>
        <v>0</v>
      </c>
      <c r="I129" s="15" t="e">
        <f t="shared" si="12"/>
        <v>#DIV/0!</v>
      </c>
      <c r="N129" s="12" t="e">
        <f t="shared" si="14"/>
        <v>#DIV/0!</v>
      </c>
      <c r="O129" s="15">
        <f>CHOOSE(MATCH(MONTH(A129)*100+DAY(A129),{0;316;501;1001;1115},1),0.7,0.75,0.8,0.75,0.7)</f>
        <v>0.7</v>
      </c>
      <c r="P129" s="11" t="e">
        <f t="shared" si="10"/>
        <v>#DIV/0!</v>
      </c>
      <c r="Q129" s="11">
        <f t="shared" si="18"/>
        <v>0.59066861168911811</v>
      </c>
      <c r="R129" s="13" t="e">
        <f t="shared" si="15"/>
        <v>#DIV/0!</v>
      </c>
      <c r="T129" s="21" t="e">
        <f t="shared" si="16"/>
        <v>#DIV/0!</v>
      </c>
      <c r="U129" s="13" t="e">
        <f t="shared" si="13"/>
        <v>#DIV/0!</v>
      </c>
    </row>
    <row r="130" spans="3:21" x14ac:dyDescent="0.25">
      <c r="C130" s="20">
        <f t="shared" si="17"/>
        <v>0</v>
      </c>
      <c r="H130" s="13">
        <f t="shared" si="11"/>
        <v>0</v>
      </c>
      <c r="I130" s="15" t="e">
        <f t="shared" si="12"/>
        <v>#DIV/0!</v>
      </c>
      <c r="N130" s="12" t="e">
        <f t="shared" si="14"/>
        <v>#DIV/0!</v>
      </c>
      <c r="O130" s="15">
        <f>CHOOSE(MATCH(MONTH(A130)*100+DAY(A130),{0;316;501;1001;1115},1),0.7,0.75,0.8,0.75,0.7)</f>
        <v>0.7</v>
      </c>
      <c r="P130" s="11" t="e">
        <f t="shared" si="10"/>
        <v>#DIV/0!</v>
      </c>
      <c r="Q130" s="11">
        <f t="shared" si="18"/>
        <v>0.59066861168911811</v>
      </c>
      <c r="R130" s="13" t="e">
        <f t="shared" si="15"/>
        <v>#DIV/0!</v>
      </c>
      <c r="T130" s="21" t="e">
        <f t="shared" si="16"/>
        <v>#DIV/0!</v>
      </c>
      <c r="U130" s="13" t="e">
        <f t="shared" si="13"/>
        <v>#DIV/0!</v>
      </c>
    </row>
    <row r="131" spans="3:21" x14ac:dyDescent="0.25">
      <c r="C131" s="20">
        <f t="shared" si="17"/>
        <v>0</v>
      </c>
      <c r="H131" s="13">
        <f t="shared" si="11"/>
        <v>0</v>
      </c>
      <c r="I131" s="15" t="e">
        <f t="shared" si="12"/>
        <v>#DIV/0!</v>
      </c>
      <c r="N131" s="12" t="e">
        <f t="shared" si="14"/>
        <v>#DIV/0!</v>
      </c>
      <c r="O131" s="15">
        <f>CHOOSE(MATCH(MONTH(A131)*100+DAY(A131),{0;316;501;1001;1115},1),0.7,0.75,0.8,0.75,0.7)</f>
        <v>0.7</v>
      </c>
      <c r="P131" s="11" t="e">
        <f t="shared" si="10"/>
        <v>#DIV/0!</v>
      </c>
      <c r="Q131" s="11">
        <f t="shared" si="18"/>
        <v>0.59066861168911811</v>
      </c>
      <c r="R131" s="13" t="e">
        <f t="shared" si="15"/>
        <v>#DIV/0!</v>
      </c>
      <c r="T131" s="21" t="e">
        <f t="shared" si="16"/>
        <v>#DIV/0!</v>
      </c>
      <c r="U131" s="13" t="e">
        <f t="shared" si="13"/>
        <v>#DIV/0!</v>
      </c>
    </row>
    <row r="132" spans="3:21" x14ac:dyDescent="0.25">
      <c r="C132" s="20">
        <f t="shared" si="17"/>
        <v>0</v>
      </c>
      <c r="H132" s="13">
        <f t="shared" si="11"/>
        <v>0</v>
      </c>
      <c r="I132" s="15" t="e">
        <f t="shared" si="12"/>
        <v>#DIV/0!</v>
      </c>
      <c r="N132" s="12" t="e">
        <f t="shared" si="14"/>
        <v>#DIV/0!</v>
      </c>
      <c r="O132" s="15">
        <f>CHOOSE(MATCH(MONTH(A132)*100+DAY(A132),{0;316;501;1001;1115},1),0.7,0.75,0.8,0.75,0.7)</f>
        <v>0.7</v>
      </c>
      <c r="P132" s="11" t="e">
        <f t="shared" si="10"/>
        <v>#DIV/0!</v>
      </c>
      <c r="Q132" s="11">
        <f t="shared" si="18"/>
        <v>0.59066861168911811</v>
      </c>
      <c r="R132" s="13" t="e">
        <f t="shared" si="15"/>
        <v>#DIV/0!</v>
      </c>
      <c r="T132" s="21" t="e">
        <f t="shared" si="16"/>
        <v>#DIV/0!</v>
      </c>
      <c r="U132" s="13" t="e">
        <f t="shared" si="13"/>
        <v>#DIV/0!</v>
      </c>
    </row>
    <row r="133" spans="3:21" x14ac:dyDescent="0.25">
      <c r="C133" s="20">
        <f t="shared" si="17"/>
        <v>0</v>
      </c>
      <c r="H133" s="13">
        <f t="shared" si="11"/>
        <v>0</v>
      </c>
      <c r="I133" s="15" t="e">
        <f t="shared" si="12"/>
        <v>#DIV/0!</v>
      </c>
      <c r="N133" s="12" t="e">
        <f t="shared" si="14"/>
        <v>#DIV/0!</v>
      </c>
      <c r="O133" s="15">
        <f>CHOOSE(MATCH(MONTH(A133)*100+DAY(A133),{0;316;501;1001;1115},1),0.7,0.75,0.8,0.75,0.7)</f>
        <v>0.7</v>
      </c>
      <c r="P133" s="11" t="e">
        <f t="shared" si="10"/>
        <v>#DIV/0!</v>
      </c>
      <c r="Q133" s="11">
        <f t="shared" si="18"/>
        <v>0.59066861168911811</v>
      </c>
      <c r="R133" s="13" t="e">
        <f t="shared" si="15"/>
        <v>#DIV/0!</v>
      </c>
      <c r="T133" s="21" t="e">
        <f t="shared" si="16"/>
        <v>#DIV/0!</v>
      </c>
      <c r="U133" s="13" t="e">
        <f t="shared" si="13"/>
        <v>#DIV/0!</v>
      </c>
    </row>
    <row r="134" spans="3:21" x14ac:dyDescent="0.25">
      <c r="C134" s="20">
        <f t="shared" si="17"/>
        <v>0</v>
      </c>
      <c r="H134" s="13">
        <f t="shared" si="11"/>
        <v>0</v>
      </c>
      <c r="I134" s="15" t="e">
        <f t="shared" si="12"/>
        <v>#DIV/0!</v>
      </c>
      <c r="N134" s="12" t="e">
        <f t="shared" si="14"/>
        <v>#DIV/0!</v>
      </c>
      <c r="O134" s="15">
        <f>CHOOSE(MATCH(MONTH(A134)*100+DAY(A134),{0;316;501;1001;1115},1),0.7,0.75,0.8,0.75,0.7)</f>
        <v>0.7</v>
      </c>
      <c r="P134" s="11" t="e">
        <f t="shared" ref="P134:P197" si="19">((D134*O134)+(E134*0.1)+(F134*0.05))/(D134+E134+F134+G134)</f>
        <v>#DIV/0!</v>
      </c>
      <c r="Q134" s="11">
        <f t="shared" si="18"/>
        <v>0.59066861168911811</v>
      </c>
      <c r="R134" s="13" t="e">
        <f t="shared" si="15"/>
        <v>#DIV/0!</v>
      </c>
      <c r="T134" s="21" t="e">
        <f t="shared" si="16"/>
        <v>#DIV/0!</v>
      </c>
      <c r="U134" s="13" t="e">
        <f t="shared" si="13"/>
        <v>#DIV/0!</v>
      </c>
    </row>
    <row r="135" spans="3:21" x14ac:dyDescent="0.25">
      <c r="C135" s="20">
        <f t="shared" si="17"/>
        <v>0</v>
      </c>
      <c r="H135" s="13">
        <f t="shared" ref="H135:H198" si="20">D135+E135+F135+G135</f>
        <v>0</v>
      </c>
      <c r="I135" s="15" t="e">
        <f t="shared" ref="I135:I198" si="21">D135/(D135+E135+F135+G135)</f>
        <v>#DIV/0!</v>
      </c>
      <c r="N135" s="12" t="e">
        <f t="shared" si="14"/>
        <v>#DIV/0!</v>
      </c>
      <c r="O135" s="15">
        <f>CHOOSE(MATCH(MONTH(A135)*100+DAY(A135),{0;316;501;1001;1115},1),0.7,0.75,0.8,0.75,0.7)</f>
        <v>0.7</v>
      </c>
      <c r="P135" s="11" t="e">
        <f t="shared" si="19"/>
        <v>#DIV/0!</v>
      </c>
      <c r="Q135" s="11">
        <f t="shared" si="18"/>
        <v>0.59066861168911811</v>
      </c>
      <c r="R135" s="13" t="e">
        <f t="shared" si="15"/>
        <v>#DIV/0!</v>
      </c>
      <c r="T135" s="21" t="e">
        <f t="shared" si="16"/>
        <v>#DIV/0!</v>
      </c>
      <c r="U135" s="13" t="e">
        <f t="shared" ref="U135:U198" si="22">N134*R135</f>
        <v>#DIV/0!</v>
      </c>
    </row>
    <row r="136" spans="3:21" x14ac:dyDescent="0.25">
      <c r="C136" s="20">
        <f t="shared" si="17"/>
        <v>0</v>
      </c>
      <c r="H136" s="13">
        <f t="shared" si="20"/>
        <v>0</v>
      </c>
      <c r="I136" s="15" t="e">
        <f t="shared" si="21"/>
        <v>#DIV/0!</v>
      </c>
      <c r="N136" s="12" t="e">
        <f t="shared" ref="N136:N199" si="23">(D136*J136+E136*K136+F136*L136+G136*M136)/(D136+E136+F136+G136)</f>
        <v>#DIV/0!</v>
      </c>
      <c r="O136" s="15">
        <f>CHOOSE(MATCH(MONTH(A136)*100+DAY(A136),{0;316;501;1001;1115},1),0.7,0.75,0.8,0.75,0.7)</f>
        <v>0.7</v>
      </c>
      <c r="P136" s="11" t="e">
        <f t="shared" si="19"/>
        <v>#DIV/0!</v>
      </c>
      <c r="Q136" s="11">
        <f t="shared" si="18"/>
        <v>0.59066861168911811</v>
      </c>
      <c r="R136" s="13" t="e">
        <f t="shared" ref="R136:R199" si="24">(D136+E136+F136+G136)/((B136-B135)/100)</f>
        <v>#DIV/0!</v>
      </c>
      <c r="T136" s="21" t="e">
        <f t="shared" ref="T136:T199" si="25">(R136-S136)/S136</f>
        <v>#DIV/0!</v>
      </c>
      <c r="U136" s="13" t="e">
        <f t="shared" si="22"/>
        <v>#DIV/0!</v>
      </c>
    </row>
    <row r="137" spans="3:21" x14ac:dyDescent="0.25">
      <c r="C137" s="20">
        <f t="shared" ref="C137:C200" si="26">B137-B136</f>
        <v>0</v>
      </c>
      <c r="H137" s="13">
        <f t="shared" si="20"/>
        <v>0</v>
      </c>
      <c r="I137" s="15" t="e">
        <f t="shared" si="21"/>
        <v>#DIV/0!</v>
      </c>
      <c r="N137" s="12" t="e">
        <f t="shared" si="23"/>
        <v>#DIV/0!</v>
      </c>
      <c r="O137" s="15">
        <f>CHOOSE(MATCH(MONTH(A137)*100+DAY(A137),{0;316;501;1001;1115},1),0.7,0.75,0.8,0.75,0.7)</f>
        <v>0.7</v>
      </c>
      <c r="P137" s="11" t="e">
        <f t="shared" si="19"/>
        <v>#DIV/0!</v>
      </c>
      <c r="Q137" s="11">
        <f t="shared" si="18"/>
        <v>0.59066861168911811</v>
      </c>
      <c r="R137" s="13" t="e">
        <f t="shared" si="24"/>
        <v>#DIV/0!</v>
      </c>
      <c r="T137" s="21" t="e">
        <f t="shared" si="25"/>
        <v>#DIV/0!</v>
      </c>
      <c r="U137" s="13" t="e">
        <f t="shared" si="22"/>
        <v>#DIV/0!</v>
      </c>
    </row>
    <row r="138" spans="3:21" x14ac:dyDescent="0.25">
      <c r="C138" s="20">
        <f t="shared" si="26"/>
        <v>0</v>
      </c>
      <c r="H138" s="13">
        <f t="shared" si="20"/>
        <v>0</v>
      </c>
      <c r="I138" s="15" t="e">
        <f t="shared" si="21"/>
        <v>#DIV/0!</v>
      </c>
      <c r="N138" s="12" t="e">
        <f t="shared" si="23"/>
        <v>#DIV/0!</v>
      </c>
      <c r="O138" s="15">
        <f>CHOOSE(MATCH(MONTH(A138)*100+DAY(A138),{0;316;501;1001;1115},1),0.7,0.75,0.8,0.75,0.7)</f>
        <v>0.7</v>
      </c>
      <c r="P138" s="11" t="e">
        <f t="shared" si="19"/>
        <v>#DIV/0!</v>
      </c>
      <c r="Q138" s="11">
        <f t="shared" si="18"/>
        <v>0.59066861168911811</v>
      </c>
      <c r="R138" s="13" t="e">
        <f t="shared" si="24"/>
        <v>#DIV/0!</v>
      </c>
      <c r="T138" s="21" t="e">
        <f t="shared" si="25"/>
        <v>#DIV/0!</v>
      </c>
      <c r="U138" s="13" t="e">
        <f t="shared" si="22"/>
        <v>#DIV/0!</v>
      </c>
    </row>
    <row r="139" spans="3:21" x14ac:dyDescent="0.25">
      <c r="C139" s="20">
        <f t="shared" si="26"/>
        <v>0</v>
      </c>
      <c r="H139" s="13">
        <f t="shared" si="20"/>
        <v>0</v>
      </c>
      <c r="I139" s="15" t="e">
        <f t="shared" si="21"/>
        <v>#DIV/0!</v>
      </c>
      <c r="N139" s="12" t="e">
        <f t="shared" si="23"/>
        <v>#DIV/0!</v>
      </c>
      <c r="O139" s="15">
        <f>CHOOSE(MATCH(MONTH(A139)*100+DAY(A139),{0;316;501;1001;1115},1),0.7,0.75,0.8,0.75,0.7)</f>
        <v>0.7</v>
      </c>
      <c r="P139" s="11" t="e">
        <f t="shared" si="19"/>
        <v>#DIV/0!</v>
      </c>
      <c r="Q139" s="11">
        <f t="shared" si="18"/>
        <v>0.59066861168911811</v>
      </c>
      <c r="R139" s="13" t="e">
        <f t="shared" si="24"/>
        <v>#DIV/0!</v>
      </c>
      <c r="T139" s="21" t="e">
        <f t="shared" si="25"/>
        <v>#DIV/0!</v>
      </c>
      <c r="U139" s="13" t="e">
        <f t="shared" si="22"/>
        <v>#DIV/0!</v>
      </c>
    </row>
    <row r="140" spans="3:21" x14ac:dyDescent="0.25">
      <c r="C140" s="20">
        <f t="shared" si="26"/>
        <v>0</v>
      </c>
      <c r="H140" s="13">
        <f t="shared" si="20"/>
        <v>0</v>
      </c>
      <c r="I140" s="15" t="e">
        <f t="shared" si="21"/>
        <v>#DIV/0!</v>
      </c>
      <c r="N140" s="12" t="e">
        <f t="shared" si="23"/>
        <v>#DIV/0!</v>
      </c>
      <c r="O140" s="15">
        <f>CHOOSE(MATCH(MONTH(A140)*100+DAY(A140),{0;316;501;1001;1115},1),0.7,0.75,0.8,0.75,0.7)</f>
        <v>0.7</v>
      </c>
      <c r="P140" s="11" t="e">
        <f t="shared" si="19"/>
        <v>#DIV/0!</v>
      </c>
      <c r="Q140" s="11">
        <f t="shared" si="18"/>
        <v>0.59066861168911811</v>
      </c>
      <c r="R140" s="13" t="e">
        <f t="shared" si="24"/>
        <v>#DIV/0!</v>
      </c>
      <c r="T140" s="21" t="e">
        <f t="shared" si="25"/>
        <v>#DIV/0!</v>
      </c>
      <c r="U140" s="13" t="e">
        <f t="shared" si="22"/>
        <v>#DIV/0!</v>
      </c>
    </row>
    <row r="141" spans="3:21" x14ac:dyDescent="0.25">
      <c r="C141" s="20">
        <f t="shared" si="26"/>
        <v>0</v>
      </c>
      <c r="H141" s="13">
        <f t="shared" si="20"/>
        <v>0</v>
      </c>
      <c r="I141" s="15" t="e">
        <f t="shared" si="21"/>
        <v>#DIV/0!</v>
      </c>
      <c r="N141" s="12" t="e">
        <f t="shared" si="23"/>
        <v>#DIV/0!</v>
      </c>
      <c r="O141" s="15">
        <f>CHOOSE(MATCH(MONTH(A141)*100+DAY(A141),{0;316;501;1001;1115},1),0.7,0.75,0.8,0.75,0.7)</f>
        <v>0.7</v>
      </c>
      <c r="P141" s="11" t="e">
        <f t="shared" si="19"/>
        <v>#DIV/0!</v>
      </c>
      <c r="Q141" s="11">
        <f t="shared" ref="Q141:Q204" si="27">((D141*O141)+(E141*0.1)+(F141*0.05)+(($AA$2-D141-E141-F141-G141)*Q140))/$AA$2</f>
        <v>0.59066861168911811</v>
      </c>
      <c r="R141" s="13" t="e">
        <f t="shared" si="24"/>
        <v>#DIV/0!</v>
      </c>
      <c r="T141" s="21" t="e">
        <f t="shared" si="25"/>
        <v>#DIV/0!</v>
      </c>
      <c r="U141" s="13" t="e">
        <f t="shared" si="22"/>
        <v>#DIV/0!</v>
      </c>
    </row>
    <row r="142" spans="3:21" x14ac:dyDescent="0.25">
      <c r="C142" s="20">
        <f t="shared" si="26"/>
        <v>0</v>
      </c>
      <c r="H142" s="13">
        <f t="shared" si="20"/>
        <v>0</v>
      </c>
      <c r="I142" s="15" t="e">
        <f t="shared" si="21"/>
        <v>#DIV/0!</v>
      </c>
      <c r="N142" s="12" t="e">
        <f t="shared" si="23"/>
        <v>#DIV/0!</v>
      </c>
      <c r="O142" s="15">
        <f>CHOOSE(MATCH(MONTH(A142)*100+DAY(A142),{0;316;501;1001;1115},1),0.7,0.75,0.8,0.75,0.7)</f>
        <v>0.7</v>
      </c>
      <c r="P142" s="11" t="e">
        <f t="shared" si="19"/>
        <v>#DIV/0!</v>
      </c>
      <c r="Q142" s="11">
        <f t="shared" si="27"/>
        <v>0.59066861168911811</v>
      </c>
      <c r="R142" s="13" t="e">
        <f t="shared" si="24"/>
        <v>#DIV/0!</v>
      </c>
      <c r="T142" s="21" t="e">
        <f t="shared" si="25"/>
        <v>#DIV/0!</v>
      </c>
      <c r="U142" s="13" t="e">
        <f t="shared" si="22"/>
        <v>#DIV/0!</v>
      </c>
    </row>
    <row r="143" spans="3:21" x14ac:dyDescent="0.25">
      <c r="C143" s="20">
        <f t="shared" si="26"/>
        <v>0</v>
      </c>
      <c r="H143" s="13">
        <f t="shared" si="20"/>
        <v>0</v>
      </c>
      <c r="I143" s="15" t="e">
        <f t="shared" si="21"/>
        <v>#DIV/0!</v>
      </c>
      <c r="N143" s="12" t="e">
        <f t="shared" si="23"/>
        <v>#DIV/0!</v>
      </c>
      <c r="O143" s="15">
        <f>CHOOSE(MATCH(MONTH(A143)*100+DAY(A143),{0;316;501;1001;1115},1),0.7,0.75,0.8,0.75,0.7)</f>
        <v>0.7</v>
      </c>
      <c r="P143" s="11" t="e">
        <f t="shared" si="19"/>
        <v>#DIV/0!</v>
      </c>
      <c r="Q143" s="11">
        <f t="shared" si="27"/>
        <v>0.59066861168911811</v>
      </c>
      <c r="R143" s="13" t="e">
        <f t="shared" si="24"/>
        <v>#DIV/0!</v>
      </c>
      <c r="T143" s="21" t="e">
        <f t="shared" si="25"/>
        <v>#DIV/0!</v>
      </c>
      <c r="U143" s="13" t="e">
        <f t="shared" si="22"/>
        <v>#DIV/0!</v>
      </c>
    </row>
    <row r="144" spans="3:21" x14ac:dyDescent="0.25">
      <c r="C144" s="20">
        <f t="shared" si="26"/>
        <v>0</v>
      </c>
      <c r="H144" s="13">
        <f t="shared" si="20"/>
        <v>0</v>
      </c>
      <c r="I144" s="15" t="e">
        <f t="shared" si="21"/>
        <v>#DIV/0!</v>
      </c>
      <c r="N144" s="12" t="e">
        <f t="shared" si="23"/>
        <v>#DIV/0!</v>
      </c>
      <c r="O144" s="15">
        <f>CHOOSE(MATCH(MONTH(A144)*100+DAY(A144),{0;316;501;1001;1115},1),0.7,0.75,0.8,0.75,0.7)</f>
        <v>0.7</v>
      </c>
      <c r="P144" s="11" t="e">
        <f t="shared" si="19"/>
        <v>#DIV/0!</v>
      </c>
      <c r="Q144" s="11">
        <f t="shared" si="27"/>
        <v>0.59066861168911811</v>
      </c>
      <c r="R144" s="13" t="e">
        <f t="shared" si="24"/>
        <v>#DIV/0!</v>
      </c>
      <c r="T144" s="21" t="e">
        <f t="shared" si="25"/>
        <v>#DIV/0!</v>
      </c>
      <c r="U144" s="13" t="e">
        <f t="shared" si="22"/>
        <v>#DIV/0!</v>
      </c>
    </row>
    <row r="145" spans="3:21" x14ac:dyDescent="0.25">
      <c r="C145" s="20">
        <f t="shared" si="26"/>
        <v>0</v>
      </c>
      <c r="H145" s="13">
        <f t="shared" si="20"/>
        <v>0</v>
      </c>
      <c r="I145" s="15" t="e">
        <f t="shared" si="21"/>
        <v>#DIV/0!</v>
      </c>
      <c r="N145" s="12" t="e">
        <f t="shared" si="23"/>
        <v>#DIV/0!</v>
      </c>
      <c r="O145" s="15">
        <f>CHOOSE(MATCH(MONTH(A145)*100+DAY(A145),{0;316;501;1001;1115},1),0.7,0.75,0.8,0.75,0.7)</f>
        <v>0.7</v>
      </c>
      <c r="P145" s="11" t="e">
        <f t="shared" si="19"/>
        <v>#DIV/0!</v>
      </c>
      <c r="Q145" s="11">
        <f t="shared" si="27"/>
        <v>0.59066861168911811</v>
      </c>
      <c r="R145" s="13" t="e">
        <f t="shared" si="24"/>
        <v>#DIV/0!</v>
      </c>
      <c r="T145" s="21" t="e">
        <f t="shared" si="25"/>
        <v>#DIV/0!</v>
      </c>
      <c r="U145" s="13" t="e">
        <f t="shared" si="22"/>
        <v>#DIV/0!</v>
      </c>
    </row>
    <row r="146" spans="3:21" x14ac:dyDescent="0.25">
      <c r="C146" s="20">
        <f t="shared" si="26"/>
        <v>0</v>
      </c>
      <c r="H146" s="13">
        <f t="shared" si="20"/>
        <v>0</v>
      </c>
      <c r="I146" s="15" t="e">
        <f t="shared" si="21"/>
        <v>#DIV/0!</v>
      </c>
      <c r="N146" s="12" t="e">
        <f t="shared" si="23"/>
        <v>#DIV/0!</v>
      </c>
      <c r="O146" s="15">
        <f>CHOOSE(MATCH(MONTH(A146)*100+DAY(A146),{0;316;501;1001;1115},1),0.7,0.75,0.8,0.75,0.7)</f>
        <v>0.7</v>
      </c>
      <c r="P146" s="11" t="e">
        <f t="shared" si="19"/>
        <v>#DIV/0!</v>
      </c>
      <c r="Q146" s="11">
        <f t="shared" si="27"/>
        <v>0.59066861168911811</v>
      </c>
      <c r="R146" s="13" t="e">
        <f t="shared" si="24"/>
        <v>#DIV/0!</v>
      </c>
      <c r="T146" s="21" t="e">
        <f t="shared" si="25"/>
        <v>#DIV/0!</v>
      </c>
      <c r="U146" s="13" t="e">
        <f t="shared" si="22"/>
        <v>#DIV/0!</v>
      </c>
    </row>
    <row r="147" spans="3:21" x14ac:dyDescent="0.25">
      <c r="C147" s="20">
        <f t="shared" si="26"/>
        <v>0</v>
      </c>
      <c r="H147" s="13">
        <f t="shared" si="20"/>
        <v>0</v>
      </c>
      <c r="I147" s="15" t="e">
        <f t="shared" si="21"/>
        <v>#DIV/0!</v>
      </c>
      <c r="N147" s="12" t="e">
        <f t="shared" si="23"/>
        <v>#DIV/0!</v>
      </c>
      <c r="O147" s="15">
        <f>CHOOSE(MATCH(MONTH(A147)*100+DAY(A147),{0;316;501;1001;1115},1),0.7,0.75,0.8,0.75,0.7)</f>
        <v>0.7</v>
      </c>
      <c r="P147" s="11" t="e">
        <f t="shared" si="19"/>
        <v>#DIV/0!</v>
      </c>
      <c r="Q147" s="11">
        <f t="shared" si="27"/>
        <v>0.59066861168911811</v>
      </c>
      <c r="R147" s="13" t="e">
        <f t="shared" si="24"/>
        <v>#DIV/0!</v>
      </c>
      <c r="T147" s="21" t="e">
        <f t="shared" si="25"/>
        <v>#DIV/0!</v>
      </c>
      <c r="U147" s="13" t="e">
        <f t="shared" si="22"/>
        <v>#DIV/0!</v>
      </c>
    </row>
    <row r="148" spans="3:21" x14ac:dyDescent="0.25">
      <c r="C148" s="20">
        <f t="shared" si="26"/>
        <v>0</v>
      </c>
      <c r="H148" s="13">
        <f t="shared" si="20"/>
        <v>0</v>
      </c>
      <c r="I148" s="15" t="e">
        <f t="shared" si="21"/>
        <v>#DIV/0!</v>
      </c>
      <c r="N148" s="12" t="e">
        <f t="shared" si="23"/>
        <v>#DIV/0!</v>
      </c>
      <c r="O148" s="15">
        <f>CHOOSE(MATCH(MONTH(A148)*100+DAY(A148),{0;316;501;1001;1115},1),0.7,0.75,0.8,0.75,0.7)</f>
        <v>0.7</v>
      </c>
      <c r="P148" s="11" t="e">
        <f t="shared" si="19"/>
        <v>#DIV/0!</v>
      </c>
      <c r="Q148" s="11">
        <f t="shared" si="27"/>
        <v>0.59066861168911811</v>
      </c>
      <c r="R148" s="13" t="e">
        <f t="shared" si="24"/>
        <v>#DIV/0!</v>
      </c>
      <c r="T148" s="21" t="e">
        <f t="shared" si="25"/>
        <v>#DIV/0!</v>
      </c>
      <c r="U148" s="13" t="e">
        <f t="shared" si="22"/>
        <v>#DIV/0!</v>
      </c>
    </row>
    <row r="149" spans="3:21" x14ac:dyDescent="0.25">
      <c r="C149" s="20">
        <f t="shared" si="26"/>
        <v>0</v>
      </c>
      <c r="H149" s="13">
        <f t="shared" si="20"/>
        <v>0</v>
      </c>
      <c r="I149" s="15" t="e">
        <f t="shared" si="21"/>
        <v>#DIV/0!</v>
      </c>
      <c r="N149" s="12" t="e">
        <f t="shared" si="23"/>
        <v>#DIV/0!</v>
      </c>
      <c r="O149" s="15">
        <f>CHOOSE(MATCH(MONTH(A149)*100+DAY(A149),{0;316;501;1001;1115},1),0.7,0.75,0.8,0.75,0.7)</f>
        <v>0.7</v>
      </c>
      <c r="P149" s="11" t="e">
        <f t="shared" si="19"/>
        <v>#DIV/0!</v>
      </c>
      <c r="Q149" s="11">
        <f t="shared" si="27"/>
        <v>0.59066861168911811</v>
      </c>
      <c r="R149" s="13" t="e">
        <f t="shared" si="24"/>
        <v>#DIV/0!</v>
      </c>
      <c r="T149" s="21" t="e">
        <f t="shared" si="25"/>
        <v>#DIV/0!</v>
      </c>
      <c r="U149" s="13" t="e">
        <f t="shared" si="22"/>
        <v>#DIV/0!</v>
      </c>
    </row>
    <row r="150" spans="3:21" x14ac:dyDescent="0.25">
      <c r="C150" s="20">
        <f t="shared" si="26"/>
        <v>0</v>
      </c>
      <c r="H150" s="13">
        <f t="shared" si="20"/>
        <v>0</v>
      </c>
      <c r="I150" s="15" t="e">
        <f t="shared" si="21"/>
        <v>#DIV/0!</v>
      </c>
      <c r="N150" s="12" t="e">
        <f t="shared" si="23"/>
        <v>#DIV/0!</v>
      </c>
      <c r="O150" s="15">
        <f>CHOOSE(MATCH(MONTH(A150)*100+DAY(A150),{0;316;501;1001;1115},1),0.7,0.75,0.8,0.75,0.7)</f>
        <v>0.7</v>
      </c>
      <c r="P150" s="11" t="e">
        <f t="shared" si="19"/>
        <v>#DIV/0!</v>
      </c>
      <c r="Q150" s="11">
        <f t="shared" si="27"/>
        <v>0.59066861168911811</v>
      </c>
      <c r="R150" s="13" t="e">
        <f t="shared" si="24"/>
        <v>#DIV/0!</v>
      </c>
      <c r="T150" s="21" t="e">
        <f t="shared" si="25"/>
        <v>#DIV/0!</v>
      </c>
      <c r="U150" s="13" t="e">
        <f t="shared" si="22"/>
        <v>#DIV/0!</v>
      </c>
    </row>
    <row r="151" spans="3:21" x14ac:dyDescent="0.25">
      <c r="C151" s="20">
        <f t="shared" si="26"/>
        <v>0</v>
      </c>
      <c r="H151" s="13">
        <f t="shared" si="20"/>
        <v>0</v>
      </c>
      <c r="I151" s="15" t="e">
        <f t="shared" si="21"/>
        <v>#DIV/0!</v>
      </c>
      <c r="N151" s="12" t="e">
        <f t="shared" si="23"/>
        <v>#DIV/0!</v>
      </c>
      <c r="O151" s="15">
        <f>CHOOSE(MATCH(MONTH(A151)*100+DAY(A151),{0;316;501;1001;1115},1),0.7,0.75,0.8,0.75,0.7)</f>
        <v>0.7</v>
      </c>
      <c r="P151" s="11" t="e">
        <f t="shared" si="19"/>
        <v>#DIV/0!</v>
      </c>
      <c r="Q151" s="11">
        <f t="shared" si="27"/>
        <v>0.59066861168911811</v>
      </c>
      <c r="R151" s="13" t="e">
        <f t="shared" si="24"/>
        <v>#DIV/0!</v>
      </c>
      <c r="T151" s="21" t="e">
        <f t="shared" si="25"/>
        <v>#DIV/0!</v>
      </c>
      <c r="U151" s="13" t="e">
        <f t="shared" si="22"/>
        <v>#DIV/0!</v>
      </c>
    </row>
    <row r="152" spans="3:21" x14ac:dyDescent="0.25">
      <c r="C152" s="20">
        <f t="shared" si="26"/>
        <v>0</v>
      </c>
      <c r="H152" s="13">
        <f t="shared" si="20"/>
        <v>0</v>
      </c>
      <c r="I152" s="15" t="e">
        <f t="shared" si="21"/>
        <v>#DIV/0!</v>
      </c>
      <c r="N152" s="12" t="e">
        <f t="shared" si="23"/>
        <v>#DIV/0!</v>
      </c>
      <c r="O152" s="15">
        <f>CHOOSE(MATCH(MONTH(A152)*100+DAY(A152),{0;316;501;1001;1115},1),0.7,0.75,0.8,0.75,0.7)</f>
        <v>0.7</v>
      </c>
      <c r="P152" s="11" t="e">
        <f t="shared" si="19"/>
        <v>#DIV/0!</v>
      </c>
      <c r="Q152" s="11">
        <f t="shared" si="27"/>
        <v>0.59066861168911811</v>
      </c>
      <c r="R152" s="13" t="e">
        <f t="shared" si="24"/>
        <v>#DIV/0!</v>
      </c>
      <c r="T152" s="21" t="e">
        <f t="shared" si="25"/>
        <v>#DIV/0!</v>
      </c>
      <c r="U152" s="13" t="e">
        <f t="shared" si="22"/>
        <v>#DIV/0!</v>
      </c>
    </row>
    <row r="153" spans="3:21" x14ac:dyDescent="0.25">
      <c r="C153" s="20">
        <f t="shared" si="26"/>
        <v>0</v>
      </c>
      <c r="H153" s="13">
        <f t="shared" si="20"/>
        <v>0</v>
      </c>
      <c r="I153" s="15" t="e">
        <f t="shared" si="21"/>
        <v>#DIV/0!</v>
      </c>
      <c r="N153" s="12" t="e">
        <f t="shared" si="23"/>
        <v>#DIV/0!</v>
      </c>
      <c r="O153" s="15">
        <f>CHOOSE(MATCH(MONTH(A153)*100+DAY(A153),{0;316;501;1001;1115},1),0.7,0.75,0.8,0.75,0.7)</f>
        <v>0.7</v>
      </c>
      <c r="P153" s="11" t="e">
        <f t="shared" si="19"/>
        <v>#DIV/0!</v>
      </c>
      <c r="Q153" s="11">
        <f t="shared" si="27"/>
        <v>0.59066861168911811</v>
      </c>
      <c r="R153" s="13" t="e">
        <f t="shared" si="24"/>
        <v>#DIV/0!</v>
      </c>
      <c r="T153" s="21" t="e">
        <f t="shared" si="25"/>
        <v>#DIV/0!</v>
      </c>
      <c r="U153" s="13" t="e">
        <f t="shared" si="22"/>
        <v>#DIV/0!</v>
      </c>
    </row>
    <row r="154" spans="3:21" x14ac:dyDescent="0.25">
      <c r="C154" s="20">
        <f t="shared" si="26"/>
        <v>0</v>
      </c>
      <c r="H154" s="13">
        <f t="shared" si="20"/>
        <v>0</v>
      </c>
      <c r="I154" s="15" t="e">
        <f t="shared" si="21"/>
        <v>#DIV/0!</v>
      </c>
      <c r="N154" s="12" t="e">
        <f t="shared" si="23"/>
        <v>#DIV/0!</v>
      </c>
      <c r="O154" s="15">
        <f>CHOOSE(MATCH(MONTH(A154)*100+DAY(A154),{0;316;501;1001;1115},1),0.7,0.75,0.8,0.75,0.7)</f>
        <v>0.7</v>
      </c>
      <c r="P154" s="11" t="e">
        <f t="shared" si="19"/>
        <v>#DIV/0!</v>
      </c>
      <c r="Q154" s="11">
        <f t="shared" si="27"/>
        <v>0.59066861168911811</v>
      </c>
      <c r="R154" s="13" t="e">
        <f t="shared" si="24"/>
        <v>#DIV/0!</v>
      </c>
      <c r="T154" s="21" t="e">
        <f t="shared" si="25"/>
        <v>#DIV/0!</v>
      </c>
      <c r="U154" s="13" t="e">
        <f t="shared" si="22"/>
        <v>#DIV/0!</v>
      </c>
    </row>
    <row r="155" spans="3:21" x14ac:dyDescent="0.25">
      <c r="C155" s="20">
        <f t="shared" si="26"/>
        <v>0</v>
      </c>
      <c r="H155" s="13">
        <f t="shared" si="20"/>
        <v>0</v>
      </c>
      <c r="I155" s="15" t="e">
        <f t="shared" si="21"/>
        <v>#DIV/0!</v>
      </c>
      <c r="N155" s="12" t="e">
        <f t="shared" si="23"/>
        <v>#DIV/0!</v>
      </c>
      <c r="O155" s="15">
        <f>CHOOSE(MATCH(MONTH(A155)*100+DAY(A155),{0;316;501;1001;1115},1),0.7,0.75,0.8,0.75,0.7)</f>
        <v>0.7</v>
      </c>
      <c r="P155" s="11" t="e">
        <f t="shared" si="19"/>
        <v>#DIV/0!</v>
      </c>
      <c r="Q155" s="11">
        <f t="shared" si="27"/>
        <v>0.59066861168911811</v>
      </c>
      <c r="R155" s="13" t="e">
        <f t="shared" si="24"/>
        <v>#DIV/0!</v>
      </c>
      <c r="T155" s="21" t="e">
        <f t="shared" si="25"/>
        <v>#DIV/0!</v>
      </c>
      <c r="U155" s="13" t="e">
        <f t="shared" si="22"/>
        <v>#DIV/0!</v>
      </c>
    </row>
    <row r="156" spans="3:21" x14ac:dyDescent="0.25">
      <c r="C156" s="20">
        <f t="shared" si="26"/>
        <v>0</v>
      </c>
      <c r="H156" s="13">
        <f t="shared" si="20"/>
        <v>0</v>
      </c>
      <c r="I156" s="15" t="e">
        <f t="shared" si="21"/>
        <v>#DIV/0!</v>
      </c>
      <c r="N156" s="12" t="e">
        <f t="shared" si="23"/>
        <v>#DIV/0!</v>
      </c>
      <c r="O156" s="15">
        <f>CHOOSE(MATCH(MONTH(A156)*100+DAY(A156),{0;316;501;1001;1115},1),0.7,0.75,0.8,0.75,0.7)</f>
        <v>0.7</v>
      </c>
      <c r="P156" s="11" t="e">
        <f t="shared" si="19"/>
        <v>#DIV/0!</v>
      </c>
      <c r="Q156" s="11">
        <f t="shared" si="27"/>
        <v>0.59066861168911811</v>
      </c>
      <c r="R156" s="13" t="e">
        <f t="shared" si="24"/>
        <v>#DIV/0!</v>
      </c>
      <c r="T156" s="21" t="e">
        <f t="shared" si="25"/>
        <v>#DIV/0!</v>
      </c>
      <c r="U156" s="13" t="e">
        <f t="shared" si="22"/>
        <v>#DIV/0!</v>
      </c>
    </row>
    <row r="157" spans="3:21" x14ac:dyDescent="0.25">
      <c r="C157" s="20">
        <f t="shared" si="26"/>
        <v>0</v>
      </c>
      <c r="H157" s="13">
        <f t="shared" si="20"/>
        <v>0</v>
      </c>
      <c r="I157" s="15" t="e">
        <f t="shared" si="21"/>
        <v>#DIV/0!</v>
      </c>
      <c r="N157" s="12" t="e">
        <f t="shared" si="23"/>
        <v>#DIV/0!</v>
      </c>
      <c r="O157" s="15">
        <f>CHOOSE(MATCH(MONTH(A157)*100+DAY(A157),{0;316;501;1001;1115},1),0.7,0.75,0.8,0.75,0.7)</f>
        <v>0.7</v>
      </c>
      <c r="P157" s="11" t="e">
        <f t="shared" si="19"/>
        <v>#DIV/0!</v>
      </c>
      <c r="Q157" s="11">
        <f t="shared" si="27"/>
        <v>0.59066861168911811</v>
      </c>
      <c r="R157" s="13" t="e">
        <f t="shared" si="24"/>
        <v>#DIV/0!</v>
      </c>
      <c r="T157" s="21" t="e">
        <f t="shared" si="25"/>
        <v>#DIV/0!</v>
      </c>
      <c r="U157" s="13" t="e">
        <f t="shared" si="22"/>
        <v>#DIV/0!</v>
      </c>
    </row>
    <row r="158" spans="3:21" x14ac:dyDescent="0.25">
      <c r="C158" s="20">
        <f t="shared" si="26"/>
        <v>0</v>
      </c>
      <c r="H158" s="13">
        <f t="shared" si="20"/>
        <v>0</v>
      </c>
      <c r="I158" s="15" t="e">
        <f t="shared" si="21"/>
        <v>#DIV/0!</v>
      </c>
      <c r="N158" s="12" t="e">
        <f t="shared" si="23"/>
        <v>#DIV/0!</v>
      </c>
      <c r="O158" s="15">
        <f>CHOOSE(MATCH(MONTH(A158)*100+DAY(A158),{0;316;501;1001;1115},1),0.7,0.75,0.8,0.75,0.7)</f>
        <v>0.7</v>
      </c>
      <c r="P158" s="11" t="e">
        <f t="shared" si="19"/>
        <v>#DIV/0!</v>
      </c>
      <c r="Q158" s="11">
        <f t="shared" si="27"/>
        <v>0.59066861168911811</v>
      </c>
      <c r="R158" s="13" t="e">
        <f t="shared" si="24"/>
        <v>#DIV/0!</v>
      </c>
      <c r="T158" s="21" t="e">
        <f t="shared" si="25"/>
        <v>#DIV/0!</v>
      </c>
      <c r="U158" s="13" t="e">
        <f t="shared" si="22"/>
        <v>#DIV/0!</v>
      </c>
    </row>
    <row r="159" spans="3:21" x14ac:dyDescent="0.25">
      <c r="C159" s="20">
        <f t="shared" si="26"/>
        <v>0</v>
      </c>
      <c r="H159" s="13">
        <f t="shared" si="20"/>
        <v>0</v>
      </c>
      <c r="I159" s="15" t="e">
        <f t="shared" si="21"/>
        <v>#DIV/0!</v>
      </c>
      <c r="N159" s="12" t="e">
        <f t="shared" si="23"/>
        <v>#DIV/0!</v>
      </c>
      <c r="O159" s="15">
        <f>CHOOSE(MATCH(MONTH(A159)*100+DAY(A159),{0;316;501;1001;1115},1),0.7,0.75,0.8,0.75,0.7)</f>
        <v>0.7</v>
      </c>
      <c r="P159" s="11" t="e">
        <f t="shared" si="19"/>
        <v>#DIV/0!</v>
      </c>
      <c r="Q159" s="11">
        <f t="shared" si="27"/>
        <v>0.59066861168911811</v>
      </c>
      <c r="R159" s="13" t="e">
        <f t="shared" si="24"/>
        <v>#DIV/0!</v>
      </c>
      <c r="T159" s="21" t="e">
        <f t="shared" si="25"/>
        <v>#DIV/0!</v>
      </c>
      <c r="U159" s="13" t="e">
        <f t="shared" si="22"/>
        <v>#DIV/0!</v>
      </c>
    </row>
    <row r="160" spans="3:21" x14ac:dyDescent="0.25">
      <c r="C160" s="20">
        <f t="shared" si="26"/>
        <v>0</v>
      </c>
      <c r="H160" s="13">
        <f t="shared" si="20"/>
        <v>0</v>
      </c>
      <c r="I160" s="15" t="e">
        <f t="shared" si="21"/>
        <v>#DIV/0!</v>
      </c>
      <c r="N160" s="12" t="e">
        <f t="shared" si="23"/>
        <v>#DIV/0!</v>
      </c>
      <c r="O160" s="15">
        <f>CHOOSE(MATCH(MONTH(A160)*100+DAY(A160),{0;316;501;1001;1115},1),0.7,0.75,0.8,0.75,0.7)</f>
        <v>0.7</v>
      </c>
      <c r="P160" s="11" t="e">
        <f t="shared" si="19"/>
        <v>#DIV/0!</v>
      </c>
      <c r="Q160" s="11">
        <f t="shared" si="27"/>
        <v>0.59066861168911811</v>
      </c>
      <c r="R160" s="13" t="e">
        <f t="shared" si="24"/>
        <v>#DIV/0!</v>
      </c>
      <c r="T160" s="21" t="e">
        <f t="shared" si="25"/>
        <v>#DIV/0!</v>
      </c>
      <c r="U160" s="13" t="e">
        <f t="shared" si="22"/>
        <v>#DIV/0!</v>
      </c>
    </row>
    <row r="161" spans="3:21" x14ac:dyDescent="0.25">
      <c r="C161" s="20">
        <f t="shared" si="26"/>
        <v>0</v>
      </c>
      <c r="H161" s="13">
        <f t="shared" si="20"/>
        <v>0</v>
      </c>
      <c r="I161" s="15" t="e">
        <f t="shared" si="21"/>
        <v>#DIV/0!</v>
      </c>
      <c r="N161" s="12" t="e">
        <f t="shared" si="23"/>
        <v>#DIV/0!</v>
      </c>
      <c r="O161" s="15">
        <f>CHOOSE(MATCH(MONTH(A161)*100+DAY(A161),{0;316;501;1001;1115},1),0.7,0.75,0.8,0.75,0.7)</f>
        <v>0.7</v>
      </c>
      <c r="P161" s="11" t="e">
        <f t="shared" si="19"/>
        <v>#DIV/0!</v>
      </c>
      <c r="Q161" s="11">
        <f t="shared" si="27"/>
        <v>0.59066861168911811</v>
      </c>
      <c r="R161" s="13" t="e">
        <f t="shared" si="24"/>
        <v>#DIV/0!</v>
      </c>
      <c r="T161" s="21" t="e">
        <f t="shared" si="25"/>
        <v>#DIV/0!</v>
      </c>
      <c r="U161" s="13" t="e">
        <f t="shared" si="22"/>
        <v>#DIV/0!</v>
      </c>
    </row>
    <row r="162" spans="3:21" x14ac:dyDescent="0.25">
      <c r="C162" s="20">
        <f t="shared" si="26"/>
        <v>0</v>
      </c>
      <c r="H162" s="13">
        <f t="shared" si="20"/>
        <v>0</v>
      </c>
      <c r="I162" s="15" t="e">
        <f t="shared" si="21"/>
        <v>#DIV/0!</v>
      </c>
      <c r="N162" s="12" t="e">
        <f t="shared" si="23"/>
        <v>#DIV/0!</v>
      </c>
      <c r="O162" s="15">
        <f>CHOOSE(MATCH(MONTH(A162)*100+DAY(A162),{0;316;501;1001;1115},1),0.7,0.75,0.8,0.75,0.7)</f>
        <v>0.7</v>
      </c>
      <c r="P162" s="11" t="e">
        <f t="shared" si="19"/>
        <v>#DIV/0!</v>
      </c>
      <c r="Q162" s="11">
        <f t="shared" si="27"/>
        <v>0.59066861168911811</v>
      </c>
      <c r="R162" s="13" t="e">
        <f t="shared" si="24"/>
        <v>#DIV/0!</v>
      </c>
      <c r="T162" s="21" t="e">
        <f t="shared" si="25"/>
        <v>#DIV/0!</v>
      </c>
      <c r="U162" s="13" t="e">
        <f t="shared" si="22"/>
        <v>#DIV/0!</v>
      </c>
    </row>
    <row r="163" spans="3:21" x14ac:dyDescent="0.25">
      <c r="C163" s="20">
        <f t="shared" si="26"/>
        <v>0</v>
      </c>
      <c r="H163" s="13">
        <f t="shared" si="20"/>
        <v>0</v>
      </c>
      <c r="I163" s="15" t="e">
        <f t="shared" si="21"/>
        <v>#DIV/0!</v>
      </c>
      <c r="N163" s="12" t="e">
        <f t="shared" si="23"/>
        <v>#DIV/0!</v>
      </c>
      <c r="O163" s="15">
        <f>CHOOSE(MATCH(MONTH(A163)*100+DAY(A163),{0;316;501;1001;1115},1),0.7,0.75,0.8,0.75,0.7)</f>
        <v>0.7</v>
      </c>
      <c r="P163" s="11" t="e">
        <f t="shared" si="19"/>
        <v>#DIV/0!</v>
      </c>
      <c r="Q163" s="11">
        <f t="shared" si="27"/>
        <v>0.59066861168911811</v>
      </c>
      <c r="R163" s="13" t="e">
        <f t="shared" si="24"/>
        <v>#DIV/0!</v>
      </c>
      <c r="T163" s="21" t="e">
        <f t="shared" si="25"/>
        <v>#DIV/0!</v>
      </c>
      <c r="U163" s="13" t="e">
        <f t="shared" si="22"/>
        <v>#DIV/0!</v>
      </c>
    </row>
    <row r="164" spans="3:21" x14ac:dyDescent="0.25">
      <c r="C164" s="20">
        <f t="shared" si="26"/>
        <v>0</v>
      </c>
      <c r="H164" s="13">
        <f t="shared" si="20"/>
        <v>0</v>
      </c>
      <c r="I164" s="15" t="e">
        <f t="shared" si="21"/>
        <v>#DIV/0!</v>
      </c>
      <c r="N164" s="12" t="e">
        <f t="shared" si="23"/>
        <v>#DIV/0!</v>
      </c>
      <c r="O164" s="15">
        <f>CHOOSE(MATCH(MONTH(A164)*100+DAY(A164),{0;316;501;1001;1115},1),0.7,0.75,0.8,0.75,0.7)</f>
        <v>0.7</v>
      </c>
      <c r="P164" s="11" t="e">
        <f t="shared" si="19"/>
        <v>#DIV/0!</v>
      </c>
      <c r="Q164" s="11">
        <f t="shared" si="27"/>
        <v>0.59066861168911811</v>
      </c>
      <c r="R164" s="13" t="e">
        <f t="shared" si="24"/>
        <v>#DIV/0!</v>
      </c>
      <c r="T164" s="21" t="e">
        <f t="shared" si="25"/>
        <v>#DIV/0!</v>
      </c>
      <c r="U164" s="13" t="e">
        <f t="shared" si="22"/>
        <v>#DIV/0!</v>
      </c>
    </row>
    <row r="165" spans="3:21" x14ac:dyDescent="0.25">
      <c r="C165" s="20">
        <f t="shared" si="26"/>
        <v>0</v>
      </c>
      <c r="H165" s="13">
        <f t="shared" si="20"/>
        <v>0</v>
      </c>
      <c r="I165" s="15" t="e">
        <f t="shared" si="21"/>
        <v>#DIV/0!</v>
      </c>
      <c r="N165" s="12" t="e">
        <f t="shared" si="23"/>
        <v>#DIV/0!</v>
      </c>
      <c r="O165" s="15">
        <f>CHOOSE(MATCH(MONTH(A165)*100+DAY(A165),{0;316;501;1001;1115},1),0.7,0.75,0.8,0.75,0.7)</f>
        <v>0.7</v>
      </c>
      <c r="P165" s="11" t="e">
        <f t="shared" si="19"/>
        <v>#DIV/0!</v>
      </c>
      <c r="Q165" s="11">
        <f t="shared" si="27"/>
        <v>0.59066861168911811</v>
      </c>
      <c r="R165" s="13" t="e">
        <f t="shared" si="24"/>
        <v>#DIV/0!</v>
      </c>
      <c r="T165" s="21" t="e">
        <f t="shared" si="25"/>
        <v>#DIV/0!</v>
      </c>
      <c r="U165" s="13" t="e">
        <f t="shared" si="22"/>
        <v>#DIV/0!</v>
      </c>
    </row>
    <row r="166" spans="3:21" x14ac:dyDescent="0.25">
      <c r="C166" s="20">
        <f t="shared" si="26"/>
        <v>0</v>
      </c>
      <c r="H166" s="13">
        <f t="shared" si="20"/>
        <v>0</v>
      </c>
      <c r="I166" s="15" t="e">
        <f t="shared" si="21"/>
        <v>#DIV/0!</v>
      </c>
      <c r="N166" s="12" t="e">
        <f t="shared" si="23"/>
        <v>#DIV/0!</v>
      </c>
      <c r="O166" s="15">
        <f>CHOOSE(MATCH(MONTH(A166)*100+DAY(A166),{0;316;501;1001;1115},1),0.7,0.75,0.8,0.75,0.7)</f>
        <v>0.7</v>
      </c>
      <c r="P166" s="11" t="e">
        <f t="shared" si="19"/>
        <v>#DIV/0!</v>
      </c>
      <c r="Q166" s="11">
        <f t="shared" si="27"/>
        <v>0.59066861168911811</v>
      </c>
      <c r="R166" s="13" t="e">
        <f t="shared" si="24"/>
        <v>#DIV/0!</v>
      </c>
      <c r="T166" s="21" t="e">
        <f t="shared" si="25"/>
        <v>#DIV/0!</v>
      </c>
      <c r="U166" s="13" t="e">
        <f t="shared" si="22"/>
        <v>#DIV/0!</v>
      </c>
    </row>
    <row r="167" spans="3:21" x14ac:dyDescent="0.25">
      <c r="C167" s="20">
        <f t="shared" si="26"/>
        <v>0</v>
      </c>
      <c r="H167" s="13">
        <f t="shared" si="20"/>
        <v>0</v>
      </c>
      <c r="I167" s="15" t="e">
        <f t="shared" si="21"/>
        <v>#DIV/0!</v>
      </c>
      <c r="N167" s="12" t="e">
        <f t="shared" si="23"/>
        <v>#DIV/0!</v>
      </c>
      <c r="O167" s="15">
        <f>CHOOSE(MATCH(MONTH(A167)*100+DAY(A167),{0;316;501;1001;1115},1),0.7,0.75,0.8,0.75,0.7)</f>
        <v>0.7</v>
      </c>
      <c r="P167" s="11" t="e">
        <f t="shared" si="19"/>
        <v>#DIV/0!</v>
      </c>
      <c r="Q167" s="11">
        <f t="shared" si="27"/>
        <v>0.59066861168911811</v>
      </c>
      <c r="R167" s="13" t="e">
        <f t="shared" si="24"/>
        <v>#DIV/0!</v>
      </c>
      <c r="T167" s="21" t="e">
        <f t="shared" si="25"/>
        <v>#DIV/0!</v>
      </c>
      <c r="U167" s="13" t="e">
        <f t="shared" si="22"/>
        <v>#DIV/0!</v>
      </c>
    </row>
    <row r="168" spans="3:21" x14ac:dyDescent="0.25">
      <c r="C168" s="20">
        <f t="shared" si="26"/>
        <v>0</v>
      </c>
      <c r="H168" s="13">
        <f t="shared" si="20"/>
        <v>0</v>
      </c>
      <c r="I168" s="15" t="e">
        <f t="shared" si="21"/>
        <v>#DIV/0!</v>
      </c>
      <c r="N168" s="12" t="e">
        <f t="shared" si="23"/>
        <v>#DIV/0!</v>
      </c>
      <c r="O168" s="15">
        <f>CHOOSE(MATCH(MONTH(A168)*100+DAY(A168),{0;316;501;1001;1115},1),0.7,0.75,0.8,0.75,0.7)</f>
        <v>0.7</v>
      </c>
      <c r="P168" s="11" t="e">
        <f t="shared" si="19"/>
        <v>#DIV/0!</v>
      </c>
      <c r="Q168" s="11">
        <f t="shared" si="27"/>
        <v>0.59066861168911811</v>
      </c>
      <c r="R168" s="13" t="e">
        <f t="shared" si="24"/>
        <v>#DIV/0!</v>
      </c>
      <c r="T168" s="21" t="e">
        <f t="shared" si="25"/>
        <v>#DIV/0!</v>
      </c>
      <c r="U168" s="13" t="e">
        <f t="shared" si="22"/>
        <v>#DIV/0!</v>
      </c>
    </row>
    <row r="169" spans="3:21" x14ac:dyDescent="0.25">
      <c r="C169" s="20">
        <f t="shared" si="26"/>
        <v>0</v>
      </c>
      <c r="H169" s="13">
        <f t="shared" si="20"/>
        <v>0</v>
      </c>
      <c r="I169" s="15" t="e">
        <f t="shared" si="21"/>
        <v>#DIV/0!</v>
      </c>
      <c r="N169" s="12" t="e">
        <f t="shared" si="23"/>
        <v>#DIV/0!</v>
      </c>
      <c r="O169" s="15">
        <f>CHOOSE(MATCH(MONTH(A169)*100+DAY(A169),{0;316;501;1001;1115},1),0.7,0.75,0.8,0.75,0.7)</f>
        <v>0.7</v>
      </c>
      <c r="P169" s="11" t="e">
        <f t="shared" si="19"/>
        <v>#DIV/0!</v>
      </c>
      <c r="Q169" s="11">
        <f t="shared" si="27"/>
        <v>0.59066861168911811</v>
      </c>
      <c r="R169" s="13" t="e">
        <f t="shared" si="24"/>
        <v>#DIV/0!</v>
      </c>
      <c r="T169" s="21" t="e">
        <f t="shared" si="25"/>
        <v>#DIV/0!</v>
      </c>
      <c r="U169" s="13" t="e">
        <f t="shared" si="22"/>
        <v>#DIV/0!</v>
      </c>
    </row>
    <row r="170" spans="3:21" x14ac:dyDescent="0.25">
      <c r="C170" s="20">
        <f t="shared" si="26"/>
        <v>0</v>
      </c>
      <c r="H170" s="13">
        <f t="shared" si="20"/>
        <v>0</v>
      </c>
      <c r="I170" s="15" t="e">
        <f t="shared" si="21"/>
        <v>#DIV/0!</v>
      </c>
      <c r="N170" s="12" t="e">
        <f t="shared" si="23"/>
        <v>#DIV/0!</v>
      </c>
      <c r="O170" s="15">
        <f>CHOOSE(MATCH(MONTH(A170)*100+DAY(A170),{0;316;501;1001;1115},1),0.7,0.75,0.8,0.75,0.7)</f>
        <v>0.7</v>
      </c>
      <c r="P170" s="11" t="e">
        <f t="shared" si="19"/>
        <v>#DIV/0!</v>
      </c>
      <c r="Q170" s="11">
        <f t="shared" si="27"/>
        <v>0.59066861168911811</v>
      </c>
      <c r="R170" s="13" t="e">
        <f t="shared" si="24"/>
        <v>#DIV/0!</v>
      </c>
      <c r="T170" s="21" t="e">
        <f t="shared" si="25"/>
        <v>#DIV/0!</v>
      </c>
      <c r="U170" s="13" t="e">
        <f t="shared" si="22"/>
        <v>#DIV/0!</v>
      </c>
    </row>
    <row r="171" spans="3:21" x14ac:dyDescent="0.25">
      <c r="C171" s="20">
        <f t="shared" si="26"/>
        <v>0</v>
      </c>
      <c r="H171" s="13">
        <f t="shared" si="20"/>
        <v>0</v>
      </c>
      <c r="I171" s="15" t="e">
        <f t="shared" si="21"/>
        <v>#DIV/0!</v>
      </c>
      <c r="N171" s="12" t="e">
        <f t="shared" si="23"/>
        <v>#DIV/0!</v>
      </c>
      <c r="O171" s="15">
        <f>CHOOSE(MATCH(MONTH(A171)*100+DAY(A171),{0;316;501;1001;1115},1),0.7,0.75,0.8,0.75,0.7)</f>
        <v>0.7</v>
      </c>
      <c r="P171" s="11" t="e">
        <f t="shared" si="19"/>
        <v>#DIV/0!</v>
      </c>
      <c r="Q171" s="11">
        <f t="shared" si="27"/>
        <v>0.59066861168911811</v>
      </c>
      <c r="R171" s="13" t="e">
        <f t="shared" si="24"/>
        <v>#DIV/0!</v>
      </c>
      <c r="T171" s="21" t="e">
        <f t="shared" si="25"/>
        <v>#DIV/0!</v>
      </c>
      <c r="U171" s="13" t="e">
        <f t="shared" si="22"/>
        <v>#DIV/0!</v>
      </c>
    </row>
    <row r="172" spans="3:21" x14ac:dyDescent="0.25">
      <c r="C172" s="20">
        <f t="shared" si="26"/>
        <v>0</v>
      </c>
      <c r="H172" s="13">
        <f t="shared" si="20"/>
        <v>0</v>
      </c>
      <c r="I172" s="15" t="e">
        <f t="shared" si="21"/>
        <v>#DIV/0!</v>
      </c>
      <c r="N172" s="12" t="e">
        <f t="shared" si="23"/>
        <v>#DIV/0!</v>
      </c>
      <c r="O172" s="15">
        <f>CHOOSE(MATCH(MONTH(A172)*100+DAY(A172),{0;316;501;1001;1115},1),0.7,0.75,0.8,0.75,0.7)</f>
        <v>0.7</v>
      </c>
      <c r="P172" s="11" t="e">
        <f t="shared" si="19"/>
        <v>#DIV/0!</v>
      </c>
      <c r="Q172" s="11">
        <f t="shared" si="27"/>
        <v>0.59066861168911811</v>
      </c>
      <c r="R172" s="13" t="e">
        <f t="shared" si="24"/>
        <v>#DIV/0!</v>
      </c>
      <c r="T172" s="21" t="e">
        <f t="shared" si="25"/>
        <v>#DIV/0!</v>
      </c>
      <c r="U172" s="13" t="e">
        <f t="shared" si="22"/>
        <v>#DIV/0!</v>
      </c>
    </row>
    <row r="173" spans="3:21" x14ac:dyDescent="0.25">
      <c r="C173" s="20">
        <f t="shared" si="26"/>
        <v>0</v>
      </c>
      <c r="H173" s="13">
        <f t="shared" si="20"/>
        <v>0</v>
      </c>
      <c r="I173" s="15" t="e">
        <f t="shared" si="21"/>
        <v>#DIV/0!</v>
      </c>
      <c r="N173" s="12" t="e">
        <f t="shared" si="23"/>
        <v>#DIV/0!</v>
      </c>
      <c r="O173" s="15">
        <f>CHOOSE(MATCH(MONTH(A173)*100+DAY(A173),{0;316;501;1001;1115},1),0.7,0.75,0.8,0.75,0.7)</f>
        <v>0.7</v>
      </c>
      <c r="P173" s="11" t="e">
        <f t="shared" si="19"/>
        <v>#DIV/0!</v>
      </c>
      <c r="Q173" s="11">
        <f t="shared" si="27"/>
        <v>0.59066861168911811</v>
      </c>
      <c r="R173" s="13" t="e">
        <f t="shared" si="24"/>
        <v>#DIV/0!</v>
      </c>
      <c r="T173" s="21" t="e">
        <f t="shared" si="25"/>
        <v>#DIV/0!</v>
      </c>
      <c r="U173" s="13" t="e">
        <f t="shared" si="22"/>
        <v>#DIV/0!</v>
      </c>
    </row>
    <row r="174" spans="3:21" x14ac:dyDescent="0.25">
      <c r="C174" s="20">
        <f t="shared" si="26"/>
        <v>0</v>
      </c>
      <c r="H174" s="13">
        <f t="shared" si="20"/>
        <v>0</v>
      </c>
      <c r="I174" s="15" t="e">
        <f t="shared" si="21"/>
        <v>#DIV/0!</v>
      </c>
      <c r="N174" s="12" t="e">
        <f t="shared" si="23"/>
        <v>#DIV/0!</v>
      </c>
      <c r="O174" s="15">
        <f>CHOOSE(MATCH(MONTH(A174)*100+DAY(A174),{0;316;501;1001;1115},1),0.7,0.75,0.8,0.75,0.7)</f>
        <v>0.7</v>
      </c>
      <c r="P174" s="11" t="e">
        <f t="shared" si="19"/>
        <v>#DIV/0!</v>
      </c>
      <c r="Q174" s="11">
        <f t="shared" si="27"/>
        <v>0.59066861168911811</v>
      </c>
      <c r="R174" s="13" t="e">
        <f t="shared" si="24"/>
        <v>#DIV/0!</v>
      </c>
      <c r="T174" s="21" t="e">
        <f t="shared" si="25"/>
        <v>#DIV/0!</v>
      </c>
      <c r="U174" s="13" t="e">
        <f t="shared" si="22"/>
        <v>#DIV/0!</v>
      </c>
    </row>
    <row r="175" spans="3:21" x14ac:dyDescent="0.25">
      <c r="C175" s="20">
        <f t="shared" si="26"/>
        <v>0</v>
      </c>
      <c r="H175" s="13">
        <f t="shared" si="20"/>
        <v>0</v>
      </c>
      <c r="I175" s="15" t="e">
        <f t="shared" si="21"/>
        <v>#DIV/0!</v>
      </c>
      <c r="N175" s="12" t="e">
        <f t="shared" si="23"/>
        <v>#DIV/0!</v>
      </c>
      <c r="O175" s="15">
        <f>CHOOSE(MATCH(MONTH(A175)*100+DAY(A175),{0;316;501;1001;1115},1),0.7,0.75,0.8,0.75,0.7)</f>
        <v>0.7</v>
      </c>
      <c r="P175" s="11" t="e">
        <f t="shared" si="19"/>
        <v>#DIV/0!</v>
      </c>
      <c r="Q175" s="11">
        <f t="shared" si="27"/>
        <v>0.59066861168911811</v>
      </c>
      <c r="R175" s="13" t="e">
        <f t="shared" si="24"/>
        <v>#DIV/0!</v>
      </c>
      <c r="T175" s="21" t="e">
        <f t="shared" si="25"/>
        <v>#DIV/0!</v>
      </c>
      <c r="U175" s="13" t="e">
        <f t="shared" si="22"/>
        <v>#DIV/0!</v>
      </c>
    </row>
    <row r="176" spans="3:21" x14ac:dyDescent="0.25">
      <c r="C176" s="20">
        <f t="shared" si="26"/>
        <v>0</v>
      </c>
      <c r="H176" s="13">
        <f t="shared" si="20"/>
        <v>0</v>
      </c>
      <c r="I176" s="15" t="e">
        <f t="shared" si="21"/>
        <v>#DIV/0!</v>
      </c>
      <c r="N176" s="12" t="e">
        <f t="shared" si="23"/>
        <v>#DIV/0!</v>
      </c>
      <c r="O176" s="15">
        <f>CHOOSE(MATCH(MONTH(A176)*100+DAY(A176),{0;316;501;1001;1115},1),0.7,0.75,0.8,0.75,0.7)</f>
        <v>0.7</v>
      </c>
      <c r="P176" s="11" t="e">
        <f t="shared" si="19"/>
        <v>#DIV/0!</v>
      </c>
      <c r="Q176" s="11">
        <f t="shared" si="27"/>
        <v>0.59066861168911811</v>
      </c>
      <c r="R176" s="13" t="e">
        <f t="shared" si="24"/>
        <v>#DIV/0!</v>
      </c>
      <c r="T176" s="21" t="e">
        <f t="shared" si="25"/>
        <v>#DIV/0!</v>
      </c>
      <c r="U176" s="13" t="e">
        <f t="shared" si="22"/>
        <v>#DIV/0!</v>
      </c>
    </row>
    <row r="177" spans="3:21" x14ac:dyDescent="0.25">
      <c r="C177" s="20">
        <f t="shared" si="26"/>
        <v>0</v>
      </c>
      <c r="H177" s="13">
        <f t="shared" si="20"/>
        <v>0</v>
      </c>
      <c r="I177" s="15" t="e">
        <f t="shared" si="21"/>
        <v>#DIV/0!</v>
      </c>
      <c r="N177" s="12" t="e">
        <f t="shared" si="23"/>
        <v>#DIV/0!</v>
      </c>
      <c r="O177" s="15">
        <f>CHOOSE(MATCH(MONTH(A177)*100+DAY(A177),{0;316;501;1001;1115},1),0.7,0.75,0.8,0.75,0.7)</f>
        <v>0.7</v>
      </c>
      <c r="P177" s="11" t="e">
        <f t="shared" si="19"/>
        <v>#DIV/0!</v>
      </c>
      <c r="Q177" s="11">
        <f t="shared" si="27"/>
        <v>0.59066861168911811</v>
      </c>
      <c r="R177" s="13" t="e">
        <f t="shared" si="24"/>
        <v>#DIV/0!</v>
      </c>
      <c r="T177" s="21" t="e">
        <f t="shared" si="25"/>
        <v>#DIV/0!</v>
      </c>
      <c r="U177" s="13" t="e">
        <f t="shared" si="22"/>
        <v>#DIV/0!</v>
      </c>
    </row>
    <row r="178" spans="3:21" x14ac:dyDescent="0.25">
      <c r="C178" s="20">
        <f t="shared" si="26"/>
        <v>0</v>
      </c>
      <c r="H178" s="13">
        <f t="shared" si="20"/>
        <v>0</v>
      </c>
      <c r="I178" s="15" t="e">
        <f t="shared" si="21"/>
        <v>#DIV/0!</v>
      </c>
      <c r="N178" s="12" t="e">
        <f t="shared" si="23"/>
        <v>#DIV/0!</v>
      </c>
      <c r="O178" s="15">
        <f>CHOOSE(MATCH(MONTH(A178)*100+DAY(A178),{0;316;501;1001;1115},1),0.7,0.75,0.8,0.75,0.7)</f>
        <v>0.7</v>
      </c>
      <c r="P178" s="11" t="e">
        <f t="shared" si="19"/>
        <v>#DIV/0!</v>
      </c>
      <c r="Q178" s="11">
        <f t="shared" si="27"/>
        <v>0.59066861168911811</v>
      </c>
      <c r="R178" s="13" t="e">
        <f t="shared" si="24"/>
        <v>#DIV/0!</v>
      </c>
      <c r="T178" s="21" t="e">
        <f t="shared" si="25"/>
        <v>#DIV/0!</v>
      </c>
      <c r="U178" s="13" t="e">
        <f t="shared" si="22"/>
        <v>#DIV/0!</v>
      </c>
    </row>
    <row r="179" spans="3:21" x14ac:dyDescent="0.25">
      <c r="C179" s="20">
        <f t="shared" si="26"/>
        <v>0</v>
      </c>
      <c r="H179" s="13">
        <f t="shared" si="20"/>
        <v>0</v>
      </c>
      <c r="I179" s="15" t="e">
        <f t="shared" si="21"/>
        <v>#DIV/0!</v>
      </c>
      <c r="N179" s="12" t="e">
        <f t="shared" si="23"/>
        <v>#DIV/0!</v>
      </c>
      <c r="O179" s="15">
        <f>CHOOSE(MATCH(MONTH(A179)*100+DAY(A179),{0;316;501;1001;1115},1),0.7,0.75,0.8,0.75,0.7)</f>
        <v>0.7</v>
      </c>
      <c r="P179" s="11" t="e">
        <f t="shared" si="19"/>
        <v>#DIV/0!</v>
      </c>
      <c r="Q179" s="11">
        <f t="shared" si="27"/>
        <v>0.59066861168911811</v>
      </c>
      <c r="R179" s="13" t="e">
        <f t="shared" si="24"/>
        <v>#DIV/0!</v>
      </c>
      <c r="T179" s="21" t="e">
        <f t="shared" si="25"/>
        <v>#DIV/0!</v>
      </c>
      <c r="U179" s="13" t="e">
        <f t="shared" si="22"/>
        <v>#DIV/0!</v>
      </c>
    </row>
    <row r="180" spans="3:21" x14ac:dyDescent="0.25">
      <c r="C180" s="20">
        <f t="shared" si="26"/>
        <v>0</v>
      </c>
      <c r="H180" s="13">
        <f t="shared" si="20"/>
        <v>0</v>
      </c>
      <c r="I180" s="15" t="e">
        <f t="shared" si="21"/>
        <v>#DIV/0!</v>
      </c>
      <c r="N180" s="12" t="e">
        <f t="shared" si="23"/>
        <v>#DIV/0!</v>
      </c>
      <c r="O180" s="15">
        <f>CHOOSE(MATCH(MONTH(A180)*100+DAY(A180),{0;316;501;1001;1115},1),0.7,0.75,0.8,0.75,0.7)</f>
        <v>0.7</v>
      </c>
      <c r="P180" s="11" t="e">
        <f t="shared" si="19"/>
        <v>#DIV/0!</v>
      </c>
      <c r="Q180" s="11">
        <f t="shared" si="27"/>
        <v>0.59066861168911811</v>
      </c>
      <c r="R180" s="13" t="e">
        <f t="shared" si="24"/>
        <v>#DIV/0!</v>
      </c>
      <c r="T180" s="21" t="e">
        <f t="shared" si="25"/>
        <v>#DIV/0!</v>
      </c>
      <c r="U180" s="13" t="e">
        <f t="shared" si="22"/>
        <v>#DIV/0!</v>
      </c>
    </row>
    <row r="181" spans="3:21" x14ac:dyDescent="0.25">
      <c r="C181" s="20">
        <f t="shared" si="26"/>
        <v>0</v>
      </c>
      <c r="H181" s="13">
        <f t="shared" si="20"/>
        <v>0</v>
      </c>
      <c r="I181" s="15" t="e">
        <f t="shared" si="21"/>
        <v>#DIV/0!</v>
      </c>
      <c r="N181" s="12" t="e">
        <f t="shared" si="23"/>
        <v>#DIV/0!</v>
      </c>
      <c r="O181" s="15">
        <f>CHOOSE(MATCH(MONTH(A181)*100+DAY(A181),{0;316;501;1001;1115},1),0.7,0.75,0.8,0.75,0.7)</f>
        <v>0.7</v>
      </c>
      <c r="P181" s="11" t="e">
        <f t="shared" si="19"/>
        <v>#DIV/0!</v>
      </c>
      <c r="Q181" s="11">
        <f t="shared" si="27"/>
        <v>0.59066861168911811</v>
      </c>
      <c r="R181" s="13" t="e">
        <f t="shared" si="24"/>
        <v>#DIV/0!</v>
      </c>
      <c r="T181" s="21" t="e">
        <f t="shared" si="25"/>
        <v>#DIV/0!</v>
      </c>
      <c r="U181" s="13" t="e">
        <f t="shared" si="22"/>
        <v>#DIV/0!</v>
      </c>
    </row>
    <row r="182" spans="3:21" x14ac:dyDescent="0.25">
      <c r="C182" s="20">
        <f t="shared" si="26"/>
        <v>0</v>
      </c>
      <c r="H182" s="13">
        <f t="shared" si="20"/>
        <v>0</v>
      </c>
      <c r="I182" s="15" t="e">
        <f t="shared" si="21"/>
        <v>#DIV/0!</v>
      </c>
      <c r="N182" s="12" t="e">
        <f t="shared" si="23"/>
        <v>#DIV/0!</v>
      </c>
      <c r="O182" s="15">
        <f>CHOOSE(MATCH(MONTH(A182)*100+DAY(A182),{0;316;501;1001;1115},1),0.7,0.75,0.8,0.75,0.7)</f>
        <v>0.7</v>
      </c>
      <c r="P182" s="11" t="e">
        <f t="shared" si="19"/>
        <v>#DIV/0!</v>
      </c>
      <c r="Q182" s="11">
        <f t="shared" si="27"/>
        <v>0.59066861168911811</v>
      </c>
      <c r="R182" s="13" t="e">
        <f t="shared" si="24"/>
        <v>#DIV/0!</v>
      </c>
      <c r="T182" s="21" t="e">
        <f t="shared" si="25"/>
        <v>#DIV/0!</v>
      </c>
      <c r="U182" s="13" t="e">
        <f t="shared" si="22"/>
        <v>#DIV/0!</v>
      </c>
    </row>
    <row r="183" spans="3:21" x14ac:dyDescent="0.25">
      <c r="C183" s="20">
        <f t="shared" si="26"/>
        <v>0</v>
      </c>
      <c r="H183" s="13">
        <f t="shared" si="20"/>
        <v>0</v>
      </c>
      <c r="I183" s="15" t="e">
        <f t="shared" si="21"/>
        <v>#DIV/0!</v>
      </c>
      <c r="N183" s="12" t="e">
        <f t="shared" si="23"/>
        <v>#DIV/0!</v>
      </c>
      <c r="O183" s="15">
        <f>CHOOSE(MATCH(MONTH(A183)*100+DAY(A183),{0;316;501;1001;1115},1),0.7,0.75,0.8,0.75,0.7)</f>
        <v>0.7</v>
      </c>
      <c r="P183" s="11" t="e">
        <f t="shared" si="19"/>
        <v>#DIV/0!</v>
      </c>
      <c r="Q183" s="11">
        <f t="shared" si="27"/>
        <v>0.59066861168911811</v>
      </c>
      <c r="R183" s="13" t="e">
        <f t="shared" si="24"/>
        <v>#DIV/0!</v>
      </c>
      <c r="T183" s="21" t="e">
        <f t="shared" si="25"/>
        <v>#DIV/0!</v>
      </c>
      <c r="U183" s="13" t="e">
        <f t="shared" si="22"/>
        <v>#DIV/0!</v>
      </c>
    </row>
    <row r="184" spans="3:21" x14ac:dyDescent="0.25">
      <c r="C184" s="20">
        <f t="shared" si="26"/>
        <v>0</v>
      </c>
      <c r="H184" s="13">
        <f t="shared" si="20"/>
        <v>0</v>
      </c>
      <c r="I184" s="15" t="e">
        <f t="shared" si="21"/>
        <v>#DIV/0!</v>
      </c>
      <c r="N184" s="12" t="e">
        <f t="shared" si="23"/>
        <v>#DIV/0!</v>
      </c>
      <c r="O184" s="15">
        <f>CHOOSE(MATCH(MONTH(A184)*100+DAY(A184),{0;316;501;1001;1115},1),0.7,0.75,0.8,0.75,0.7)</f>
        <v>0.7</v>
      </c>
      <c r="P184" s="11" t="e">
        <f t="shared" si="19"/>
        <v>#DIV/0!</v>
      </c>
      <c r="Q184" s="11">
        <f t="shared" si="27"/>
        <v>0.59066861168911811</v>
      </c>
      <c r="R184" s="13" t="e">
        <f t="shared" si="24"/>
        <v>#DIV/0!</v>
      </c>
      <c r="T184" s="21" t="e">
        <f t="shared" si="25"/>
        <v>#DIV/0!</v>
      </c>
      <c r="U184" s="13" t="e">
        <f t="shared" si="22"/>
        <v>#DIV/0!</v>
      </c>
    </row>
    <row r="185" spans="3:21" x14ac:dyDescent="0.25">
      <c r="C185" s="20">
        <f t="shared" si="26"/>
        <v>0</v>
      </c>
      <c r="H185" s="13">
        <f t="shared" si="20"/>
        <v>0</v>
      </c>
      <c r="I185" s="15" t="e">
        <f t="shared" si="21"/>
        <v>#DIV/0!</v>
      </c>
      <c r="N185" s="12" t="e">
        <f t="shared" si="23"/>
        <v>#DIV/0!</v>
      </c>
      <c r="O185" s="15">
        <f>CHOOSE(MATCH(MONTH(A185)*100+DAY(A185),{0;316;501;1001;1115},1),0.7,0.75,0.8,0.75,0.7)</f>
        <v>0.7</v>
      </c>
      <c r="P185" s="11" t="e">
        <f t="shared" si="19"/>
        <v>#DIV/0!</v>
      </c>
      <c r="Q185" s="11">
        <f t="shared" si="27"/>
        <v>0.59066861168911811</v>
      </c>
      <c r="R185" s="13" t="e">
        <f t="shared" si="24"/>
        <v>#DIV/0!</v>
      </c>
      <c r="T185" s="21" t="e">
        <f t="shared" si="25"/>
        <v>#DIV/0!</v>
      </c>
      <c r="U185" s="13" t="e">
        <f t="shared" si="22"/>
        <v>#DIV/0!</v>
      </c>
    </row>
    <row r="186" spans="3:21" x14ac:dyDescent="0.25">
      <c r="C186" s="20">
        <f t="shared" si="26"/>
        <v>0</v>
      </c>
      <c r="H186" s="13">
        <f t="shared" si="20"/>
        <v>0</v>
      </c>
      <c r="I186" s="15" t="e">
        <f t="shared" si="21"/>
        <v>#DIV/0!</v>
      </c>
      <c r="N186" s="12" t="e">
        <f t="shared" si="23"/>
        <v>#DIV/0!</v>
      </c>
      <c r="O186" s="15">
        <f>CHOOSE(MATCH(MONTH(A186)*100+DAY(A186),{0;316;501;1001;1115},1),0.7,0.75,0.8,0.75,0.7)</f>
        <v>0.7</v>
      </c>
      <c r="P186" s="11" t="e">
        <f t="shared" si="19"/>
        <v>#DIV/0!</v>
      </c>
      <c r="Q186" s="11">
        <f t="shared" si="27"/>
        <v>0.59066861168911811</v>
      </c>
      <c r="R186" s="13" t="e">
        <f t="shared" si="24"/>
        <v>#DIV/0!</v>
      </c>
      <c r="T186" s="21" t="e">
        <f t="shared" si="25"/>
        <v>#DIV/0!</v>
      </c>
      <c r="U186" s="13" t="e">
        <f t="shared" si="22"/>
        <v>#DIV/0!</v>
      </c>
    </row>
    <row r="187" spans="3:21" x14ac:dyDescent="0.25">
      <c r="C187" s="20">
        <f t="shared" si="26"/>
        <v>0</v>
      </c>
      <c r="H187" s="13">
        <f t="shared" si="20"/>
        <v>0</v>
      </c>
      <c r="I187" s="15" t="e">
        <f t="shared" si="21"/>
        <v>#DIV/0!</v>
      </c>
      <c r="N187" s="12" t="e">
        <f t="shared" si="23"/>
        <v>#DIV/0!</v>
      </c>
      <c r="O187" s="15">
        <f>CHOOSE(MATCH(MONTH(A187)*100+DAY(A187),{0;316;501;1001;1115},1),0.7,0.75,0.8,0.75,0.7)</f>
        <v>0.7</v>
      </c>
      <c r="P187" s="11" t="e">
        <f t="shared" si="19"/>
        <v>#DIV/0!</v>
      </c>
      <c r="Q187" s="11">
        <f t="shared" si="27"/>
        <v>0.59066861168911811</v>
      </c>
      <c r="R187" s="13" t="e">
        <f t="shared" si="24"/>
        <v>#DIV/0!</v>
      </c>
      <c r="T187" s="21" t="e">
        <f t="shared" si="25"/>
        <v>#DIV/0!</v>
      </c>
      <c r="U187" s="13" t="e">
        <f t="shared" si="22"/>
        <v>#DIV/0!</v>
      </c>
    </row>
    <row r="188" spans="3:21" x14ac:dyDescent="0.25">
      <c r="C188" s="20">
        <f t="shared" si="26"/>
        <v>0</v>
      </c>
      <c r="H188" s="13">
        <f t="shared" si="20"/>
        <v>0</v>
      </c>
      <c r="I188" s="15" t="e">
        <f t="shared" si="21"/>
        <v>#DIV/0!</v>
      </c>
      <c r="N188" s="12" t="e">
        <f t="shared" si="23"/>
        <v>#DIV/0!</v>
      </c>
      <c r="O188" s="15">
        <f>CHOOSE(MATCH(MONTH(A188)*100+DAY(A188),{0;316;501;1001;1115},1),0.7,0.75,0.8,0.75,0.7)</f>
        <v>0.7</v>
      </c>
      <c r="P188" s="11" t="e">
        <f t="shared" si="19"/>
        <v>#DIV/0!</v>
      </c>
      <c r="Q188" s="11">
        <f t="shared" si="27"/>
        <v>0.59066861168911811</v>
      </c>
      <c r="R188" s="13" t="e">
        <f t="shared" si="24"/>
        <v>#DIV/0!</v>
      </c>
      <c r="T188" s="21" t="e">
        <f t="shared" si="25"/>
        <v>#DIV/0!</v>
      </c>
      <c r="U188" s="13" t="e">
        <f t="shared" si="22"/>
        <v>#DIV/0!</v>
      </c>
    </row>
    <row r="189" spans="3:21" x14ac:dyDescent="0.25">
      <c r="C189" s="20">
        <f t="shared" si="26"/>
        <v>0</v>
      </c>
      <c r="H189" s="13">
        <f t="shared" si="20"/>
        <v>0</v>
      </c>
      <c r="I189" s="15" t="e">
        <f t="shared" si="21"/>
        <v>#DIV/0!</v>
      </c>
      <c r="N189" s="12" t="e">
        <f t="shared" si="23"/>
        <v>#DIV/0!</v>
      </c>
      <c r="O189" s="15">
        <f>CHOOSE(MATCH(MONTH(A189)*100+DAY(A189),{0;316;501;1001;1115},1),0.7,0.75,0.8,0.75,0.7)</f>
        <v>0.7</v>
      </c>
      <c r="P189" s="11" t="e">
        <f t="shared" si="19"/>
        <v>#DIV/0!</v>
      </c>
      <c r="Q189" s="11">
        <f t="shared" si="27"/>
        <v>0.59066861168911811</v>
      </c>
      <c r="R189" s="13" t="e">
        <f t="shared" si="24"/>
        <v>#DIV/0!</v>
      </c>
      <c r="T189" s="21" t="e">
        <f t="shared" si="25"/>
        <v>#DIV/0!</v>
      </c>
      <c r="U189" s="13" t="e">
        <f t="shared" si="22"/>
        <v>#DIV/0!</v>
      </c>
    </row>
    <row r="190" spans="3:21" x14ac:dyDescent="0.25">
      <c r="C190" s="20">
        <f t="shared" si="26"/>
        <v>0</v>
      </c>
      <c r="H190" s="13">
        <f t="shared" si="20"/>
        <v>0</v>
      </c>
      <c r="I190" s="15" t="e">
        <f t="shared" si="21"/>
        <v>#DIV/0!</v>
      </c>
      <c r="N190" s="12" t="e">
        <f t="shared" si="23"/>
        <v>#DIV/0!</v>
      </c>
      <c r="O190" s="15">
        <f>CHOOSE(MATCH(MONTH(A190)*100+DAY(A190),{0;316;501;1001;1115},1),0.7,0.75,0.8,0.75,0.7)</f>
        <v>0.7</v>
      </c>
      <c r="P190" s="11" t="e">
        <f t="shared" si="19"/>
        <v>#DIV/0!</v>
      </c>
      <c r="Q190" s="11">
        <f t="shared" si="27"/>
        <v>0.59066861168911811</v>
      </c>
      <c r="R190" s="13" t="e">
        <f t="shared" si="24"/>
        <v>#DIV/0!</v>
      </c>
      <c r="T190" s="21" t="e">
        <f t="shared" si="25"/>
        <v>#DIV/0!</v>
      </c>
      <c r="U190" s="13" t="e">
        <f t="shared" si="22"/>
        <v>#DIV/0!</v>
      </c>
    </row>
    <row r="191" spans="3:21" x14ac:dyDescent="0.25">
      <c r="C191" s="20">
        <f t="shared" si="26"/>
        <v>0</v>
      </c>
      <c r="H191" s="13">
        <f t="shared" si="20"/>
        <v>0</v>
      </c>
      <c r="I191" s="15" t="e">
        <f t="shared" si="21"/>
        <v>#DIV/0!</v>
      </c>
      <c r="N191" s="12" t="e">
        <f t="shared" si="23"/>
        <v>#DIV/0!</v>
      </c>
      <c r="O191" s="15">
        <f>CHOOSE(MATCH(MONTH(A191)*100+DAY(A191),{0;316;501;1001;1115},1),0.7,0.75,0.8,0.75,0.7)</f>
        <v>0.7</v>
      </c>
      <c r="P191" s="11" t="e">
        <f t="shared" si="19"/>
        <v>#DIV/0!</v>
      </c>
      <c r="Q191" s="11">
        <f t="shared" si="27"/>
        <v>0.59066861168911811</v>
      </c>
      <c r="R191" s="13" t="e">
        <f t="shared" si="24"/>
        <v>#DIV/0!</v>
      </c>
      <c r="T191" s="21" t="e">
        <f t="shared" si="25"/>
        <v>#DIV/0!</v>
      </c>
      <c r="U191" s="13" t="e">
        <f t="shared" si="22"/>
        <v>#DIV/0!</v>
      </c>
    </row>
    <row r="192" spans="3:21" x14ac:dyDescent="0.25">
      <c r="C192" s="20">
        <f t="shared" si="26"/>
        <v>0</v>
      </c>
      <c r="H192" s="13">
        <f t="shared" si="20"/>
        <v>0</v>
      </c>
      <c r="I192" s="15" t="e">
        <f t="shared" si="21"/>
        <v>#DIV/0!</v>
      </c>
      <c r="N192" s="12" t="e">
        <f t="shared" si="23"/>
        <v>#DIV/0!</v>
      </c>
      <c r="O192" s="15">
        <f>CHOOSE(MATCH(MONTH(A192)*100+DAY(A192),{0;316;501;1001;1115},1),0.7,0.75,0.8,0.75,0.7)</f>
        <v>0.7</v>
      </c>
      <c r="P192" s="11" t="e">
        <f t="shared" si="19"/>
        <v>#DIV/0!</v>
      </c>
      <c r="Q192" s="11">
        <f t="shared" si="27"/>
        <v>0.59066861168911811</v>
      </c>
      <c r="R192" s="13" t="e">
        <f t="shared" si="24"/>
        <v>#DIV/0!</v>
      </c>
      <c r="T192" s="21" t="e">
        <f t="shared" si="25"/>
        <v>#DIV/0!</v>
      </c>
      <c r="U192" s="13" t="e">
        <f t="shared" si="22"/>
        <v>#DIV/0!</v>
      </c>
    </row>
    <row r="193" spans="3:21" x14ac:dyDescent="0.25">
      <c r="C193" s="20">
        <f t="shared" si="26"/>
        <v>0</v>
      </c>
      <c r="H193" s="13">
        <f t="shared" si="20"/>
        <v>0</v>
      </c>
      <c r="I193" s="15" t="e">
        <f t="shared" si="21"/>
        <v>#DIV/0!</v>
      </c>
      <c r="N193" s="12" t="e">
        <f t="shared" si="23"/>
        <v>#DIV/0!</v>
      </c>
      <c r="O193" s="15">
        <f>CHOOSE(MATCH(MONTH(A193)*100+DAY(A193),{0;316;501;1001;1115},1),0.7,0.75,0.8,0.75,0.7)</f>
        <v>0.7</v>
      </c>
      <c r="P193" s="11" t="e">
        <f t="shared" si="19"/>
        <v>#DIV/0!</v>
      </c>
      <c r="Q193" s="11">
        <f t="shared" si="27"/>
        <v>0.59066861168911811</v>
      </c>
      <c r="R193" s="13" t="e">
        <f t="shared" si="24"/>
        <v>#DIV/0!</v>
      </c>
      <c r="T193" s="21" t="e">
        <f t="shared" si="25"/>
        <v>#DIV/0!</v>
      </c>
      <c r="U193" s="13" t="e">
        <f t="shared" si="22"/>
        <v>#DIV/0!</v>
      </c>
    </row>
    <row r="194" spans="3:21" x14ac:dyDescent="0.25">
      <c r="C194" s="20">
        <f t="shared" si="26"/>
        <v>0</v>
      </c>
      <c r="H194" s="13">
        <f t="shared" si="20"/>
        <v>0</v>
      </c>
      <c r="I194" s="15" t="e">
        <f t="shared" si="21"/>
        <v>#DIV/0!</v>
      </c>
      <c r="N194" s="12" t="e">
        <f t="shared" si="23"/>
        <v>#DIV/0!</v>
      </c>
      <c r="O194" s="15">
        <f>CHOOSE(MATCH(MONTH(A194)*100+DAY(A194),{0;316;501;1001;1115},1),0.7,0.75,0.8,0.75,0.7)</f>
        <v>0.7</v>
      </c>
      <c r="P194" s="11" t="e">
        <f t="shared" si="19"/>
        <v>#DIV/0!</v>
      </c>
      <c r="Q194" s="11">
        <f t="shared" si="27"/>
        <v>0.59066861168911811</v>
      </c>
      <c r="R194" s="13" t="e">
        <f t="shared" si="24"/>
        <v>#DIV/0!</v>
      </c>
      <c r="T194" s="21" t="e">
        <f t="shared" si="25"/>
        <v>#DIV/0!</v>
      </c>
      <c r="U194" s="13" t="e">
        <f t="shared" si="22"/>
        <v>#DIV/0!</v>
      </c>
    </row>
    <row r="195" spans="3:21" x14ac:dyDescent="0.25">
      <c r="C195" s="20">
        <f t="shared" si="26"/>
        <v>0</v>
      </c>
      <c r="H195" s="13">
        <f t="shared" si="20"/>
        <v>0</v>
      </c>
      <c r="I195" s="15" t="e">
        <f t="shared" si="21"/>
        <v>#DIV/0!</v>
      </c>
      <c r="N195" s="12" t="e">
        <f t="shared" si="23"/>
        <v>#DIV/0!</v>
      </c>
      <c r="O195" s="15">
        <f>CHOOSE(MATCH(MONTH(A195)*100+DAY(A195),{0;316;501;1001;1115},1),0.7,0.75,0.8,0.75,0.7)</f>
        <v>0.7</v>
      </c>
      <c r="P195" s="11" t="e">
        <f t="shared" si="19"/>
        <v>#DIV/0!</v>
      </c>
      <c r="Q195" s="11">
        <f t="shared" si="27"/>
        <v>0.59066861168911811</v>
      </c>
      <c r="R195" s="13" t="e">
        <f t="shared" si="24"/>
        <v>#DIV/0!</v>
      </c>
      <c r="T195" s="21" t="e">
        <f t="shared" si="25"/>
        <v>#DIV/0!</v>
      </c>
      <c r="U195" s="13" t="e">
        <f t="shared" si="22"/>
        <v>#DIV/0!</v>
      </c>
    </row>
    <row r="196" spans="3:21" x14ac:dyDescent="0.25">
      <c r="C196" s="20">
        <f t="shared" si="26"/>
        <v>0</v>
      </c>
      <c r="H196" s="13">
        <f t="shared" si="20"/>
        <v>0</v>
      </c>
      <c r="I196" s="15" t="e">
        <f t="shared" si="21"/>
        <v>#DIV/0!</v>
      </c>
      <c r="N196" s="12" t="e">
        <f t="shared" si="23"/>
        <v>#DIV/0!</v>
      </c>
      <c r="O196" s="15">
        <f>CHOOSE(MATCH(MONTH(A196)*100+DAY(A196),{0;316;501;1001;1115},1),0.7,0.75,0.8,0.75,0.7)</f>
        <v>0.7</v>
      </c>
      <c r="P196" s="11" t="e">
        <f t="shared" si="19"/>
        <v>#DIV/0!</v>
      </c>
      <c r="Q196" s="11">
        <f t="shared" si="27"/>
        <v>0.59066861168911811</v>
      </c>
      <c r="R196" s="13" t="e">
        <f t="shared" si="24"/>
        <v>#DIV/0!</v>
      </c>
      <c r="T196" s="21" t="e">
        <f t="shared" si="25"/>
        <v>#DIV/0!</v>
      </c>
      <c r="U196" s="13" t="e">
        <f t="shared" si="22"/>
        <v>#DIV/0!</v>
      </c>
    </row>
    <row r="197" spans="3:21" x14ac:dyDescent="0.25">
      <c r="C197" s="20">
        <f t="shared" si="26"/>
        <v>0</v>
      </c>
      <c r="H197" s="13">
        <f t="shared" si="20"/>
        <v>0</v>
      </c>
      <c r="I197" s="15" t="e">
        <f t="shared" si="21"/>
        <v>#DIV/0!</v>
      </c>
      <c r="N197" s="12" t="e">
        <f t="shared" si="23"/>
        <v>#DIV/0!</v>
      </c>
      <c r="O197" s="15">
        <f>CHOOSE(MATCH(MONTH(A197)*100+DAY(A197),{0;316;501;1001;1115},1),0.7,0.75,0.8,0.75,0.7)</f>
        <v>0.7</v>
      </c>
      <c r="P197" s="11" t="e">
        <f t="shared" si="19"/>
        <v>#DIV/0!</v>
      </c>
      <c r="Q197" s="11">
        <f t="shared" si="27"/>
        <v>0.59066861168911811</v>
      </c>
      <c r="R197" s="13" t="e">
        <f t="shared" si="24"/>
        <v>#DIV/0!</v>
      </c>
      <c r="T197" s="21" t="e">
        <f t="shared" si="25"/>
        <v>#DIV/0!</v>
      </c>
      <c r="U197" s="13" t="e">
        <f t="shared" si="22"/>
        <v>#DIV/0!</v>
      </c>
    </row>
    <row r="198" spans="3:21" x14ac:dyDescent="0.25">
      <c r="C198" s="20">
        <f t="shared" si="26"/>
        <v>0</v>
      </c>
      <c r="H198" s="13">
        <f t="shared" si="20"/>
        <v>0</v>
      </c>
      <c r="I198" s="15" t="e">
        <f t="shared" si="21"/>
        <v>#DIV/0!</v>
      </c>
      <c r="N198" s="12" t="e">
        <f t="shared" si="23"/>
        <v>#DIV/0!</v>
      </c>
      <c r="O198" s="15">
        <f>CHOOSE(MATCH(MONTH(A198)*100+DAY(A198),{0;316;501;1001;1115},1),0.7,0.75,0.8,0.75,0.7)</f>
        <v>0.7</v>
      </c>
      <c r="P198" s="11" t="e">
        <f t="shared" ref="P198:P261" si="28">((D198*O198)+(E198*0.1)+(F198*0.05))/(D198+E198+F198+G198)</f>
        <v>#DIV/0!</v>
      </c>
      <c r="Q198" s="11">
        <f t="shared" si="27"/>
        <v>0.59066861168911811</v>
      </c>
      <c r="R198" s="13" t="e">
        <f t="shared" si="24"/>
        <v>#DIV/0!</v>
      </c>
      <c r="T198" s="21" t="e">
        <f t="shared" si="25"/>
        <v>#DIV/0!</v>
      </c>
      <c r="U198" s="13" t="e">
        <f t="shared" si="22"/>
        <v>#DIV/0!</v>
      </c>
    </row>
    <row r="199" spans="3:21" x14ac:dyDescent="0.25">
      <c r="C199" s="20">
        <f t="shared" si="26"/>
        <v>0</v>
      </c>
      <c r="H199" s="13">
        <f t="shared" ref="H199:H262" si="29">D199+E199+F199+G199</f>
        <v>0</v>
      </c>
      <c r="I199" s="15" t="e">
        <f t="shared" ref="I199:I262" si="30">D199/(D199+E199+F199+G199)</f>
        <v>#DIV/0!</v>
      </c>
      <c r="N199" s="12" t="e">
        <f t="shared" si="23"/>
        <v>#DIV/0!</v>
      </c>
      <c r="O199" s="15">
        <f>CHOOSE(MATCH(MONTH(A199)*100+DAY(A199),{0;316;501;1001;1115},1),0.7,0.75,0.8,0.75,0.7)</f>
        <v>0.7</v>
      </c>
      <c r="P199" s="11" t="e">
        <f t="shared" si="28"/>
        <v>#DIV/0!</v>
      </c>
      <c r="Q199" s="11">
        <f t="shared" si="27"/>
        <v>0.59066861168911811</v>
      </c>
      <c r="R199" s="13" t="e">
        <f t="shared" si="24"/>
        <v>#DIV/0!</v>
      </c>
      <c r="T199" s="21" t="e">
        <f t="shared" si="25"/>
        <v>#DIV/0!</v>
      </c>
      <c r="U199" s="13" t="e">
        <f t="shared" ref="U199:U262" si="31">N198*R199</f>
        <v>#DIV/0!</v>
      </c>
    </row>
    <row r="200" spans="3:21" x14ac:dyDescent="0.25">
      <c r="C200" s="20">
        <f t="shared" si="26"/>
        <v>0</v>
      </c>
      <c r="H200" s="13">
        <f t="shared" si="29"/>
        <v>0</v>
      </c>
      <c r="I200" s="15" t="e">
        <f t="shared" si="30"/>
        <v>#DIV/0!</v>
      </c>
      <c r="N200" s="12" t="e">
        <f t="shared" ref="N200:N263" si="32">(D200*J200+E200*K200+F200*L200+G200*M200)/(D200+E200+F200+G200)</f>
        <v>#DIV/0!</v>
      </c>
      <c r="O200" s="15">
        <f>CHOOSE(MATCH(MONTH(A200)*100+DAY(A200),{0;316;501;1001;1115},1),0.7,0.75,0.8,0.75,0.7)</f>
        <v>0.7</v>
      </c>
      <c r="P200" s="11" t="e">
        <f t="shared" si="28"/>
        <v>#DIV/0!</v>
      </c>
      <c r="Q200" s="11">
        <f t="shared" si="27"/>
        <v>0.59066861168911811</v>
      </c>
      <c r="R200" s="13" t="e">
        <f t="shared" ref="R200:R263" si="33">(D200+E200+F200+G200)/((B200-B199)/100)</f>
        <v>#DIV/0!</v>
      </c>
      <c r="T200" s="21" t="e">
        <f t="shared" ref="T200:T263" si="34">(R200-S200)/S200</f>
        <v>#DIV/0!</v>
      </c>
      <c r="U200" s="13" t="e">
        <f t="shared" si="31"/>
        <v>#DIV/0!</v>
      </c>
    </row>
    <row r="201" spans="3:21" x14ac:dyDescent="0.25">
      <c r="C201" s="20">
        <f t="shared" ref="C201:C264" si="35">B201-B200</f>
        <v>0</v>
      </c>
      <c r="H201" s="13">
        <f t="shared" si="29"/>
        <v>0</v>
      </c>
      <c r="I201" s="15" t="e">
        <f t="shared" si="30"/>
        <v>#DIV/0!</v>
      </c>
      <c r="N201" s="12" t="e">
        <f t="shared" si="32"/>
        <v>#DIV/0!</v>
      </c>
      <c r="O201" s="15">
        <f>CHOOSE(MATCH(MONTH(A201)*100+DAY(A201),{0;316;501;1001;1115},1),0.7,0.75,0.8,0.75,0.7)</f>
        <v>0.7</v>
      </c>
      <c r="P201" s="11" t="e">
        <f t="shared" si="28"/>
        <v>#DIV/0!</v>
      </c>
      <c r="Q201" s="11">
        <f t="shared" si="27"/>
        <v>0.59066861168911811</v>
      </c>
      <c r="R201" s="13" t="e">
        <f t="shared" si="33"/>
        <v>#DIV/0!</v>
      </c>
      <c r="T201" s="21" t="e">
        <f t="shared" si="34"/>
        <v>#DIV/0!</v>
      </c>
      <c r="U201" s="13" t="e">
        <f t="shared" si="31"/>
        <v>#DIV/0!</v>
      </c>
    </row>
    <row r="202" spans="3:21" x14ac:dyDescent="0.25">
      <c r="C202" s="20">
        <f t="shared" si="35"/>
        <v>0</v>
      </c>
      <c r="H202" s="13">
        <f t="shared" si="29"/>
        <v>0</v>
      </c>
      <c r="I202" s="15" t="e">
        <f t="shared" si="30"/>
        <v>#DIV/0!</v>
      </c>
      <c r="N202" s="12" t="e">
        <f t="shared" si="32"/>
        <v>#DIV/0!</v>
      </c>
      <c r="O202" s="15">
        <f>CHOOSE(MATCH(MONTH(A202)*100+DAY(A202),{0;316;501;1001;1115},1),0.7,0.75,0.8,0.75,0.7)</f>
        <v>0.7</v>
      </c>
      <c r="P202" s="11" t="e">
        <f t="shared" si="28"/>
        <v>#DIV/0!</v>
      </c>
      <c r="Q202" s="11">
        <f t="shared" si="27"/>
        <v>0.59066861168911811</v>
      </c>
      <c r="R202" s="13" t="e">
        <f t="shared" si="33"/>
        <v>#DIV/0!</v>
      </c>
      <c r="T202" s="21" t="e">
        <f t="shared" si="34"/>
        <v>#DIV/0!</v>
      </c>
      <c r="U202" s="13" t="e">
        <f t="shared" si="31"/>
        <v>#DIV/0!</v>
      </c>
    </row>
    <row r="203" spans="3:21" x14ac:dyDescent="0.25">
      <c r="C203" s="20">
        <f t="shared" si="35"/>
        <v>0</v>
      </c>
      <c r="H203" s="13">
        <f t="shared" si="29"/>
        <v>0</v>
      </c>
      <c r="I203" s="15" t="e">
        <f t="shared" si="30"/>
        <v>#DIV/0!</v>
      </c>
      <c r="N203" s="12" t="e">
        <f t="shared" si="32"/>
        <v>#DIV/0!</v>
      </c>
      <c r="O203" s="15">
        <f>CHOOSE(MATCH(MONTH(A203)*100+DAY(A203),{0;316;501;1001;1115},1),0.7,0.75,0.8,0.75,0.7)</f>
        <v>0.7</v>
      </c>
      <c r="P203" s="11" t="e">
        <f t="shared" si="28"/>
        <v>#DIV/0!</v>
      </c>
      <c r="Q203" s="11">
        <f t="shared" si="27"/>
        <v>0.59066861168911811</v>
      </c>
      <c r="R203" s="13" t="e">
        <f t="shared" si="33"/>
        <v>#DIV/0!</v>
      </c>
      <c r="T203" s="21" t="e">
        <f t="shared" si="34"/>
        <v>#DIV/0!</v>
      </c>
      <c r="U203" s="13" t="e">
        <f t="shared" si="31"/>
        <v>#DIV/0!</v>
      </c>
    </row>
    <row r="204" spans="3:21" x14ac:dyDescent="0.25">
      <c r="C204" s="20">
        <f t="shared" si="35"/>
        <v>0</v>
      </c>
      <c r="H204" s="13">
        <f t="shared" si="29"/>
        <v>0</v>
      </c>
      <c r="I204" s="15" t="e">
        <f t="shared" si="30"/>
        <v>#DIV/0!</v>
      </c>
      <c r="N204" s="12" t="e">
        <f t="shared" si="32"/>
        <v>#DIV/0!</v>
      </c>
      <c r="O204" s="15">
        <f>CHOOSE(MATCH(MONTH(A204)*100+DAY(A204),{0;316;501;1001;1115},1),0.7,0.75,0.8,0.75,0.7)</f>
        <v>0.7</v>
      </c>
      <c r="P204" s="11" t="e">
        <f t="shared" si="28"/>
        <v>#DIV/0!</v>
      </c>
      <c r="Q204" s="11">
        <f t="shared" si="27"/>
        <v>0.59066861168911811</v>
      </c>
      <c r="R204" s="13" t="e">
        <f t="shared" si="33"/>
        <v>#DIV/0!</v>
      </c>
      <c r="T204" s="21" t="e">
        <f t="shared" si="34"/>
        <v>#DIV/0!</v>
      </c>
      <c r="U204" s="13" t="e">
        <f t="shared" si="31"/>
        <v>#DIV/0!</v>
      </c>
    </row>
    <row r="205" spans="3:21" x14ac:dyDescent="0.25">
      <c r="C205" s="20">
        <f t="shared" si="35"/>
        <v>0</v>
      </c>
      <c r="H205" s="13">
        <f t="shared" si="29"/>
        <v>0</v>
      </c>
      <c r="I205" s="15" t="e">
        <f t="shared" si="30"/>
        <v>#DIV/0!</v>
      </c>
      <c r="N205" s="12" t="e">
        <f t="shared" si="32"/>
        <v>#DIV/0!</v>
      </c>
      <c r="O205" s="15">
        <f>CHOOSE(MATCH(MONTH(A205)*100+DAY(A205),{0;316;501;1001;1115},1),0.7,0.75,0.8,0.75,0.7)</f>
        <v>0.7</v>
      </c>
      <c r="P205" s="11" t="e">
        <f t="shared" si="28"/>
        <v>#DIV/0!</v>
      </c>
      <c r="Q205" s="11">
        <f t="shared" ref="Q205:Q268" si="36">((D205*O205)+(E205*0.1)+(F205*0.05)+(($AA$2-D205-E205-F205-G205)*Q204))/$AA$2</f>
        <v>0.59066861168911811</v>
      </c>
      <c r="R205" s="13" t="e">
        <f t="shared" si="33"/>
        <v>#DIV/0!</v>
      </c>
      <c r="T205" s="21" t="e">
        <f t="shared" si="34"/>
        <v>#DIV/0!</v>
      </c>
      <c r="U205" s="13" t="e">
        <f t="shared" si="31"/>
        <v>#DIV/0!</v>
      </c>
    </row>
    <row r="206" spans="3:21" x14ac:dyDescent="0.25">
      <c r="C206" s="20">
        <f t="shared" si="35"/>
        <v>0</v>
      </c>
      <c r="H206" s="13">
        <f t="shared" si="29"/>
        <v>0</v>
      </c>
      <c r="I206" s="15" t="e">
        <f t="shared" si="30"/>
        <v>#DIV/0!</v>
      </c>
      <c r="N206" s="12" t="e">
        <f t="shared" si="32"/>
        <v>#DIV/0!</v>
      </c>
      <c r="O206" s="15">
        <f>CHOOSE(MATCH(MONTH(A206)*100+DAY(A206),{0;316;501;1001;1115},1),0.7,0.75,0.8,0.75,0.7)</f>
        <v>0.7</v>
      </c>
      <c r="P206" s="11" t="e">
        <f t="shared" si="28"/>
        <v>#DIV/0!</v>
      </c>
      <c r="Q206" s="11">
        <f t="shared" si="36"/>
        <v>0.59066861168911811</v>
      </c>
      <c r="R206" s="13" t="e">
        <f t="shared" si="33"/>
        <v>#DIV/0!</v>
      </c>
      <c r="T206" s="21" t="e">
        <f t="shared" si="34"/>
        <v>#DIV/0!</v>
      </c>
      <c r="U206" s="13" t="e">
        <f t="shared" si="31"/>
        <v>#DIV/0!</v>
      </c>
    </row>
    <row r="207" spans="3:21" x14ac:dyDescent="0.25">
      <c r="C207" s="20">
        <f t="shared" si="35"/>
        <v>0</v>
      </c>
      <c r="H207" s="13">
        <f t="shared" si="29"/>
        <v>0</v>
      </c>
      <c r="I207" s="15" t="e">
        <f t="shared" si="30"/>
        <v>#DIV/0!</v>
      </c>
      <c r="N207" s="12" t="e">
        <f t="shared" si="32"/>
        <v>#DIV/0!</v>
      </c>
      <c r="O207" s="15">
        <f>CHOOSE(MATCH(MONTH(A207)*100+DAY(A207),{0;316;501;1001;1115},1),0.7,0.75,0.8,0.75,0.7)</f>
        <v>0.7</v>
      </c>
      <c r="P207" s="11" t="e">
        <f t="shared" si="28"/>
        <v>#DIV/0!</v>
      </c>
      <c r="Q207" s="11">
        <f t="shared" si="36"/>
        <v>0.59066861168911811</v>
      </c>
      <c r="R207" s="13" t="e">
        <f t="shared" si="33"/>
        <v>#DIV/0!</v>
      </c>
      <c r="T207" s="21" t="e">
        <f t="shared" si="34"/>
        <v>#DIV/0!</v>
      </c>
      <c r="U207" s="13" t="e">
        <f t="shared" si="31"/>
        <v>#DIV/0!</v>
      </c>
    </row>
    <row r="208" spans="3:21" x14ac:dyDescent="0.25">
      <c r="C208" s="20">
        <f t="shared" si="35"/>
        <v>0</v>
      </c>
      <c r="H208" s="13">
        <f t="shared" si="29"/>
        <v>0</v>
      </c>
      <c r="I208" s="15" t="e">
        <f t="shared" si="30"/>
        <v>#DIV/0!</v>
      </c>
      <c r="N208" s="12" t="e">
        <f t="shared" si="32"/>
        <v>#DIV/0!</v>
      </c>
      <c r="O208" s="15">
        <f>CHOOSE(MATCH(MONTH(A208)*100+DAY(A208),{0;316;501;1001;1115},1),0.7,0.75,0.8,0.75,0.7)</f>
        <v>0.7</v>
      </c>
      <c r="P208" s="11" t="e">
        <f t="shared" si="28"/>
        <v>#DIV/0!</v>
      </c>
      <c r="Q208" s="11">
        <f t="shared" si="36"/>
        <v>0.59066861168911811</v>
      </c>
      <c r="R208" s="13" t="e">
        <f t="shared" si="33"/>
        <v>#DIV/0!</v>
      </c>
      <c r="T208" s="21" t="e">
        <f t="shared" si="34"/>
        <v>#DIV/0!</v>
      </c>
      <c r="U208" s="13" t="e">
        <f t="shared" si="31"/>
        <v>#DIV/0!</v>
      </c>
    </row>
    <row r="209" spans="3:21" x14ac:dyDescent="0.25">
      <c r="C209" s="20">
        <f t="shared" si="35"/>
        <v>0</v>
      </c>
      <c r="H209" s="13">
        <f t="shared" si="29"/>
        <v>0</v>
      </c>
      <c r="I209" s="15" t="e">
        <f t="shared" si="30"/>
        <v>#DIV/0!</v>
      </c>
      <c r="N209" s="12" t="e">
        <f t="shared" si="32"/>
        <v>#DIV/0!</v>
      </c>
      <c r="O209" s="15">
        <f>CHOOSE(MATCH(MONTH(A209)*100+DAY(A209),{0;316;501;1001;1115},1),0.7,0.75,0.8,0.75,0.7)</f>
        <v>0.7</v>
      </c>
      <c r="P209" s="11" t="e">
        <f t="shared" si="28"/>
        <v>#DIV/0!</v>
      </c>
      <c r="Q209" s="11">
        <f t="shared" si="36"/>
        <v>0.59066861168911811</v>
      </c>
      <c r="R209" s="13" t="e">
        <f t="shared" si="33"/>
        <v>#DIV/0!</v>
      </c>
      <c r="T209" s="21" t="e">
        <f t="shared" si="34"/>
        <v>#DIV/0!</v>
      </c>
      <c r="U209" s="13" t="e">
        <f t="shared" si="31"/>
        <v>#DIV/0!</v>
      </c>
    </row>
    <row r="210" spans="3:21" x14ac:dyDescent="0.25">
      <c r="C210" s="20">
        <f t="shared" si="35"/>
        <v>0</v>
      </c>
      <c r="H210" s="13">
        <f t="shared" si="29"/>
        <v>0</v>
      </c>
      <c r="I210" s="15" t="e">
        <f t="shared" si="30"/>
        <v>#DIV/0!</v>
      </c>
      <c r="N210" s="12" t="e">
        <f t="shared" si="32"/>
        <v>#DIV/0!</v>
      </c>
      <c r="O210" s="15">
        <f>CHOOSE(MATCH(MONTH(A210)*100+DAY(A210),{0;316;501;1001;1115},1),0.7,0.75,0.8,0.75,0.7)</f>
        <v>0.7</v>
      </c>
      <c r="P210" s="11" t="e">
        <f t="shared" si="28"/>
        <v>#DIV/0!</v>
      </c>
      <c r="Q210" s="11">
        <f t="shared" si="36"/>
        <v>0.59066861168911811</v>
      </c>
      <c r="R210" s="13" t="e">
        <f t="shared" si="33"/>
        <v>#DIV/0!</v>
      </c>
      <c r="T210" s="21" t="e">
        <f t="shared" si="34"/>
        <v>#DIV/0!</v>
      </c>
      <c r="U210" s="13" t="e">
        <f t="shared" si="31"/>
        <v>#DIV/0!</v>
      </c>
    </row>
    <row r="211" spans="3:21" x14ac:dyDescent="0.25">
      <c r="C211" s="20">
        <f t="shared" si="35"/>
        <v>0</v>
      </c>
      <c r="H211" s="13">
        <f t="shared" si="29"/>
        <v>0</v>
      </c>
      <c r="I211" s="15" t="e">
        <f t="shared" si="30"/>
        <v>#DIV/0!</v>
      </c>
      <c r="N211" s="12" t="e">
        <f t="shared" si="32"/>
        <v>#DIV/0!</v>
      </c>
      <c r="O211" s="15">
        <f>CHOOSE(MATCH(MONTH(A211)*100+DAY(A211),{0;316;501;1001;1115},1),0.7,0.75,0.8,0.75,0.7)</f>
        <v>0.7</v>
      </c>
      <c r="P211" s="11" t="e">
        <f t="shared" si="28"/>
        <v>#DIV/0!</v>
      </c>
      <c r="Q211" s="11">
        <f t="shared" si="36"/>
        <v>0.59066861168911811</v>
      </c>
      <c r="R211" s="13" t="e">
        <f t="shared" si="33"/>
        <v>#DIV/0!</v>
      </c>
      <c r="T211" s="21" t="e">
        <f t="shared" si="34"/>
        <v>#DIV/0!</v>
      </c>
      <c r="U211" s="13" t="e">
        <f t="shared" si="31"/>
        <v>#DIV/0!</v>
      </c>
    </row>
    <row r="212" spans="3:21" x14ac:dyDescent="0.25">
      <c r="C212" s="20">
        <f t="shared" si="35"/>
        <v>0</v>
      </c>
      <c r="H212" s="13">
        <f t="shared" si="29"/>
        <v>0</v>
      </c>
      <c r="I212" s="15" t="e">
        <f t="shared" si="30"/>
        <v>#DIV/0!</v>
      </c>
      <c r="N212" s="12" t="e">
        <f t="shared" si="32"/>
        <v>#DIV/0!</v>
      </c>
      <c r="O212" s="15">
        <f>CHOOSE(MATCH(MONTH(A212)*100+DAY(A212),{0;316;501;1001;1115},1),0.7,0.75,0.8,0.75,0.7)</f>
        <v>0.7</v>
      </c>
      <c r="P212" s="11" t="e">
        <f t="shared" si="28"/>
        <v>#DIV/0!</v>
      </c>
      <c r="Q212" s="11">
        <f t="shared" si="36"/>
        <v>0.59066861168911811</v>
      </c>
      <c r="R212" s="13" t="e">
        <f t="shared" si="33"/>
        <v>#DIV/0!</v>
      </c>
      <c r="T212" s="21" t="e">
        <f t="shared" si="34"/>
        <v>#DIV/0!</v>
      </c>
      <c r="U212" s="13" t="e">
        <f t="shared" si="31"/>
        <v>#DIV/0!</v>
      </c>
    </row>
    <row r="213" spans="3:21" x14ac:dyDescent="0.25">
      <c r="C213" s="20">
        <f t="shared" si="35"/>
        <v>0</v>
      </c>
      <c r="H213" s="13">
        <f t="shared" si="29"/>
        <v>0</v>
      </c>
      <c r="I213" s="15" t="e">
        <f t="shared" si="30"/>
        <v>#DIV/0!</v>
      </c>
      <c r="N213" s="12" t="e">
        <f t="shared" si="32"/>
        <v>#DIV/0!</v>
      </c>
      <c r="O213" s="15">
        <f>CHOOSE(MATCH(MONTH(A213)*100+DAY(A213),{0;316;501;1001;1115},1),0.7,0.75,0.8,0.75,0.7)</f>
        <v>0.7</v>
      </c>
      <c r="P213" s="11" t="e">
        <f t="shared" si="28"/>
        <v>#DIV/0!</v>
      </c>
      <c r="Q213" s="11">
        <f t="shared" si="36"/>
        <v>0.59066861168911811</v>
      </c>
      <c r="R213" s="13" t="e">
        <f t="shared" si="33"/>
        <v>#DIV/0!</v>
      </c>
      <c r="T213" s="21" t="e">
        <f t="shared" si="34"/>
        <v>#DIV/0!</v>
      </c>
      <c r="U213" s="13" t="e">
        <f t="shared" si="31"/>
        <v>#DIV/0!</v>
      </c>
    </row>
    <row r="214" spans="3:21" x14ac:dyDescent="0.25">
      <c r="C214" s="20">
        <f t="shared" si="35"/>
        <v>0</v>
      </c>
      <c r="H214" s="13">
        <f t="shared" si="29"/>
        <v>0</v>
      </c>
      <c r="I214" s="15" t="e">
        <f t="shared" si="30"/>
        <v>#DIV/0!</v>
      </c>
      <c r="N214" s="12" t="e">
        <f t="shared" si="32"/>
        <v>#DIV/0!</v>
      </c>
      <c r="O214" s="15">
        <f>CHOOSE(MATCH(MONTH(A214)*100+DAY(A214),{0;316;501;1001;1115},1),0.7,0.75,0.8,0.75,0.7)</f>
        <v>0.7</v>
      </c>
      <c r="P214" s="11" t="e">
        <f t="shared" si="28"/>
        <v>#DIV/0!</v>
      </c>
      <c r="Q214" s="11">
        <f t="shared" si="36"/>
        <v>0.59066861168911811</v>
      </c>
      <c r="R214" s="13" t="e">
        <f t="shared" si="33"/>
        <v>#DIV/0!</v>
      </c>
      <c r="T214" s="21" t="e">
        <f t="shared" si="34"/>
        <v>#DIV/0!</v>
      </c>
      <c r="U214" s="13" t="e">
        <f t="shared" si="31"/>
        <v>#DIV/0!</v>
      </c>
    </row>
    <row r="215" spans="3:21" x14ac:dyDescent="0.25">
      <c r="C215" s="20">
        <f t="shared" si="35"/>
        <v>0</v>
      </c>
      <c r="H215" s="13">
        <f t="shared" si="29"/>
        <v>0</v>
      </c>
      <c r="I215" s="15" t="e">
        <f t="shared" si="30"/>
        <v>#DIV/0!</v>
      </c>
      <c r="N215" s="12" t="e">
        <f t="shared" si="32"/>
        <v>#DIV/0!</v>
      </c>
      <c r="O215" s="15">
        <f>CHOOSE(MATCH(MONTH(A215)*100+DAY(A215),{0;316;501;1001;1115},1),0.7,0.75,0.8,0.75,0.7)</f>
        <v>0.7</v>
      </c>
      <c r="P215" s="11" t="e">
        <f t="shared" si="28"/>
        <v>#DIV/0!</v>
      </c>
      <c r="Q215" s="11">
        <f t="shared" si="36"/>
        <v>0.59066861168911811</v>
      </c>
      <c r="R215" s="13" t="e">
        <f t="shared" si="33"/>
        <v>#DIV/0!</v>
      </c>
      <c r="T215" s="21" t="e">
        <f t="shared" si="34"/>
        <v>#DIV/0!</v>
      </c>
      <c r="U215" s="13" t="e">
        <f t="shared" si="31"/>
        <v>#DIV/0!</v>
      </c>
    </row>
    <row r="216" spans="3:21" x14ac:dyDescent="0.25">
      <c r="C216" s="20">
        <f t="shared" si="35"/>
        <v>0</v>
      </c>
      <c r="H216" s="13">
        <f t="shared" si="29"/>
        <v>0</v>
      </c>
      <c r="I216" s="15" t="e">
        <f t="shared" si="30"/>
        <v>#DIV/0!</v>
      </c>
      <c r="N216" s="12" t="e">
        <f t="shared" si="32"/>
        <v>#DIV/0!</v>
      </c>
      <c r="O216" s="15">
        <f>CHOOSE(MATCH(MONTH(A216)*100+DAY(A216),{0;316;501;1001;1115},1),0.7,0.75,0.8,0.75,0.7)</f>
        <v>0.7</v>
      </c>
      <c r="P216" s="11" t="e">
        <f t="shared" si="28"/>
        <v>#DIV/0!</v>
      </c>
      <c r="Q216" s="11">
        <f t="shared" si="36"/>
        <v>0.59066861168911811</v>
      </c>
      <c r="R216" s="13" t="e">
        <f t="shared" si="33"/>
        <v>#DIV/0!</v>
      </c>
      <c r="T216" s="21" t="e">
        <f t="shared" si="34"/>
        <v>#DIV/0!</v>
      </c>
      <c r="U216" s="13" t="e">
        <f t="shared" si="31"/>
        <v>#DIV/0!</v>
      </c>
    </row>
    <row r="217" spans="3:21" x14ac:dyDescent="0.25">
      <c r="C217" s="20">
        <f t="shared" si="35"/>
        <v>0</v>
      </c>
      <c r="H217" s="13">
        <f t="shared" si="29"/>
        <v>0</v>
      </c>
      <c r="I217" s="15" t="e">
        <f t="shared" si="30"/>
        <v>#DIV/0!</v>
      </c>
      <c r="N217" s="12" t="e">
        <f t="shared" si="32"/>
        <v>#DIV/0!</v>
      </c>
      <c r="O217" s="15">
        <f>CHOOSE(MATCH(MONTH(A217)*100+DAY(A217),{0;316;501;1001;1115},1),0.7,0.75,0.8,0.75,0.7)</f>
        <v>0.7</v>
      </c>
      <c r="P217" s="11" t="e">
        <f t="shared" si="28"/>
        <v>#DIV/0!</v>
      </c>
      <c r="Q217" s="11">
        <f t="shared" si="36"/>
        <v>0.59066861168911811</v>
      </c>
      <c r="R217" s="13" t="e">
        <f t="shared" si="33"/>
        <v>#DIV/0!</v>
      </c>
      <c r="T217" s="21" t="e">
        <f t="shared" si="34"/>
        <v>#DIV/0!</v>
      </c>
      <c r="U217" s="13" t="e">
        <f t="shared" si="31"/>
        <v>#DIV/0!</v>
      </c>
    </row>
    <row r="218" spans="3:21" x14ac:dyDescent="0.25">
      <c r="C218" s="20">
        <f t="shared" si="35"/>
        <v>0</v>
      </c>
      <c r="H218" s="13">
        <f t="shared" si="29"/>
        <v>0</v>
      </c>
      <c r="I218" s="15" t="e">
        <f t="shared" si="30"/>
        <v>#DIV/0!</v>
      </c>
      <c r="N218" s="12" t="e">
        <f t="shared" si="32"/>
        <v>#DIV/0!</v>
      </c>
      <c r="O218" s="15">
        <f>CHOOSE(MATCH(MONTH(A218)*100+DAY(A218),{0;316;501;1001;1115},1),0.7,0.75,0.8,0.75,0.7)</f>
        <v>0.7</v>
      </c>
      <c r="P218" s="11" t="e">
        <f t="shared" si="28"/>
        <v>#DIV/0!</v>
      </c>
      <c r="Q218" s="11">
        <f t="shared" si="36"/>
        <v>0.59066861168911811</v>
      </c>
      <c r="R218" s="13" t="e">
        <f t="shared" si="33"/>
        <v>#DIV/0!</v>
      </c>
      <c r="T218" s="21" t="e">
        <f t="shared" si="34"/>
        <v>#DIV/0!</v>
      </c>
      <c r="U218" s="13" t="e">
        <f t="shared" si="31"/>
        <v>#DIV/0!</v>
      </c>
    </row>
    <row r="219" spans="3:21" x14ac:dyDescent="0.25">
      <c r="C219" s="20">
        <f t="shared" si="35"/>
        <v>0</v>
      </c>
      <c r="H219" s="13">
        <f t="shared" si="29"/>
        <v>0</v>
      </c>
      <c r="I219" s="15" t="e">
        <f t="shared" si="30"/>
        <v>#DIV/0!</v>
      </c>
      <c r="N219" s="12" t="e">
        <f t="shared" si="32"/>
        <v>#DIV/0!</v>
      </c>
      <c r="O219" s="15">
        <f>CHOOSE(MATCH(MONTH(A219)*100+DAY(A219),{0;316;501;1001;1115},1),0.7,0.75,0.8,0.75,0.7)</f>
        <v>0.7</v>
      </c>
      <c r="P219" s="11" t="e">
        <f t="shared" si="28"/>
        <v>#DIV/0!</v>
      </c>
      <c r="Q219" s="11">
        <f t="shared" si="36"/>
        <v>0.59066861168911811</v>
      </c>
      <c r="R219" s="13" t="e">
        <f t="shared" si="33"/>
        <v>#DIV/0!</v>
      </c>
      <c r="T219" s="21" t="e">
        <f t="shared" si="34"/>
        <v>#DIV/0!</v>
      </c>
      <c r="U219" s="13" t="e">
        <f t="shared" si="31"/>
        <v>#DIV/0!</v>
      </c>
    </row>
    <row r="220" spans="3:21" x14ac:dyDescent="0.25">
      <c r="C220" s="20">
        <f t="shared" si="35"/>
        <v>0</v>
      </c>
      <c r="H220" s="13">
        <f t="shared" si="29"/>
        <v>0</v>
      </c>
      <c r="I220" s="15" t="e">
        <f t="shared" si="30"/>
        <v>#DIV/0!</v>
      </c>
      <c r="N220" s="12" t="e">
        <f t="shared" si="32"/>
        <v>#DIV/0!</v>
      </c>
      <c r="O220" s="15">
        <f>CHOOSE(MATCH(MONTH(A220)*100+DAY(A220),{0;316;501;1001;1115},1),0.7,0.75,0.8,0.75,0.7)</f>
        <v>0.7</v>
      </c>
      <c r="P220" s="11" t="e">
        <f t="shared" si="28"/>
        <v>#DIV/0!</v>
      </c>
      <c r="Q220" s="11">
        <f t="shared" si="36"/>
        <v>0.59066861168911811</v>
      </c>
      <c r="R220" s="13" t="e">
        <f t="shared" si="33"/>
        <v>#DIV/0!</v>
      </c>
      <c r="T220" s="21" t="e">
        <f t="shared" si="34"/>
        <v>#DIV/0!</v>
      </c>
      <c r="U220" s="13" t="e">
        <f t="shared" si="31"/>
        <v>#DIV/0!</v>
      </c>
    </row>
    <row r="221" spans="3:21" x14ac:dyDescent="0.25">
      <c r="C221" s="20">
        <f t="shared" si="35"/>
        <v>0</v>
      </c>
      <c r="H221" s="13">
        <f t="shared" si="29"/>
        <v>0</v>
      </c>
      <c r="I221" s="15" t="e">
        <f t="shared" si="30"/>
        <v>#DIV/0!</v>
      </c>
      <c r="N221" s="12" t="e">
        <f t="shared" si="32"/>
        <v>#DIV/0!</v>
      </c>
      <c r="O221" s="15">
        <f>CHOOSE(MATCH(MONTH(A221)*100+DAY(A221),{0;316;501;1001;1115},1),0.7,0.75,0.8,0.75,0.7)</f>
        <v>0.7</v>
      </c>
      <c r="P221" s="11" t="e">
        <f t="shared" si="28"/>
        <v>#DIV/0!</v>
      </c>
      <c r="Q221" s="11">
        <f t="shared" si="36"/>
        <v>0.59066861168911811</v>
      </c>
      <c r="R221" s="13" t="e">
        <f t="shared" si="33"/>
        <v>#DIV/0!</v>
      </c>
      <c r="T221" s="21" t="e">
        <f t="shared" si="34"/>
        <v>#DIV/0!</v>
      </c>
      <c r="U221" s="13" t="e">
        <f t="shared" si="31"/>
        <v>#DIV/0!</v>
      </c>
    </row>
    <row r="222" spans="3:21" x14ac:dyDescent="0.25">
      <c r="C222" s="20">
        <f t="shared" si="35"/>
        <v>0</v>
      </c>
      <c r="H222" s="13">
        <f t="shared" si="29"/>
        <v>0</v>
      </c>
      <c r="I222" s="15" t="e">
        <f t="shared" si="30"/>
        <v>#DIV/0!</v>
      </c>
      <c r="N222" s="12" t="e">
        <f t="shared" si="32"/>
        <v>#DIV/0!</v>
      </c>
      <c r="O222" s="15">
        <f>CHOOSE(MATCH(MONTH(A222)*100+DAY(A222),{0;316;501;1001;1115},1),0.7,0.75,0.8,0.75,0.7)</f>
        <v>0.7</v>
      </c>
      <c r="P222" s="11" t="e">
        <f t="shared" si="28"/>
        <v>#DIV/0!</v>
      </c>
      <c r="Q222" s="11">
        <f t="shared" si="36"/>
        <v>0.59066861168911811</v>
      </c>
      <c r="R222" s="13" t="e">
        <f t="shared" si="33"/>
        <v>#DIV/0!</v>
      </c>
      <c r="T222" s="21" t="e">
        <f t="shared" si="34"/>
        <v>#DIV/0!</v>
      </c>
      <c r="U222" s="13" t="e">
        <f t="shared" si="31"/>
        <v>#DIV/0!</v>
      </c>
    </row>
    <row r="223" spans="3:21" x14ac:dyDescent="0.25">
      <c r="C223" s="20">
        <f t="shared" si="35"/>
        <v>0</v>
      </c>
      <c r="H223" s="13">
        <f t="shared" si="29"/>
        <v>0</v>
      </c>
      <c r="I223" s="15" t="e">
        <f t="shared" si="30"/>
        <v>#DIV/0!</v>
      </c>
      <c r="N223" s="12" t="e">
        <f t="shared" si="32"/>
        <v>#DIV/0!</v>
      </c>
      <c r="O223" s="15">
        <f>CHOOSE(MATCH(MONTH(A223)*100+DAY(A223),{0;316;501;1001;1115},1),0.7,0.75,0.8,0.75,0.7)</f>
        <v>0.7</v>
      </c>
      <c r="P223" s="11" t="e">
        <f t="shared" si="28"/>
        <v>#DIV/0!</v>
      </c>
      <c r="Q223" s="11">
        <f t="shared" si="36"/>
        <v>0.59066861168911811</v>
      </c>
      <c r="R223" s="13" t="e">
        <f t="shared" si="33"/>
        <v>#DIV/0!</v>
      </c>
      <c r="T223" s="21" t="e">
        <f t="shared" si="34"/>
        <v>#DIV/0!</v>
      </c>
      <c r="U223" s="13" t="e">
        <f t="shared" si="31"/>
        <v>#DIV/0!</v>
      </c>
    </row>
    <row r="224" spans="3:21" x14ac:dyDescent="0.25">
      <c r="C224" s="20">
        <f t="shared" si="35"/>
        <v>0</v>
      </c>
      <c r="H224" s="13">
        <f t="shared" si="29"/>
        <v>0</v>
      </c>
      <c r="I224" s="15" t="e">
        <f t="shared" si="30"/>
        <v>#DIV/0!</v>
      </c>
      <c r="N224" s="12" t="e">
        <f t="shared" si="32"/>
        <v>#DIV/0!</v>
      </c>
      <c r="O224" s="15">
        <f>CHOOSE(MATCH(MONTH(A224)*100+DAY(A224),{0;316;501;1001;1115},1),0.7,0.75,0.8,0.75,0.7)</f>
        <v>0.7</v>
      </c>
      <c r="P224" s="11" t="e">
        <f t="shared" si="28"/>
        <v>#DIV/0!</v>
      </c>
      <c r="Q224" s="11">
        <f t="shared" si="36"/>
        <v>0.59066861168911811</v>
      </c>
      <c r="R224" s="13" t="e">
        <f t="shared" si="33"/>
        <v>#DIV/0!</v>
      </c>
      <c r="T224" s="21" t="e">
        <f t="shared" si="34"/>
        <v>#DIV/0!</v>
      </c>
      <c r="U224" s="13" t="e">
        <f t="shared" si="31"/>
        <v>#DIV/0!</v>
      </c>
    </row>
    <row r="225" spans="3:21" x14ac:dyDescent="0.25">
      <c r="C225" s="20">
        <f t="shared" si="35"/>
        <v>0</v>
      </c>
      <c r="H225" s="13">
        <f t="shared" si="29"/>
        <v>0</v>
      </c>
      <c r="I225" s="15" t="e">
        <f t="shared" si="30"/>
        <v>#DIV/0!</v>
      </c>
      <c r="N225" s="12" t="e">
        <f t="shared" si="32"/>
        <v>#DIV/0!</v>
      </c>
      <c r="O225" s="15">
        <f>CHOOSE(MATCH(MONTH(A225)*100+DAY(A225),{0;316;501;1001;1115},1),0.7,0.75,0.8,0.75,0.7)</f>
        <v>0.7</v>
      </c>
      <c r="P225" s="11" t="e">
        <f t="shared" si="28"/>
        <v>#DIV/0!</v>
      </c>
      <c r="Q225" s="11">
        <f t="shared" si="36"/>
        <v>0.59066861168911811</v>
      </c>
      <c r="R225" s="13" t="e">
        <f t="shared" si="33"/>
        <v>#DIV/0!</v>
      </c>
      <c r="T225" s="21" t="e">
        <f t="shared" si="34"/>
        <v>#DIV/0!</v>
      </c>
      <c r="U225" s="13" t="e">
        <f t="shared" si="31"/>
        <v>#DIV/0!</v>
      </c>
    </row>
    <row r="226" spans="3:21" x14ac:dyDescent="0.25">
      <c r="C226" s="20">
        <f t="shared" si="35"/>
        <v>0</v>
      </c>
      <c r="H226" s="13">
        <f t="shared" si="29"/>
        <v>0</v>
      </c>
      <c r="I226" s="15" t="e">
        <f t="shared" si="30"/>
        <v>#DIV/0!</v>
      </c>
      <c r="N226" s="12" t="e">
        <f t="shared" si="32"/>
        <v>#DIV/0!</v>
      </c>
      <c r="O226" s="15">
        <f>CHOOSE(MATCH(MONTH(A226)*100+DAY(A226),{0;316;501;1001;1115},1),0.7,0.75,0.8,0.75,0.7)</f>
        <v>0.7</v>
      </c>
      <c r="P226" s="11" t="e">
        <f t="shared" si="28"/>
        <v>#DIV/0!</v>
      </c>
      <c r="Q226" s="11">
        <f t="shared" si="36"/>
        <v>0.59066861168911811</v>
      </c>
      <c r="R226" s="13" t="e">
        <f t="shared" si="33"/>
        <v>#DIV/0!</v>
      </c>
      <c r="T226" s="21" t="e">
        <f t="shared" si="34"/>
        <v>#DIV/0!</v>
      </c>
      <c r="U226" s="13" t="e">
        <f t="shared" si="31"/>
        <v>#DIV/0!</v>
      </c>
    </row>
    <row r="227" spans="3:21" x14ac:dyDescent="0.25">
      <c r="C227" s="20">
        <f t="shared" si="35"/>
        <v>0</v>
      </c>
      <c r="H227" s="13">
        <f t="shared" si="29"/>
        <v>0</v>
      </c>
      <c r="I227" s="15" t="e">
        <f t="shared" si="30"/>
        <v>#DIV/0!</v>
      </c>
      <c r="N227" s="12" t="e">
        <f t="shared" si="32"/>
        <v>#DIV/0!</v>
      </c>
      <c r="O227" s="15">
        <f>CHOOSE(MATCH(MONTH(A227)*100+DAY(A227),{0;316;501;1001;1115},1),0.7,0.75,0.8,0.75,0.7)</f>
        <v>0.7</v>
      </c>
      <c r="P227" s="11" t="e">
        <f t="shared" si="28"/>
        <v>#DIV/0!</v>
      </c>
      <c r="Q227" s="11">
        <f t="shared" si="36"/>
        <v>0.59066861168911811</v>
      </c>
      <c r="R227" s="13" t="e">
        <f t="shared" si="33"/>
        <v>#DIV/0!</v>
      </c>
      <c r="T227" s="21" t="e">
        <f t="shared" si="34"/>
        <v>#DIV/0!</v>
      </c>
      <c r="U227" s="13" t="e">
        <f t="shared" si="31"/>
        <v>#DIV/0!</v>
      </c>
    </row>
    <row r="228" spans="3:21" x14ac:dyDescent="0.25">
      <c r="C228" s="20">
        <f t="shared" si="35"/>
        <v>0</v>
      </c>
      <c r="H228" s="13">
        <f t="shared" si="29"/>
        <v>0</v>
      </c>
      <c r="I228" s="15" t="e">
        <f t="shared" si="30"/>
        <v>#DIV/0!</v>
      </c>
      <c r="N228" s="12" t="e">
        <f t="shared" si="32"/>
        <v>#DIV/0!</v>
      </c>
      <c r="O228" s="15">
        <f>CHOOSE(MATCH(MONTH(A228)*100+DAY(A228),{0;316;501;1001;1115},1),0.7,0.75,0.8,0.75,0.7)</f>
        <v>0.7</v>
      </c>
      <c r="P228" s="11" t="e">
        <f t="shared" si="28"/>
        <v>#DIV/0!</v>
      </c>
      <c r="Q228" s="11">
        <f t="shared" si="36"/>
        <v>0.59066861168911811</v>
      </c>
      <c r="R228" s="13" t="e">
        <f t="shared" si="33"/>
        <v>#DIV/0!</v>
      </c>
      <c r="T228" s="21" t="e">
        <f t="shared" si="34"/>
        <v>#DIV/0!</v>
      </c>
      <c r="U228" s="13" t="e">
        <f t="shared" si="31"/>
        <v>#DIV/0!</v>
      </c>
    </row>
    <row r="229" spans="3:21" x14ac:dyDescent="0.25">
      <c r="C229" s="20">
        <f t="shared" si="35"/>
        <v>0</v>
      </c>
      <c r="H229" s="13">
        <f t="shared" si="29"/>
        <v>0</v>
      </c>
      <c r="I229" s="15" t="e">
        <f t="shared" si="30"/>
        <v>#DIV/0!</v>
      </c>
      <c r="N229" s="12" t="e">
        <f t="shared" si="32"/>
        <v>#DIV/0!</v>
      </c>
      <c r="O229" s="15">
        <f>CHOOSE(MATCH(MONTH(A229)*100+DAY(A229),{0;316;501;1001;1115},1),0.7,0.75,0.8,0.75,0.7)</f>
        <v>0.7</v>
      </c>
      <c r="P229" s="11" t="e">
        <f t="shared" si="28"/>
        <v>#DIV/0!</v>
      </c>
      <c r="Q229" s="11">
        <f t="shared" si="36"/>
        <v>0.59066861168911811</v>
      </c>
      <c r="R229" s="13" t="e">
        <f t="shared" si="33"/>
        <v>#DIV/0!</v>
      </c>
      <c r="T229" s="21" t="e">
        <f t="shared" si="34"/>
        <v>#DIV/0!</v>
      </c>
      <c r="U229" s="13" t="e">
        <f t="shared" si="31"/>
        <v>#DIV/0!</v>
      </c>
    </row>
    <row r="230" spans="3:21" x14ac:dyDescent="0.25">
      <c r="C230" s="20">
        <f t="shared" si="35"/>
        <v>0</v>
      </c>
      <c r="H230" s="13">
        <f t="shared" si="29"/>
        <v>0</v>
      </c>
      <c r="I230" s="15" t="e">
        <f t="shared" si="30"/>
        <v>#DIV/0!</v>
      </c>
      <c r="N230" s="12" t="e">
        <f t="shared" si="32"/>
        <v>#DIV/0!</v>
      </c>
      <c r="O230" s="15">
        <f>CHOOSE(MATCH(MONTH(A230)*100+DAY(A230),{0;316;501;1001;1115},1),0.7,0.75,0.8,0.75,0.7)</f>
        <v>0.7</v>
      </c>
      <c r="P230" s="11" t="e">
        <f t="shared" si="28"/>
        <v>#DIV/0!</v>
      </c>
      <c r="Q230" s="11">
        <f t="shared" si="36"/>
        <v>0.59066861168911811</v>
      </c>
      <c r="R230" s="13" t="e">
        <f t="shared" si="33"/>
        <v>#DIV/0!</v>
      </c>
      <c r="T230" s="21" t="e">
        <f t="shared" si="34"/>
        <v>#DIV/0!</v>
      </c>
      <c r="U230" s="13" t="e">
        <f t="shared" si="31"/>
        <v>#DIV/0!</v>
      </c>
    </row>
    <row r="231" spans="3:21" x14ac:dyDescent="0.25">
      <c r="C231" s="20">
        <f t="shared" si="35"/>
        <v>0</v>
      </c>
      <c r="H231" s="13">
        <f t="shared" si="29"/>
        <v>0</v>
      </c>
      <c r="I231" s="15" t="e">
        <f t="shared" si="30"/>
        <v>#DIV/0!</v>
      </c>
      <c r="N231" s="12" t="e">
        <f t="shared" si="32"/>
        <v>#DIV/0!</v>
      </c>
      <c r="O231" s="15">
        <f>CHOOSE(MATCH(MONTH(A231)*100+DAY(A231),{0;316;501;1001;1115},1),0.7,0.75,0.8,0.75,0.7)</f>
        <v>0.7</v>
      </c>
      <c r="P231" s="11" t="e">
        <f t="shared" si="28"/>
        <v>#DIV/0!</v>
      </c>
      <c r="Q231" s="11">
        <f t="shared" si="36"/>
        <v>0.59066861168911811</v>
      </c>
      <c r="R231" s="13" t="e">
        <f t="shared" si="33"/>
        <v>#DIV/0!</v>
      </c>
      <c r="T231" s="21" t="e">
        <f t="shared" si="34"/>
        <v>#DIV/0!</v>
      </c>
      <c r="U231" s="13" t="e">
        <f t="shared" si="31"/>
        <v>#DIV/0!</v>
      </c>
    </row>
    <row r="232" spans="3:21" x14ac:dyDescent="0.25">
      <c r="C232" s="20">
        <f t="shared" si="35"/>
        <v>0</v>
      </c>
      <c r="H232" s="13">
        <f t="shared" si="29"/>
        <v>0</v>
      </c>
      <c r="I232" s="15" t="e">
        <f t="shared" si="30"/>
        <v>#DIV/0!</v>
      </c>
      <c r="N232" s="12" t="e">
        <f t="shared" si="32"/>
        <v>#DIV/0!</v>
      </c>
      <c r="O232" s="15">
        <f>CHOOSE(MATCH(MONTH(A232)*100+DAY(A232),{0;316;501;1001;1115},1),0.7,0.75,0.8,0.75,0.7)</f>
        <v>0.7</v>
      </c>
      <c r="P232" s="11" t="e">
        <f t="shared" si="28"/>
        <v>#DIV/0!</v>
      </c>
      <c r="Q232" s="11">
        <f t="shared" si="36"/>
        <v>0.59066861168911811</v>
      </c>
      <c r="R232" s="13" t="e">
        <f t="shared" si="33"/>
        <v>#DIV/0!</v>
      </c>
      <c r="T232" s="21" t="e">
        <f t="shared" si="34"/>
        <v>#DIV/0!</v>
      </c>
      <c r="U232" s="13" t="e">
        <f t="shared" si="31"/>
        <v>#DIV/0!</v>
      </c>
    </row>
    <row r="233" spans="3:21" x14ac:dyDescent="0.25">
      <c r="C233" s="20">
        <f t="shared" si="35"/>
        <v>0</v>
      </c>
      <c r="H233" s="13">
        <f t="shared" si="29"/>
        <v>0</v>
      </c>
      <c r="I233" s="15" t="e">
        <f t="shared" si="30"/>
        <v>#DIV/0!</v>
      </c>
      <c r="N233" s="12" t="e">
        <f t="shared" si="32"/>
        <v>#DIV/0!</v>
      </c>
      <c r="O233" s="15">
        <f>CHOOSE(MATCH(MONTH(A233)*100+DAY(A233),{0;316;501;1001;1115},1),0.7,0.75,0.8,0.75,0.7)</f>
        <v>0.7</v>
      </c>
      <c r="P233" s="11" t="e">
        <f t="shared" si="28"/>
        <v>#DIV/0!</v>
      </c>
      <c r="Q233" s="11">
        <f t="shared" si="36"/>
        <v>0.59066861168911811</v>
      </c>
      <c r="R233" s="13" t="e">
        <f t="shared" si="33"/>
        <v>#DIV/0!</v>
      </c>
      <c r="T233" s="21" t="e">
        <f t="shared" si="34"/>
        <v>#DIV/0!</v>
      </c>
      <c r="U233" s="13" t="e">
        <f t="shared" si="31"/>
        <v>#DIV/0!</v>
      </c>
    </row>
    <row r="234" spans="3:21" x14ac:dyDescent="0.25">
      <c r="C234" s="20">
        <f t="shared" si="35"/>
        <v>0</v>
      </c>
      <c r="H234" s="13">
        <f t="shared" si="29"/>
        <v>0</v>
      </c>
      <c r="I234" s="15" t="e">
        <f t="shared" si="30"/>
        <v>#DIV/0!</v>
      </c>
      <c r="N234" s="12" t="e">
        <f t="shared" si="32"/>
        <v>#DIV/0!</v>
      </c>
      <c r="O234" s="15">
        <f>CHOOSE(MATCH(MONTH(A234)*100+DAY(A234),{0;316;501;1001;1115},1),0.7,0.75,0.8,0.75,0.7)</f>
        <v>0.7</v>
      </c>
      <c r="P234" s="11" t="e">
        <f t="shared" si="28"/>
        <v>#DIV/0!</v>
      </c>
      <c r="Q234" s="11">
        <f t="shared" si="36"/>
        <v>0.59066861168911811</v>
      </c>
      <c r="R234" s="13" t="e">
        <f t="shared" si="33"/>
        <v>#DIV/0!</v>
      </c>
      <c r="T234" s="21" t="e">
        <f t="shared" si="34"/>
        <v>#DIV/0!</v>
      </c>
      <c r="U234" s="13" t="e">
        <f t="shared" si="31"/>
        <v>#DIV/0!</v>
      </c>
    </row>
    <row r="235" spans="3:21" x14ac:dyDescent="0.25">
      <c r="C235" s="20">
        <f t="shared" si="35"/>
        <v>0</v>
      </c>
      <c r="H235" s="13">
        <f t="shared" si="29"/>
        <v>0</v>
      </c>
      <c r="I235" s="15" t="e">
        <f t="shared" si="30"/>
        <v>#DIV/0!</v>
      </c>
      <c r="N235" s="12" t="e">
        <f t="shared" si="32"/>
        <v>#DIV/0!</v>
      </c>
      <c r="O235" s="15">
        <f>CHOOSE(MATCH(MONTH(A235)*100+DAY(A235),{0;316;501;1001;1115},1),0.7,0.75,0.8,0.75,0.7)</f>
        <v>0.7</v>
      </c>
      <c r="P235" s="11" t="e">
        <f t="shared" si="28"/>
        <v>#DIV/0!</v>
      </c>
      <c r="Q235" s="11">
        <f t="shared" si="36"/>
        <v>0.59066861168911811</v>
      </c>
      <c r="R235" s="13" t="e">
        <f t="shared" si="33"/>
        <v>#DIV/0!</v>
      </c>
      <c r="T235" s="21" t="e">
        <f t="shared" si="34"/>
        <v>#DIV/0!</v>
      </c>
      <c r="U235" s="13" t="e">
        <f t="shared" si="31"/>
        <v>#DIV/0!</v>
      </c>
    </row>
    <row r="236" spans="3:21" x14ac:dyDescent="0.25">
      <c r="C236" s="20">
        <f t="shared" si="35"/>
        <v>0</v>
      </c>
      <c r="H236" s="13">
        <f t="shared" si="29"/>
        <v>0</v>
      </c>
      <c r="I236" s="15" t="e">
        <f t="shared" si="30"/>
        <v>#DIV/0!</v>
      </c>
      <c r="N236" s="12" t="e">
        <f t="shared" si="32"/>
        <v>#DIV/0!</v>
      </c>
      <c r="O236" s="15">
        <f>CHOOSE(MATCH(MONTH(A236)*100+DAY(A236),{0;316;501;1001;1115},1),0.7,0.75,0.8,0.75,0.7)</f>
        <v>0.7</v>
      </c>
      <c r="P236" s="11" t="e">
        <f t="shared" si="28"/>
        <v>#DIV/0!</v>
      </c>
      <c r="Q236" s="11">
        <f t="shared" si="36"/>
        <v>0.59066861168911811</v>
      </c>
      <c r="R236" s="13" t="e">
        <f t="shared" si="33"/>
        <v>#DIV/0!</v>
      </c>
      <c r="T236" s="21" t="e">
        <f t="shared" si="34"/>
        <v>#DIV/0!</v>
      </c>
      <c r="U236" s="13" t="e">
        <f t="shared" si="31"/>
        <v>#DIV/0!</v>
      </c>
    </row>
    <row r="237" spans="3:21" x14ac:dyDescent="0.25">
      <c r="C237" s="20">
        <f t="shared" si="35"/>
        <v>0</v>
      </c>
      <c r="H237" s="13">
        <f t="shared" si="29"/>
        <v>0</v>
      </c>
      <c r="I237" s="15" t="e">
        <f t="shared" si="30"/>
        <v>#DIV/0!</v>
      </c>
      <c r="N237" s="12" t="e">
        <f t="shared" si="32"/>
        <v>#DIV/0!</v>
      </c>
      <c r="O237" s="15">
        <f>CHOOSE(MATCH(MONTH(A237)*100+DAY(A237),{0;316;501;1001;1115},1),0.7,0.75,0.8,0.75,0.7)</f>
        <v>0.7</v>
      </c>
      <c r="P237" s="11" t="e">
        <f t="shared" si="28"/>
        <v>#DIV/0!</v>
      </c>
      <c r="Q237" s="11">
        <f t="shared" si="36"/>
        <v>0.59066861168911811</v>
      </c>
      <c r="R237" s="13" t="e">
        <f t="shared" si="33"/>
        <v>#DIV/0!</v>
      </c>
      <c r="T237" s="21" t="e">
        <f t="shared" si="34"/>
        <v>#DIV/0!</v>
      </c>
      <c r="U237" s="13" t="e">
        <f t="shared" si="31"/>
        <v>#DIV/0!</v>
      </c>
    </row>
    <row r="238" spans="3:21" x14ac:dyDescent="0.25">
      <c r="C238" s="20">
        <f t="shared" si="35"/>
        <v>0</v>
      </c>
      <c r="H238" s="13">
        <f t="shared" si="29"/>
        <v>0</v>
      </c>
      <c r="I238" s="15" t="e">
        <f t="shared" si="30"/>
        <v>#DIV/0!</v>
      </c>
      <c r="N238" s="12" t="e">
        <f t="shared" si="32"/>
        <v>#DIV/0!</v>
      </c>
      <c r="O238" s="15">
        <f>CHOOSE(MATCH(MONTH(A238)*100+DAY(A238),{0;316;501;1001;1115},1),0.7,0.75,0.8,0.75,0.7)</f>
        <v>0.7</v>
      </c>
      <c r="P238" s="11" t="e">
        <f t="shared" si="28"/>
        <v>#DIV/0!</v>
      </c>
      <c r="Q238" s="11">
        <f t="shared" si="36"/>
        <v>0.59066861168911811</v>
      </c>
      <c r="R238" s="13" t="e">
        <f t="shared" si="33"/>
        <v>#DIV/0!</v>
      </c>
      <c r="T238" s="21" t="e">
        <f t="shared" si="34"/>
        <v>#DIV/0!</v>
      </c>
      <c r="U238" s="13" t="e">
        <f t="shared" si="31"/>
        <v>#DIV/0!</v>
      </c>
    </row>
    <row r="239" spans="3:21" x14ac:dyDescent="0.25">
      <c r="C239" s="20">
        <f t="shared" si="35"/>
        <v>0</v>
      </c>
      <c r="H239" s="13">
        <f t="shared" si="29"/>
        <v>0</v>
      </c>
      <c r="I239" s="15" t="e">
        <f t="shared" si="30"/>
        <v>#DIV/0!</v>
      </c>
      <c r="N239" s="12" t="e">
        <f t="shared" si="32"/>
        <v>#DIV/0!</v>
      </c>
      <c r="O239" s="15">
        <f>CHOOSE(MATCH(MONTH(A239)*100+DAY(A239),{0;316;501;1001;1115},1),0.7,0.75,0.8,0.75,0.7)</f>
        <v>0.7</v>
      </c>
      <c r="P239" s="11" t="e">
        <f t="shared" si="28"/>
        <v>#DIV/0!</v>
      </c>
      <c r="Q239" s="11">
        <f t="shared" si="36"/>
        <v>0.59066861168911811</v>
      </c>
      <c r="R239" s="13" t="e">
        <f t="shared" si="33"/>
        <v>#DIV/0!</v>
      </c>
      <c r="T239" s="21" t="e">
        <f t="shared" si="34"/>
        <v>#DIV/0!</v>
      </c>
      <c r="U239" s="13" t="e">
        <f t="shared" si="31"/>
        <v>#DIV/0!</v>
      </c>
    </row>
    <row r="240" spans="3:21" x14ac:dyDescent="0.25">
      <c r="C240" s="20">
        <f t="shared" si="35"/>
        <v>0</v>
      </c>
      <c r="H240" s="13">
        <f t="shared" si="29"/>
        <v>0</v>
      </c>
      <c r="I240" s="15" t="e">
        <f t="shared" si="30"/>
        <v>#DIV/0!</v>
      </c>
      <c r="N240" s="12" t="e">
        <f t="shared" si="32"/>
        <v>#DIV/0!</v>
      </c>
      <c r="O240" s="15">
        <f>CHOOSE(MATCH(MONTH(A240)*100+DAY(A240),{0;316;501;1001;1115},1),0.7,0.75,0.8,0.75,0.7)</f>
        <v>0.7</v>
      </c>
      <c r="P240" s="11" t="e">
        <f t="shared" si="28"/>
        <v>#DIV/0!</v>
      </c>
      <c r="Q240" s="11">
        <f t="shared" si="36"/>
        <v>0.59066861168911811</v>
      </c>
      <c r="R240" s="13" t="e">
        <f t="shared" si="33"/>
        <v>#DIV/0!</v>
      </c>
      <c r="T240" s="21" t="e">
        <f t="shared" si="34"/>
        <v>#DIV/0!</v>
      </c>
      <c r="U240" s="13" t="e">
        <f t="shared" si="31"/>
        <v>#DIV/0!</v>
      </c>
    </row>
    <row r="241" spans="3:21" x14ac:dyDescent="0.25">
      <c r="C241" s="20">
        <f t="shared" si="35"/>
        <v>0</v>
      </c>
      <c r="H241" s="13">
        <f t="shared" si="29"/>
        <v>0</v>
      </c>
      <c r="I241" s="15" t="e">
        <f t="shared" si="30"/>
        <v>#DIV/0!</v>
      </c>
      <c r="N241" s="12" t="e">
        <f t="shared" si="32"/>
        <v>#DIV/0!</v>
      </c>
      <c r="O241" s="15">
        <f>CHOOSE(MATCH(MONTH(A241)*100+DAY(A241),{0;316;501;1001;1115},1),0.7,0.75,0.8,0.75,0.7)</f>
        <v>0.7</v>
      </c>
      <c r="P241" s="11" t="e">
        <f t="shared" si="28"/>
        <v>#DIV/0!</v>
      </c>
      <c r="Q241" s="11">
        <f t="shared" si="36"/>
        <v>0.59066861168911811</v>
      </c>
      <c r="R241" s="13" t="e">
        <f t="shared" si="33"/>
        <v>#DIV/0!</v>
      </c>
      <c r="T241" s="21" t="e">
        <f t="shared" si="34"/>
        <v>#DIV/0!</v>
      </c>
      <c r="U241" s="13" t="e">
        <f t="shared" si="31"/>
        <v>#DIV/0!</v>
      </c>
    </row>
    <row r="242" spans="3:21" x14ac:dyDescent="0.25">
      <c r="C242" s="20">
        <f t="shared" si="35"/>
        <v>0</v>
      </c>
      <c r="H242" s="13">
        <f t="shared" si="29"/>
        <v>0</v>
      </c>
      <c r="I242" s="15" t="e">
        <f t="shared" si="30"/>
        <v>#DIV/0!</v>
      </c>
      <c r="N242" s="12" t="e">
        <f t="shared" si="32"/>
        <v>#DIV/0!</v>
      </c>
      <c r="O242" s="15">
        <f>CHOOSE(MATCH(MONTH(A242)*100+DAY(A242),{0;316;501;1001;1115},1),0.7,0.75,0.8,0.75,0.7)</f>
        <v>0.7</v>
      </c>
      <c r="P242" s="11" t="e">
        <f t="shared" si="28"/>
        <v>#DIV/0!</v>
      </c>
      <c r="Q242" s="11">
        <f t="shared" si="36"/>
        <v>0.59066861168911811</v>
      </c>
      <c r="R242" s="13" t="e">
        <f t="shared" si="33"/>
        <v>#DIV/0!</v>
      </c>
      <c r="T242" s="21" t="e">
        <f t="shared" si="34"/>
        <v>#DIV/0!</v>
      </c>
      <c r="U242" s="13" t="e">
        <f t="shared" si="31"/>
        <v>#DIV/0!</v>
      </c>
    </row>
    <row r="243" spans="3:21" x14ac:dyDescent="0.25">
      <c r="C243" s="20">
        <f t="shared" si="35"/>
        <v>0</v>
      </c>
      <c r="H243" s="13">
        <f t="shared" si="29"/>
        <v>0</v>
      </c>
      <c r="I243" s="15" t="e">
        <f t="shared" si="30"/>
        <v>#DIV/0!</v>
      </c>
      <c r="N243" s="12" t="e">
        <f t="shared" si="32"/>
        <v>#DIV/0!</v>
      </c>
      <c r="O243" s="15">
        <f>CHOOSE(MATCH(MONTH(A243)*100+DAY(A243),{0;316;501;1001;1115},1),0.7,0.75,0.8,0.75,0.7)</f>
        <v>0.7</v>
      </c>
      <c r="P243" s="11" t="e">
        <f t="shared" si="28"/>
        <v>#DIV/0!</v>
      </c>
      <c r="Q243" s="11">
        <f t="shared" si="36"/>
        <v>0.59066861168911811</v>
      </c>
      <c r="R243" s="13" t="e">
        <f t="shared" si="33"/>
        <v>#DIV/0!</v>
      </c>
      <c r="T243" s="21" t="e">
        <f t="shared" si="34"/>
        <v>#DIV/0!</v>
      </c>
      <c r="U243" s="13" t="e">
        <f t="shared" si="31"/>
        <v>#DIV/0!</v>
      </c>
    </row>
    <row r="244" spans="3:21" x14ac:dyDescent="0.25">
      <c r="C244" s="20">
        <f t="shared" si="35"/>
        <v>0</v>
      </c>
      <c r="H244" s="13">
        <f t="shared" si="29"/>
        <v>0</v>
      </c>
      <c r="I244" s="15" t="e">
        <f t="shared" si="30"/>
        <v>#DIV/0!</v>
      </c>
      <c r="N244" s="12" t="e">
        <f t="shared" si="32"/>
        <v>#DIV/0!</v>
      </c>
      <c r="O244" s="15">
        <f>CHOOSE(MATCH(MONTH(A244)*100+DAY(A244),{0;316;501;1001;1115},1),0.7,0.75,0.8,0.75,0.7)</f>
        <v>0.7</v>
      </c>
      <c r="P244" s="11" t="e">
        <f t="shared" si="28"/>
        <v>#DIV/0!</v>
      </c>
      <c r="Q244" s="11">
        <f t="shared" si="36"/>
        <v>0.59066861168911811</v>
      </c>
      <c r="R244" s="13" t="e">
        <f t="shared" si="33"/>
        <v>#DIV/0!</v>
      </c>
      <c r="T244" s="21" t="e">
        <f t="shared" si="34"/>
        <v>#DIV/0!</v>
      </c>
      <c r="U244" s="13" t="e">
        <f t="shared" si="31"/>
        <v>#DIV/0!</v>
      </c>
    </row>
    <row r="245" spans="3:21" x14ac:dyDescent="0.25">
      <c r="C245" s="20">
        <f t="shared" si="35"/>
        <v>0</v>
      </c>
      <c r="H245" s="13">
        <f t="shared" si="29"/>
        <v>0</v>
      </c>
      <c r="I245" s="15" t="e">
        <f t="shared" si="30"/>
        <v>#DIV/0!</v>
      </c>
      <c r="N245" s="12" t="e">
        <f t="shared" si="32"/>
        <v>#DIV/0!</v>
      </c>
      <c r="O245" s="15">
        <f>CHOOSE(MATCH(MONTH(A245)*100+DAY(A245),{0;316;501;1001;1115},1),0.7,0.75,0.8,0.75,0.7)</f>
        <v>0.7</v>
      </c>
      <c r="P245" s="11" t="e">
        <f t="shared" si="28"/>
        <v>#DIV/0!</v>
      </c>
      <c r="Q245" s="11">
        <f t="shared" si="36"/>
        <v>0.59066861168911811</v>
      </c>
      <c r="R245" s="13" t="e">
        <f t="shared" si="33"/>
        <v>#DIV/0!</v>
      </c>
      <c r="T245" s="21" t="e">
        <f t="shared" si="34"/>
        <v>#DIV/0!</v>
      </c>
      <c r="U245" s="13" t="e">
        <f t="shared" si="31"/>
        <v>#DIV/0!</v>
      </c>
    </row>
    <row r="246" spans="3:21" x14ac:dyDescent="0.25">
      <c r="C246" s="20">
        <f t="shared" si="35"/>
        <v>0</v>
      </c>
      <c r="H246" s="13">
        <f t="shared" si="29"/>
        <v>0</v>
      </c>
      <c r="I246" s="15" t="e">
        <f t="shared" si="30"/>
        <v>#DIV/0!</v>
      </c>
      <c r="N246" s="12" t="e">
        <f t="shared" si="32"/>
        <v>#DIV/0!</v>
      </c>
      <c r="O246" s="15">
        <f>CHOOSE(MATCH(MONTH(A246)*100+DAY(A246),{0;316;501;1001;1115},1),0.7,0.75,0.8,0.75,0.7)</f>
        <v>0.7</v>
      </c>
      <c r="P246" s="11" t="e">
        <f t="shared" si="28"/>
        <v>#DIV/0!</v>
      </c>
      <c r="Q246" s="11">
        <f t="shared" si="36"/>
        <v>0.59066861168911811</v>
      </c>
      <c r="R246" s="13" t="e">
        <f t="shared" si="33"/>
        <v>#DIV/0!</v>
      </c>
      <c r="T246" s="21" t="e">
        <f t="shared" si="34"/>
        <v>#DIV/0!</v>
      </c>
      <c r="U246" s="13" t="e">
        <f t="shared" si="31"/>
        <v>#DIV/0!</v>
      </c>
    </row>
    <row r="247" spans="3:21" x14ac:dyDescent="0.25">
      <c r="C247" s="20">
        <f t="shared" si="35"/>
        <v>0</v>
      </c>
      <c r="H247" s="13">
        <f t="shared" si="29"/>
        <v>0</v>
      </c>
      <c r="I247" s="15" t="e">
        <f t="shared" si="30"/>
        <v>#DIV/0!</v>
      </c>
      <c r="N247" s="12" t="e">
        <f t="shared" si="32"/>
        <v>#DIV/0!</v>
      </c>
      <c r="O247" s="15">
        <f>CHOOSE(MATCH(MONTH(A247)*100+DAY(A247),{0;316;501;1001;1115},1),0.7,0.75,0.8,0.75,0.7)</f>
        <v>0.7</v>
      </c>
      <c r="P247" s="11" t="e">
        <f t="shared" si="28"/>
        <v>#DIV/0!</v>
      </c>
      <c r="Q247" s="11">
        <f t="shared" si="36"/>
        <v>0.59066861168911811</v>
      </c>
      <c r="R247" s="13" t="e">
        <f t="shared" si="33"/>
        <v>#DIV/0!</v>
      </c>
      <c r="T247" s="21" t="e">
        <f t="shared" si="34"/>
        <v>#DIV/0!</v>
      </c>
      <c r="U247" s="13" t="e">
        <f t="shared" si="31"/>
        <v>#DIV/0!</v>
      </c>
    </row>
    <row r="248" spans="3:21" x14ac:dyDescent="0.25">
      <c r="C248" s="20">
        <f t="shared" si="35"/>
        <v>0</v>
      </c>
      <c r="H248" s="13">
        <f t="shared" si="29"/>
        <v>0</v>
      </c>
      <c r="I248" s="15" t="e">
        <f t="shared" si="30"/>
        <v>#DIV/0!</v>
      </c>
      <c r="N248" s="12" t="e">
        <f t="shared" si="32"/>
        <v>#DIV/0!</v>
      </c>
      <c r="O248" s="15">
        <f>CHOOSE(MATCH(MONTH(A248)*100+DAY(A248),{0;316;501;1001;1115},1),0.7,0.75,0.8,0.75,0.7)</f>
        <v>0.7</v>
      </c>
      <c r="P248" s="11" t="e">
        <f t="shared" si="28"/>
        <v>#DIV/0!</v>
      </c>
      <c r="Q248" s="11">
        <f t="shared" si="36"/>
        <v>0.59066861168911811</v>
      </c>
      <c r="R248" s="13" t="e">
        <f t="shared" si="33"/>
        <v>#DIV/0!</v>
      </c>
      <c r="T248" s="21" t="e">
        <f t="shared" si="34"/>
        <v>#DIV/0!</v>
      </c>
      <c r="U248" s="13" t="e">
        <f t="shared" si="31"/>
        <v>#DIV/0!</v>
      </c>
    </row>
    <row r="249" spans="3:21" x14ac:dyDescent="0.25">
      <c r="C249" s="20">
        <f t="shared" si="35"/>
        <v>0</v>
      </c>
      <c r="H249" s="13">
        <f t="shared" si="29"/>
        <v>0</v>
      </c>
      <c r="I249" s="15" t="e">
        <f t="shared" si="30"/>
        <v>#DIV/0!</v>
      </c>
      <c r="N249" s="12" t="e">
        <f t="shared" si="32"/>
        <v>#DIV/0!</v>
      </c>
      <c r="O249" s="15">
        <f>CHOOSE(MATCH(MONTH(A249)*100+DAY(A249),{0;316;501;1001;1115},1),0.7,0.75,0.8,0.75,0.7)</f>
        <v>0.7</v>
      </c>
      <c r="P249" s="11" t="e">
        <f t="shared" si="28"/>
        <v>#DIV/0!</v>
      </c>
      <c r="Q249" s="11">
        <f t="shared" si="36"/>
        <v>0.59066861168911811</v>
      </c>
      <c r="R249" s="13" t="e">
        <f t="shared" si="33"/>
        <v>#DIV/0!</v>
      </c>
      <c r="T249" s="21" t="e">
        <f t="shared" si="34"/>
        <v>#DIV/0!</v>
      </c>
      <c r="U249" s="13" t="e">
        <f t="shared" si="31"/>
        <v>#DIV/0!</v>
      </c>
    </row>
    <row r="250" spans="3:21" x14ac:dyDescent="0.25">
      <c r="C250" s="20">
        <f t="shared" si="35"/>
        <v>0</v>
      </c>
      <c r="H250" s="13">
        <f t="shared" si="29"/>
        <v>0</v>
      </c>
      <c r="I250" s="15" t="e">
        <f t="shared" si="30"/>
        <v>#DIV/0!</v>
      </c>
      <c r="N250" s="12" t="e">
        <f t="shared" si="32"/>
        <v>#DIV/0!</v>
      </c>
      <c r="O250" s="15">
        <f>CHOOSE(MATCH(MONTH(A250)*100+DAY(A250),{0;316;501;1001;1115},1),0.7,0.75,0.8,0.75,0.7)</f>
        <v>0.7</v>
      </c>
      <c r="P250" s="11" t="e">
        <f t="shared" si="28"/>
        <v>#DIV/0!</v>
      </c>
      <c r="Q250" s="11">
        <f t="shared" si="36"/>
        <v>0.59066861168911811</v>
      </c>
      <c r="R250" s="13" t="e">
        <f t="shared" si="33"/>
        <v>#DIV/0!</v>
      </c>
      <c r="T250" s="21" t="e">
        <f t="shared" si="34"/>
        <v>#DIV/0!</v>
      </c>
      <c r="U250" s="13" t="e">
        <f t="shared" si="31"/>
        <v>#DIV/0!</v>
      </c>
    </row>
    <row r="251" spans="3:21" x14ac:dyDescent="0.25">
      <c r="C251" s="20">
        <f t="shared" si="35"/>
        <v>0</v>
      </c>
      <c r="H251" s="13">
        <f t="shared" si="29"/>
        <v>0</v>
      </c>
      <c r="I251" s="15" t="e">
        <f t="shared" si="30"/>
        <v>#DIV/0!</v>
      </c>
      <c r="N251" s="12" t="e">
        <f t="shared" si="32"/>
        <v>#DIV/0!</v>
      </c>
      <c r="O251" s="15">
        <f>CHOOSE(MATCH(MONTH(A251)*100+DAY(A251),{0;316;501;1001;1115},1),0.7,0.75,0.8,0.75,0.7)</f>
        <v>0.7</v>
      </c>
      <c r="P251" s="11" t="e">
        <f t="shared" si="28"/>
        <v>#DIV/0!</v>
      </c>
      <c r="Q251" s="11">
        <f t="shared" si="36"/>
        <v>0.59066861168911811</v>
      </c>
      <c r="R251" s="13" t="e">
        <f t="shared" si="33"/>
        <v>#DIV/0!</v>
      </c>
      <c r="T251" s="21" t="e">
        <f t="shared" si="34"/>
        <v>#DIV/0!</v>
      </c>
      <c r="U251" s="13" t="e">
        <f t="shared" si="31"/>
        <v>#DIV/0!</v>
      </c>
    </row>
    <row r="252" spans="3:21" x14ac:dyDescent="0.25">
      <c r="C252" s="20">
        <f t="shared" si="35"/>
        <v>0</v>
      </c>
      <c r="H252" s="13">
        <f t="shared" si="29"/>
        <v>0</v>
      </c>
      <c r="I252" s="15" t="e">
        <f t="shared" si="30"/>
        <v>#DIV/0!</v>
      </c>
      <c r="N252" s="12" t="e">
        <f t="shared" si="32"/>
        <v>#DIV/0!</v>
      </c>
      <c r="O252" s="15">
        <f>CHOOSE(MATCH(MONTH(A252)*100+DAY(A252),{0;316;501;1001;1115},1),0.7,0.75,0.8,0.75,0.7)</f>
        <v>0.7</v>
      </c>
      <c r="P252" s="11" t="e">
        <f t="shared" si="28"/>
        <v>#DIV/0!</v>
      </c>
      <c r="Q252" s="11">
        <f t="shared" si="36"/>
        <v>0.59066861168911811</v>
      </c>
      <c r="R252" s="13" t="e">
        <f t="shared" si="33"/>
        <v>#DIV/0!</v>
      </c>
      <c r="T252" s="21" t="e">
        <f t="shared" si="34"/>
        <v>#DIV/0!</v>
      </c>
      <c r="U252" s="13" t="e">
        <f t="shared" si="31"/>
        <v>#DIV/0!</v>
      </c>
    </row>
    <row r="253" spans="3:21" x14ac:dyDescent="0.25">
      <c r="C253" s="20">
        <f t="shared" si="35"/>
        <v>0</v>
      </c>
      <c r="H253" s="13">
        <f t="shared" si="29"/>
        <v>0</v>
      </c>
      <c r="I253" s="15" t="e">
        <f t="shared" si="30"/>
        <v>#DIV/0!</v>
      </c>
      <c r="N253" s="12" t="e">
        <f t="shared" si="32"/>
        <v>#DIV/0!</v>
      </c>
      <c r="O253" s="15">
        <f>CHOOSE(MATCH(MONTH(A253)*100+DAY(A253),{0;316;501;1001;1115},1),0.7,0.75,0.8,0.75,0.7)</f>
        <v>0.7</v>
      </c>
      <c r="P253" s="11" t="e">
        <f t="shared" si="28"/>
        <v>#DIV/0!</v>
      </c>
      <c r="Q253" s="11">
        <f t="shared" si="36"/>
        <v>0.59066861168911811</v>
      </c>
      <c r="R253" s="13" t="e">
        <f t="shared" si="33"/>
        <v>#DIV/0!</v>
      </c>
      <c r="T253" s="21" t="e">
        <f t="shared" si="34"/>
        <v>#DIV/0!</v>
      </c>
      <c r="U253" s="13" t="e">
        <f t="shared" si="31"/>
        <v>#DIV/0!</v>
      </c>
    </row>
    <row r="254" spans="3:21" x14ac:dyDescent="0.25">
      <c r="C254" s="20">
        <f t="shared" si="35"/>
        <v>0</v>
      </c>
      <c r="H254" s="13">
        <f t="shared" si="29"/>
        <v>0</v>
      </c>
      <c r="I254" s="15" t="e">
        <f t="shared" si="30"/>
        <v>#DIV/0!</v>
      </c>
      <c r="N254" s="12" t="e">
        <f t="shared" si="32"/>
        <v>#DIV/0!</v>
      </c>
      <c r="O254" s="15">
        <f>CHOOSE(MATCH(MONTH(A254)*100+DAY(A254),{0;316;501;1001;1115},1),0.7,0.75,0.8,0.75,0.7)</f>
        <v>0.7</v>
      </c>
      <c r="P254" s="11" t="e">
        <f t="shared" si="28"/>
        <v>#DIV/0!</v>
      </c>
      <c r="Q254" s="11">
        <f t="shared" si="36"/>
        <v>0.59066861168911811</v>
      </c>
      <c r="R254" s="13" t="e">
        <f t="shared" si="33"/>
        <v>#DIV/0!</v>
      </c>
      <c r="T254" s="21" t="e">
        <f t="shared" si="34"/>
        <v>#DIV/0!</v>
      </c>
      <c r="U254" s="13" t="e">
        <f t="shared" si="31"/>
        <v>#DIV/0!</v>
      </c>
    </row>
    <row r="255" spans="3:21" x14ac:dyDescent="0.25">
      <c r="C255" s="20">
        <f t="shared" si="35"/>
        <v>0</v>
      </c>
      <c r="H255" s="13">
        <f t="shared" si="29"/>
        <v>0</v>
      </c>
      <c r="I255" s="15" t="e">
        <f t="shared" si="30"/>
        <v>#DIV/0!</v>
      </c>
      <c r="N255" s="12" t="e">
        <f t="shared" si="32"/>
        <v>#DIV/0!</v>
      </c>
      <c r="O255" s="15">
        <f>CHOOSE(MATCH(MONTH(A255)*100+DAY(A255),{0;316;501;1001;1115},1),0.7,0.75,0.8,0.75,0.7)</f>
        <v>0.7</v>
      </c>
      <c r="P255" s="11" t="e">
        <f t="shared" si="28"/>
        <v>#DIV/0!</v>
      </c>
      <c r="Q255" s="11">
        <f t="shared" si="36"/>
        <v>0.59066861168911811</v>
      </c>
      <c r="R255" s="13" t="e">
        <f t="shared" si="33"/>
        <v>#DIV/0!</v>
      </c>
      <c r="T255" s="21" t="e">
        <f t="shared" si="34"/>
        <v>#DIV/0!</v>
      </c>
      <c r="U255" s="13" t="e">
        <f t="shared" si="31"/>
        <v>#DIV/0!</v>
      </c>
    </row>
    <row r="256" spans="3:21" x14ac:dyDescent="0.25">
      <c r="C256" s="20">
        <f t="shared" si="35"/>
        <v>0</v>
      </c>
      <c r="H256" s="13">
        <f t="shared" si="29"/>
        <v>0</v>
      </c>
      <c r="I256" s="15" t="e">
        <f t="shared" si="30"/>
        <v>#DIV/0!</v>
      </c>
      <c r="N256" s="12" t="e">
        <f t="shared" si="32"/>
        <v>#DIV/0!</v>
      </c>
      <c r="O256" s="15">
        <f>CHOOSE(MATCH(MONTH(A256)*100+DAY(A256),{0;316;501;1001;1115},1),0.7,0.75,0.8,0.75,0.7)</f>
        <v>0.7</v>
      </c>
      <c r="P256" s="11" t="e">
        <f t="shared" si="28"/>
        <v>#DIV/0!</v>
      </c>
      <c r="Q256" s="11">
        <f t="shared" si="36"/>
        <v>0.59066861168911811</v>
      </c>
      <c r="R256" s="13" t="e">
        <f t="shared" si="33"/>
        <v>#DIV/0!</v>
      </c>
      <c r="T256" s="21" t="e">
        <f t="shared" si="34"/>
        <v>#DIV/0!</v>
      </c>
      <c r="U256" s="13" t="e">
        <f t="shared" si="31"/>
        <v>#DIV/0!</v>
      </c>
    </row>
    <row r="257" spans="3:21" x14ac:dyDescent="0.25">
      <c r="C257" s="20">
        <f t="shared" si="35"/>
        <v>0</v>
      </c>
      <c r="H257" s="13">
        <f t="shared" si="29"/>
        <v>0</v>
      </c>
      <c r="I257" s="15" t="e">
        <f t="shared" si="30"/>
        <v>#DIV/0!</v>
      </c>
      <c r="N257" s="12" t="e">
        <f t="shared" si="32"/>
        <v>#DIV/0!</v>
      </c>
      <c r="O257" s="15">
        <f>CHOOSE(MATCH(MONTH(A257)*100+DAY(A257),{0;316;501;1001;1115},1),0.7,0.75,0.8,0.75,0.7)</f>
        <v>0.7</v>
      </c>
      <c r="P257" s="11" t="e">
        <f t="shared" si="28"/>
        <v>#DIV/0!</v>
      </c>
      <c r="Q257" s="11">
        <f t="shared" si="36"/>
        <v>0.59066861168911811</v>
      </c>
      <c r="R257" s="13" t="e">
        <f t="shared" si="33"/>
        <v>#DIV/0!</v>
      </c>
      <c r="T257" s="21" t="e">
        <f t="shared" si="34"/>
        <v>#DIV/0!</v>
      </c>
      <c r="U257" s="13" t="e">
        <f t="shared" si="31"/>
        <v>#DIV/0!</v>
      </c>
    </row>
    <row r="258" spans="3:21" x14ac:dyDescent="0.25">
      <c r="C258" s="20">
        <f t="shared" si="35"/>
        <v>0</v>
      </c>
      <c r="H258" s="13">
        <f t="shared" si="29"/>
        <v>0</v>
      </c>
      <c r="I258" s="15" t="e">
        <f t="shared" si="30"/>
        <v>#DIV/0!</v>
      </c>
      <c r="N258" s="12" t="e">
        <f t="shared" si="32"/>
        <v>#DIV/0!</v>
      </c>
      <c r="O258" s="15">
        <f>CHOOSE(MATCH(MONTH(A258)*100+DAY(A258),{0;316;501;1001;1115},1),0.7,0.75,0.8,0.75,0.7)</f>
        <v>0.7</v>
      </c>
      <c r="P258" s="11" t="e">
        <f t="shared" si="28"/>
        <v>#DIV/0!</v>
      </c>
      <c r="Q258" s="11">
        <f t="shared" si="36"/>
        <v>0.59066861168911811</v>
      </c>
      <c r="R258" s="13" t="e">
        <f t="shared" si="33"/>
        <v>#DIV/0!</v>
      </c>
      <c r="T258" s="21" t="e">
        <f t="shared" si="34"/>
        <v>#DIV/0!</v>
      </c>
      <c r="U258" s="13" t="e">
        <f t="shared" si="31"/>
        <v>#DIV/0!</v>
      </c>
    </row>
    <row r="259" spans="3:21" x14ac:dyDescent="0.25">
      <c r="C259" s="20">
        <f t="shared" si="35"/>
        <v>0</v>
      </c>
      <c r="H259" s="13">
        <f t="shared" si="29"/>
        <v>0</v>
      </c>
      <c r="I259" s="15" t="e">
        <f t="shared" si="30"/>
        <v>#DIV/0!</v>
      </c>
      <c r="N259" s="12" t="e">
        <f t="shared" si="32"/>
        <v>#DIV/0!</v>
      </c>
      <c r="O259" s="15">
        <f>CHOOSE(MATCH(MONTH(A259)*100+DAY(A259),{0;316;501;1001;1115},1),0.7,0.75,0.8,0.75,0.7)</f>
        <v>0.7</v>
      </c>
      <c r="P259" s="11" t="e">
        <f t="shared" si="28"/>
        <v>#DIV/0!</v>
      </c>
      <c r="Q259" s="11">
        <f t="shared" si="36"/>
        <v>0.59066861168911811</v>
      </c>
      <c r="R259" s="13" t="e">
        <f t="shared" si="33"/>
        <v>#DIV/0!</v>
      </c>
      <c r="T259" s="21" t="e">
        <f t="shared" si="34"/>
        <v>#DIV/0!</v>
      </c>
      <c r="U259" s="13" t="e">
        <f t="shared" si="31"/>
        <v>#DIV/0!</v>
      </c>
    </row>
    <row r="260" spans="3:21" x14ac:dyDescent="0.25">
      <c r="C260" s="20">
        <f t="shared" si="35"/>
        <v>0</v>
      </c>
      <c r="H260" s="13">
        <f t="shared" si="29"/>
        <v>0</v>
      </c>
      <c r="I260" s="15" t="e">
        <f t="shared" si="30"/>
        <v>#DIV/0!</v>
      </c>
      <c r="N260" s="12" t="e">
        <f t="shared" si="32"/>
        <v>#DIV/0!</v>
      </c>
      <c r="O260" s="15">
        <f>CHOOSE(MATCH(MONTH(A260)*100+DAY(A260),{0;316;501;1001;1115},1),0.7,0.75,0.8,0.75,0.7)</f>
        <v>0.7</v>
      </c>
      <c r="P260" s="11" t="e">
        <f t="shared" si="28"/>
        <v>#DIV/0!</v>
      </c>
      <c r="Q260" s="11">
        <f t="shared" si="36"/>
        <v>0.59066861168911811</v>
      </c>
      <c r="R260" s="13" t="e">
        <f t="shared" si="33"/>
        <v>#DIV/0!</v>
      </c>
      <c r="T260" s="21" t="e">
        <f t="shared" si="34"/>
        <v>#DIV/0!</v>
      </c>
      <c r="U260" s="13" t="e">
        <f t="shared" si="31"/>
        <v>#DIV/0!</v>
      </c>
    </row>
    <row r="261" spans="3:21" x14ac:dyDescent="0.25">
      <c r="C261" s="20">
        <f t="shared" si="35"/>
        <v>0</v>
      </c>
      <c r="H261" s="13">
        <f t="shared" si="29"/>
        <v>0</v>
      </c>
      <c r="I261" s="15" t="e">
        <f t="shared" si="30"/>
        <v>#DIV/0!</v>
      </c>
      <c r="N261" s="12" t="e">
        <f t="shared" si="32"/>
        <v>#DIV/0!</v>
      </c>
      <c r="O261" s="15">
        <f>CHOOSE(MATCH(MONTH(A261)*100+DAY(A261),{0;316;501;1001;1115},1),0.7,0.75,0.8,0.75,0.7)</f>
        <v>0.7</v>
      </c>
      <c r="P261" s="11" t="e">
        <f t="shared" si="28"/>
        <v>#DIV/0!</v>
      </c>
      <c r="Q261" s="11">
        <f t="shared" si="36"/>
        <v>0.59066861168911811</v>
      </c>
      <c r="R261" s="13" t="e">
        <f t="shared" si="33"/>
        <v>#DIV/0!</v>
      </c>
      <c r="T261" s="21" t="e">
        <f t="shared" si="34"/>
        <v>#DIV/0!</v>
      </c>
      <c r="U261" s="13" t="e">
        <f t="shared" si="31"/>
        <v>#DIV/0!</v>
      </c>
    </row>
    <row r="262" spans="3:21" x14ac:dyDescent="0.25">
      <c r="C262" s="20">
        <f t="shared" si="35"/>
        <v>0</v>
      </c>
      <c r="H262" s="13">
        <f t="shared" si="29"/>
        <v>0</v>
      </c>
      <c r="I262" s="15" t="e">
        <f t="shared" si="30"/>
        <v>#DIV/0!</v>
      </c>
      <c r="N262" s="12" t="e">
        <f t="shared" si="32"/>
        <v>#DIV/0!</v>
      </c>
      <c r="O262" s="15">
        <f>CHOOSE(MATCH(MONTH(A262)*100+DAY(A262),{0;316;501;1001;1115},1),0.7,0.75,0.8,0.75,0.7)</f>
        <v>0.7</v>
      </c>
      <c r="P262" s="11" t="e">
        <f t="shared" ref="P262:P325" si="37">((D262*O262)+(E262*0.1)+(F262*0.05))/(D262+E262+F262+G262)</f>
        <v>#DIV/0!</v>
      </c>
      <c r="Q262" s="11">
        <f t="shared" si="36"/>
        <v>0.59066861168911811</v>
      </c>
      <c r="R262" s="13" t="e">
        <f t="shared" si="33"/>
        <v>#DIV/0!</v>
      </c>
      <c r="T262" s="21" t="e">
        <f t="shared" si="34"/>
        <v>#DIV/0!</v>
      </c>
      <c r="U262" s="13" t="e">
        <f t="shared" si="31"/>
        <v>#DIV/0!</v>
      </c>
    </row>
    <row r="263" spans="3:21" x14ac:dyDescent="0.25">
      <c r="C263" s="20">
        <f t="shared" si="35"/>
        <v>0</v>
      </c>
      <c r="H263" s="13">
        <f t="shared" ref="H263:H326" si="38">D263+E263+F263+G263</f>
        <v>0</v>
      </c>
      <c r="I263" s="15" t="e">
        <f t="shared" ref="I263:I326" si="39">D263/(D263+E263+F263+G263)</f>
        <v>#DIV/0!</v>
      </c>
      <c r="N263" s="12" t="e">
        <f t="shared" si="32"/>
        <v>#DIV/0!</v>
      </c>
      <c r="O263" s="15">
        <f>CHOOSE(MATCH(MONTH(A263)*100+DAY(A263),{0;316;501;1001;1115},1),0.7,0.75,0.8,0.75,0.7)</f>
        <v>0.7</v>
      </c>
      <c r="P263" s="11" t="e">
        <f t="shared" si="37"/>
        <v>#DIV/0!</v>
      </c>
      <c r="Q263" s="11">
        <f t="shared" si="36"/>
        <v>0.59066861168911811</v>
      </c>
      <c r="R263" s="13" t="e">
        <f t="shared" si="33"/>
        <v>#DIV/0!</v>
      </c>
      <c r="T263" s="21" t="e">
        <f t="shared" si="34"/>
        <v>#DIV/0!</v>
      </c>
      <c r="U263" s="13" t="e">
        <f t="shared" ref="U263:U326" si="40">N262*R263</f>
        <v>#DIV/0!</v>
      </c>
    </row>
    <row r="264" spans="3:21" x14ac:dyDescent="0.25">
      <c r="C264" s="20">
        <f t="shared" si="35"/>
        <v>0</v>
      </c>
      <c r="H264" s="13">
        <f t="shared" si="38"/>
        <v>0</v>
      </c>
      <c r="I264" s="15" t="e">
        <f t="shared" si="39"/>
        <v>#DIV/0!</v>
      </c>
      <c r="N264" s="12" t="e">
        <f t="shared" ref="N264:N327" si="41">(D264*J264+E264*K264+F264*L264+G264*M264)/(D264+E264+F264+G264)</f>
        <v>#DIV/0!</v>
      </c>
      <c r="O264" s="15">
        <f>CHOOSE(MATCH(MONTH(A264)*100+DAY(A264),{0;316;501;1001;1115},1),0.7,0.75,0.8,0.75,0.7)</f>
        <v>0.7</v>
      </c>
      <c r="P264" s="11" t="e">
        <f t="shared" si="37"/>
        <v>#DIV/0!</v>
      </c>
      <c r="Q264" s="11">
        <f t="shared" si="36"/>
        <v>0.59066861168911811</v>
      </c>
      <c r="R264" s="13" t="e">
        <f t="shared" ref="R264:R327" si="42">(D264+E264+F264+G264)/((B264-B263)/100)</f>
        <v>#DIV/0!</v>
      </c>
      <c r="T264" s="21" t="e">
        <f t="shared" ref="T264:T327" si="43">(R264-S264)/S264</f>
        <v>#DIV/0!</v>
      </c>
      <c r="U264" s="13" t="e">
        <f t="shared" si="40"/>
        <v>#DIV/0!</v>
      </c>
    </row>
    <row r="265" spans="3:21" x14ac:dyDescent="0.25">
      <c r="C265" s="20">
        <f t="shared" ref="C265:C328" si="44">B265-B264</f>
        <v>0</v>
      </c>
      <c r="H265" s="13">
        <f t="shared" si="38"/>
        <v>0</v>
      </c>
      <c r="I265" s="15" t="e">
        <f t="shared" si="39"/>
        <v>#DIV/0!</v>
      </c>
      <c r="N265" s="12" t="e">
        <f t="shared" si="41"/>
        <v>#DIV/0!</v>
      </c>
      <c r="O265" s="15">
        <f>CHOOSE(MATCH(MONTH(A265)*100+DAY(A265),{0;316;501;1001;1115},1),0.7,0.75,0.8,0.75,0.7)</f>
        <v>0.7</v>
      </c>
      <c r="P265" s="11" t="e">
        <f t="shared" si="37"/>
        <v>#DIV/0!</v>
      </c>
      <c r="Q265" s="11">
        <f t="shared" si="36"/>
        <v>0.59066861168911811</v>
      </c>
      <c r="R265" s="13" t="e">
        <f t="shared" si="42"/>
        <v>#DIV/0!</v>
      </c>
      <c r="T265" s="21" t="e">
        <f t="shared" si="43"/>
        <v>#DIV/0!</v>
      </c>
      <c r="U265" s="13" t="e">
        <f t="shared" si="40"/>
        <v>#DIV/0!</v>
      </c>
    </row>
    <row r="266" spans="3:21" x14ac:dyDescent="0.25">
      <c r="C266" s="20">
        <f t="shared" si="44"/>
        <v>0</v>
      </c>
      <c r="H266" s="13">
        <f t="shared" si="38"/>
        <v>0</v>
      </c>
      <c r="I266" s="15" t="e">
        <f t="shared" si="39"/>
        <v>#DIV/0!</v>
      </c>
      <c r="N266" s="12" t="e">
        <f t="shared" si="41"/>
        <v>#DIV/0!</v>
      </c>
      <c r="O266" s="15">
        <f>CHOOSE(MATCH(MONTH(A266)*100+DAY(A266),{0;316;501;1001;1115},1),0.7,0.75,0.8,0.75,0.7)</f>
        <v>0.7</v>
      </c>
      <c r="P266" s="11" t="e">
        <f t="shared" si="37"/>
        <v>#DIV/0!</v>
      </c>
      <c r="Q266" s="11">
        <f t="shared" si="36"/>
        <v>0.59066861168911811</v>
      </c>
      <c r="R266" s="13" t="e">
        <f t="shared" si="42"/>
        <v>#DIV/0!</v>
      </c>
      <c r="T266" s="21" t="e">
        <f t="shared" si="43"/>
        <v>#DIV/0!</v>
      </c>
      <c r="U266" s="13" t="e">
        <f t="shared" si="40"/>
        <v>#DIV/0!</v>
      </c>
    </row>
    <row r="267" spans="3:21" x14ac:dyDescent="0.25">
      <c r="C267" s="20">
        <f t="shared" si="44"/>
        <v>0</v>
      </c>
      <c r="H267" s="13">
        <f t="shared" si="38"/>
        <v>0</v>
      </c>
      <c r="I267" s="15" t="e">
        <f t="shared" si="39"/>
        <v>#DIV/0!</v>
      </c>
      <c r="N267" s="12" t="e">
        <f t="shared" si="41"/>
        <v>#DIV/0!</v>
      </c>
      <c r="O267" s="15">
        <f>CHOOSE(MATCH(MONTH(A267)*100+DAY(A267),{0;316;501;1001;1115},1),0.7,0.75,0.8,0.75,0.7)</f>
        <v>0.7</v>
      </c>
      <c r="P267" s="11" t="e">
        <f t="shared" si="37"/>
        <v>#DIV/0!</v>
      </c>
      <c r="Q267" s="11">
        <f t="shared" si="36"/>
        <v>0.59066861168911811</v>
      </c>
      <c r="R267" s="13" t="e">
        <f t="shared" si="42"/>
        <v>#DIV/0!</v>
      </c>
      <c r="T267" s="21" t="e">
        <f t="shared" si="43"/>
        <v>#DIV/0!</v>
      </c>
      <c r="U267" s="13" t="e">
        <f t="shared" si="40"/>
        <v>#DIV/0!</v>
      </c>
    </row>
    <row r="268" spans="3:21" x14ac:dyDescent="0.25">
      <c r="C268" s="20">
        <f t="shared" si="44"/>
        <v>0</v>
      </c>
      <c r="H268" s="13">
        <f t="shared" si="38"/>
        <v>0</v>
      </c>
      <c r="I268" s="15" t="e">
        <f t="shared" si="39"/>
        <v>#DIV/0!</v>
      </c>
      <c r="N268" s="12" t="e">
        <f t="shared" si="41"/>
        <v>#DIV/0!</v>
      </c>
      <c r="O268" s="15">
        <f>CHOOSE(MATCH(MONTH(A268)*100+DAY(A268),{0;316;501;1001;1115},1),0.7,0.75,0.8,0.75,0.7)</f>
        <v>0.7</v>
      </c>
      <c r="P268" s="11" t="e">
        <f t="shared" si="37"/>
        <v>#DIV/0!</v>
      </c>
      <c r="Q268" s="11">
        <f t="shared" si="36"/>
        <v>0.59066861168911811</v>
      </c>
      <c r="R268" s="13" t="e">
        <f t="shared" si="42"/>
        <v>#DIV/0!</v>
      </c>
      <c r="T268" s="21" t="e">
        <f t="shared" si="43"/>
        <v>#DIV/0!</v>
      </c>
      <c r="U268" s="13" t="e">
        <f t="shared" si="40"/>
        <v>#DIV/0!</v>
      </c>
    </row>
    <row r="269" spans="3:21" x14ac:dyDescent="0.25">
      <c r="C269" s="20">
        <f t="shared" si="44"/>
        <v>0</v>
      </c>
      <c r="H269" s="13">
        <f t="shared" si="38"/>
        <v>0</v>
      </c>
      <c r="I269" s="15" t="e">
        <f t="shared" si="39"/>
        <v>#DIV/0!</v>
      </c>
      <c r="N269" s="12" t="e">
        <f t="shared" si="41"/>
        <v>#DIV/0!</v>
      </c>
      <c r="O269" s="15">
        <f>CHOOSE(MATCH(MONTH(A269)*100+DAY(A269),{0;316;501;1001;1115},1),0.7,0.75,0.8,0.75,0.7)</f>
        <v>0.7</v>
      </c>
      <c r="P269" s="11" t="e">
        <f t="shared" si="37"/>
        <v>#DIV/0!</v>
      </c>
      <c r="Q269" s="11">
        <f t="shared" ref="Q269:Q332" si="45">((D269*O269)+(E269*0.1)+(F269*0.05)+(($AA$2-D269-E269-F269-G269)*Q268))/$AA$2</f>
        <v>0.59066861168911811</v>
      </c>
      <c r="R269" s="13" t="e">
        <f t="shared" si="42"/>
        <v>#DIV/0!</v>
      </c>
      <c r="T269" s="21" t="e">
        <f t="shared" si="43"/>
        <v>#DIV/0!</v>
      </c>
      <c r="U269" s="13" t="e">
        <f t="shared" si="40"/>
        <v>#DIV/0!</v>
      </c>
    </row>
    <row r="270" spans="3:21" x14ac:dyDescent="0.25">
      <c r="C270" s="20">
        <f t="shared" si="44"/>
        <v>0</v>
      </c>
      <c r="H270" s="13">
        <f t="shared" si="38"/>
        <v>0</v>
      </c>
      <c r="I270" s="15" t="e">
        <f t="shared" si="39"/>
        <v>#DIV/0!</v>
      </c>
      <c r="N270" s="12" t="e">
        <f t="shared" si="41"/>
        <v>#DIV/0!</v>
      </c>
      <c r="O270" s="15">
        <f>CHOOSE(MATCH(MONTH(A270)*100+DAY(A270),{0;316;501;1001;1115},1),0.7,0.75,0.8,0.75,0.7)</f>
        <v>0.7</v>
      </c>
      <c r="P270" s="11" t="e">
        <f t="shared" si="37"/>
        <v>#DIV/0!</v>
      </c>
      <c r="Q270" s="11">
        <f t="shared" si="45"/>
        <v>0.59066861168911811</v>
      </c>
      <c r="R270" s="13" t="e">
        <f t="shared" si="42"/>
        <v>#DIV/0!</v>
      </c>
      <c r="T270" s="21" t="e">
        <f t="shared" si="43"/>
        <v>#DIV/0!</v>
      </c>
      <c r="U270" s="13" t="e">
        <f t="shared" si="40"/>
        <v>#DIV/0!</v>
      </c>
    </row>
    <row r="271" spans="3:21" x14ac:dyDescent="0.25">
      <c r="C271" s="20">
        <f t="shared" si="44"/>
        <v>0</v>
      </c>
      <c r="H271" s="13">
        <f t="shared" si="38"/>
        <v>0</v>
      </c>
      <c r="I271" s="15" t="e">
        <f t="shared" si="39"/>
        <v>#DIV/0!</v>
      </c>
      <c r="N271" s="12" t="e">
        <f t="shared" si="41"/>
        <v>#DIV/0!</v>
      </c>
      <c r="O271" s="15">
        <f>CHOOSE(MATCH(MONTH(A271)*100+DAY(A271),{0;316;501;1001;1115},1),0.7,0.75,0.8,0.75,0.7)</f>
        <v>0.7</v>
      </c>
      <c r="P271" s="11" t="e">
        <f t="shared" si="37"/>
        <v>#DIV/0!</v>
      </c>
      <c r="Q271" s="11">
        <f t="shared" si="45"/>
        <v>0.59066861168911811</v>
      </c>
      <c r="R271" s="13" t="e">
        <f t="shared" si="42"/>
        <v>#DIV/0!</v>
      </c>
      <c r="T271" s="21" t="e">
        <f t="shared" si="43"/>
        <v>#DIV/0!</v>
      </c>
      <c r="U271" s="13" t="e">
        <f t="shared" si="40"/>
        <v>#DIV/0!</v>
      </c>
    </row>
    <row r="272" spans="3:21" x14ac:dyDescent="0.25">
      <c r="C272" s="20">
        <f t="shared" si="44"/>
        <v>0</v>
      </c>
      <c r="H272" s="13">
        <f t="shared" si="38"/>
        <v>0</v>
      </c>
      <c r="I272" s="15" t="e">
        <f t="shared" si="39"/>
        <v>#DIV/0!</v>
      </c>
      <c r="N272" s="12" t="e">
        <f t="shared" si="41"/>
        <v>#DIV/0!</v>
      </c>
      <c r="O272" s="15">
        <f>CHOOSE(MATCH(MONTH(A272)*100+DAY(A272),{0;316;501;1001;1115},1),0.7,0.75,0.8,0.75,0.7)</f>
        <v>0.7</v>
      </c>
      <c r="P272" s="11" t="e">
        <f t="shared" si="37"/>
        <v>#DIV/0!</v>
      </c>
      <c r="Q272" s="11">
        <f t="shared" si="45"/>
        <v>0.59066861168911811</v>
      </c>
      <c r="R272" s="13" t="e">
        <f t="shared" si="42"/>
        <v>#DIV/0!</v>
      </c>
      <c r="T272" s="21" t="e">
        <f t="shared" si="43"/>
        <v>#DIV/0!</v>
      </c>
      <c r="U272" s="13" t="e">
        <f t="shared" si="40"/>
        <v>#DIV/0!</v>
      </c>
    </row>
    <row r="273" spans="3:21" x14ac:dyDescent="0.25">
      <c r="C273" s="20">
        <f t="shared" si="44"/>
        <v>0</v>
      </c>
      <c r="H273" s="13">
        <f t="shared" si="38"/>
        <v>0</v>
      </c>
      <c r="I273" s="15" t="e">
        <f t="shared" si="39"/>
        <v>#DIV/0!</v>
      </c>
      <c r="N273" s="12" t="e">
        <f t="shared" si="41"/>
        <v>#DIV/0!</v>
      </c>
      <c r="O273" s="15">
        <f>CHOOSE(MATCH(MONTH(A273)*100+DAY(A273),{0;316;501;1001;1115},1),0.7,0.75,0.8,0.75,0.7)</f>
        <v>0.7</v>
      </c>
      <c r="P273" s="11" t="e">
        <f t="shared" si="37"/>
        <v>#DIV/0!</v>
      </c>
      <c r="Q273" s="11">
        <f t="shared" si="45"/>
        <v>0.59066861168911811</v>
      </c>
      <c r="R273" s="13" t="e">
        <f t="shared" si="42"/>
        <v>#DIV/0!</v>
      </c>
      <c r="T273" s="21" t="e">
        <f t="shared" si="43"/>
        <v>#DIV/0!</v>
      </c>
      <c r="U273" s="13" t="e">
        <f t="shared" si="40"/>
        <v>#DIV/0!</v>
      </c>
    </row>
    <row r="274" spans="3:21" x14ac:dyDescent="0.25">
      <c r="C274" s="20">
        <f t="shared" si="44"/>
        <v>0</v>
      </c>
      <c r="H274" s="13">
        <f t="shared" si="38"/>
        <v>0</v>
      </c>
      <c r="I274" s="15" t="e">
        <f t="shared" si="39"/>
        <v>#DIV/0!</v>
      </c>
      <c r="N274" s="12" t="e">
        <f t="shared" si="41"/>
        <v>#DIV/0!</v>
      </c>
      <c r="O274" s="15">
        <f>CHOOSE(MATCH(MONTH(A274)*100+DAY(A274),{0;316;501;1001;1115},1),0.7,0.75,0.8,0.75,0.7)</f>
        <v>0.7</v>
      </c>
      <c r="P274" s="11" t="e">
        <f t="shared" si="37"/>
        <v>#DIV/0!</v>
      </c>
      <c r="Q274" s="11">
        <f t="shared" si="45"/>
        <v>0.59066861168911811</v>
      </c>
      <c r="R274" s="13" t="e">
        <f t="shared" si="42"/>
        <v>#DIV/0!</v>
      </c>
      <c r="T274" s="21" t="e">
        <f t="shared" si="43"/>
        <v>#DIV/0!</v>
      </c>
      <c r="U274" s="13" t="e">
        <f t="shared" si="40"/>
        <v>#DIV/0!</v>
      </c>
    </row>
    <row r="275" spans="3:21" x14ac:dyDescent="0.25">
      <c r="C275" s="20">
        <f t="shared" si="44"/>
        <v>0</v>
      </c>
      <c r="H275" s="13">
        <f t="shared" si="38"/>
        <v>0</v>
      </c>
      <c r="I275" s="15" t="e">
        <f t="shared" si="39"/>
        <v>#DIV/0!</v>
      </c>
      <c r="N275" s="12" t="e">
        <f t="shared" si="41"/>
        <v>#DIV/0!</v>
      </c>
      <c r="O275" s="15">
        <f>CHOOSE(MATCH(MONTH(A275)*100+DAY(A275),{0;316;501;1001;1115},1),0.7,0.75,0.8,0.75,0.7)</f>
        <v>0.7</v>
      </c>
      <c r="P275" s="11" t="e">
        <f t="shared" si="37"/>
        <v>#DIV/0!</v>
      </c>
      <c r="Q275" s="11">
        <f t="shared" si="45"/>
        <v>0.59066861168911811</v>
      </c>
      <c r="R275" s="13" t="e">
        <f t="shared" si="42"/>
        <v>#DIV/0!</v>
      </c>
      <c r="T275" s="21" t="e">
        <f t="shared" si="43"/>
        <v>#DIV/0!</v>
      </c>
      <c r="U275" s="13" t="e">
        <f t="shared" si="40"/>
        <v>#DIV/0!</v>
      </c>
    </row>
    <row r="276" spans="3:21" x14ac:dyDescent="0.25">
      <c r="C276" s="20">
        <f t="shared" si="44"/>
        <v>0</v>
      </c>
      <c r="H276" s="13">
        <f t="shared" si="38"/>
        <v>0</v>
      </c>
      <c r="I276" s="15" t="e">
        <f t="shared" si="39"/>
        <v>#DIV/0!</v>
      </c>
      <c r="N276" s="12" t="e">
        <f t="shared" si="41"/>
        <v>#DIV/0!</v>
      </c>
      <c r="O276" s="15">
        <f>CHOOSE(MATCH(MONTH(A276)*100+DAY(A276),{0;316;501;1001;1115},1),0.7,0.75,0.8,0.75,0.7)</f>
        <v>0.7</v>
      </c>
      <c r="P276" s="11" t="e">
        <f t="shared" si="37"/>
        <v>#DIV/0!</v>
      </c>
      <c r="Q276" s="11">
        <f t="shared" si="45"/>
        <v>0.59066861168911811</v>
      </c>
      <c r="R276" s="13" t="e">
        <f t="shared" si="42"/>
        <v>#DIV/0!</v>
      </c>
      <c r="T276" s="21" t="e">
        <f t="shared" si="43"/>
        <v>#DIV/0!</v>
      </c>
      <c r="U276" s="13" t="e">
        <f t="shared" si="40"/>
        <v>#DIV/0!</v>
      </c>
    </row>
    <row r="277" spans="3:21" x14ac:dyDescent="0.25">
      <c r="C277" s="20">
        <f t="shared" si="44"/>
        <v>0</v>
      </c>
      <c r="H277" s="13">
        <f t="shared" si="38"/>
        <v>0</v>
      </c>
      <c r="I277" s="15" t="e">
        <f t="shared" si="39"/>
        <v>#DIV/0!</v>
      </c>
      <c r="N277" s="12" t="e">
        <f t="shared" si="41"/>
        <v>#DIV/0!</v>
      </c>
      <c r="O277" s="15">
        <f>CHOOSE(MATCH(MONTH(A277)*100+DAY(A277),{0;316;501;1001;1115},1),0.7,0.75,0.8,0.75,0.7)</f>
        <v>0.7</v>
      </c>
      <c r="P277" s="11" t="e">
        <f t="shared" si="37"/>
        <v>#DIV/0!</v>
      </c>
      <c r="Q277" s="11">
        <f t="shared" si="45"/>
        <v>0.59066861168911811</v>
      </c>
      <c r="R277" s="13" t="e">
        <f t="shared" si="42"/>
        <v>#DIV/0!</v>
      </c>
      <c r="T277" s="21" t="e">
        <f t="shared" si="43"/>
        <v>#DIV/0!</v>
      </c>
      <c r="U277" s="13" t="e">
        <f t="shared" si="40"/>
        <v>#DIV/0!</v>
      </c>
    </row>
    <row r="278" spans="3:21" x14ac:dyDescent="0.25">
      <c r="C278" s="20">
        <f t="shared" si="44"/>
        <v>0</v>
      </c>
      <c r="H278" s="13">
        <f t="shared" si="38"/>
        <v>0</v>
      </c>
      <c r="I278" s="15" t="e">
        <f t="shared" si="39"/>
        <v>#DIV/0!</v>
      </c>
      <c r="N278" s="12" t="e">
        <f t="shared" si="41"/>
        <v>#DIV/0!</v>
      </c>
      <c r="O278" s="15">
        <f>CHOOSE(MATCH(MONTH(A278)*100+DAY(A278),{0;316;501;1001;1115},1),0.7,0.75,0.8,0.75,0.7)</f>
        <v>0.7</v>
      </c>
      <c r="P278" s="11" t="e">
        <f t="shared" si="37"/>
        <v>#DIV/0!</v>
      </c>
      <c r="Q278" s="11">
        <f t="shared" si="45"/>
        <v>0.59066861168911811</v>
      </c>
      <c r="R278" s="13" t="e">
        <f t="shared" si="42"/>
        <v>#DIV/0!</v>
      </c>
      <c r="T278" s="21" t="e">
        <f t="shared" si="43"/>
        <v>#DIV/0!</v>
      </c>
      <c r="U278" s="13" t="e">
        <f t="shared" si="40"/>
        <v>#DIV/0!</v>
      </c>
    </row>
    <row r="279" spans="3:21" x14ac:dyDescent="0.25">
      <c r="C279" s="20">
        <f t="shared" si="44"/>
        <v>0</v>
      </c>
      <c r="H279" s="13">
        <f t="shared" si="38"/>
        <v>0</v>
      </c>
      <c r="I279" s="15" t="e">
        <f t="shared" si="39"/>
        <v>#DIV/0!</v>
      </c>
      <c r="N279" s="12" t="e">
        <f t="shared" si="41"/>
        <v>#DIV/0!</v>
      </c>
      <c r="O279" s="15">
        <f>CHOOSE(MATCH(MONTH(A279)*100+DAY(A279),{0;316;501;1001;1115},1),0.7,0.75,0.8,0.75,0.7)</f>
        <v>0.7</v>
      </c>
      <c r="P279" s="11" t="e">
        <f t="shared" si="37"/>
        <v>#DIV/0!</v>
      </c>
      <c r="Q279" s="11">
        <f t="shared" si="45"/>
        <v>0.59066861168911811</v>
      </c>
      <c r="R279" s="13" t="e">
        <f t="shared" si="42"/>
        <v>#DIV/0!</v>
      </c>
      <c r="T279" s="21" t="e">
        <f t="shared" si="43"/>
        <v>#DIV/0!</v>
      </c>
      <c r="U279" s="13" t="e">
        <f t="shared" si="40"/>
        <v>#DIV/0!</v>
      </c>
    </row>
    <row r="280" spans="3:21" x14ac:dyDescent="0.25">
      <c r="C280" s="20">
        <f t="shared" si="44"/>
        <v>0</v>
      </c>
      <c r="H280" s="13">
        <f t="shared" si="38"/>
        <v>0</v>
      </c>
      <c r="I280" s="15" t="e">
        <f t="shared" si="39"/>
        <v>#DIV/0!</v>
      </c>
      <c r="N280" s="12" t="e">
        <f t="shared" si="41"/>
        <v>#DIV/0!</v>
      </c>
      <c r="O280" s="15">
        <f>CHOOSE(MATCH(MONTH(A280)*100+DAY(A280),{0;316;501;1001;1115},1),0.7,0.75,0.8,0.75,0.7)</f>
        <v>0.7</v>
      </c>
      <c r="P280" s="11" t="e">
        <f t="shared" si="37"/>
        <v>#DIV/0!</v>
      </c>
      <c r="Q280" s="11">
        <f t="shared" si="45"/>
        <v>0.59066861168911811</v>
      </c>
      <c r="R280" s="13" t="e">
        <f t="shared" si="42"/>
        <v>#DIV/0!</v>
      </c>
      <c r="T280" s="21" t="e">
        <f t="shared" si="43"/>
        <v>#DIV/0!</v>
      </c>
      <c r="U280" s="13" t="e">
        <f t="shared" si="40"/>
        <v>#DIV/0!</v>
      </c>
    </row>
    <row r="281" spans="3:21" x14ac:dyDescent="0.25">
      <c r="C281" s="20">
        <f t="shared" si="44"/>
        <v>0</v>
      </c>
      <c r="H281" s="13">
        <f t="shared" si="38"/>
        <v>0</v>
      </c>
      <c r="I281" s="15" t="e">
        <f t="shared" si="39"/>
        <v>#DIV/0!</v>
      </c>
      <c r="N281" s="12" t="e">
        <f t="shared" si="41"/>
        <v>#DIV/0!</v>
      </c>
      <c r="O281" s="15">
        <f>CHOOSE(MATCH(MONTH(A281)*100+DAY(A281),{0;316;501;1001;1115},1),0.7,0.75,0.8,0.75,0.7)</f>
        <v>0.7</v>
      </c>
      <c r="P281" s="11" t="e">
        <f t="shared" si="37"/>
        <v>#DIV/0!</v>
      </c>
      <c r="Q281" s="11">
        <f t="shared" si="45"/>
        <v>0.59066861168911811</v>
      </c>
      <c r="R281" s="13" t="e">
        <f t="shared" si="42"/>
        <v>#DIV/0!</v>
      </c>
      <c r="T281" s="21" t="e">
        <f t="shared" si="43"/>
        <v>#DIV/0!</v>
      </c>
      <c r="U281" s="13" t="e">
        <f t="shared" si="40"/>
        <v>#DIV/0!</v>
      </c>
    </row>
    <row r="282" spans="3:21" x14ac:dyDescent="0.25">
      <c r="C282" s="20">
        <f t="shared" si="44"/>
        <v>0</v>
      </c>
      <c r="H282" s="13">
        <f t="shared" si="38"/>
        <v>0</v>
      </c>
      <c r="I282" s="15" t="e">
        <f t="shared" si="39"/>
        <v>#DIV/0!</v>
      </c>
      <c r="N282" s="12" t="e">
        <f t="shared" si="41"/>
        <v>#DIV/0!</v>
      </c>
      <c r="O282" s="15">
        <f>CHOOSE(MATCH(MONTH(A282)*100+DAY(A282),{0;316;501;1001;1115},1),0.7,0.75,0.8,0.75,0.7)</f>
        <v>0.7</v>
      </c>
      <c r="P282" s="11" t="e">
        <f t="shared" si="37"/>
        <v>#DIV/0!</v>
      </c>
      <c r="Q282" s="11">
        <f t="shared" si="45"/>
        <v>0.59066861168911811</v>
      </c>
      <c r="R282" s="13" t="e">
        <f t="shared" si="42"/>
        <v>#DIV/0!</v>
      </c>
      <c r="T282" s="21" t="e">
        <f t="shared" si="43"/>
        <v>#DIV/0!</v>
      </c>
      <c r="U282" s="13" t="e">
        <f t="shared" si="40"/>
        <v>#DIV/0!</v>
      </c>
    </row>
    <row r="283" spans="3:21" x14ac:dyDescent="0.25">
      <c r="C283" s="20">
        <f t="shared" si="44"/>
        <v>0</v>
      </c>
      <c r="H283" s="13">
        <f t="shared" si="38"/>
        <v>0</v>
      </c>
      <c r="I283" s="15" t="e">
        <f t="shared" si="39"/>
        <v>#DIV/0!</v>
      </c>
      <c r="N283" s="12" t="e">
        <f t="shared" si="41"/>
        <v>#DIV/0!</v>
      </c>
      <c r="O283" s="15">
        <f>CHOOSE(MATCH(MONTH(A283)*100+DAY(A283),{0;316;501;1001;1115},1),0.7,0.75,0.8,0.75,0.7)</f>
        <v>0.7</v>
      </c>
      <c r="P283" s="11" t="e">
        <f t="shared" si="37"/>
        <v>#DIV/0!</v>
      </c>
      <c r="Q283" s="11">
        <f t="shared" si="45"/>
        <v>0.59066861168911811</v>
      </c>
      <c r="R283" s="13" t="e">
        <f t="shared" si="42"/>
        <v>#DIV/0!</v>
      </c>
      <c r="T283" s="21" t="e">
        <f t="shared" si="43"/>
        <v>#DIV/0!</v>
      </c>
      <c r="U283" s="13" t="e">
        <f t="shared" si="40"/>
        <v>#DIV/0!</v>
      </c>
    </row>
    <row r="284" spans="3:21" x14ac:dyDescent="0.25">
      <c r="C284" s="20">
        <f t="shared" si="44"/>
        <v>0</v>
      </c>
      <c r="H284" s="13">
        <f t="shared" si="38"/>
        <v>0</v>
      </c>
      <c r="I284" s="15" t="e">
        <f t="shared" si="39"/>
        <v>#DIV/0!</v>
      </c>
      <c r="N284" s="12" t="e">
        <f t="shared" si="41"/>
        <v>#DIV/0!</v>
      </c>
      <c r="O284" s="15">
        <f>CHOOSE(MATCH(MONTH(A284)*100+DAY(A284),{0;316;501;1001;1115},1),0.7,0.75,0.8,0.75,0.7)</f>
        <v>0.7</v>
      </c>
      <c r="P284" s="11" t="e">
        <f t="shared" si="37"/>
        <v>#DIV/0!</v>
      </c>
      <c r="Q284" s="11">
        <f t="shared" si="45"/>
        <v>0.59066861168911811</v>
      </c>
      <c r="R284" s="13" t="e">
        <f t="shared" si="42"/>
        <v>#DIV/0!</v>
      </c>
      <c r="T284" s="21" t="e">
        <f t="shared" si="43"/>
        <v>#DIV/0!</v>
      </c>
      <c r="U284" s="13" t="e">
        <f t="shared" si="40"/>
        <v>#DIV/0!</v>
      </c>
    </row>
    <row r="285" spans="3:21" x14ac:dyDescent="0.25">
      <c r="C285" s="20">
        <f t="shared" si="44"/>
        <v>0</v>
      </c>
      <c r="H285" s="13">
        <f t="shared" si="38"/>
        <v>0</v>
      </c>
      <c r="I285" s="15" t="e">
        <f t="shared" si="39"/>
        <v>#DIV/0!</v>
      </c>
      <c r="N285" s="12" t="e">
        <f t="shared" si="41"/>
        <v>#DIV/0!</v>
      </c>
      <c r="O285" s="15">
        <f>CHOOSE(MATCH(MONTH(A285)*100+DAY(A285),{0;316;501;1001;1115},1),0.7,0.75,0.8,0.75,0.7)</f>
        <v>0.7</v>
      </c>
      <c r="P285" s="11" t="e">
        <f t="shared" si="37"/>
        <v>#DIV/0!</v>
      </c>
      <c r="Q285" s="11">
        <f t="shared" si="45"/>
        <v>0.59066861168911811</v>
      </c>
      <c r="R285" s="13" t="e">
        <f t="shared" si="42"/>
        <v>#DIV/0!</v>
      </c>
      <c r="T285" s="21" t="e">
        <f t="shared" si="43"/>
        <v>#DIV/0!</v>
      </c>
      <c r="U285" s="13" t="e">
        <f t="shared" si="40"/>
        <v>#DIV/0!</v>
      </c>
    </row>
    <row r="286" spans="3:21" x14ac:dyDescent="0.25">
      <c r="C286" s="20">
        <f t="shared" si="44"/>
        <v>0</v>
      </c>
      <c r="H286" s="13">
        <f t="shared" si="38"/>
        <v>0</v>
      </c>
      <c r="I286" s="15" t="e">
        <f t="shared" si="39"/>
        <v>#DIV/0!</v>
      </c>
      <c r="N286" s="12" t="e">
        <f t="shared" si="41"/>
        <v>#DIV/0!</v>
      </c>
      <c r="O286" s="15">
        <f>CHOOSE(MATCH(MONTH(A286)*100+DAY(A286),{0;316;501;1001;1115},1),0.7,0.75,0.8,0.75,0.7)</f>
        <v>0.7</v>
      </c>
      <c r="P286" s="11" t="e">
        <f t="shared" si="37"/>
        <v>#DIV/0!</v>
      </c>
      <c r="Q286" s="11">
        <f t="shared" si="45"/>
        <v>0.59066861168911811</v>
      </c>
      <c r="R286" s="13" t="e">
        <f t="shared" si="42"/>
        <v>#DIV/0!</v>
      </c>
      <c r="T286" s="21" t="e">
        <f t="shared" si="43"/>
        <v>#DIV/0!</v>
      </c>
      <c r="U286" s="13" t="e">
        <f t="shared" si="40"/>
        <v>#DIV/0!</v>
      </c>
    </row>
    <row r="287" spans="3:21" x14ac:dyDescent="0.25">
      <c r="C287" s="20">
        <f t="shared" si="44"/>
        <v>0</v>
      </c>
      <c r="H287" s="13">
        <f t="shared" si="38"/>
        <v>0</v>
      </c>
      <c r="I287" s="15" t="e">
        <f t="shared" si="39"/>
        <v>#DIV/0!</v>
      </c>
      <c r="N287" s="12" t="e">
        <f t="shared" si="41"/>
        <v>#DIV/0!</v>
      </c>
      <c r="O287" s="15">
        <f>CHOOSE(MATCH(MONTH(A287)*100+DAY(A287),{0;316;501;1001;1115},1),0.7,0.75,0.8,0.75,0.7)</f>
        <v>0.7</v>
      </c>
      <c r="P287" s="11" t="e">
        <f t="shared" si="37"/>
        <v>#DIV/0!</v>
      </c>
      <c r="Q287" s="11">
        <f t="shared" si="45"/>
        <v>0.59066861168911811</v>
      </c>
      <c r="R287" s="13" t="e">
        <f t="shared" si="42"/>
        <v>#DIV/0!</v>
      </c>
      <c r="T287" s="21" t="e">
        <f t="shared" si="43"/>
        <v>#DIV/0!</v>
      </c>
      <c r="U287" s="13" t="e">
        <f t="shared" si="40"/>
        <v>#DIV/0!</v>
      </c>
    </row>
    <row r="288" spans="3:21" x14ac:dyDescent="0.25">
      <c r="C288" s="20">
        <f t="shared" si="44"/>
        <v>0</v>
      </c>
      <c r="H288" s="13">
        <f t="shared" si="38"/>
        <v>0</v>
      </c>
      <c r="I288" s="15" t="e">
        <f t="shared" si="39"/>
        <v>#DIV/0!</v>
      </c>
      <c r="N288" s="12" t="e">
        <f t="shared" si="41"/>
        <v>#DIV/0!</v>
      </c>
      <c r="O288" s="15">
        <f>CHOOSE(MATCH(MONTH(A288)*100+DAY(A288),{0;316;501;1001;1115},1),0.7,0.75,0.8,0.75,0.7)</f>
        <v>0.7</v>
      </c>
      <c r="P288" s="11" t="e">
        <f t="shared" si="37"/>
        <v>#DIV/0!</v>
      </c>
      <c r="Q288" s="11">
        <f t="shared" si="45"/>
        <v>0.59066861168911811</v>
      </c>
      <c r="R288" s="13" t="e">
        <f t="shared" si="42"/>
        <v>#DIV/0!</v>
      </c>
      <c r="T288" s="21" t="e">
        <f t="shared" si="43"/>
        <v>#DIV/0!</v>
      </c>
      <c r="U288" s="13" t="e">
        <f t="shared" si="40"/>
        <v>#DIV/0!</v>
      </c>
    </row>
    <row r="289" spans="3:21" x14ac:dyDescent="0.25">
      <c r="C289" s="20">
        <f t="shared" si="44"/>
        <v>0</v>
      </c>
      <c r="H289" s="13">
        <f t="shared" si="38"/>
        <v>0</v>
      </c>
      <c r="I289" s="15" t="e">
        <f t="shared" si="39"/>
        <v>#DIV/0!</v>
      </c>
      <c r="N289" s="12" t="e">
        <f t="shared" si="41"/>
        <v>#DIV/0!</v>
      </c>
      <c r="O289" s="15">
        <f>CHOOSE(MATCH(MONTH(A289)*100+DAY(A289),{0;316;501;1001;1115},1),0.7,0.75,0.8,0.75,0.7)</f>
        <v>0.7</v>
      </c>
      <c r="P289" s="11" t="e">
        <f t="shared" si="37"/>
        <v>#DIV/0!</v>
      </c>
      <c r="Q289" s="11">
        <f t="shared" si="45"/>
        <v>0.59066861168911811</v>
      </c>
      <c r="R289" s="13" t="e">
        <f t="shared" si="42"/>
        <v>#DIV/0!</v>
      </c>
      <c r="T289" s="21" t="e">
        <f t="shared" si="43"/>
        <v>#DIV/0!</v>
      </c>
      <c r="U289" s="13" t="e">
        <f t="shared" si="40"/>
        <v>#DIV/0!</v>
      </c>
    </row>
    <row r="290" spans="3:21" x14ac:dyDescent="0.25">
      <c r="C290" s="20">
        <f t="shared" si="44"/>
        <v>0</v>
      </c>
      <c r="H290" s="13">
        <f t="shared" si="38"/>
        <v>0</v>
      </c>
      <c r="I290" s="15" t="e">
        <f t="shared" si="39"/>
        <v>#DIV/0!</v>
      </c>
      <c r="N290" s="12" t="e">
        <f t="shared" si="41"/>
        <v>#DIV/0!</v>
      </c>
      <c r="O290" s="15">
        <f>CHOOSE(MATCH(MONTH(A290)*100+DAY(A290),{0;316;501;1001;1115},1),0.7,0.75,0.8,0.75,0.7)</f>
        <v>0.7</v>
      </c>
      <c r="P290" s="11" t="e">
        <f t="shared" si="37"/>
        <v>#DIV/0!</v>
      </c>
      <c r="Q290" s="11">
        <f t="shared" si="45"/>
        <v>0.59066861168911811</v>
      </c>
      <c r="R290" s="13" t="e">
        <f t="shared" si="42"/>
        <v>#DIV/0!</v>
      </c>
      <c r="T290" s="21" t="e">
        <f t="shared" si="43"/>
        <v>#DIV/0!</v>
      </c>
      <c r="U290" s="13" t="e">
        <f t="shared" si="40"/>
        <v>#DIV/0!</v>
      </c>
    </row>
    <row r="291" spans="3:21" x14ac:dyDescent="0.25">
      <c r="C291" s="20">
        <f t="shared" si="44"/>
        <v>0</v>
      </c>
      <c r="H291" s="13">
        <f t="shared" si="38"/>
        <v>0</v>
      </c>
      <c r="I291" s="15" t="e">
        <f t="shared" si="39"/>
        <v>#DIV/0!</v>
      </c>
      <c r="N291" s="12" t="e">
        <f t="shared" si="41"/>
        <v>#DIV/0!</v>
      </c>
      <c r="O291" s="15">
        <f>CHOOSE(MATCH(MONTH(A291)*100+DAY(A291),{0;316;501;1001;1115},1),0.7,0.75,0.8,0.75,0.7)</f>
        <v>0.7</v>
      </c>
      <c r="P291" s="11" t="e">
        <f t="shared" si="37"/>
        <v>#DIV/0!</v>
      </c>
      <c r="Q291" s="11">
        <f t="shared" si="45"/>
        <v>0.59066861168911811</v>
      </c>
      <c r="R291" s="13" t="e">
        <f t="shared" si="42"/>
        <v>#DIV/0!</v>
      </c>
      <c r="T291" s="21" t="e">
        <f t="shared" si="43"/>
        <v>#DIV/0!</v>
      </c>
      <c r="U291" s="13" t="e">
        <f t="shared" si="40"/>
        <v>#DIV/0!</v>
      </c>
    </row>
    <row r="292" spans="3:21" x14ac:dyDescent="0.25">
      <c r="C292" s="20">
        <f t="shared" si="44"/>
        <v>0</v>
      </c>
      <c r="H292" s="13">
        <f t="shared" si="38"/>
        <v>0</v>
      </c>
      <c r="I292" s="15" t="e">
        <f t="shared" si="39"/>
        <v>#DIV/0!</v>
      </c>
      <c r="N292" s="12" t="e">
        <f t="shared" si="41"/>
        <v>#DIV/0!</v>
      </c>
      <c r="O292" s="15">
        <f>CHOOSE(MATCH(MONTH(A292)*100+DAY(A292),{0;316;501;1001;1115},1),0.7,0.75,0.8,0.75,0.7)</f>
        <v>0.7</v>
      </c>
      <c r="P292" s="11" t="e">
        <f t="shared" si="37"/>
        <v>#DIV/0!</v>
      </c>
      <c r="Q292" s="11">
        <f t="shared" si="45"/>
        <v>0.59066861168911811</v>
      </c>
      <c r="R292" s="13" t="e">
        <f t="shared" si="42"/>
        <v>#DIV/0!</v>
      </c>
      <c r="T292" s="21" t="e">
        <f t="shared" si="43"/>
        <v>#DIV/0!</v>
      </c>
      <c r="U292" s="13" t="e">
        <f t="shared" si="40"/>
        <v>#DIV/0!</v>
      </c>
    </row>
    <row r="293" spans="3:21" x14ac:dyDescent="0.25">
      <c r="C293" s="20">
        <f t="shared" si="44"/>
        <v>0</v>
      </c>
      <c r="H293" s="13">
        <f t="shared" si="38"/>
        <v>0</v>
      </c>
      <c r="I293" s="15" t="e">
        <f t="shared" si="39"/>
        <v>#DIV/0!</v>
      </c>
      <c r="N293" s="12" t="e">
        <f t="shared" si="41"/>
        <v>#DIV/0!</v>
      </c>
      <c r="O293" s="15">
        <f>CHOOSE(MATCH(MONTH(A293)*100+DAY(A293),{0;316;501;1001;1115},1),0.7,0.75,0.8,0.75,0.7)</f>
        <v>0.7</v>
      </c>
      <c r="P293" s="11" t="e">
        <f t="shared" si="37"/>
        <v>#DIV/0!</v>
      </c>
      <c r="Q293" s="11">
        <f t="shared" si="45"/>
        <v>0.59066861168911811</v>
      </c>
      <c r="R293" s="13" t="e">
        <f t="shared" si="42"/>
        <v>#DIV/0!</v>
      </c>
      <c r="T293" s="21" t="e">
        <f t="shared" si="43"/>
        <v>#DIV/0!</v>
      </c>
      <c r="U293" s="13" t="e">
        <f t="shared" si="40"/>
        <v>#DIV/0!</v>
      </c>
    </row>
    <row r="294" spans="3:21" x14ac:dyDescent="0.25">
      <c r="C294" s="20">
        <f t="shared" si="44"/>
        <v>0</v>
      </c>
      <c r="H294" s="13">
        <f t="shared" si="38"/>
        <v>0</v>
      </c>
      <c r="I294" s="15" t="e">
        <f t="shared" si="39"/>
        <v>#DIV/0!</v>
      </c>
      <c r="N294" s="12" t="e">
        <f t="shared" si="41"/>
        <v>#DIV/0!</v>
      </c>
      <c r="O294" s="15">
        <f>CHOOSE(MATCH(MONTH(A294)*100+DAY(A294),{0;316;501;1001;1115},1),0.7,0.75,0.8,0.75,0.7)</f>
        <v>0.7</v>
      </c>
      <c r="P294" s="11" t="e">
        <f t="shared" si="37"/>
        <v>#DIV/0!</v>
      </c>
      <c r="Q294" s="11">
        <f t="shared" si="45"/>
        <v>0.59066861168911811</v>
      </c>
      <c r="R294" s="13" t="e">
        <f t="shared" si="42"/>
        <v>#DIV/0!</v>
      </c>
      <c r="T294" s="21" t="e">
        <f t="shared" si="43"/>
        <v>#DIV/0!</v>
      </c>
      <c r="U294" s="13" t="e">
        <f t="shared" si="40"/>
        <v>#DIV/0!</v>
      </c>
    </row>
    <row r="295" spans="3:21" x14ac:dyDescent="0.25">
      <c r="C295" s="20">
        <f t="shared" si="44"/>
        <v>0</v>
      </c>
      <c r="H295" s="13">
        <f t="shared" si="38"/>
        <v>0</v>
      </c>
      <c r="I295" s="15" t="e">
        <f t="shared" si="39"/>
        <v>#DIV/0!</v>
      </c>
      <c r="N295" s="12" t="e">
        <f t="shared" si="41"/>
        <v>#DIV/0!</v>
      </c>
      <c r="O295" s="15">
        <f>CHOOSE(MATCH(MONTH(A295)*100+DAY(A295),{0;316;501;1001;1115},1),0.7,0.75,0.8,0.75,0.7)</f>
        <v>0.7</v>
      </c>
      <c r="P295" s="11" t="e">
        <f t="shared" si="37"/>
        <v>#DIV/0!</v>
      </c>
      <c r="Q295" s="11">
        <f t="shared" si="45"/>
        <v>0.59066861168911811</v>
      </c>
      <c r="R295" s="13" t="e">
        <f t="shared" si="42"/>
        <v>#DIV/0!</v>
      </c>
      <c r="T295" s="21" t="e">
        <f t="shared" si="43"/>
        <v>#DIV/0!</v>
      </c>
      <c r="U295" s="13" t="e">
        <f t="shared" si="40"/>
        <v>#DIV/0!</v>
      </c>
    </row>
    <row r="296" spans="3:21" x14ac:dyDescent="0.25">
      <c r="C296" s="20">
        <f t="shared" si="44"/>
        <v>0</v>
      </c>
      <c r="H296" s="13">
        <f t="shared" si="38"/>
        <v>0</v>
      </c>
      <c r="I296" s="15" t="e">
        <f t="shared" si="39"/>
        <v>#DIV/0!</v>
      </c>
      <c r="N296" s="12" t="e">
        <f t="shared" si="41"/>
        <v>#DIV/0!</v>
      </c>
      <c r="O296" s="15">
        <f>CHOOSE(MATCH(MONTH(A296)*100+DAY(A296),{0;316;501;1001;1115},1),0.7,0.75,0.8,0.75,0.7)</f>
        <v>0.7</v>
      </c>
      <c r="P296" s="11" t="e">
        <f t="shared" si="37"/>
        <v>#DIV/0!</v>
      </c>
      <c r="Q296" s="11">
        <f t="shared" si="45"/>
        <v>0.59066861168911811</v>
      </c>
      <c r="R296" s="13" t="e">
        <f t="shared" si="42"/>
        <v>#DIV/0!</v>
      </c>
      <c r="T296" s="21" t="e">
        <f t="shared" si="43"/>
        <v>#DIV/0!</v>
      </c>
      <c r="U296" s="13" t="e">
        <f t="shared" si="40"/>
        <v>#DIV/0!</v>
      </c>
    </row>
    <row r="297" spans="3:21" x14ac:dyDescent="0.25">
      <c r="C297" s="20">
        <f t="shared" si="44"/>
        <v>0</v>
      </c>
      <c r="H297" s="13">
        <f t="shared" si="38"/>
        <v>0</v>
      </c>
      <c r="I297" s="15" t="e">
        <f t="shared" si="39"/>
        <v>#DIV/0!</v>
      </c>
      <c r="N297" s="12" t="e">
        <f t="shared" si="41"/>
        <v>#DIV/0!</v>
      </c>
      <c r="O297" s="15">
        <f>CHOOSE(MATCH(MONTH(A297)*100+DAY(A297),{0;316;501;1001;1115},1),0.7,0.75,0.8,0.75,0.7)</f>
        <v>0.7</v>
      </c>
      <c r="P297" s="11" t="e">
        <f t="shared" si="37"/>
        <v>#DIV/0!</v>
      </c>
      <c r="Q297" s="11">
        <f t="shared" si="45"/>
        <v>0.59066861168911811</v>
      </c>
      <c r="R297" s="13" t="e">
        <f t="shared" si="42"/>
        <v>#DIV/0!</v>
      </c>
      <c r="T297" s="21" t="e">
        <f t="shared" si="43"/>
        <v>#DIV/0!</v>
      </c>
      <c r="U297" s="13" t="e">
        <f t="shared" si="40"/>
        <v>#DIV/0!</v>
      </c>
    </row>
    <row r="298" spans="3:21" x14ac:dyDescent="0.25">
      <c r="C298" s="20">
        <f t="shared" si="44"/>
        <v>0</v>
      </c>
      <c r="H298" s="13">
        <f t="shared" si="38"/>
        <v>0</v>
      </c>
      <c r="I298" s="15" t="e">
        <f t="shared" si="39"/>
        <v>#DIV/0!</v>
      </c>
      <c r="N298" s="12" t="e">
        <f t="shared" si="41"/>
        <v>#DIV/0!</v>
      </c>
      <c r="O298" s="15">
        <f>CHOOSE(MATCH(MONTH(A298)*100+DAY(A298),{0;316;501;1001;1115},1),0.7,0.75,0.8,0.75,0.7)</f>
        <v>0.7</v>
      </c>
      <c r="P298" s="11" t="e">
        <f t="shared" si="37"/>
        <v>#DIV/0!</v>
      </c>
      <c r="Q298" s="11">
        <f t="shared" si="45"/>
        <v>0.59066861168911811</v>
      </c>
      <c r="R298" s="13" t="e">
        <f t="shared" si="42"/>
        <v>#DIV/0!</v>
      </c>
      <c r="T298" s="21" t="e">
        <f t="shared" si="43"/>
        <v>#DIV/0!</v>
      </c>
      <c r="U298" s="13" t="e">
        <f t="shared" si="40"/>
        <v>#DIV/0!</v>
      </c>
    </row>
    <row r="299" spans="3:21" x14ac:dyDescent="0.25">
      <c r="C299" s="20">
        <f t="shared" si="44"/>
        <v>0</v>
      </c>
      <c r="H299" s="13">
        <f t="shared" si="38"/>
        <v>0</v>
      </c>
      <c r="I299" s="15" t="e">
        <f t="shared" si="39"/>
        <v>#DIV/0!</v>
      </c>
      <c r="N299" s="12" t="e">
        <f t="shared" si="41"/>
        <v>#DIV/0!</v>
      </c>
      <c r="O299" s="15">
        <f>CHOOSE(MATCH(MONTH(A299)*100+DAY(A299),{0;316;501;1001;1115},1),0.7,0.75,0.8,0.75,0.7)</f>
        <v>0.7</v>
      </c>
      <c r="P299" s="11" t="e">
        <f t="shared" si="37"/>
        <v>#DIV/0!</v>
      </c>
      <c r="Q299" s="11">
        <f t="shared" si="45"/>
        <v>0.59066861168911811</v>
      </c>
      <c r="R299" s="13" t="e">
        <f t="shared" si="42"/>
        <v>#DIV/0!</v>
      </c>
      <c r="T299" s="21" t="e">
        <f t="shared" si="43"/>
        <v>#DIV/0!</v>
      </c>
      <c r="U299" s="13" t="e">
        <f t="shared" si="40"/>
        <v>#DIV/0!</v>
      </c>
    </row>
    <row r="300" spans="3:21" x14ac:dyDescent="0.25">
      <c r="C300" s="20">
        <f t="shared" si="44"/>
        <v>0</v>
      </c>
      <c r="H300" s="13">
        <f t="shared" si="38"/>
        <v>0</v>
      </c>
      <c r="I300" s="15" t="e">
        <f t="shared" si="39"/>
        <v>#DIV/0!</v>
      </c>
      <c r="N300" s="12" t="e">
        <f t="shared" si="41"/>
        <v>#DIV/0!</v>
      </c>
      <c r="O300" s="15">
        <f>CHOOSE(MATCH(MONTH(A300)*100+DAY(A300),{0;316;501;1001;1115},1),0.7,0.75,0.8,0.75,0.7)</f>
        <v>0.7</v>
      </c>
      <c r="P300" s="11" t="e">
        <f t="shared" si="37"/>
        <v>#DIV/0!</v>
      </c>
      <c r="Q300" s="11">
        <f t="shared" si="45"/>
        <v>0.59066861168911811</v>
      </c>
      <c r="R300" s="13" t="e">
        <f t="shared" si="42"/>
        <v>#DIV/0!</v>
      </c>
      <c r="T300" s="21" t="e">
        <f t="shared" si="43"/>
        <v>#DIV/0!</v>
      </c>
      <c r="U300" s="13" t="e">
        <f t="shared" si="40"/>
        <v>#DIV/0!</v>
      </c>
    </row>
    <row r="301" spans="3:21" x14ac:dyDescent="0.25">
      <c r="C301" s="20">
        <f t="shared" si="44"/>
        <v>0</v>
      </c>
      <c r="H301" s="13">
        <f t="shared" si="38"/>
        <v>0</v>
      </c>
      <c r="I301" s="15" t="e">
        <f t="shared" si="39"/>
        <v>#DIV/0!</v>
      </c>
      <c r="N301" s="12" t="e">
        <f t="shared" si="41"/>
        <v>#DIV/0!</v>
      </c>
      <c r="O301" s="15">
        <f>CHOOSE(MATCH(MONTH(A301)*100+DAY(A301),{0;316;501;1001;1115},1),0.7,0.75,0.8,0.75,0.7)</f>
        <v>0.7</v>
      </c>
      <c r="P301" s="11" t="e">
        <f t="shared" si="37"/>
        <v>#DIV/0!</v>
      </c>
      <c r="Q301" s="11">
        <f t="shared" si="45"/>
        <v>0.59066861168911811</v>
      </c>
      <c r="R301" s="13" t="e">
        <f t="shared" si="42"/>
        <v>#DIV/0!</v>
      </c>
      <c r="T301" s="21" t="e">
        <f t="shared" si="43"/>
        <v>#DIV/0!</v>
      </c>
      <c r="U301" s="13" t="e">
        <f t="shared" si="40"/>
        <v>#DIV/0!</v>
      </c>
    </row>
    <row r="302" spans="3:21" x14ac:dyDescent="0.25">
      <c r="C302" s="20">
        <f t="shared" si="44"/>
        <v>0</v>
      </c>
      <c r="H302" s="13">
        <f t="shared" si="38"/>
        <v>0</v>
      </c>
      <c r="I302" s="15" t="e">
        <f t="shared" si="39"/>
        <v>#DIV/0!</v>
      </c>
      <c r="N302" s="12" t="e">
        <f t="shared" si="41"/>
        <v>#DIV/0!</v>
      </c>
      <c r="O302" s="15">
        <f>CHOOSE(MATCH(MONTH(A302)*100+DAY(A302),{0;316;501;1001;1115},1),0.7,0.75,0.8,0.75,0.7)</f>
        <v>0.7</v>
      </c>
      <c r="P302" s="11" t="e">
        <f t="shared" si="37"/>
        <v>#DIV/0!</v>
      </c>
      <c r="Q302" s="11">
        <f t="shared" si="45"/>
        <v>0.59066861168911811</v>
      </c>
      <c r="R302" s="13" t="e">
        <f t="shared" si="42"/>
        <v>#DIV/0!</v>
      </c>
      <c r="T302" s="21" t="e">
        <f t="shared" si="43"/>
        <v>#DIV/0!</v>
      </c>
      <c r="U302" s="13" t="e">
        <f t="shared" si="40"/>
        <v>#DIV/0!</v>
      </c>
    </row>
    <row r="303" spans="3:21" x14ac:dyDescent="0.25">
      <c r="C303" s="20">
        <f t="shared" si="44"/>
        <v>0</v>
      </c>
      <c r="H303" s="13">
        <f t="shared" si="38"/>
        <v>0</v>
      </c>
      <c r="I303" s="15" t="e">
        <f t="shared" si="39"/>
        <v>#DIV/0!</v>
      </c>
      <c r="N303" s="12" t="e">
        <f t="shared" si="41"/>
        <v>#DIV/0!</v>
      </c>
      <c r="O303" s="15">
        <f>CHOOSE(MATCH(MONTH(A303)*100+DAY(A303),{0;316;501;1001;1115},1),0.7,0.75,0.8,0.75,0.7)</f>
        <v>0.7</v>
      </c>
      <c r="P303" s="11" t="e">
        <f t="shared" si="37"/>
        <v>#DIV/0!</v>
      </c>
      <c r="Q303" s="11">
        <f t="shared" si="45"/>
        <v>0.59066861168911811</v>
      </c>
      <c r="R303" s="13" t="e">
        <f t="shared" si="42"/>
        <v>#DIV/0!</v>
      </c>
      <c r="T303" s="21" t="e">
        <f t="shared" si="43"/>
        <v>#DIV/0!</v>
      </c>
      <c r="U303" s="13" t="e">
        <f t="shared" si="40"/>
        <v>#DIV/0!</v>
      </c>
    </row>
    <row r="304" spans="3:21" x14ac:dyDescent="0.25">
      <c r="C304" s="20">
        <f t="shared" si="44"/>
        <v>0</v>
      </c>
      <c r="H304" s="13">
        <f t="shared" si="38"/>
        <v>0</v>
      </c>
      <c r="I304" s="15" t="e">
        <f t="shared" si="39"/>
        <v>#DIV/0!</v>
      </c>
      <c r="N304" s="12" t="e">
        <f t="shared" si="41"/>
        <v>#DIV/0!</v>
      </c>
      <c r="O304" s="15">
        <f>CHOOSE(MATCH(MONTH(A304)*100+DAY(A304),{0;316;501;1001;1115},1),0.7,0.75,0.8,0.75,0.7)</f>
        <v>0.7</v>
      </c>
      <c r="P304" s="11" t="e">
        <f t="shared" si="37"/>
        <v>#DIV/0!</v>
      </c>
      <c r="Q304" s="11">
        <f t="shared" si="45"/>
        <v>0.59066861168911811</v>
      </c>
      <c r="R304" s="13" t="e">
        <f t="shared" si="42"/>
        <v>#DIV/0!</v>
      </c>
      <c r="T304" s="21" t="e">
        <f t="shared" si="43"/>
        <v>#DIV/0!</v>
      </c>
      <c r="U304" s="13" t="e">
        <f t="shared" si="40"/>
        <v>#DIV/0!</v>
      </c>
    </row>
    <row r="305" spans="3:21" x14ac:dyDescent="0.25">
      <c r="C305" s="20">
        <f t="shared" si="44"/>
        <v>0</v>
      </c>
      <c r="H305" s="13">
        <f t="shared" si="38"/>
        <v>0</v>
      </c>
      <c r="I305" s="15" t="e">
        <f t="shared" si="39"/>
        <v>#DIV/0!</v>
      </c>
      <c r="N305" s="12" t="e">
        <f t="shared" si="41"/>
        <v>#DIV/0!</v>
      </c>
      <c r="O305" s="15">
        <f>CHOOSE(MATCH(MONTH(A305)*100+DAY(A305),{0;316;501;1001;1115},1),0.7,0.75,0.8,0.75,0.7)</f>
        <v>0.7</v>
      </c>
      <c r="P305" s="11" t="e">
        <f t="shared" si="37"/>
        <v>#DIV/0!</v>
      </c>
      <c r="Q305" s="11">
        <f t="shared" si="45"/>
        <v>0.59066861168911811</v>
      </c>
      <c r="R305" s="13" t="e">
        <f t="shared" si="42"/>
        <v>#DIV/0!</v>
      </c>
      <c r="T305" s="21" t="e">
        <f t="shared" si="43"/>
        <v>#DIV/0!</v>
      </c>
      <c r="U305" s="13" t="e">
        <f t="shared" si="40"/>
        <v>#DIV/0!</v>
      </c>
    </row>
    <row r="306" spans="3:21" x14ac:dyDescent="0.25">
      <c r="C306" s="20">
        <f t="shared" si="44"/>
        <v>0</v>
      </c>
      <c r="H306" s="13">
        <f t="shared" si="38"/>
        <v>0</v>
      </c>
      <c r="I306" s="15" t="e">
        <f t="shared" si="39"/>
        <v>#DIV/0!</v>
      </c>
      <c r="N306" s="12" t="e">
        <f t="shared" si="41"/>
        <v>#DIV/0!</v>
      </c>
      <c r="O306" s="15">
        <f>CHOOSE(MATCH(MONTH(A306)*100+DAY(A306),{0;316;501;1001;1115},1),0.7,0.75,0.8,0.75,0.7)</f>
        <v>0.7</v>
      </c>
      <c r="P306" s="11" t="e">
        <f t="shared" si="37"/>
        <v>#DIV/0!</v>
      </c>
      <c r="Q306" s="11">
        <f t="shared" si="45"/>
        <v>0.59066861168911811</v>
      </c>
      <c r="R306" s="13" t="e">
        <f t="shared" si="42"/>
        <v>#DIV/0!</v>
      </c>
      <c r="T306" s="21" t="e">
        <f t="shared" si="43"/>
        <v>#DIV/0!</v>
      </c>
      <c r="U306" s="13" t="e">
        <f t="shared" si="40"/>
        <v>#DIV/0!</v>
      </c>
    </row>
    <row r="307" spans="3:21" x14ac:dyDescent="0.25">
      <c r="C307" s="20">
        <f t="shared" si="44"/>
        <v>0</v>
      </c>
      <c r="H307" s="13">
        <f t="shared" si="38"/>
        <v>0</v>
      </c>
      <c r="I307" s="15" t="e">
        <f t="shared" si="39"/>
        <v>#DIV/0!</v>
      </c>
      <c r="N307" s="12" t="e">
        <f t="shared" si="41"/>
        <v>#DIV/0!</v>
      </c>
      <c r="O307" s="15">
        <f>CHOOSE(MATCH(MONTH(A307)*100+DAY(A307),{0;316;501;1001;1115},1),0.7,0.75,0.8,0.75,0.7)</f>
        <v>0.7</v>
      </c>
      <c r="P307" s="11" t="e">
        <f t="shared" si="37"/>
        <v>#DIV/0!</v>
      </c>
      <c r="Q307" s="11">
        <f t="shared" si="45"/>
        <v>0.59066861168911811</v>
      </c>
      <c r="R307" s="13" t="e">
        <f t="shared" si="42"/>
        <v>#DIV/0!</v>
      </c>
      <c r="T307" s="21" t="e">
        <f t="shared" si="43"/>
        <v>#DIV/0!</v>
      </c>
      <c r="U307" s="13" t="e">
        <f t="shared" si="40"/>
        <v>#DIV/0!</v>
      </c>
    </row>
    <row r="308" spans="3:21" x14ac:dyDescent="0.25">
      <c r="C308" s="20">
        <f t="shared" si="44"/>
        <v>0</v>
      </c>
      <c r="H308" s="13">
        <f t="shared" si="38"/>
        <v>0</v>
      </c>
      <c r="I308" s="15" t="e">
        <f t="shared" si="39"/>
        <v>#DIV/0!</v>
      </c>
      <c r="N308" s="12" t="e">
        <f t="shared" si="41"/>
        <v>#DIV/0!</v>
      </c>
      <c r="O308" s="15">
        <f>CHOOSE(MATCH(MONTH(A308)*100+DAY(A308),{0;316;501;1001;1115},1),0.7,0.75,0.8,0.75,0.7)</f>
        <v>0.7</v>
      </c>
      <c r="P308" s="11" t="e">
        <f t="shared" si="37"/>
        <v>#DIV/0!</v>
      </c>
      <c r="Q308" s="11">
        <f t="shared" si="45"/>
        <v>0.59066861168911811</v>
      </c>
      <c r="R308" s="13" t="e">
        <f t="shared" si="42"/>
        <v>#DIV/0!</v>
      </c>
      <c r="T308" s="21" t="e">
        <f t="shared" si="43"/>
        <v>#DIV/0!</v>
      </c>
      <c r="U308" s="13" t="e">
        <f t="shared" si="40"/>
        <v>#DIV/0!</v>
      </c>
    </row>
    <row r="309" spans="3:21" x14ac:dyDescent="0.25">
      <c r="C309" s="20">
        <f t="shared" si="44"/>
        <v>0</v>
      </c>
      <c r="H309" s="13">
        <f t="shared" si="38"/>
        <v>0</v>
      </c>
      <c r="I309" s="15" t="e">
        <f t="shared" si="39"/>
        <v>#DIV/0!</v>
      </c>
      <c r="N309" s="12" t="e">
        <f t="shared" si="41"/>
        <v>#DIV/0!</v>
      </c>
      <c r="O309" s="15">
        <f>CHOOSE(MATCH(MONTH(A309)*100+DAY(A309),{0;316;501;1001;1115},1),0.7,0.75,0.8,0.75,0.7)</f>
        <v>0.7</v>
      </c>
      <c r="P309" s="11" t="e">
        <f t="shared" si="37"/>
        <v>#DIV/0!</v>
      </c>
      <c r="Q309" s="11">
        <f t="shared" si="45"/>
        <v>0.59066861168911811</v>
      </c>
      <c r="R309" s="13" t="e">
        <f t="shared" si="42"/>
        <v>#DIV/0!</v>
      </c>
      <c r="T309" s="21" t="e">
        <f t="shared" si="43"/>
        <v>#DIV/0!</v>
      </c>
      <c r="U309" s="13" t="e">
        <f t="shared" si="40"/>
        <v>#DIV/0!</v>
      </c>
    </row>
    <row r="310" spans="3:21" x14ac:dyDescent="0.25">
      <c r="C310" s="20">
        <f t="shared" si="44"/>
        <v>0</v>
      </c>
      <c r="H310" s="13">
        <f t="shared" si="38"/>
        <v>0</v>
      </c>
      <c r="I310" s="15" t="e">
        <f t="shared" si="39"/>
        <v>#DIV/0!</v>
      </c>
      <c r="N310" s="12" t="e">
        <f t="shared" si="41"/>
        <v>#DIV/0!</v>
      </c>
      <c r="O310" s="15">
        <f>CHOOSE(MATCH(MONTH(A310)*100+DAY(A310),{0;316;501;1001;1115},1),0.7,0.75,0.8,0.75,0.7)</f>
        <v>0.7</v>
      </c>
      <c r="P310" s="11" t="e">
        <f t="shared" si="37"/>
        <v>#DIV/0!</v>
      </c>
      <c r="Q310" s="11">
        <f t="shared" si="45"/>
        <v>0.59066861168911811</v>
      </c>
      <c r="R310" s="13" t="e">
        <f t="shared" si="42"/>
        <v>#DIV/0!</v>
      </c>
      <c r="T310" s="21" t="e">
        <f t="shared" si="43"/>
        <v>#DIV/0!</v>
      </c>
      <c r="U310" s="13" t="e">
        <f t="shared" si="40"/>
        <v>#DIV/0!</v>
      </c>
    </row>
    <row r="311" spans="3:21" x14ac:dyDescent="0.25">
      <c r="C311" s="20">
        <f t="shared" si="44"/>
        <v>0</v>
      </c>
      <c r="H311" s="13">
        <f t="shared" si="38"/>
        <v>0</v>
      </c>
      <c r="I311" s="15" t="e">
        <f t="shared" si="39"/>
        <v>#DIV/0!</v>
      </c>
      <c r="N311" s="12" t="e">
        <f t="shared" si="41"/>
        <v>#DIV/0!</v>
      </c>
      <c r="O311" s="15">
        <f>CHOOSE(MATCH(MONTH(A311)*100+DAY(A311),{0;316;501;1001;1115},1),0.7,0.75,0.8,0.75,0.7)</f>
        <v>0.7</v>
      </c>
      <c r="P311" s="11" t="e">
        <f t="shared" si="37"/>
        <v>#DIV/0!</v>
      </c>
      <c r="Q311" s="11">
        <f t="shared" si="45"/>
        <v>0.59066861168911811</v>
      </c>
      <c r="R311" s="13" t="e">
        <f t="shared" si="42"/>
        <v>#DIV/0!</v>
      </c>
      <c r="T311" s="21" t="e">
        <f t="shared" si="43"/>
        <v>#DIV/0!</v>
      </c>
      <c r="U311" s="13" t="e">
        <f t="shared" si="40"/>
        <v>#DIV/0!</v>
      </c>
    </row>
    <row r="312" spans="3:21" x14ac:dyDescent="0.25">
      <c r="C312" s="20">
        <f t="shared" si="44"/>
        <v>0</v>
      </c>
      <c r="H312" s="13">
        <f t="shared" si="38"/>
        <v>0</v>
      </c>
      <c r="I312" s="15" t="e">
        <f t="shared" si="39"/>
        <v>#DIV/0!</v>
      </c>
      <c r="N312" s="12" t="e">
        <f t="shared" si="41"/>
        <v>#DIV/0!</v>
      </c>
      <c r="O312" s="15">
        <f>CHOOSE(MATCH(MONTH(A312)*100+DAY(A312),{0;316;501;1001;1115},1),0.7,0.75,0.8,0.75,0.7)</f>
        <v>0.7</v>
      </c>
      <c r="P312" s="11" t="e">
        <f t="shared" si="37"/>
        <v>#DIV/0!</v>
      </c>
      <c r="Q312" s="11">
        <f t="shared" si="45"/>
        <v>0.59066861168911811</v>
      </c>
      <c r="R312" s="13" t="e">
        <f t="shared" si="42"/>
        <v>#DIV/0!</v>
      </c>
      <c r="T312" s="21" t="e">
        <f t="shared" si="43"/>
        <v>#DIV/0!</v>
      </c>
      <c r="U312" s="13" t="e">
        <f t="shared" si="40"/>
        <v>#DIV/0!</v>
      </c>
    </row>
    <row r="313" spans="3:21" x14ac:dyDescent="0.25">
      <c r="C313" s="20">
        <f t="shared" si="44"/>
        <v>0</v>
      </c>
      <c r="H313" s="13">
        <f t="shared" si="38"/>
        <v>0</v>
      </c>
      <c r="I313" s="15" t="e">
        <f t="shared" si="39"/>
        <v>#DIV/0!</v>
      </c>
      <c r="N313" s="12" t="e">
        <f t="shared" si="41"/>
        <v>#DIV/0!</v>
      </c>
      <c r="O313" s="15">
        <f>CHOOSE(MATCH(MONTH(A313)*100+DAY(A313),{0;316;501;1001;1115},1),0.7,0.75,0.8,0.75,0.7)</f>
        <v>0.7</v>
      </c>
      <c r="P313" s="11" t="e">
        <f t="shared" si="37"/>
        <v>#DIV/0!</v>
      </c>
      <c r="Q313" s="11">
        <f t="shared" si="45"/>
        <v>0.59066861168911811</v>
      </c>
      <c r="R313" s="13" t="e">
        <f t="shared" si="42"/>
        <v>#DIV/0!</v>
      </c>
      <c r="T313" s="21" t="e">
        <f t="shared" si="43"/>
        <v>#DIV/0!</v>
      </c>
      <c r="U313" s="13" t="e">
        <f t="shared" si="40"/>
        <v>#DIV/0!</v>
      </c>
    </row>
    <row r="314" spans="3:21" x14ac:dyDescent="0.25">
      <c r="C314" s="20">
        <f t="shared" si="44"/>
        <v>0</v>
      </c>
      <c r="H314" s="13">
        <f t="shared" si="38"/>
        <v>0</v>
      </c>
      <c r="I314" s="15" t="e">
        <f t="shared" si="39"/>
        <v>#DIV/0!</v>
      </c>
      <c r="N314" s="12" t="e">
        <f t="shared" si="41"/>
        <v>#DIV/0!</v>
      </c>
      <c r="O314" s="15">
        <f>CHOOSE(MATCH(MONTH(A314)*100+DAY(A314),{0;316;501;1001;1115},1),0.7,0.75,0.8,0.75,0.7)</f>
        <v>0.7</v>
      </c>
      <c r="P314" s="11" t="e">
        <f t="shared" si="37"/>
        <v>#DIV/0!</v>
      </c>
      <c r="Q314" s="11">
        <f t="shared" si="45"/>
        <v>0.59066861168911811</v>
      </c>
      <c r="R314" s="13" t="e">
        <f t="shared" si="42"/>
        <v>#DIV/0!</v>
      </c>
      <c r="T314" s="21" t="e">
        <f t="shared" si="43"/>
        <v>#DIV/0!</v>
      </c>
      <c r="U314" s="13" t="e">
        <f t="shared" si="40"/>
        <v>#DIV/0!</v>
      </c>
    </row>
    <row r="315" spans="3:21" x14ac:dyDescent="0.25">
      <c r="C315" s="20">
        <f t="shared" si="44"/>
        <v>0</v>
      </c>
      <c r="H315" s="13">
        <f t="shared" si="38"/>
        <v>0</v>
      </c>
      <c r="I315" s="15" t="e">
        <f t="shared" si="39"/>
        <v>#DIV/0!</v>
      </c>
      <c r="N315" s="12" t="e">
        <f t="shared" si="41"/>
        <v>#DIV/0!</v>
      </c>
      <c r="O315" s="15">
        <f>CHOOSE(MATCH(MONTH(A315)*100+DAY(A315),{0;316;501;1001;1115},1),0.7,0.75,0.8,0.75,0.7)</f>
        <v>0.7</v>
      </c>
      <c r="P315" s="11" t="e">
        <f t="shared" si="37"/>
        <v>#DIV/0!</v>
      </c>
      <c r="Q315" s="11">
        <f t="shared" si="45"/>
        <v>0.59066861168911811</v>
      </c>
      <c r="R315" s="13" t="e">
        <f t="shared" si="42"/>
        <v>#DIV/0!</v>
      </c>
      <c r="T315" s="21" t="e">
        <f t="shared" si="43"/>
        <v>#DIV/0!</v>
      </c>
      <c r="U315" s="13" t="e">
        <f t="shared" si="40"/>
        <v>#DIV/0!</v>
      </c>
    </row>
    <row r="316" spans="3:21" x14ac:dyDescent="0.25">
      <c r="C316" s="20">
        <f t="shared" si="44"/>
        <v>0</v>
      </c>
      <c r="H316" s="13">
        <f t="shared" si="38"/>
        <v>0</v>
      </c>
      <c r="I316" s="15" t="e">
        <f t="shared" si="39"/>
        <v>#DIV/0!</v>
      </c>
      <c r="N316" s="12" t="e">
        <f t="shared" si="41"/>
        <v>#DIV/0!</v>
      </c>
      <c r="O316" s="15">
        <f>CHOOSE(MATCH(MONTH(A316)*100+DAY(A316),{0;316;501;1001;1115},1),0.7,0.75,0.8,0.75,0.7)</f>
        <v>0.7</v>
      </c>
      <c r="P316" s="11" t="e">
        <f t="shared" si="37"/>
        <v>#DIV/0!</v>
      </c>
      <c r="Q316" s="11">
        <f t="shared" si="45"/>
        <v>0.59066861168911811</v>
      </c>
      <c r="R316" s="13" t="e">
        <f t="shared" si="42"/>
        <v>#DIV/0!</v>
      </c>
      <c r="T316" s="21" t="e">
        <f t="shared" si="43"/>
        <v>#DIV/0!</v>
      </c>
      <c r="U316" s="13" t="e">
        <f t="shared" si="40"/>
        <v>#DIV/0!</v>
      </c>
    </row>
    <row r="317" spans="3:21" x14ac:dyDescent="0.25">
      <c r="C317" s="20">
        <f t="shared" si="44"/>
        <v>0</v>
      </c>
      <c r="H317" s="13">
        <f t="shared" si="38"/>
        <v>0</v>
      </c>
      <c r="I317" s="15" t="e">
        <f t="shared" si="39"/>
        <v>#DIV/0!</v>
      </c>
      <c r="N317" s="12" t="e">
        <f t="shared" si="41"/>
        <v>#DIV/0!</v>
      </c>
      <c r="O317" s="15">
        <f>CHOOSE(MATCH(MONTH(A317)*100+DAY(A317),{0;316;501;1001;1115},1),0.7,0.75,0.8,0.75,0.7)</f>
        <v>0.7</v>
      </c>
      <c r="P317" s="11" t="e">
        <f t="shared" si="37"/>
        <v>#DIV/0!</v>
      </c>
      <c r="Q317" s="11">
        <f t="shared" si="45"/>
        <v>0.59066861168911811</v>
      </c>
      <c r="R317" s="13" t="e">
        <f t="shared" si="42"/>
        <v>#DIV/0!</v>
      </c>
      <c r="T317" s="21" t="e">
        <f t="shared" si="43"/>
        <v>#DIV/0!</v>
      </c>
      <c r="U317" s="13" t="e">
        <f t="shared" si="40"/>
        <v>#DIV/0!</v>
      </c>
    </row>
    <row r="318" spans="3:21" x14ac:dyDescent="0.25">
      <c r="C318" s="20">
        <f t="shared" si="44"/>
        <v>0</v>
      </c>
      <c r="H318" s="13">
        <f t="shared" si="38"/>
        <v>0</v>
      </c>
      <c r="I318" s="15" t="e">
        <f t="shared" si="39"/>
        <v>#DIV/0!</v>
      </c>
      <c r="N318" s="12" t="e">
        <f t="shared" si="41"/>
        <v>#DIV/0!</v>
      </c>
      <c r="O318" s="15">
        <f>CHOOSE(MATCH(MONTH(A318)*100+DAY(A318),{0;316;501;1001;1115},1),0.7,0.75,0.8,0.75,0.7)</f>
        <v>0.7</v>
      </c>
      <c r="P318" s="11" t="e">
        <f t="shared" si="37"/>
        <v>#DIV/0!</v>
      </c>
      <c r="Q318" s="11">
        <f t="shared" si="45"/>
        <v>0.59066861168911811</v>
      </c>
      <c r="R318" s="13" t="e">
        <f t="shared" si="42"/>
        <v>#DIV/0!</v>
      </c>
      <c r="T318" s="21" t="e">
        <f t="shared" si="43"/>
        <v>#DIV/0!</v>
      </c>
      <c r="U318" s="13" t="e">
        <f t="shared" si="40"/>
        <v>#DIV/0!</v>
      </c>
    </row>
    <row r="319" spans="3:21" x14ac:dyDescent="0.25">
      <c r="C319" s="20">
        <f t="shared" si="44"/>
        <v>0</v>
      </c>
      <c r="H319" s="13">
        <f t="shared" si="38"/>
        <v>0</v>
      </c>
      <c r="I319" s="15" t="e">
        <f t="shared" si="39"/>
        <v>#DIV/0!</v>
      </c>
      <c r="N319" s="12" t="e">
        <f t="shared" si="41"/>
        <v>#DIV/0!</v>
      </c>
      <c r="O319" s="15">
        <f>CHOOSE(MATCH(MONTH(A319)*100+DAY(A319),{0;316;501;1001;1115},1),0.7,0.75,0.8,0.75,0.7)</f>
        <v>0.7</v>
      </c>
      <c r="P319" s="11" t="e">
        <f t="shared" si="37"/>
        <v>#DIV/0!</v>
      </c>
      <c r="Q319" s="11">
        <f t="shared" si="45"/>
        <v>0.59066861168911811</v>
      </c>
      <c r="R319" s="13" t="e">
        <f t="shared" si="42"/>
        <v>#DIV/0!</v>
      </c>
      <c r="T319" s="21" t="e">
        <f t="shared" si="43"/>
        <v>#DIV/0!</v>
      </c>
      <c r="U319" s="13" t="e">
        <f t="shared" si="40"/>
        <v>#DIV/0!</v>
      </c>
    </row>
    <row r="320" spans="3:21" x14ac:dyDescent="0.25">
      <c r="C320" s="20">
        <f t="shared" si="44"/>
        <v>0</v>
      </c>
      <c r="H320" s="13">
        <f t="shared" si="38"/>
        <v>0</v>
      </c>
      <c r="I320" s="15" t="e">
        <f t="shared" si="39"/>
        <v>#DIV/0!</v>
      </c>
      <c r="N320" s="12" t="e">
        <f t="shared" si="41"/>
        <v>#DIV/0!</v>
      </c>
      <c r="O320" s="15">
        <f>CHOOSE(MATCH(MONTH(A320)*100+DAY(A320),{0;316;501;1001;1115},1),0.7,0.75,0.8,0.75,0.7)</f>
        <v>0.7</v>
      </c>
      <c r="P320" s="11" t="e">
        <f t="shared" si="37"/>
        <v>#DIV/0!</v>
      </c>
      <c r="Q320" s="11">
        <f t="shared" si="45"/>
        <v>0.59066861168911811</v>
      </c>
      <c r="R320" s="13" t="e">
        <f t="shared" si="42"/>
        <v>#DIV/0!</v>
      </c>
      <c r="T320" s="21" t="e">
        <f t="shared" si="43"/>
        <v>#DIV/0!</v>
      </c>
      <c r="U320" s="13" t="e">
        <f t="shared" si="40"/>
        <v>#DIV/0!</v>
      </c>
    </row>
    <row r="321" spans="3:21" x14ac:dyDescent="0.25">
      <c r="C321" s="20">
        <f t="shared" si="44"/>
        <v>0</v>
      </c>
      <c r="H321" s="13">
        <f t="shared" si="38"/>
        <v>0</v>
      </c>
      <c r="I321" s="15" t="e">
        <f t="shared" si="39"/>
        <v>#DIV/0!</v>
      </c>
      <c r="N321" s="12" t="e">
        <f t="shared" si="41"/>
        <v>#DIV/0!</v>
      </c>
      <c r="O321" s="15">
        <f>CHOOSE(MATCH(MONTH(A321)*100+DAY(A321),{0;316;501;1001;1115},1),0.7,0.75,0.8,0.75,0.7)</f>
        <v>0.7</v>
      </c>
      <c r="P321" s="11" t="e">
        <f t="shared" si="37"/>
        <v>#DIV/0!</v>
      </c>
      <c r="Q321" s="11">
        <f t="shared" si="45"/>
        <v>0.59066861168911811</v>
      </c>
      <c r="R321" s="13" t="e">
        <f t="shared" si="42"/>
        <v>#DIV/0!</v>
      </c>
      <c r="T321" s="21" t="e">
        <f t="shared" si="43"/>
        <v>#DIV/0!</v>
      </c>
      <c r="U321" s="13" t="e">
        <f t="shared" si="40"/>
        <v>#DIV/0!</v>
      </c>
    </row>
    <row r="322" spans="3:21" x14ac:dyDescent="0.25">
      <c r="C322" s="20">
        <f t="shared" si="44"/>
        <v>0</v>
      </c>
      <c r="H322" s="13">
        <f t="shared" si="38"/>
        <v>0</v>
      </c>
      <c r="I322" s="15" t="e">
        <f t="shared" si="39"/>
        <v>#DIV/0!</v>
      </c>
      <c r="N322" s="12" t="e">
        <f t="shared" si="41"/>
        <v>#DIV/0!</v>
      </c>
      <c r="O322" s="15">
        <f>CHOOSE(MATCH(MONTH(A322)*100+DAY(A322),{0;316;501;1001;1115},1),0.7,0.75,0.8,0.75,0.7)</f>
        <v>0.7</v>
      </c>
      <c r="P322" s="11" t="e">
        <f t="shared" si="37"/>
        <v>#DIV/0!</v>
      </c>
      <c r="Q322" s="11">
        <f t="shared" si="45"/>
        <v>0.59066861168911811</v>
      </c>
      <c r="R322" s="13" t="e">
        <f t="shared" si="42"/>
        <v>#DIV/0!</v>
      </c>
      <c r="T322" s="21" t="e">
        <f t="shared" si="43"/>
        <v>#DIV/0!</v>
      </c>
      <c r="U322" s="13" t="e">
        <f t="shared" si="40"/>
        <v>#DIV/0!</v>
      </c>
    </row>
    <row r="323" spans="3:21" x14ac:dyDescent="0.25">
      <c r="C323" s="20">
        <f t="shared" si="44"/>
        <v>0</v>
      </c>
      <c r="H323" s="13">
        <f t="shared" si="38"/>
        <v>0</v>
      </c>
      <c r="I323" s="15" t="e">
        <f t="shared" si="39"/>
        <v>#DIV/0!</v>
      </c>
      <c r="N323" s="12" t="e">
        <f t="shared" si="41"/>
        <v>#DIV/0!</v>
      </c>
      <c r="O323" s="15">
        <f>CHOOSE(MATCH(MONTH(A323)*100+DAY(A323),{0;316;501;1001;1115},1),0.7,0.75,0.8,0.75,0.7)</f>
        <v>0.7</v>
      </c>
      <c r="P323" s="11" t="e">
        <f t="shared" si="37"/>
        <v>#DIV/0!</v>
      </c>
      <c r="Q323" s="11">
        <f t="shared" si="45"/>
        <v>0.59066861168911811</v>
      </c>
      <c r="R323" s="13" t="e">
        <f t="shared" si="42"/>
        <v>#DIV/0!</v>
      </c>
      <c r="T323" s="21" t="e">
        <f t="shared" si="43"/>
        <v>#DIV/0!</v>
      </c>
      <c r="U323" s="13" t="e">
        <f t="shared" si="40"/>
        <v>#DIV/0!</v>
      </c>
    </row>
    <row r="324" spans="3:21" x14ac:dyDescent="0.25">
      <c r="C324" s="20">
        <f t="shared" si="44"/>
        <v>0</v>
      </c>
      <c r="H324" s="13">
        <f t="shared" si="38"/>
        <v>0</v>
      </c>
      <c r="I324" s="15" t="e">
        <f t="shared" si="39"/>
        <v>#DIV/0!</v>
      </c>
      <c r="N324" s="12" t="e">
        <f t="shared" si="41"/>
        <v>#DIV/0!</v>
      </c>
      <c r="O324" s="15">
        <f>CHOOSE(MATCH(MONTH(A324)*100+DAY(A324),{0;316;501;1001;1115},1),0.7,0.75,0.8,0.75,0.7)</f>
        <v>0.7</v>
      </c>
      <c r="P324" s="11" t="e">
        <f t="shared" si="37"/>
        <v>#DIV/0!</v>
      </c>
      <c r="Q324" s="11">
        <f t="shared" si="45"/>
        <v>0.59066861168911811</v>
      </c>
      <c r="R324" s="13" t="e">
        <f t="shared" si="42"/>
        <v>#DIV/0!</v>
      </c>
      <c r="T324" s="21" t="e">
        <f t="shared" si="43"/>
        <v>#DIV/0!</v>
      </c>
      <c r="U324" s="13" t="e">
        <f t="shared" si="40"/>
        <v>#DIV/0!</v>
      </c>
    </row>
    <row r="325" spans="3:21" x14ac:dyDescent="0.25">
      <c r="C325" s="20">
        <f t="shared" si="44"/>
        <v>0</v>
      </c>
      <c r="H325" s="13">
        <f t="shared" si="38"/>
        <v>0</v>
      </c>
      <c r="I325" s="15" t="e">
        <f t="shared" si="39"/>
        <v>#DIV/0!</v>
      </c>
      <c r="N325" s="12" t="e">
        <f t="shared" si="41"/>
        <v>#DIV/0!</v>
      </c>
      <c r="O325" s="15">
        <f>CHOOSE(MATCH(MONTH(A325)*100+DAY(A325),{0;316;501;1001;1115},1),0.7,0.75,0.8,0.75,0.7)</f>
        <v>0.7</v>
      </c>
      <c r="P325" s="11" t="e">
        <f t="shared" si="37"/>
        <v>#DIV/0!</v>
      </c>
      <c r="Q325" s="11">
        <f t="shared" si="45"/>
        <v>0.59066861168911811</v>
      </c>
      <c r="R325" s="13" t="e">
        <f t="shared" si="42"/>
        <v>#DIV/0!</v>
      </c>
      <c r="T325" s="21" t="e">
        <f t="shared" si="43"/>
        <v>#DIV/0!</v>
      </c>
      <c r="U325" s="13" t="e">
        <f t="shared" si="40"/>
        <v>#DIV/0!</v>
      </c>
    </row>
    <row r="326" spans="3:21" x14ac:dyDescent="0.25">
      <c r="C326" s="20">
        <f t="shared" si="44"/>
        <v>0</v>
      </c>
      <c r="H326" s="13">
        <f t="shared" si="38"/>
        <v>0</v>
      </c>
      <c r="I326" s="15" t="e">
        <f t="shared" si="39"/>
        <v>#DIV/0!</v>
      </c>
      <c r="N326" s="12" t="e">
        <f t="shared" si="41"/>
        <v>#DIV/0!</v>
      </c>
      <c r="O326" s="15">
        <f>CHOOSE(MATCH(MONTH(A326)*100+DAY(A326),{0;316;501;1001;1115},1),0.7,0.75,0.8,0.75,0.7)</f>
        <v>0.7</v>
      </c>
      <c r="P326" s="11" t="e">
        <f t="shared" ref="P326:P389" si="46">((D326*O326)+(E326*0.1)+(F326*0.05))/(D326+E326+F326+G326)</f>
        <v>#DIV/0!</v>
      </c>
      <c r="Q326" s="11">
        <f t="shared" si="45"/>
        <v>0.59066861168911811</v>
      </c>
      <c r="R326" s="13" t="e">
        <f t="shared" si="42"/>
        <v>#DIV/0!</v>
      </c>
      <c r="T326" s="21" t="e">
        <f t="shared" si="43"/>
        <v>#DIV/0!</v>
      </c>
      <c r="U326" s="13" t="e">
        <f t="shared" si="40"/>
        <v>#DIV/0!</v>
      </c>
    </row>
    <row r="327" spans="3:21" x14ac:dyDescent="0.25">
      <c r="C327" s="20">
        <f t="shared" si="44"/>
        <v>0</v>
      </c>
      <c r="H327" s="13">
        <f t="shared" ref="H327:H390" si="47">D327+E327+F327+G327</f>
        <v>0</v>
      </c>
      <c r="I327" s="15" t="e">
        <f t="shared" ref="I327:I390" si="48">D327/(D327+E327+F327+G327)</f>
        <v>#DIV/0!</v>
      </c>
      <c r="N327" s="12" t="e">
        <f t="shared" si="41"/>
        <v>#DIV/0!</v>
      </c>
      <c r="O327" s="15">
        <f>CHOOSE(MATCH(MONTH(A327)*100+DAY(A327),{0;316;501;1001;1115},1),0.7,0.75,0.8,0.75,0.7)</f>
        <v>0.7</v>
      </c>
      <c r="P327" s="11" t="e">
        <f t="shared" si="46"/>
        <v>#DIV/0!</v>
      </c>
      <c r="Q327" s="11">
        <f t="shared" si="45"/>
        <v>0.59066861168911811</v>
      </c>
      <c r="R327" s="13" t="e">
        <f t="shared" si="42"/>
        <v>#DIV/0!</v>
      </c>
      <c r="T327" s="21" t="e">
        <f t="shared" si="43"/>
        <v>#DIV/0!</v>
      </c>
      <c r="U327" s="13" t="e">
        <f t="shared" ref="U327:U390" si="49">N326*R327</f>
        <v>#DIV/0!</v>
      </c>
    </row>
    <row r="328" spans="3:21" x14ac:dyDescent="0.25">
      <c r="C328" s="20">
        <f t="shared" si="44"/>
        <v>0</v>
      </c>
      <c r="H328" s="13">
        <f t="shared" si="47"/>
        <v>0</v>
      </c>
      <c r="I328" s="15" t="e">
        <f t="shared" si="48"/>
        <v>#DIV/0!</v>
      </c>
      <c r="N328" s="12" t="e">
        <f t="shared" ref="N328:N391" si="50">(D328*J328+E328*K328+F328*L328+G328*M328)/(D328+E328+F328+G328)</f>
        <v>#DIV/0!</v>
      </c>
      <c r="O328" s="15">
        <f>CHOOSE(MATCH(MONTH(A328)*100+DAY(A328),{0;316;501;1001;1115},1),0.7,0.75,0.8,0.75,0.7)</f>
        <v>0.7</v>
      </c>
      <c r="P328" s="11" t="e">
        <f t="shared" si="46"/>
        <v>#DIV/0!</v>
      </c>
      <c r="Q328" s="11">
        <f t="shared" si="45"/>
        <v>0.59066861168911811</v>
      </c>
      <c r="R328" s="13" t="e">
        <f t="shared" ref="R328:R391" si="51">(D328+E328+F328+G328)/((B328-B327)/100)</f>
        <v>#DIV/0!</v>
      </c>
      <c r="T328" s="21" t="e">
        <f t="shared" ref="T328:T391" si="52">(R328-S328)/S328</f>
        <v>#DIV/0!</v>
      </c>
      <c r="U328" s="13" t="e">
        <f t="shared" si="49"/>
        <v>#DIV/0!</v>
      </c>
    </row>
    <row r="329" spans="3:21" x14ac:dyDescent="0.25">
      <c r="C329" s="20">
        <f t="shared" ref="C329:C392" si="53">B329-B328</f>
        <v>0</v>
      </c>
      <c r="H329" s="13">
        <f t="shared" si="47"/>
        <v>0</v>
      </c>
      <c r="I329" s="15" t="e">
        <f t="shared" si="48"/>
        <v>#DIV/0!</v>
      </c>
      <c r="N329" s="12" t="e">
        <f t="shared" si="50"/>
        <v>#DIV/0!</v>
      </c>
      <c r="O329" s="15">
        <f>CHOOSE(MATCH(MONTH(A329)*100+DAY(A329),{0;316;501;1001;1115},1),0.7,0.75,0.8,0.75,0.7)</f>
        <v>0.7</v>
      </c>
      <c r="P329" s="11" t="e">
        <f t="shared" si="46"/>
        <v>#DIV/0!</v>
      </c>
      <c r="Q329" s="11">
        <f t="shared" si="45"/>
        <v>0.59066861168911811</v>
      </c>
      <c r="R329" s="13" t="e">
        <f t="shared" si="51"/>
        <v>#DIV/0!</v>
      </c>
      <c r="T329" s="21" t="e">
        <f t="shared" si="52"/>
        <v>#DIV/0!</v>
      </c>
      <c r="U329" s="13" t="e">
        <f t="shared" si="49"/>
        <v>#DIV/0!</v>
      </c>
    </row>
    <row r="330" spans="3:21" x14ac:dyDescent="0.25">
      <c r="C330" s="20">
        <f t="shared" si="53"/>
        <v>0</v>
      </c>
      <c r="H330" s="13">
        <f t="shared" si="47"/>
        <v>0</v>
      </c>
      <c r="I330" s="15" t="e">
        <f t="shared" si="48"/>
        <v>#DIV/0!</v>
      </c>
      <c r="N330" s="12" t="e">
        <f t="shared" si="50"/>
        <v>#DIV/0!</v>
      </c>
      <c r="O330" s="15">
        <f>CHOOSE(MATCH(MONTH(A330)*100+DAY(A330),{0;316;501;1001;1115},1),0.7,0.75,0.8,0.75,0.7)</f>
        <v>0.7</v>
      </c>
      <c r="P330" s="11" t="e">
        <f t="shared" si="46"/>
        <v>#DIV/0!</v>
      </c>
      <c r="Q330" s="11">
        <f t="shared" si="45"/>
        <v>0.59066861168911811</v>
      </c>
      <c r="R330" s="13" t="e">
        <f t="shared" si="51"/>
        <v>#DIV/0!</v>
      </c>
      <c r="T330" s="21" t="e">
        <f t="shared" si="52"/>
        <v>#DIV/0!</v>
      </c>
      <c r="U330" s="13" t="e">
        <f t="shared" si="49"/>
        <v>#DIV/0!</v>
      </c>
    </row>
    <row r="331" spans="3:21" x14ac:dyDescent="0.25">
      <c r="C331" s="20">
        <f t="shared" si="53"/>
        <v>0</v>
      </c>
      <c r="H331" s="13">
        <f t="shared" si="47"/>
        <v>0</v>
      </c>
      <c r="I331" s="15" t="e">
        <f t="shared" si="48"/>
        <v>#DIV/0!</v>
      </c>
      <c r="N331" s="12" t="e">
        <f t="shared" si="50"/>
        <v>#DIV/0!</v>
      </c>
      <c r="O331" s="15">
        <f>CHOOSE(MATCH(MONTH(A331)*100+DAY(A331),{0;316;501;1001;1115},1),0.7,0.75,0.8,0.75,0.7)</f>
        <v>0.7</v>
      </c>
      <c r="P331" s="11" t="e">
        <f t="shared" si="46"/>
        <v>#DIV/0!</v>
      </c>
      <c r="Q331" s="11">
        <f t="shared" si="45"/>
        <v>0.59066861168911811</v>
      </c>
      <c r="R331" s="13" t="e">
        <f t="shared" si="51"/>
        <v>#DIV/0!</v>
      </c>
      <c r="T331" s="21" t="e">
        <f t="shared" si="52"/>
        <v>#DIV/0!</v>
      </c>
      <c r="U331" s="13" t="e">
        <f t="shared" si="49"/>
        <v>#DIV/0!</v>
      </c>
    </row>
    <row r="332" spans="3:21" x14ac:dyDescent="0.25">
      <c r="C332" s="20">
        <f t="shared" si="53"/>
        <v>0</v>
      </c>
      <c r="H332" s="13">
        <f t="shared" si="47"/>
        <v>0</v>
      </c>
      <c r="I332" s="15" t="e">
        <f t="shared" si="48"/>
        <v>#DIV/0!</v>
      </c>
      <c r="N332" s="12" t="e">
        <f t="shared" si="50"/>
        <v>#DIV/0!</v>
      </c>
      <c r="O332" s="15">
        <f>CHOOSE(MATCH(MONTH(A332)*100+DAY(A332),{0;316;501;1001;1115},1),0.7,0.75,0.8,0.75,0.7)</f>
        <v>0.7</v>
      </c>
      <c r="P332" s="11" t="e">
        <f t="shared" si="46"/>
        <v>#DIV/0!</v>
      </c>
      <c r="Q332" s="11">
        <f t="shared" si="45"/>
        <v>0.59066861168911811</v>
      </c>
      <c r="R332" s="13" t="e">
        <f t="shared" si="51"/>
        <v>#DIV/0!</v>
      </c>
      <c r="T332" s="21" t="e">
        <f t="shared" si="52"/>
        <v>#DIV/0!</v>
      </c>
      <c r="U332" s="13" t="e">
        <f t="shared" si="49"/>
        <v>#DIV/0!</v>
      </c>
    </row>
    <row r="333" spans="3:21" x14ac:dyDescent="0.25">
      <c r="C333" s="20">
        <f t="shared" si="53"/>
        <v>0</v>
      </c>
      <c r="H333" s="13">
        <f t="shared" si="47"/>
        <v>0</v>
      </c>
      <c r="I333" s="15" t="e">
        <f t="shared" si="48"/>
        <v>#DIV/0!</v>
      </c>
      <c r="N333" s="12" t="e">
        <f t="shared" si="50"/>
        <v>#DIV/0!</v>
      </c>
      <c r="O333" s="15">
        <f>CHOOSE(MATCH(MONTH(A333)*100+DAY(A333),{0;316;501;1001;1115},1),0.7,0.75,0.8,0.75,0.7)</f>
        <v>0.7</v>
      </c>
      <c r="P333" s="11" t="e">
        <f t="shared" si="46"/>
        <v>#DIV/0!</v>
      </c>
      <c r="Q333" s="11">
        <f t="shared" ref="Q333:Q396" si="54">((D333*O333)+(E333*0.1)+(F333*0.05)+(($AA$2-D333-E333-F333-G333)*Q332))/$AA$2</f>
        <v>0.59066861168911811</v>
      </c>
      <c r="R333" s="13" t="e">
        <f t="shared" si="51"/>
        <v>#DIV/0!</v>
      </c>
      <c r="T333" s="21" t="e">
        <f t="shared" si="52"/>
        <v>#DIV/0!</v>
      </c>
      <c r="U333" s="13" t="e">
        <f t="shared" si="49"/>
        <v>#DIV/0!</v>
      </c>
    </row>
    <row r="334" spans="3:21" x14ac:dyDescent="0.25">
      <c r="C334" s="20">
        <f t="shared" si="53"/>
        <v>0</v>
      </c>
      <c r="H334" s="13">
        <f t="shared" si="47"/>
        <v>0</v>
      </c>
      <c r="I334" s="15" t="e">
        <f t="shared" si="48"/>
        <v>#DIV/0!</v>
      </c>
      <c r="N334" s="12" t="e">
        <f t="shared" si="50"/>
        <v>#DIV/0!</v>
      </c>
      <c r="O334" s="15">
        <f>CHOOSE(MATCH(MONTH(A334)*100+DAY(A334),{0;316;501;1001;1115},1),0.7,0.75,0.8,0.75,0.7)</f>
        <v>0.7</v>
      </c>
      <c r="P334" s="11" t="e">
        <f t="shared" si="46"/>
        <v>#DIV/0!</v>
      </c>
      <c r="Q334" s="11">
        <f t="shared" si="54"/>
        <v>0.59066861168911811</v>
      </c>
      <c r="R334" s="13" t="e">
        <f t="shared" si="51"/>
        <v>#DIV/0!</v>
      </c>
      <c r="T334" s="21" t="e">
        <f t="shared" si="52"/>
        <v>#DIV/0!</v>
      </c>
      <c r="U334" s="13" t="e">
        <f t="shared" si="49"/>
        <v>#DIV/0!</v>
      </c>
    </row>
    <row r="335" spans="3:21" x14ac:dyDescent="0.25">
      <c r="C335" s="20">
        <f t="shared" si="53"/>
        <v>0</v>
      </c>
      <c r="H335" s="13">
        <f t="shared" si="47"/>
        <v>0</v>
      </c>
      <c r="I335" s="15" t="e">
        <f t="shared" si="48"/>
        <v>#DIV/0!</v>
      </c>
      <c r="N335" s="12" t="e">
        <f t="shared" si="50"/>
        <v>#DIV/0!</v>
      </c>
      <c r="O335" s="15">
        <f>CHOOSE(MATCH(MONTH(A335)*100+DAY(A335),{0;316;501;1001;1115},1),0.7,0.75,0.8,0.75,0.7)</f>
        <v>0.7</v>
      </c>
      <c r="P335" s="11" t="e">
        <f t="shared" si="46"/>
        <v>#DIV/0!</v>
      </c>
      <c r="Q335" s="11">
        <f t="shared" si="54"/>
        <v>0.59066861168911811</v>
      </c>
      <c r="R335" s="13" t="e">
        <f t="shared" si="51"/>
        <v>#DIV/0!</v>
      </c>
      <c r="T335" s="21" t="e">
        <f t="shared" si="52"/>
        <v>#DIV/0!</v>
      </c>
      <c r="U335" s="13" t="e">
        <f t="shared" si="49"/>
        <v>#DIV/0!</v>
      </c>
    </row>
    <row r="336" spans="3:21" x14ac:dyDescent="0.25">
      <c r="C336" s="20">
        <f t="shared" si="53"/>
        <v>0</v>
      </c>
      <c r="H336" s="13">
        <f t="shared" si="47"/>
        <v>0</v>
      </c>
      <c r="I336" s="15" t="e">
        <f t="shared" si="48"/>
        <v>#DIV/0!</v>
      </c>
      <c r="N336" s="12" t="e">
        <f t="shared" si="50"/>
        <v>#DIV/0!</v>
      </c>
      <c r="O336" s="15">
        <f>CHOOSE(MATCH(MONTH(A336)*100+DAY(A336),{0;316;501;1001;1115},1),0.7,0.75,0.8,0.75,0.7)</f>
        <v>0.7</v>
      </c>
      <c r="P336" s="11" t="e">
        <f t="shared" si="46"/>
        <v>#DIV/0!</v>
      </c>
      <c r="Q336" s="11">
        <f t="shared" si="54"/>
        <v>0.59066861168911811</v>
      </c>
      <c r="R336" s="13" t="e">
        <f t="shared" si="51"/>
        <v>#DIV/0!</v>
      </c>
      <c r="T336" s="21" t="e">
        <f t="shared" si="52"/>
        <v>#DIV/0!</v>
      </c>
      <c r="U336" s="13" t="e">
        <f t="shared" si="49"/>
        <v>#DIV/0!</v>
      </c>
    </row>
    <row r="337" spans="3:21" x14ac:dyDescent="0.25">
      <c r="C337" s="20">
        <f t="shared" si="53"/>
        <v>0</v>
      </c>
      <c r="H337" s="13">
        <f t="shared" si="47"/>
        <v>0</v>
      </c>
      <c r="I337" s="15" t="e">
        <f t="shared" si="48"/>
        <v>#DIV/0!</v>
      </c>
      <c r="N337" s="12" t="e">
        <f t="shared" si="50"/>
        <v>#DIV/0!</v>
      </c>
      <c r="O337" s="15">
        <f>CHOOSE(MATCH(MONTH(A337)*100+DAY(A337),{0;316;501;1001;1115},1),0.7,0.75,0.8,0.75,0.7)</f>
        <v>0.7</v>
      </c>
      <c r="P337" s="11" t="e">
        <f t="shared" si="46"/>
        <v>#DIV/0!</v>
      </c>
      <c r="Q337" s="11">
        <f t="shared" si="54"/>
        <v>0.59066861168911811</v>
      </c>
      <c r="R337" s="13" t="e">
        <f t="shared" si="51"/>
        <v>#DIV/0!</v>
      </c>
      <c r="T337" s="21" t="e">
        <f t="shared" si="52"/>
        <v>#DIV/0!</v>
      </c>
      <c r="U337" s="13" t="e">
        <f t="shared" si="49"/>
        <v>#DIV/0!</v>
      </c>
    </row>
    <row r="338" spans="3:21" x14ac:dyDescent="0.25">
      <c r="C338" s="20">
        <f t="shared" si="53"/>
        <v>0</v>
      </c>
      <c r="H338" s="13">
        <f t="shared" si="47"/>
        <v>0</v>
      </c>
      <c r="I338" s="15" t="e">
        <f t="shared" si="48"/>
        <v>#DIV/0!</v>
      </c>
      <c r="N338" s="12" t="e">
        <f t="shared" si="50"/>
        <v>#DIV/0!</v>
      </c>
      <c r="O338" s="15">
        <f>CHOOSE(MATCH(MONTH(A338)*100+DAY(A338),{0;316;501;1001;1115},1),0.7,0.75,0.8,0.75,0.7)</f>
        <v>0.7</v>
      </c>
      <c r="P338" s="11" t="e">
        <f t="shared" si="46"/>
        <v>#DIV/0!</v>
      </c>
      <c r="Q338" s="11">
        <f t="shared" si="54"/>
        <v>0.59066861168911811</v>
      </c>
      <c r="R338" s="13" t="e">
        <f t="shared" si="51"/>
        <v>#DIV/0!</v>
      </c>
      <c r="T338" s="21" t="e">
        <f t="shared" si="52"/>
        <v>#DIV/0!</v>
      </c>
      <c r="U338" s="13" t="e">
        <f t="shared" si="49"/>
        <v>#DIV/0!</v>
      </c>
    </row>
    <row r="339" spans="3:21" x14ac:dyDescent="0.25">
      <c r="C339" s="20">
        <f t="shared" si="53"/>
        <v>0</v>
      </c>
      <c r="H339" s="13">
        <f t="shared" si="47"/>
        <v>0</v>
      </c>
      <c r="I339" s="15" t="e">
        <f t="shared" si="48"/>
        <v>#DIV/0!</v>
      </c>
      <c r="N339" s="12" t="e">
        <f t="shared" si="50"/>
        <v>#DIV/0!</v>
      </c>
      <c r="O339" s="15">
        <f>CHOOSE(MATCH(MONTH(A339)*100+DAY(A339),{0;316;501;1001;1115},1),0.7,0.75,0.8,0.75,0.7)</f>
        <v>0.7</v>
      </c>
      <c r="P339" s="11" t="e">
        <f t="shared" si="46"/>
        <v>#DIV/0!</v>
      </c>
      <c r="Q339" s="11">
        <f t="shared" si="54"/>
        <v>0.59066861168911811</v>
      </c>
      <c r="R339" s="13" t="e">
        <f t="shared" si="51"/>
        <v>#DIV/0!</v>
      </c>
      <c r="T339" s="21" t="e">
        <f t="shared" si="52"/>
        <v>#DIV/0!</v>
      </c>
      <c r="U339" s="13" t="e">
        <f t="shared" si="49"/>
        <v>#DIV/0!</v>
      </c>
    </row>
    <row r="340" spans="3:21" x14ac:dyDescent="0.25">
      <c r="C340" s="20">
        <f t="shared" si="53"/>
        <v>0</v>
      </c>
      <c r="H340" s="13">
        <f t="shared" si="47"/>
        <v>0</v>
      </c>
      <c r="I340" s="15" t="e">
        <f t="shared" si="48"/>
        <v>#DIV/0!</v>
      </c>
      <c r="N340" s="12" t="e">
        <f t="shared" si="50"/>
        <v>#DIV/0!</v>
      </c>
      <c r="O340" s="15">
        <f>CHOOSE(MATCH(MONTH(A340)*100+DAY(A340),{0;316;501;1001;1115},1),0.7,0.75,0.8,0.75,0.7)</f>
        <v>0.7</v>
      </c>
      <c r="P340" s="11" t="e">
        <f t="shared" si="46"/>
        <v>#DIV/0!</v>
      </c>
      <c r="Q340" s="11">
        <f t="shared" si="54"/>
        <v>0.59066861168911811</v>
      </c>
      <c r="R340" s="13" t="e">
        <f t="shared" si="51"/>
        <v>#DIV/0!</v>
      </c>
      <c r="T340" s="21" t="e">
        <f t="shared" si="52"/>
        <v>#DIV/0!</v>
      </c>
      <c r="U340" s="13" t="e">
        <f t="shared" si="49"/>
        <v>#DIV/0!</v>
      </c>
    </row>
    <row r="341" spans="3:21" x14ac:dyDescent="0.25">
      <c r="C341" s="20">
        <f t="shared" si="53"/>
        <v>0</v>
      </c>
      <c r="H341" s="13">
        <f t="shared" si="47"/>
        <v>0</v>
      </c>
      <c r="I341" s="15" t="e">
        <f t="shared" si="48"/>
        <v>#DIV/0!</v>
      </c>
      <c r="N341" s="12" t="e">
        <f t="shared" si="50"/>
        <v>#DIV/0!</v>
      </c>
      <c r="O341" s="15">
        <f>CHOOSE(MATCH(MONTH(A341)*100+DAY(A341),{0;316;501;1001;1115},1),0.7,0.75,0.8,0.75,0.7)</f>
        <v>0.7</v>
      </c>
      <c r="P341" s="11" t="e">
        <f t="shared" si="46"/>
        <v>#DIV/0!</v>
      </c>
      <c r="Q341" s="11">
        <f t="shared" si="54"/>
        <v>0.59066861168911811</v>
      </c>
      <c r="R341" s="13" t="e">
        <f t="shared" si="51"/>
        <v>#DIV/0!</v>
      </c>
      <c r="T341" s="21" t="e">
        <f t="shared" si="52"/>
        <v>#DIV/0!</v>
      </c>
      <c r="U341" s="13" t="e">
        <f t="shared" si="49"/>
        <v>#DIV/0!</v>
      </c>
    </row>
    <row r="342" spans="3:21" x14ac:dyDescent="0.25">
      <c r="C342" s="20">
        <f t="shared" si="53"/>
        <v>0</v>
      </c>
      <c r="H342" s="13">
        <f t="shared" si="47"/>
        <v>0</v>
      </c>
      <c r="I342" s="15" t="e">
        <f t="shared" si="48"/>
        <v>#DIV/0!</v>
      </c>
      <c r="N342" s="12" t="e">
        <f t="shared" si="50"/>
        <v>#DIV/0!</v>
      </c>
      <c r="O342" s="15">
        <f>CHOOSE(MATCH(MONTH(A342)*100+DAY(A342),{0;316;501;1001;1115},1),0.7,0.75,0.8,0.75,0.7)</f>
        <v>0.7</v>
      </c>
      <c r="P342" s="11" t="e">
        <f t="shared" si="46"/>
        <v>#DIV/0!</v>
      </c>
      <c r="Q342" s="11">
        <f t="shared" si="54"/>
        <v>0.59066861168911811</v>
      </c>
      <c r="R342" s="13" t="e">
        <f t="shared" si="51"/>
        <v>#DIV/0!</v>
      </c>
      <c r="T342" s="21" t="e">
        <f t="shared" si="52"/>
        <v>#DIV/0!</v>
      </c>
      <c r="U342" s="13" t="e">
        <f t="shared" si="49"/>
        <v>#DIV/0!</v>
      </c>
    </row>
    <row r="343" spans="3:21" x14ac:dyDescent="0.25">
      <c r="C343" s="20">
        <f t="shared" si="53"/>
        <v>0</v>
      </c>
      <c r="H343" s="13">
        <f t="shared" si="47"/>
        <v>0</v>
      </c>
      <c r="I343" s="15" t="e">
        <f t="shared" si="48"/>
        <v>#DIV/0!</v>
      </c>
      <c r="N343" s="12" t="e">
        <f t="shared" si="50"/>
        <v>#DIV/0!</v>
      </c>
      <c r="O343" s="15">
        <f>CHOOSE(MATCH(MONTH(A343)*100+DAY(A343),{0;316;501;1001;1115},1),0.7,0.75,0.8,0.75,0.7)</f>
        <v>0.7</v>
      </c>
      <c r="P343" s="11" t="e">
        <f t="shared" si="46"/>
        <v>#DIV/0!</v>
      </c>
      <c r="Q343" s="11">
        <f t="shared" si="54"/>
        <v>0.59066861168911811</v>
      </c>
      <c r="R343" s="13" t="e">
        <f t="shared" si="51"/>
        <v>#DIV/0!</v>
      </c>
      <c r="T343" s="21" t="e">
        <f t="shared" si="52"/>
        <v>#DIV/0!</v>
      </c>
      <c r="U343" s="13" t="e">
        <f t="shared" si="49"/>
        <v>#DIV/0!</v>
      </c>
    </row>
    <row r="344" spans="3:21" x14ac:dyDescent="0.25">
      <c r="C344" s="20">
        <f t="shared" si="53"/>
        <v>0</v>
      </c>
      <c r="H344" s="13">
        <f t="shared" si="47"/>
        <v>0</v>
      </c>
      <c r="I344" s="15" t="e">
        <f t="shared" si="48"/>
        <v>#DIV/0!</v>
      </c>
      <c r="N344" s="12" t="e">
        <f t="shared" si="50"/>
        <v>#DIV/0!</v>
      </c>
      <c r="O344" s="15">
        <f>CHOOSE(MATCH(MONTH(A344)*100+DAY(A344),{0;316;501;1001;1115},1),0.7,0.75,0.8,0.75,0.7)</f>
        <v>0.7</v>
      </c>
      <c r="P344" s="11" t="e">
        <f t="shared" si="46"/>
        <v>#DIV/0!</v>
      </c>
      <c r="Q344" s="11">
        <f t="shared" si="54"/>
        <v>0.59066861168911811</v>
      </c>
      <c r="R344" s="13" t="e">
        <f t="shared" si="51"/>
        <v>#DIV/0!</v>
      </c>
      <c r="T344" s="21" t="e">
        <f t="shared" si="52"/>
        <v>#DIV/0!</v>
      </c>
      <c r="U344" s="13" t="e">
        <f t="shared" si="49"/>
        <v>#DIV/0!</v>
      </c>
    </row>
    <row r="345" spans="3:21" x14ac:dyDescent="0.25">
      <c r="C345" s="20">
        <f t="shared" si="53"/>
        <v>0</v>
      </c>
      <c r="H345" s="13">
        <f t="shared" si="47"/>
        <v>0</v>
      </c>
      <c r="I345" s="15" t="e">
        <f t="shared" si="48"/>
        <v>#DIV/0!</v>
      </c>
      <c r="N345" s="12" t="e">
        <f t="shared" si="50"/>
        <v>#DIV/0!</v>
      </c>
      <c r="O345" s="15">
        <f>CHOOSE(MATCH(MONTH(A345)*100+DAY(A345),{0;316;501;1001;1115},1),0.7,0.75,0.8,0.75,0.7)</f>
        <v>0.7</v>
      </c>
      <c r="P345" s="11" t="e">
        <f t="shared" si="46"/>
        <v>#DIV/0!</v>
      </c>
      <c r="Q345" s="11">
        <f t="shared" si="54"/>
        <v>0.59066861168911811</v>
      </c>
      <c r="R345" s="13" t="e">
        <f t="shared" si="51"/>
        <v>#DIV/0!</v>
      </c>
      <c r="T345" s="21" t="e">
        <f t="shared" si="52"/>
        <v>#DIV/0!</v>
      </c>
      <c r="U345" s="13" t="e">
        <f t="shared" si="49"/>
        <v>#DIV/0!</v>
      </c>
    </row>
    <row r="346" spans="3:21" x14ac:dyDescent="0.25">
      <c r="C346" s="20">
        <f t="shared" si="53"/>
        <v>0</v>
      </c>
      <c r="H346" s="13">
        <f t="shared" si="47"/>
        <v>0</v>
      </c>
      <c r="I346" s="15" t="e">
        <f t="shared" si="48"/>
        <v>#DIV/0!</v>
      </c>
      <c r="N346" s="12" t="e">
        <f t="shared" si="50"/>
        <v>#DIV/0!</v>
      </c>
      <c r="O346" s="15">
        <f>CHOOSE(MATCH(MONTH(A346)*100+DAY(A346),{0;316;501;1001;1115},1),0.7,0.75,0.8,0.75,0.7)</f>
        <v>0.7</v>
      </c>
      <c r="P346" s="11" t="e">
        <f t="shared" si="46"/>
        <v>#DIV/0!</v>
      </c>
      <c r="Q346" s="11">
        <f t="shared" si="54"/>
        <v>0.59066861168911811</v>
      </c>
      <c r="R346" s="13" t="e">
        <f t="shared" si="51"/>
        <v>#DIV/0!</v>
      </c>
      <c r="T346" s="21" t="e">
        <f t="shared" si="52"/>
        <v>#DIV/0!</v>
      </c>
      <c r="U346" s="13" t="e">
        <f t="shared" si="49"/>
        <v>#DIV/0!</v>
      </c>
    </row>
    <row r="347" spans="3:21" x14ac:dyDescent="0.25">
      <c r="C347" s="20">
        <f t="shared" si="53"/>
        <v>0</v>
      </c>
      <c r="H347" s="13">
        <f t="shared" si="47"/>
        <v>0</v>
      </c>
      <c r="I347" s="15" t="e">
        <f t="shared" si="48"/>
        <v>#DIV/0!</v>
      </c>
      <c r="N347" s="12" t="e">
        <f t="shared" si="50"/>
        <v>#DIV/0!</v>
      </c>
      <c r="O347" s="15">
        <f>CHOOSE(MATCH(MONTH(A347)*100+DAY(A347),{0;316;501;1001;1115},1),0.7,0.75,0.8,0.75,0.7)</f>
        <v>0.7</v>
      </c>
      <c r="P347" s="11" t="e">
        <f t="shared" si="46"/>
        <v>#DIV/0!</v>
      </c>
      <c r="Q347" s="11">
        <f t="shared" si="54"/>
        <v>0.59066861168911811</v>
      </c>
      <c r="R347" s="13" t="e">
        <f t="shared" si="51"/>
        <v>#DIV/0!</v>
      </c>
      <c r="T347" s="21" t="e">
        <f t="shared" si="52"/>
        <v>#DIV/0!</v>
      </c>
      <c r="U347" s="13" t="e">
        <f t="shared" si="49"/>
        <v>#DIV/0!</v>
      </c>
    </row>
    <row r="348" spans="3:21" x14ac:dyDescent="0.25">
      <c r="C348" s="20">
        <f t="shared" si="53"/>
        <v>0</v>
      </c>
      <c r="H348" s="13">
        <f t="shared" si="47"/>
        <v>0</v>
      </c>
      <c r="I348" s="15" t="e">
        <f t="shared" si="48"/>
        <v>#DIV/0!</v>
      </c>
      <c r="N348" s="12" t="e">
        <f t="shared" si="50"/>
        <v>#DIV/0!</v>
      </c>
      <c r="O348" s="15">
        <f>CHOOSE(MATCH(MONTH(A348)*100+DAY(A348),{0;316;501;1001;1115},1),0.7,0.75,0.8,0.75,0.7)</f>
        <v>0.7</v>
      </c>
      <c r="P348" s="11" t="e">
        <f t="shared" si="46"/>
        <v>#DIV/0!</v>
      </c>
      <c r="Q348" s="11">
        <f t="shared" si="54"/>
        <v>0.59066861168911811</v>
      </c>
      <c r="R348" s="13" t="e">
        <f t="shared" si="51"/>
        <v>#DIV/0!</v>
      </c>
      <c r="T348" s="21" t="e">
        <f t="shared" si="52"/>
        <v>#DIV/0!</v>
      </c>
      <c r="U348" s="13" t="e">
        <f t="shared" si="49"/>
        <v>#DIV/0!</v>
      </c>
    </row>
    <row r="349" spans="3:21" x14ac:dyDescent="0.25">
      <c r="C349" s="20">
        <f t="shared" si="53"/>
        <v>0</v>
      </c>
      <c r="H349" s="13">
        <f t="shared" si="47"/>
        <v>0</v>
      </c>
      <c r="I349" s="15" t="e">
        <f t="shared" si="48"/>
        <v>#DIV/0!</v>
      </c>
      <c r="N349" s="12" t="e">
        <f t="shared" si="50"/>
        <v>#DIV/0!</v>
      </c>
      <c r="O349" s="15">
        <f>CHOOSE(MATCH(MONTH(A349)*100+DAY(A349),{0;316;501;1001;1115},1),0.7,0.75,0.8,0.75,0.7)</f>
        <v>0.7</v>
      </c>
      <c r="P349" s="11" t="e">
        <f t="shared" si="46"/>
        <v>#DIV/0!</v>
      </c>
      <c r="Q349" s="11">
        <f t="shared" si="54"/>
        <v>0.59066861168911811</v>
      </c>
      <c r="R349" s="13" t="e">
        <f t="shared" si="51"/>
        <v>#DIV/0!</v>
      </c>
      <c r="T349" s="21" t="e">
        <f t="shared" si="52"/>
        <v>#DIV/0!</v>
      </c>
      <c r="U349" s="13" t="e">
        <f t="shared" si="49"/>
        <v>#DIV/0!</v>
      </c>
    </row>
    <row r="350" spans="3:21" x14ac:dyDescent="0.25">
      <c r="C350" s="20">
        <f t="shared" si="53"/>
        <v>0</v>
      </c>
      <c r="H350" s="13">
        <f t="shared" si="47"/>
        <v>0</v>
      </c>
      <c r="I350" s="15" t="e">
        <f t="shared" si="48"/>
        <v>#DIV/0!</v>
      </c>
      <c r="N350" s="12" t="e">
        <f t="shared" si="50"/>
        <v>#DIV/0!</v>
      </c>
      <c r="O350" s="15">
        <f>CHOOSE(MATCH(MONTH(A350)*100+DAY(A350),{0;316;501;1001;1115},1),0.7,0.75,0.8,0.75,0.7)</f>
        <v>0.7</v>
      </c>
      <c r="P350" s="11" t="e">
        <f t="shared" si="46"/>
        <v>#DIV/0!</v>
      </c>
      <c r="Q350" s="11">
        <f t="shared" si="54"/>
        <v>0.59066861168911811</v>
      </c>
      <c r="R350" s="13" t="e">
        <f t="shared" si="51"/>
        <v>#DIV/0!</v>
      </c>
      <c r="T350" s="21" t="e">
        <f t="shared" si="52"/>
        <v>#DIV/0!</v>
      </c>
      <c r="U350" s="13" t="e">
        <f t="shared" si="49"/>
        <v>#DIV/0!</v>
      </c>
    </row>
    <row r="351" spans="3:21" x14ac:dyDescent="0.25">
      <c r="C351" s="20">
        <f t="shared" si="53"/>
        <v>0</v>
      </c>
      <c r="H351" s="13">
        <f t="shared" si="47"/>
        <v>0</v>
      </c>
      <c r="I351" s="15" t="e">
        <f t="shared" si="48"/>
        <v>#DIV/0!</v>
      </c>
      <c r="N351" s="12" t="e">
        <f t="shared" si="50"/>
        <v>#DIV/0!</v>
      </c>
      <c r="O351" s="15">
        <f>CHOOSE(MATCH(MONTH(A351)*100+DAY(A351),{0;316;501;1001;1115},1),0.7,0.75,0.8,0.75,0.7)</f>
        <v>0.7</v>
      </c>
      <c r="P351" s="11" t="e">
        <f t="shared" si="46"/>
        <v>#DIV/0!</v>
      </c>
      <c r="Q351" s="11">
        <f t="shared" si="54"/>
        <v>0.59066861168911811</v>
      </c>
      <c r="R351" s="13" t="e">
        <f t="shared" si="51"/>
        <v>#DIV/0!</v>
      </c>
      <c r="T351" s="21" t="e">
        <f t="shared" si="52"/>
        <v>#DIV/0!</v>
      </c>
      <c r="U351" s="13" t="e">
        <f t="shared" si="49"/>
        <v>#DIV/0!</v>
      </c>
    </row>
    <row r="352" spans="3:21" x14ac:dyDescent="0.25">
      <c r="C352" s="20">
        <f t="shared" si="53"/>
        <v>0</v>
      </c>
      <c r="H352" s="13">
        <f t="shared" si="47"/>
        <v>0</v>
      </c>
      <c r="I352" s="15" t="e">
        <f t="shared" si="48"/>
        <v>#DIV/0!</v>
      </c>
      <c r="N352" s="12" t="e">
        <f t="shared" si="50"/>
        <v>#DIV/0!</v>
      </c>
      <c r="O352" s="15">
        <f>CHOOSE(MATCH(MONTH(A352)*100+DAY(A352),{0;316;501;1001;1115},1),0.7,0.75,0.8,0.75,0.7)</f>
        <v>0.7</v>
      </c>
      <c r="P352" s="11" t="e">
        <f t="shared" si="46"/>
        <v>#DIV/0!</v>
      </c>
      <c r="Q352" s="11">
        <f t="shared" si="54"/>
        <v>0.59066861168911811</v>
      </c>
      <c r="R352" s="13" t="e">
        <f t="shared" si="51"/>
        <v>#DIV/0!</v>
      </c>
      <c r="T352" s="21" t="e">
        <f t="shared" si="52"/>
        <v>#DIV/0!</v>
      </c>
      <c r="U352" s="13" t="e">
        <f t="shared" si="49"/>
        <v>#DIV/0!</v>
      </c>
    </row>
    <row r="353" spans="3:21" x14ac:dyDescent="0.25">
      <c r="C353" s="20">
        <f t="shared" si="53"/>
        <v>0</v>
      </c>
      <c r="H353" s="13">
        <f t="shared" si="47"/>
        <v>0</v>
      </c>
      <c r="I353" s="15" t="e">
        <f t="shared" si="48"/>
        <v>#DIV/0!</v>
      </c>
      <c r="N353" s="12" t="e">
        <f t="shared" si="50"/>
        <v>#DIV/0!</v>
      </c>
      <c r="O353" s="15">
        <f>CHOOSE(MATCH(MONTH(A353)*100+DAY(A353),{0;316;501;1001;1115},1),0.7,0.75,0.8,0.75,0.7)</f>
        <v>0.7</v>
      </c>
      <c r="P353" s="11" t="e">
        <f t="shared" si="46"/>
        <v>#DIV/0!</v>
      </c>
      <c r="Q353" s="11">
        <f t="shared" si="54"/>
        <v>0.59066861168911811</v>
      </c>
      <c r="R353" s="13" t="e">
        <f t="shared" si="51"/>
        <v>#DIV/0!</v>
      </c>
      <c r="T353" s="21" t="e">
        <f t="shared" si="52"/>
        <v>#DIV/0!</v>
      </c>
      <c r="U353" s="13" t="e">
        <f t="shared" si="49"/>
        <v>#DIV/0!</v>
      </c>
    </row>
    <row r="354" spans="3:21" x14ac:dyDescent="0.25">
      <c r="C354" s="20">
        <f t="shared" si="53"/>
        <v>0</v>
      </c>
      <c r="H354" s="13">
        <f t="shared" si="47"/>
        <v>0</v>
      </c>
      <c r="I354" s="15" t="e">
        <f t="shared" si="48"/>
        <v>#DIV/0!</v>
      </c>
      <c r="N354" s="12" t="e">
        <f t="shared" si="50"/>
        <v>#DIV/0!</v>
      </c>
      <c r="O354" s="15">
        <f>CHOOSE(MATCH(MONTH(A354)*100+DAY(A354),{0;316;501;1001;1115},1),0.7,0.75,0.8,0.75,0.7)</f>
        <v>0.7</v>
      </c>
      <c r="P354" s="11" t="e">
        <f t="shared" si="46"/>
        <v>#DIV/0!</v>
      </c>
      <c r="Q354" s="11">
        <f t="shared" si="54"/>
        <v>0.59066861168911811</v>
      </c>
      <c r="R354" s="13" t="e">
        <f t="shared" si="51"/>
        <v>#DIV/0!</v>
      </c>
      <c r="T354" s="21" t="e">
        <f t="shared" si="52"/>
        <v>#DIV/0!</v>
      </c>
      <c r="U354" s="13" t="e">
        <f t="shared" si="49"/>
        <v>#DIV/0!</v>
      </c>
    </row>
    <row r="355" spans="3:21" x14ac:dyDescent="0.25">
      <c r="C355" s="20">
        <f t="shared" si="53"/>
        <v>0</v>
      </c>
      <c r="H355" s="13">
        <f t="shared" si="47"/>
        <v>0</v>
      </c>
      <c r="I355" s="15" t="e">
        <f t="shared" si="48"/>
        <v>#DIV/0!</v>
      </c>
      <c r="N355" s="12" t="e">
        <f t="shared" si="50"/>
        <v>#DIV/0!</v>
      </c>
      <c r="O355" s="15">
        <f>CHOOSE(MATCH(MONTH(A355)*100+DAY(A355),{0;316;501;1001;1115},1),0.7,0.75,0.8,0.75,0.7)</f>
        <v>0.7</v>
      </c>
      <c r="P355" s="11" t="e">
        <f t="shared" si="46"/>
        <v>#DIV/0!</v>
      </c>
      <c r="Q355" s="11">
        <f t="shared" si="54"/>
        <v>0.59066861168911811</v>
      </c>
      <c r="R355" s="13" t="e">
        <f t="shared" si="51"/>
        <v>#DIV/0!</v>
      </c>
      <c r="T355" s="21" t="e">
        <f t="shared" si="52"/>
        <v>#DIV/0!</v>
      </c>
      <c r="U355" s="13" t="e">
        <f t="shared" si="49"/>
        <v>#DIV/0!</v>
      </c>
    </row>
    <row r="356" spans="3:21" x14ac:dyDescent="0.25">
      <c r="C356" s="20">
        <f t="shared" si="53"/>
        <v>0</v>
      </c>
      <c r="H356" s="13">
        <f t="shared" si="47"/>
        <v>0</v>
      </c>
      <c r="I356" s="15" t="e">
        <f t="shared" si="48"/>
        <v>#DIV/0!</v>
      </c>
      <c r="N356" s="12" t="e">
        <f t="shared" si="50"/>
        <v>#DIV/0!</v>
      </c>
      <c r="O356" s="15">
        <f>CHOOSE(MATCH(MONTH(A356)*100+DAY(A356),{0;316;501;1001;1115},1),0.7,0.75,0.8,0.75,0.7)</f>
        <v>0.7</v>
      </c>
      <c r="P356" s="11" t="e">
        <f t="shared" si="46"/>
        <v>#DIV/0!</v>
      </c>
      <c r="Q356" s="11">
        <f t="shared" si="54"/>
        <v>0.59066861168911811</v>
      </c>
      <c r="R356" s="13" t="e">
        <f t="shared" si="51"/>
        <v>#DIV/0!</v>
      </c>
      <c r="T356" s="21" t="e">
        <f t="shared" si="52"/>
        <v>#DIV/0!</v>
      </c>
      <c r="U356" s="13" t="e">
        <f t="shared" si="49"/>
        <v>#DIV/0!</v>
      </c>
    </row>
    <row r="357" spans="3:21" x14ac:dyDescent="0.25">
      <c r="C357" s="20">
        <f t="shared" si="53"/>
        <v>0</v>
      </c>
      <c r="H357" s="13">
        <f t="shared" si="47"/>
        <v>0</v>
      </c>
      <c r="I357" s="15" t="e">
        <f t="shared" si="48"/>
        <v>#DIV/0!</v>
      </c>
      <c r="N357" s="12" t="e">
        <f t="shared" si="50"/>
        <v>#DIV/0!</v>
      </c>
      <c r="O357" s="15">
        <f>CHOOSE(MATCH(MONTH(A357)*100+DAY(A357),{0;316;501;1001;1115},1),0.7,0.75,0.8,0.75,0.7)</f>
        <v>0.7</v>
      </c>
      <c r="P357" s="11" t="e">
        <f t="shared" si="46"/>
        <v>#DIV/0!</v>
      </c>
      <c r="Q357" s="11">
        <f t="shared" si="54"/>
        <v>0.59066861168911811</v>
      </c>
      <c r="R357" s="13" t="e">
        <f t="shared" si="51"/>
        <v>#DIV/0!</v>
      </c>
      <c r="T357" s="21" t="e">
        <f t="shared" si="52"/>
        <v>#DIV/0!</v>
      </c>
      <c r="U357" s="13" t="e">
        <f t="shared" si="49"/>
        <v>#DIV/0!</v>
      </c>
    </row>
    <row r="358" spans="3:21" x14ac:dyDescent="0.25">
      <c r="C358" s="20">
        <f t="shared" si="53"/>
        <v>0</v>
      </c>
      <c r="H358" s="13">
        <f t="shared" si="47"/>
        <v>0</v>
      </c>
      <c r="I358" s="15" t="e">
        <f t="shared" si="48"/>
        <v>#DIV/0!</v>
      </c>
      <c r="N358" s="12" t="e">
        <f t="shared" si="50"/>
        <v>#DIV/0!</v>
      </c>
      <c r="O358" s="15">
        <f>CHOOSE(MATCH(MONTH(A358)*100+DAY(A358),{0;316;501;1001;1115},1),0.7,0.75,0.8,0.75,0.7)</f>
        <v>0.7</v>
      </c>
      <c r="P358" s="11" t="e">
        <f t="shared" si="46"/>
        <v>#DIV/0!</v>
      </c>
      <c r="Q358" s="11">
        <f t="shared" si="54"/>
        <v>0.59066861168911811</v>
      </c>
      <c r="R358" s="13" t="e">
        <f t="shared" si="51"/>
        <v>#DIV/0!</v>
      </c>
      <c r="T358" s="21" t="e">
        <f t="shared" si="52"/>
        <v>#DIV/0!</v>
      </c>
      <c r="U358" s="13" t="e">
        <f t="shared" si="49"/>
        <v>#DIV/0!</v>
      </c>
    </row>
    <row r="359" spans="3:21" x14ac:dyDescent="0.25">
      <c r="C359" s="20">
        <f t="shared" si="53"/>
        <v>0</v>
      </c>
      <c r="H359" s="13">
        <f t="shared" si="47"/>
        <v>0</v>
      </c>
      <c r="I359" s="15" t="e">
        <f t="shared" si="48"/>
        <v>#DIV/0!</v>
      </c>
      <c r="N359" s="12" t="e">
        <f t="shared" si="50"/>
        <v>#DIV/0!</v>
      </c>
      <c r="O359" s="15">
        <f>CHOOSE(MATCH(MONTH(A359)*100+DAY(A359),{0;316;501;1001;1115},1),0.7,0.75,0.8,0.75,0.7)</f>
        <v>0.7</v>
      </c>
      <c r="P359" s="11" t="e">
        <f t="shared" si="46"/>
        <v>#DIV/0!</v>
      </c>
      <c r="Q359" s="11">
        <f t="shared" si="54"/>
        <v>0.59066861168911811</v>
      </c>
      <c r="R359" s="13" t="e">
        <f t="shared" si="51"/>
        <v>#DIV/0!</v>
      </c>
      <c r="T359" s="21" t="e">
        <f t="shared" si="52"/>
        <v>#DIV/0!</v>
      </c>
      <c r="U359" s="13" t="e">
        <f t="shared" si="49"/>
        <v>#DIV/0!</v>
      </c>
    </row>
    <row r="360" spans="3:21" x14ac:dyDescent="0.25">
      <c r="C360" s="20">
        <f t="shared" si="53"/>
        <v>0</v>
      </c>
      <c r="H360" s="13">
        <f t="shared" si="47"/>
        <v>0</v>
      </c>
      <c r="I360" s="15" t="e">
        <f t="shared" si="48"/>
        <v>#DIV/0!</v>
      </c>
      <c r="N360" s="12" t="e">
        <f t="shared" si="50"/>
        <v>#DIV/0!</v>
      </c>
      <c r="O360" s="15">
        <f>CHOOSE(MATCH(MONTH(A360)*100+DAY(A360),{0;316;501;1001;1115},1),0.7,0.75,0.8,0.75,0.7)</f>
        <v>0.7</v>
      </c>
      <c r="P360" s="11" t="e">
        <f t="shared" si="46"/>
        <v>#DIV/0!</v>
      </c>
      <c r="Q360" s="11">
        <f t="shared" si="54"/>
        <v>0.59066861168911811</v>
      </c>
      <c r="R360" s="13" t="e">
        <f t="shared" si="51"/>
        <v>#DIV/0!</v>
      </c>
      <c r="T360" s="21" t="e">
        <f t="shared" si="52"/>
        <v>#DIV/0!</v>
      </c>
      <c r="U360" s="13" t="e">
        <f t="shared" si="49"/>
        <v>#DIV/0!</v>
      </c>
    </row>
    <row r="361" spans="3:21" x14ac:dyDescent="0.25">
      <c r="C361" s="20">
        <f t="shared" si="53"/>
        <v>0</v>
      </c>
      <c r="H361" s="13">
        <f t="shared" si="47"/>
        <v>0</v>
      </c>
      <c r="I361" s="15" t="e">
        <f t="shared" si="48"/>
        <v>#DIV/0!</v>
      </c>
      <c r="N361" s="12" t="e">
        <f t="shared" si="50"/>
        <v>#DIV/0!</v>
      </c>
      <c r="O361" s="15">
        <f>CHOOSE(MATCH(MONTH(A361)*100+DAY(A361),{0;316;501;1001;1115},1),0.7,0.75,0.8,0.75,0.7)</f>
        <v>0.7</v>
      </c>
      <c r="P361" s="11" t="e">
        <f t="shared" si="46"/>
        <v>#DIV/0!</v>
      </c>
      <c r="Q361" s="11">
        <f t="shared" si="54"/>
        <v>0.59066861168911811</v>
      </c>
      <c r="R361" s="13" t="e">
        <f t="shared" si="51"/>
        <v>#DIV/0!</v>
      </c>
      <c r="T361" s="21" t="e">
        <f t="shared" si="52"/>
        <v>#DIV/0!</v>
      </c>
      <c r="U361" s="13" t="e">
        <f t="shared" si="49"/>
        <v>#DIV/0!</v>
      </c>
    </row>
    <row r="362" spans="3:21" x14ac:dyDescent="0.25">
      <c r="C362" s="20">
        <f t="shared" si="53"/>
        <v>0</v>
      </c>
      <c r="H362" s="13">
        <f t="shared" si="47"/>
        <v>0</v>
      </c>
      <c r="I362" s="15" t="e">
        <f t="shared" si="48"/>
        <v>#DIV/0!</v>
      </c>
      <c r="N362" s="12" t="e">
        <f t="shared" si="50"/>
        <v>#DIV/0!</v>
      </c>
      <c r="O362" s="15">
        <f>CHOOSE(MATCH(MONTH(A362)*100+DAY(A362),{0;316;501;1001;1115},1),0.7,0.75,0.8,0.75,0.7)</f>
        <v>0.7</v>
      </c>
      <c r="P362" s="11" t="e">
        <f t="shared" si="46"/>
        <v>#DIV/0!</v>
      </c>
      <c r="Q362" s="11">
        <f t="shared" si="54"/>
        <v>0.59066861168911811</v>
      </c>
      <c r="R362" s="13" t="e">
        <f t="shared" si="51"/>
        <v>#DIV/0!</v>
      </c>
      <c r="T362" s="21" t="e">
        <f t="shared" si="52"/>
        <v>#DIV/0!</v>
      </c>
      <c r="U362" s="13" t="e">
        <f t="shared" si="49"/>
        <v>#DIV/0!</v>
      </c>
    </row>
    <row r="363" spans="3:21" x14ac:dyDescent="0.25">
      <c r="C363" s="20">
        <f t="shared" si="53"/>
        <v>0</v>
      </c>
      <c r="H363" s="13">
        <f t="shared" si="47"/>
        <v>0</v>
      </c>
      <c r="I363" s="15" t="e">
        <f t="shared" si="48"/>
        <v>#DIV/0!</v>
      </c>
      <c r="N363" s="12" t="e">
        <f t="shared" si="50"/>
        <v>#DIV/0!</v>
      </c>
      <c r="O363" s="15">
        <f>CHOOSE(MATCH(MONTH(A363)*100+DAY(A363),{0;316;501;1001;1115},1),0.7,0.75,0.8,0.75,0.7)</f>
        <v>0.7</v>
      </c>
      <c r="P363" s="11" t="e">
        <f t="shared" si="46"/>
        <v>#DIV/0!</v>
      </c>
      <c r="Q363" s="11">
        <f t="shared" si="54"/>
        <v>0.59066861168911811</v>
      </c>
      <c r="R363" s="13" t="e">
        <f t="shared" si="51"/>
        <v>#DIV/0!</v>
      </c>
      <c r="T363" s="21" t="e">
        <f t="shared" si="52"/>
        <v>#DIV/0!</v>
      </c>
      <c r="U363" s="13" t="e">
        <f t="shared" si="49"/>
        <v>#DIV/0!</v>
      </c>
    </row>
    <row r="364" spans="3:21" x14ac:dyDescent="0.25">
      <c r="C364" s="20">
        <f t="shared" si="53"/>
        <v>0</v>
      </c>
      <c r="H364" s="13">
        <f t="shared" si="47"/>
        <v>0</v>
      </c>
      <c r="I364" s="15" t="e">
        <f t="shared" si="48"/>
        <v>#DIV/0!</v>
      </c>
      <c r="N364" s="12" t="e">
        <f t="shared" si="50"/>
        <v>#DIV/0!</v>
      </c>
      <c r="O364" s="15">
        <f>CHOOSE(MATCH(MONTH(A364)*100+DAY(A364),{0;316;501;1001;1115},1),0.7,0.75,0.8,0.75,0.7)</f>
        <v>0.7</v>
      </c>
      <c r="P364" s="11" t="e">
        <f t="shared" si="46"/>
        <v>#DIV/0!</v>
      </c>
      <c r="Q364" s="11">
        <f t="shared" si="54"/>
        <v>0.59066861168911811</v>
      </c>
      <c r="R364" s="13" t="e">
        <f t="shared" si="51"/>
        <v>#DIV/0!</v>
      </c>
      <c r="T364" s="21" t="e">
        <f t="shared" si="52"/>
        <v>#DIV/0!</v>
      </c>
      <c r="U364" s="13" t="e">
        <f t="shared" si="49"/>
        <v>#DIV/0!</v>
      </c>
    </row>
    <row r="365" spans="3:21" x14ac:dyDescent="0.25">
      <c r="C365" s="20">
        <f t="shared" si="53"/>
        <v>0</v>
      </c>
      <c r="H365" s="13">
        <f t="shared" si="47"/>
        <v>0</v>
      </c>
      <c r="I365" s="15" t="e">
        <f t="shared" si="48"/>
        <v>#DIV/0!</v>
      </c>
      <c r="N365" s="12" t="e">
        <f t="shared" si="50"/>
        <v>#DIV/0!</v>
      </c>
      <c r="O365" s="15">
        <f>CHOOSE(MATCH(MONTH(A365)*100+DAY(A365),{0;316;501;1001;1115},1),0.7,0.75,0.8,0.75,0.7)</f>
        <v>0.7</v>
      </c>
      <c r="P365" s="11" t="e">
        <f t="shared" si="46"/>
        <v>#DIV/0!</v>
      </c>
      <c r="Q365" s="11">
        <f t="shared" si="54"/>
        <v>0.59066861168911811</v>
      </c>
      <c r="R365" s="13" t="e">
        <f t="shared" si="51"/>
        <v>#DIV/0!</v>
      </c>
      <c r="T365" s="21" t="e">
        <f t="shared" si="52"/>
        <v>#DIV/0!</v>
      </c>
      <c r="U365" s="13" t="e">
        <f t="shared" si="49"/>
        <v>#DIV/0!</v>
      </c>
    </row>
    <row r="366" spans="3:21" x14ac:dyDescent="0.25">
      <c r="C366" s="20">
        <f t="shared" si="53"/>
        <v>0</v>
      </c>
      <c r="H366" s="13">
        <f t="shared" si="47"/>
        <v>0</v>
      </c>
      <c r="I366" s="15" t="e">
        <f t="shared" si="48"/>
        <v>#DIV/0!</v>
      </c>
      <c r="N366" s="12" t="e">
        <f t="shared" si="50"/>
        <v>#DIV/0!</v>
      </c>
      <c r="O366" s="15">
        <f>CHOOSE(MATCH(MONTH(A366)*100+DAY(A366),{0;316;501;1001;1115},1),0.7,0.75,0.8,0.75,0.7)</f>
        <v>0.7</v>
      </c>
      <c r="P366" s="11" t="e">
        <f t="shared" si="46"/>
        <v>#DIV/0!</v>
      </c>
      <c r="Q366" s="11">
        <f t="shared" si="54"/>
        <v>0.59066861168911811</v>
      </c>
      <c r="R366" s="13" t="e">
        <f t="shared" si="51"/>
        <v>#DIV/0!</v>
      </c>
      <c r="T366" s="21" t="e">
        <f t="shared" si="52"/>
        <v>#DIV/0!</v>
      </c>
      <c r="U366" s="13" t="e">
        <f t="shared" si="49"/>
        <v>#DIV/0!</v>
      </c>
    </row>
    <row r="367" spans="3:21" x14ac:dyDescent="0.25">
      <c r="C367" s="20">
        <f t="shared" si="53"/>
        <v>0</v>
      </c>
      <c r="H367" s="13">
        <f t="shared" si="47"/>
        <v>0</v>
      </c>
      <c r="I367" s="15" t="e">
        <f t="shared" si="48"/>
        <v>#DIV/0!</v>
      </c>
      <c r="N367" s="12" t="e">
        <f t="shared" si="50"/>
        <v>#DIV/0!</v>
      </c>
      <c r="O367" s="15">
        <f>CHOOSE(MATCH(MONTH(A367)*100+DAY(A367),{0;316;501;1001;1115},1),0.7,0.75,0.8,0.75,0.7)</f>
        <v>0.7</v>
      </c>
      <c r="P367" s="11" t="e">
        <f t="shared" si="46"/>
        <v>#DIV/0!</v>
      </c>
      <c r="Q367" s="11">
        <f t="shared" si="54"/>
        <v>0.59066861168911811</v>
      </c>
      <c r="R367" s="13" t="e">
        <f t="shared" si="51"/>
        <v>#DIV/0!</v>
      </c>
      <c r="T367" s="21" t="e">
        <f t="shared" si="52"/>
        <v>#DIV/0!</v>
      </c>
      <c r="U367" s="13" t="e">
        <f t="shared" si="49"/>
        <v>#DIV/0!</v>
      </c>
    </row>
    <row r="368" spans="3:21" x14ac:dyDescent="0.25">
      <c r="C368" s="20">
        <f t="shared" si="53"/>
        <v>0</v>
      </c>
      <c r="H368" s="13">
        <f t="shared" si="47"/>
        <v>0</v>
      </c>
      <c r="I368" s="15" t="e">
        <f t="shared" si="48"/>
        <v>#DIV/0!</v>
      </c>
      <c r="N368" s="12" t="e">
        <f t="shared" si="50"/>
        <v>#DIV/0!</v>
      </c>
      <c r="O368" s="15">
        <f>CHOOSE(MATCH(MONTH(A368)*100+DAY(A368),{0;316;501;1001;1115},1),0.7,0.75,0.8,0.75,0.7)</f>
        <v>0.7</v>
      </c>
      <c r="P368" s="11" t="e">
        <f t="shared" si="46"/>
        <v>#DIV/0!</v>
      </c>
      <c r="Q368" s="11">
        <f t="shared" si="54"/>
        <v>0.59066861168911811</v>
      </c>
      <c r="R368" s="13" t="e">
        <f t="shared" si="51"/>
        <v>#DIV/0!</v>
      </c>
      <c r="T368" s="21" t="e">
        <f t="shared" si="52"/>
        <v>#DIV/0!</v>
      </c>
      <c r="U368" s="13" t="e">
        <f t="shared" si="49"/>
        <v>#DIV/0!</v>
      </c>
    </row>
    <row r="369" spans="3:21" x14ac:dyDescent="0.25">
      <c r="C369" s="20">
        <f t="shared" si="53"/>
        <v>0</v>
      </c>
      <c r="H369" s="13">
        <f t="shared" si="47"/>
        <v>0</v>
      </c>
      <c r="I369" s="15" t="e">
        <f t="shared" si="48"/>
        <v>#DIV/0!</v>
      </c>
      <c r="N369" s="12" t="e">
        <f t="shared" si="50"/>
        <v>#DIV/0!</v>
      </c>
      <c r="O369" s="15">
        <f>CHOOSE(MATCH(MONTH(A369)*100+DAY(A369),{0;316;501;1001;1115},1),0.7,0.75,0.8,0.75,0.7)</f>
        <v>0.7</v>
      </c>
      <c r="P369" s="11" t="e">
        <f t="shared" si="46"/>
        <v>#DIV/0!</v>
      </c>
      <c r="Q369" s="11">
        <f t="shared" si="54"/>
        <v>0.59066861168911811</v>
      </c>
      <c r="R369" s="13" t="e">
        <f t="shared" si="51"/>
        <v>#DIV/0!</v>
      </c>
      <c r="T369" s="21" t="e">
        <f t="shared" si="52"/>
        <v>#DIV/0!</v>
      </c>
      <c r="U369" s="13" t="e">
        <f t="shared" si="49"/>
        <v>#DIV/0!</v>
      </c>
    </row>
    <row r="370" spans="3:21" x14ac:dyDescent="0.25">
      <c r="C370" s="20">
        <f t="shared" si="53"/>
        <v>0</v>
      </c>
      <c r="H370" s="13">
        <f t="shared" si="47"/>
        <v>0</v>
      </c>
      <c r="I370" s="15" t="e">
        <f t="shared" si="48"/>
        <v>#DIV/0!</v>
      </c>
      <c r="N370" s="12" t="e">
        <f t="shared" si="50"/>
        <v>#DIV/0!</v>
      </c>
      <c r="O370" s="15">
        <f>CHOOSE(MATCH(MONTH(A370)*100+DAY(A370),{0;316;501;1001;1115},1),0.7,0.75,0.8,0.75,0.7)</f>
        <v>0.7</v>
      </c>
      <c r="P370" s="11" t="e">
        <f t="shared" si="46"/>
        <v>#DIV/0!</v>
      </c>
      <c r="Q370" s="11">
        <f t="shared" si="54"/>
        <v>0.59066861168911811</v>
      </c>
      <c r="R370" s="13" t="e">
        <f t="shared" si="51"/>
        <v>#DIV/0!</v>
      </c>
      <c r="T370" s="21" t="e">
        <f t="shared" si="52"/>
        <v>#DIV/0!</v>
      </c>
      <c r="U370" s="13" t="e">
        <f t="shared" si="49"/>
        <v>#DIV/0!</v>
      </c>
    </row>
    <row r="371" spans="3:21" x14ac:dyDescent="0.25">
      <c r="C371" s="20">
        <f t="shared" si="53"/>
        <v>0</v>
      </c>
      <c r="H371" s="13">
        <f t="shared" si="47"/>
        <v>0</v>
      </c>
      <c r="I371" s="15" t="e">
        <f t="shared" si="48"/>
        <v>#DIV/0!</v>
      </c>
      <c r="N371" s="12" t="e">
        <f t="shared" si="50"/>
        <v>#DIV/0!</v>
      </c>
      <c r="O371" s="15">
        <f>CHOOSE(MATCH(MONTH(A371)*100+DAY(A371),{0;316;501;1001;1115},1),0.7,0.75,0.8,0.75,0.7)</f>
        <v>0.7</v>
      </c>
      <c r="P371" s="11" t="e">
        <f t="shared" si="46"/>
        <v>#DIV/0!</v>
      </c>
      <c r="Q371" s="11">
        <f t="shared" si="54"/>
        <v>0.59066861168911811</v>
      </c>
      <c r="R371" s="13" t="e">
        <f t="shared" si="51"/>
        <v>#DIV/0!</v>
      </c>
      <c r="T371" s="21" t="e">
        <f t="shared" si="52"/>
        <v>#DIV/0!</v>
      </c>
      <c r="U371" s="13" t="e">
        <f t="shared" si="49"/>
        <v>#DIV/0!</v>
      </c>
    </row>
    <row r="372" spans="3:21" x14ac:dyDescent="0.25">
      <c r="C372" s="20">
        <f t="shared" si="53"/>
        <v>0</v>
      </c>
      <c r="H372" s="13">
        <f t="shared" si="47"/>
        <v>0</v>
      </c>
      <c r="I372" s="15" t="e">
        <f t="shared" si="48"/>
        <v>#DIV/0!</v>
      </c>
      <c r="N372" s="12" t="e">
        <f t="shared" si="50"/>
        <v>#DIV/0!</v>
      </c>
      <c r="O372" s="15">
        <f>CHOOSE(MATCH(MONTH(A372)*100+DAY(A372),{0;316;501;1001;1115},1),0.7,0.75,0.8,0.75,0.7)</f>
        <v>0.7</v>
      </c>
      <c r="P372" s="11" t="e">
        <f t="shared" si="46"/>
        <v>#DIV/0!</v>
      </c>
      <c r="Q372" s="11">
        <f t="shared" si="54"/>
        <v>0.59066861168911811</v>
      </c>
      <c r="R372" s="13" t="e">
        <f t="shared" si="51"/>
        <v>#DIV/0!</v>
      </c>
      <c r="T372" s="21" t="e">
        <f t="shared" si="52"/>
        <v>#DIV/0!</v>
      </c>
      <c r="U372" s="13" t="e">
        <f t="shared" si="49"/>
        <v>#DIV/0!</v>
      </c>
    </row>
    <row r="373" spans="3:21" x14ac:dyDescent="0.25">
      <c r="C373" s="20">
        <f t="shared" si="53"/>
        <v>0</v>
      </c>
      <c r="H373" s="13">
        <f t="shared" si="47"/>
        <v>0</v>
      </c>
      <c r="I373" s="15" t="e">
        <f t="shared" si="48"/>
        <v>#DIV/0!</v>
      </c>
      <c r="N373" s="12" t="e">
        <f t="shared" si="50"/>
        <v>#DIV/0!</v>
      </c>
      <c r="O373" s="15">
        <f>CHOOSE(MATCH(MONTH(A373)*100+DAY(A373),{0;316;501;1001;1115},1),0.7,0.75,0.8,0.75,0.7)</f>
        <v>0.7</v>
      </c>
      <c r="P373" s="11" t="e">
        <f t="shared" si="46"/>
        <v>#DIV/0!</v>
      </c>
      <c r="Q373" s="11">
        <f t="shared" si="54"/>
        <v>0.59066861168911811</v>
      </c>
      <c r="R373" s="13" t="e">
        <f t="shared" si="51"/>
        <v>#DIV/0!</v>
      </c>
      <c r="T373" s="21" t="e">
        <f t="shared" si="52"/>
        <v>#DIV/0!</v>
      </c>
      <c r="U373" s="13" t="e">
        <f t="shared" si="49"/>
        <v>#DIV/0!</v>
      </c>
    </row>
    <row r="374" spans="3:21" x14ac:dyDescent="0.25">
      <c r="C374" s="20">
        <f t="shared" si="53"/>
        <v>0</v>
      </c>
      <c r="H374" s="13">
        <f t="shared" si="47"/>
        <v>0</v>
      </c>
      <c r="I374" s="15" t="e">
        <f t="shared" si="48"/>
        <v>#DIV/0!</v>
      </c>
      <c r="N374" s="12" t="e">
        <f t="shared" si="50"/>
        <v>#DIV/0!</v>
      </c>
      <c r="O374" s="15">
        <f>CHOOSE(MATCH(MONTH(A374)*100+DAY(A374),{0;316;501;1001;1115},1),0.7,0.75,0.8,0.75,0.7)</f>
        <v>0.7</v>
      </c>
      <c r="P374" s="11" t="e">
        <f t="shared" si="46"/>
        <v>#DIV/0!</v>
      </c>
      <c r="Q374" s="11">
        <f t="shared" si="54"/>
        <v>0.59066861168911811</v>
      </c>
      <c r="R374" s="13" t="e">
        <f t="shared" si="51"/>
        <v>#DIV/0!</v>
      </c>
      <c r="T374" s="21" t="e">
        <f t="shared" si="52"/>
        <v>#DIV/0!</v>
      </c>
      <c r="U374" s="13" t="e">
        <f t="shared" si="49"/>
        <v>#DIV/0!</v>
      </c>
    </row>
    <row r="375" spans="3:21" x14ac:dyDescent="0.25">
      <c r="C375" s="20">
        <f t="shared" si="53"/>
        <v>0</v>
      </c>
      <c r="H375" s="13">
        <f t="shared" si="47"/>
        <v>0</v>
      </c>
      <c r="I375" s="15" t="e">
        <f t="shared" si="48"/>
        <v>#DIV/0!</v>
      </c>
      <c r="N375" s="12" t="e">
        <f t="shared" si="50"/>
        <v>#DIV/0!</v>
      </c>
      <c r="O375" s="15">
        <f>CHOOSE(MATCH(MONTH(A375)*100+DAY(A375),{0;316;501;1001;1115},1),0.7,0.75,0.8,0.75,0.7)</f>
        <v>0.7</v>
      </c>
      <c r="P375" s="11" t="e">
        <f t="shared" si="46"/>
        <v>#DIV/0!</v>
      </c>
      <c r="Q375" s="11">
        <f t="shared" si="54"/>
        <v>0.59066861168911811</v>
      </c>
      <c r="R375" s="13" t="e">
        <f t="shared" si="51"/>
        <v>#DIV/0!</v>
      </c>
      <c r="T375" s="21" t="e">
        <f t="shared" si="52"/>
        <v>#DIV/0!</v>
      </c>
      <c r="U375" s="13" t="e">
        <f t="shared" si="49"/>
        <v>#DIV/0!</v>
      </c>
    </row>
    <row r="376" spans="3:21" x14ac:dyDescent="0.25">
      <c r="C376" s="20">
        <f t="shared" si="53"/>
        <v>0</v>
      </c>
      <c r="H376" s="13">
        <f t="shared" si="47"/>
        <v>0</v>
      </c>
      <c r="I376" s="15" t="e">
        <f t="shared" si="48"/>
        <v>#DIV/0!</v>
      </c>
      <c r="N376" s="12" t="e">
        <f t="shared" si="50"/>
        <v>#DIV/0!</v>
      </c>
      <c r="O376" s="15">
        <f>CHOOSE(MATCH(MONTH(A376)*100+DAY(A376),{0;316;501;1001;1115},1),0.7,0.75,0.8,0.75,0.7)</f>
        <v>0.7</v>
      </c>
      <c r="P376" s="11" t="e">
        <f t="shared" si="46"/>
        <v>#DIV/0!</v>
      </c>
      <c r="Q376" s="11">
        <f t="shared" si="54"/>
        <v>0.59066861168911811</v>
      </c>
      <c r="R376" s="13" t="e">
        <f t="shared" si="51"/>
        <v>#DIV/0!</v>
      </c>
      <c r="T376" s="21" t="e">
        <f t="shared" si="52"/>
        <v>#DIV/0!</v>
      </c>
      <c r="U376" s="13" t="e">
        <f t="shared" si="49"/>
        <v>#DIV/0!</v>
      </c>
    </row>
    <row r="377" spans="3:21" x14ac:dyDescent="0.25">
      <c r="C377" s="20">
        <f t="shared" si="53"/>
        <v>0</v>
      </c>
      <c r="H377" s="13">
        <f t="shared" si="47"/>
        <v>0</v>
      </c>
      <c r="I377" s="15" t="e">
        <f t="shared" si="48"/>
        <v>#DIV/0!</v>
      </c>
      <c r="N377" s="12" t="e">
        <f t="shared" si="50"/>
        <v>#DIV/0!</v>
      </c>
      <c r="O377" s="15">
        <f>CHOOSE(MATCH(MONTH(A377)*100+DAY(A377),{0;316;501;1001;1115},1),0.7,0.75,0.8,0.75,0.7)</f>
        <v>0.7</v>
      </c>
      <c r="P377" s="11" t="e">
        <f t="shared" si="46"/>
        <v>#DIV/0!</v>
      </c>
      <c r="Q377" s="11">
        <f t="shared" si="54"/>
        <v>0.59066861168911811</v>
      </c>
      <c r="R377" s="13" t="e">
        <f t="shared" si="51"/>
        <v>#DIV/0!</v>
      </c>
      <c r="T377" s="21" t="e">
        <f t="shared" si="52"/>
        <v>#DIV/0!</v>
      </c>
      <c r="U377" s="13" t="e">
        <f t="shared" si="49"/>
        <v>#DIV/0!</v>
      </c>
    </row>
    <row r="378" spans="3:21" x14ac:dyDescent="0.25">
      <c r="C378" s="20">
        <f t="shared" si="53"/>
        <v>0</v>
      </c>
      <c r="H378" s="13">
        <f t="shared" si="47"/>
        <v>0</v>
      </c>
      <c r="I378" s="15" t="e">
        <f t="shared" si="48"/>
        <v>#DIV/0!</v>
      </c>
      <c r="N378" s="12" t="e">
        <f t="shared" si="50"/>
        <v>#DIV/0!</v>
      </c>
      <c r="O378" s="15">
        <f>CHOOSE(MATCH(MONTH(A378)*100+DAY(A378),{0;316;501;1001;1115},1),0.7,0.75,0.8,0.75,0.7)</f>
        <v>0.7</v>
      </c>
      <c r="P378" s="11" t="e">
        <f t="shared" si="46"/>
        <v>#DIV/0!</v>
      </c>
      <c r="Q378" s="11">
        <f t="shared" si="54"/>
        <v>0.59066861168911811</v>
      </c>
      <c r="R378" s="13" t="e">
        <f t="shared" si="51"/>
        <v>#DIV/0!</v>
      </c>
      <c r="T378" s="21" t="e">
        <f t="shared" si="52"/>
        <v>#DIV/0!</v>
      </c>
      <c r="U378" s="13" t="e">
        <f t="shared" si="49"/>
        <v>#DIV/0!</v>
      </c>
    </row>
    <row r="379" spans="3:21" x14ac:dyDescent="0.25">
      <c r="C379" s="20">
        <f t="shared" si="53"/>
        <v>0</v>
      </c>
      <c r="H379" s="13">
        <f t="shared" si="47"/>
        <v>0</v>
      </c>
      <c r="I379" s="15" t="e">
        <f t="shared" si="48"/>
        <v>#DIV/0!</v>
      </c>
      <c r="N379" s="12" t="e">
        <f t="shared" si="50"/>
        <v>#DIV/0!</v>
      </c>
      <c r="O379" s="15">
        <f>CHOOSE(MATCH(MONTH(A379)*100+DAY(A379),{0;316;501;1001;1115},1),0.7,0.75,0.8,0.75,0.7)</f>
        <v>0.7</v>
      </c>
      <c r="P379" s="11" t="e">
        <f t="shared" si="46"/>
        <v>#DIV/0!</v>
      </c>
      <c r="Q379" s="11">
        <f t="shared" si="54"/>
        <v>0.59066861168911811</v>
      </c>
      <c r="R379" s="13" t="e">
        <f t="shared" si="51"/>
        <v>#DIV/0!</v>
      </c>
      <c r="T379" s="21" t="e">
        <f t="shared" si="52"/>
        <v>#DIV/0!</v>
      </c>
      <c r="U379" s="13" t="e">
        <f t="shared" si="49"/>
        <v>#DIV/0!</v>
      </c>
    </row>
    <row r="380" spans="3:21" x14ac:dyDescent="0.25">
      <c r="C380" s="20">
        <f t="shared" si="53"/>
        <v>0</v>
      </c>
      <c r="H380" s="13">
        <f t="shared" si="47"/>
        <v>0</v>
      </c>
      <c r="I380" s="15" t="e">
        <f t="shared" si="48"/>
        <v>#DIV/0!</v>
      </c>
      <c r="N380" s="12" t="e">
        <f t="shared" si="50"/>
        <v>#DIV/0!</v>
      </c>
      <c r="O380" s="15">
        <f>CHOOSE(MATCH(MONTH(A380)*100+DAY(A380),{0;316;501;1001;1115},1),0.7,0.75,0.8,0.75,0.7)</f>
        <v>0.7</v>
      </c>
      <c r="P380" s="11" t="e">
        <f t="shared" si="46"/>
        <v>#DIV/0!</v>
      </c>
      <c r="Q380" s="11">
        <f t="shared" si="54"/>
        <v>0.59066861168911811</v>
      </c>
      <c r="R380" s="13" t="e">
        <f t="shared" si="51"/>
        <v>#DIV/0!</v>
      </c>
      <c r="T380" s="21" t="e">
        <f t="shared" si="52"/>
        <v>#DIV/0!</v>
      </c>
      <c r="U380" s="13" t="e">
        <f t="shared" si="49"/>
        <v>#DIV/0!</v>
      </c>
    </row>
    <row r="381" spans="3:21" x14ac:dyDescent="0.25">
      <c r="C381" s="20">
        <f t="shared" si="53"/>
        <v>0</v>
      </c>
      <c r="H381" s="13">
        <f t="shared" si="47"/>
        <v>0</v>
      </c>
      <c r="I381" s="15" t="e">
        <f t="shared" si="48"/>
        <v>#DIV/0!</v>
      </c>
      <c r="N381" s="12" t="e">
        <f t="shared" si="50"/>
        <v>#DIV/0!</v>
      </c>
      <c r="O381" s="15">
        <f>CHOOSE(MATCH(MONTH(A381)*100+DAY(A381),{0;316;501;1001;1115},1),0.7,0.75,0.8,0.75,0.7)</f>
        <v>0.7</v>
      </c>
      <c r="P381" s="11" t="e">
        <f t="shared" si="46"/>
        <v>#DIV/0!</v>
      </c>
      <c r="Q381" s="11">
        <f t="shared" si="54"/>
        <v>0.59066861168911811</v>
      </c>
      <c r="R381" s="13" t="e">
        <f t="shared" si="51"/>
        <v>#DIV/0!</v>
      </c>
      <c r="T381" s="21" t="e">
        <f t="shared" si="52"/>
        <v>#DIV/0!</v>
      </c>
      <c r="U381" s="13" t="e">
        <f t="shared" si="49"/>
        <v>#DIV/0!</v>
      </c>
    </row>
    <row r="382" spans="3:21" x14ac:dyDescent="0.25">
      <c r="C382" s="20">
        <f t="shared" si="53"/>
        <v>0</v>
      </c>
      <c r="H382" s="13">
        <f t="shared" si="47"/>
        <v>0</v>
      </c>
      <c r="I382" s="15" t="e">
        <f t="shared" si="48"/>
        <v>#DIV/0!</v>
      </c>
      <c r="N382" s="12" t="e">
        <f t="shared" si="50"/>
        <v>#DIV/0!</v>
      </c>
      <c r="O382" s="15">
        <f>CHOOSE(MATCH(MONTH(A382)*100+DAY(A382),{0;316;501;1001;1115},1),0.7,0.75,0.8,0.75,0.7)</f>
        <v>0.7</v>
      </c>
      <c r="P382" s="11" t="e">
        <f t="shared" si="46"/>
        <v>#DIV/0!</v>
      </c>
      <c r="Q382" s="11">
        <f t="shared" si="54"/>
        <v>0.59066861168911811</v>
      </c>
      <c r="R382" s="13" t="e">
        <f t="shared" si="51"/>
        <v>#DIV/0!</v>
      </c>
      <c r="T382" s="21" t="e">
        <f t="shared" si="52"/>
        <v>#DIV/0!</v>
      </c>
      <c r="U382" s="13" t="e">
        <f t="shared" si="49"/>
        <v>#DIV/0!</v>
      </c>
    </row>
    <row r="383" spans="3:21" x14ac:dyDescent="0.25">
      <c r="C383" s="20">
        <f t="shared" si="53"/>
        <v>0</v>
      </c>
      <c r="H383" s="13">
        <f t="shared" si="47"/>
        <v>0</v>
      </c>
      <c r="I383" s="15" t="e">
        <f t="shared" si="48"/>
        <v>#DIV/0!</v>
      </c>
      <c r="N383" s="12" t="e">
        <f t="shared" si="50"/>
        <v>#DIV/0!</v>
      </c>
      <c r="O383" s="15">
        <f>CHOOSE(MATCH(MONTH(A383)*100+DAY(A383),{0;316;501;1001;1115},1),0.7,0.75,0.8,0.75,0.7)</f>
        <v>0.7</v>
      </c>
      <c r="P383" s="11" t="e">
        <f t="shared" si="46"/>
        <v>#DIV/0!</v>
      </c>
      <c r="Q383" s="11">
        <f t="shared" si="54"/>
        <v>0.59066861168911811</v>
      </c>
      <c r="R383" s="13" t="e">
        <f t="shared" si="51"/>
        <v>#DIV/0!</v>
      </c>
      <c r="T383" s="21" t="e">
        <f t="shared" si="52"/>
        <v>#DIV/0!</v>
      </c>
      <c r="U383" s="13" t="e">
        <f t="shared" si="49"/>
        <v>#DIV/0!</v>
      </c>
    </row>
    <row r="384" spans="3:21" x14ac:dyDescent="0.25">
      <c r="C384" s="20">
        <f t="shared" si="53"/>
        <v>0</v>
      </c>
      <c r="H384" s="13">
        <f t="shared" si="47"/>
        <v>0</v>
      </c>
      <c r="I384" s="15" t="e">
        <f t="shared" si="48"/>
        <v>#DIV/0!</v>
      </c>
      <c r="N384" s="12" t="e">
        <f t="shared" si="50"/>
        <v>#DIV/0!</v>
      </c>
      <c r="O384" s="15">
        <f>CHOOSE(MATCH(MONTH(A384)*100+DAY(A384),{0;316;501;1001;1115},1),0.7,0.75,0.8,0.75,0.7)</f>
        <v>0.7</v>
      </c>
      <c r="P384" s="11" t="e">
        <f t="shared" si="46"/>
        <v>#DIV/0!</v>
      </c>
      <c r="Q384" s="11">
        <f t="shared" si="54"/>
        <v>0.59066861168911811</v>
      </c>
      <c r="R384" s="13" t="e">
        <f t="shared" si="51"/>
        <v>#DIV/0!</v>
      </c>
      <c r="T384" s="21" t="e">
        <f t="shared" si="52"/>
        <v>#DIV/0!</v>
      </c>
      <c r="U384" s="13" t="e">
        <f t="shared" si="49"/>
        <v>#DIV/0!</v>
      </c>
    </row>
    <row r="385" spans="3:21" x14ac:dyDescent="0.25">
      <c r="C385" s="20">
        <f t="shared" si="53"/>
        <v>0</v>
      </c>
      <c r="H385" s="13">
        <f t="shared" si="47"/>
        <v>0</v>
      </c>
      <c r="I385" s="15" t="e">
        <f t="shared" si="48"/>
        <v>#DIV/0!</v>
      </c>
      <c r="N385" s="12" t="e">
        <f t="shared" si="50"/>
        <v>#DIV/0!</v>
      </c>
      <c r="O385" s="15">
        <f>CHOOSE(MATCH(MONTH(A385)*100+DAY(A385),{0;316;501;1001;1115},1),0.7,0.75,0.8,0.75,0.7)</f>
        <v>0.7</v>
      </c>
      <c r="P385" s="11" t="e">
        <f t="shared" si="46"/>
        <v>#DIV/0!</v>
      </c>
      <c r="Q385" s="11">
        <f t="shared" si="54"/>
        <v>0.59066861168911811</v>
      </c>
      <c r="R385" s="13" t="e">
        <f t="shared" si="51"/>
        <v>#DIV/0!</v>
      </c>
      <c r="T385" s="21" t="e">
        <f t="shared" si="52"/>
        <v>#DIV/0!</v>
      </c>
      <c r="U385" s="13" t="e">
        <f t="shared" si="49"/>
        <v>#DIV/0!</v>
      </c>
    </row>
    <row r="386" spans="3:21" x14ac:dyDescent="0.25">
      <c r="C386" s="20">
        <f t="shared" si="53"/>
        <v>0</v>
      </c>
      <c r="H386" s="13">
        <f t="shared" si="47"/>
        <v>0</v>
      </c>
      <c r="I386" s="15" t="e">
        <f t="shared" si="48"/>
        <v>#DIV/0!</v>
      </c>
      <c r="N386" s="12" t="e">
        <f t="shared" si="50"/>
        <v>#DIV/0!</v>
      </c>
      <c r="O386" s="15">
        <f>CHOOSE(MATCH(MONTH(A386)*100+DAY(A386),{0;316;501;1001;1115},1),0.7,0.75,0.8,0.75,0.7)</f>
        <v>0.7</v>
      </c>
      <c r="P386" s="11" t="e">
        <f t="shared" si="46"/>
        <v>#DIV/0!</v>
      </c>
      <c r="Q386" s="11">
        <f t="shared" si="54"/>
        <v>0.59066861168911811</v>
      </c>
      <c r="R386" s="13" t="e">
        <f t="shared" si="51"/>
        <v>#DIV/0!</v>
      </c>
      <c r="T386" s="21" t="e">
        <f t="shared" si="52"/>
        <v>#DIV/0!</v>
      </c>
      <c r="U386" s="13" t="e">
        <f t="shared" si="49"/>
        <v>#DIV/0!</v>
      </c>
    </row>
    <row r="387" spans="3:21" x14ac:dyDescent="0.25">
      <c r="C387" s="20">
        <f t="shared" si="53"/>
        <v>0</v>
      </c>
      <c r="H387" s="13">
        <f t="shared" si="47"/>
        <v>0</v>
      </c>
      <c r="I387" s="15" t="e">
        <f t="shared" si="48"/>
        <v>#DIV/0!</v>
      </c>
      <c r="N387" s="12" t="e">
        <f t="shared" si="50"/>
        <v>#DIV/0!</v>
      </c>
      <c r="O387" s="15">
        <f>CHOOSE(MATCH(MONTH(A387)*100+DAY(A387),{0;316;501;1001;1115},1),0.7,0.75,0.8,0.75,0.7)</f>
        <v>0.7</v>
      </c>
      <c r="P387" s="11" t="e">
        <f t="shared" si="46"/>
        <v>#DIV/0!</v>
      </c>
      <c r="Q387" s="11">
        <f t="shared" si="54"/>
        <v>0.59066861168911811</v>
      </c>
      <c r="R387" s="13" t="e">
        <f t="shared" si="51"/>
        <v>#DIV/0!</v>
      </c>
      <c r="T387" s="21" t="e">
        <f t="shared" si="52"/>
        <v>#DIV/0!</v>
      </c>
      <c r="U387" s="13" t="e">
        <f t="shared" si="49"/>
        <v>#DIV/0!</v>
      </c>
    </row>
    <row r="388" spans="3:21" x14ac:dyDescent="0.25">
      <c r="C388" s="20">
        <f t="shared" si="53"/>
        <v>0</v>
      </c>
      <c r="H388" s="13">
        <f t="shared" si="47"/>
        <v>0</v>
      </c>
      <c r="I388" s="15" t="e">
        <f t="shared" si="48"/>
        <v>#DIV/0!</v>
      </c>
      <c r="N388" s="12" t="e">
        <f t="shared" si="50"/>
        <v>#DIV/0!</v>
      </c>
      <c r="O388" s="15">
        <f>CHOOSE(MATCH(MONTH(A388)*100+DAY(A388),{0;316;501;1001;1115},1),0.7,0.75,0.8,0.75,0.7)</f>
        <v>0.7</v>
      </c>
      <c r="P388" s="11" t="e">
        <f t="shared" si="46"/>
        <v>#DIV/0!</v>
      </c>
      <c r="Q388" s="11">
        <f t="shared" si="54"/>
        <v>0.59066861168911811</v>
      </c>
      <c r="R388" s="13" t="e">
        <f t="shared" si="51"/>
        <v>#DIV/0!</v>
      </c>
      <c r="T388" s="21" t="e">
        <f t="shared" si="52"/>
        <v>#DIV/0!</v>
      </c>
      <c r="U388" s="13" t="e">
        <f t="shared" si="49"/>
        <v>#DIV/0!</v>
      </c>
    </row>
    <row r="389" spans="3:21" x14ac:dyDescent="0.25">
      <c r="C389" s="20">
        <f t="shared" si="53"/>
        <v>0</v>
      </c>
      <c r="H389" s="13">
        <f t="shared" si="47"/>
        <v>0</v>
      </c>
      <c r="I389" s="15" t="e">
        <f t="shared" si="48"/>
        <v>#DIV/0!</v>
      </c>
      <c r="N389" s="12" t="e">
        <f t="shared" si="50"/>
        <v>#DIV/0!</v>
      </c>
      <c r="O389" s="15">
        <f>CHOOSE(MATCH(MONTH(A389)*100+DAY(A389),{0;316;501;1001;1115},1),0.7,0.75,0.8,0.75,0.7)</f>
        <v>0.7</v>
      </c>
      <c r="P389" s="11" t="e">
        <f t="shared" si="46"/>
        <v>#DIV/0!</v>
      </c>
      <c r="Q389" s="11">
        <f t="shared" si="54"/>
        <v>0.59066861168911811</v>
      </c>
      <c r="R389" s="13" t="e">
        <f t="shared" si="51"/>
        <v>#DIV/0!</v>
      </c>
      <c r="T389" s="21" t="e">
        <f t="shared" si="52"/>
        <v>#DIV/0!</v>
      </c>
      <c r="U389" s="13" t="e">
        <f t="shared" si="49"/>
        <v>#DIV/0!</v>
      </c>
    </row>
    <row r="390" spans="3:21" x14ac:dyDescent="0.25">
      <c r="C390" s="20">
        <f t="shared" si="53"/>
        <v>0</v>
      </c>
      <c r="H390" s="13">
        <f t="shared" si="47"/>
        <v>0</v>
      </c>
      <c r="I390" s="15" t="e">
        <f t="shared" si="48"/>
        <v>#DIV/0!</v>
      </c>
      <c r="N390" s="12" t="e">
        <f t="shared" si="50"/>
        <v>#DIV/0!</v>
      </c>
      <c r="O390" s="15">
        <f>CHOOSE(MATCH(MONTH(A390)*100+DAY(A390),{0;316;501;1001;1115},1),0.7,0.75,0.8,0.75,0.7)</f>
        <v>0.7</v>
      </c>
      <c r="P390" s="11" t="e">
        <f t="shared" ref="P390:P453" si="55">((D390*O390)+(E390*0.1)+(F390*0.05))/(D390+E390+F390+G390)</f>
        <v>#DIV/0!</v>
      </c>
      <c r="Q390" s="11">
        <f t="shared" si="54"/>
        <v>0.59066861168911811</v>
      </c>
      <c r="R390" s="13" t="e">
        <f t="shared" si="51"/>
        <v>#DIV/0!</v>
      </c>
      <c r="T390" s="21" t="e">
        <f t="shared" si="52"/>
        <v>#DIV/0!</v>
      </c>
      <c r="U390" s="13" t="e">
        <f t="shared" si="49"/>
        <v>#DIV/0!</v>
      </c>
    </row>
    <row r="391" spans="3:21" x14ac:dyDescent="0.25">
      <c r="C391" s="20">
        <f t="shared" si="53"/>
        <v>0</v>
      </c>
      <c r="H391" s="13">
        <f t="shared" ref="H391:H454" si="56">D391+E391+F391+G391</f>
        <v>0</v>
      </c>
      <c r="I391" s="15" t="e">
        <f t="shared" ref="I391:I454" si="57">D391/(D391+E391+F391+G391)</f>
        <v>#DIV/0!</v>
      </c>
      <c r="N391" s="12" t="e">
        <f t="shared" si="50"/>
        <v>#DIV/0!</v>
      </c>
      <c r="O391" s="15">
        <f>CHOOSE(MATCH(MONTH(A391)*100+DAY(A391),{0;316;501;1001;1115},1),0.7,0.75,0.8,0.75,0.7)</f>
        <v>0.7</v>
      </c>
      <c r="P391" s="11" t="e">
        <f t="shared" si="55"/>
        <v>#DIV/0!</v>
      </c>
      <c r="Q391" s="11">
        <f t="shared" si="54"/>
        <v>0.59066861168911811</v>
      </c>
      <c r="R391" s="13" t="e">
        <f t="shared" si="51"/>
        <v>#DIV/0!</v>
      </c>
      <c r="T391" s="21" t="e">
        <f t="shared" si="52"/>
        <v>#DIV/0!</v>
      </c>
      <c r="U391" s="13" t="e">
        <f t="shared" ref="U391:U454" si="58">N390*R391</f>
        <v>#DIV/0!</v>
      </c>
    </row>
    <row r="392" spans="3:21" x14ac:dyDescent="0.25">
      <c r="C392" s="20">
        <f t="shared" si="53"/>
        <v>0</v>
      </c>
      <c r="H392" s="13">
        <f t="shared" si="56"/>
        <v>0</v>
      </c>
      <c r="I392" s="15" t="e">
        <f t="shared" si="57"/>
        <v>#DIV/0!</v>
      </c>
      <c r="N392" s="12" t="e">
        <f t="shared" ref="N392:N455" si="59">(D392*J392+E392*K392+F392*L392+G392*M392)/(D392+E392+F392+G392)</f>
        <v>#DIV/0!</v>
      </c>
      <c r="O392" s="15">
        <f>CHOOSE(MATCH(MONTH(A392)*100+DAY(A392),{0;316;501;1001;1115},1),0.7,0.75,0.8,0.75,0.7)</f>
        <v>0.7</v>
      </c>
      <c r="P392" s="11" t="e">
        <f t="shared" si="55"/>
        <v>#DIV/0!</v>
      </c>
      <c r="Q392" s="11">
        <f t="shared" si="54"/>
        <v>0.59066861168911811</v>
      </c>
      <c r="R392" s="13" t="e">
        <f t="shared" ref="R392:R455" si="60">(D392+E392+F392+G392)/((B392-B391)/100)</f>
        <v>#DIV/0!</v>
      </c>
      <c r="T392" s="21" t="e">
        <f t="shared" ref="T392:T455" si="61">(R392-S392)/S392</f>
        <v>#DIV/0!</v>
      </c>
      <c r="U392" s="13" t="e">
        <f t="shared" si="58"/>
        <v>#DIV/0!</v>
      </c>
    </row>
    <row r="393" spans="3:21" x14ac:dyDescent="0.25">
      <c r="C393" s="20">
        <f t="shared" ref="C393:C456" si="62">B393-B392</f>
        <v>0</v>
      </c>
      <c r="H393" s="13">
        <f t="shared" si="56"/>
        <v>0</v>
      </c>
      <c r="I393" s="15" t="e">
        <f t="shared" si="57"/>
        <v>#DIV/0!</v>
      </c>
      <c r="N393" s="12" t="e">
        <f t="shared" si="59"/>
        <v>#DIV/0!</v>
      </c>
      <c r="O393" s="15">
        <f>CHOOSE(MATCH(MONTH(A393)*100+DAY(A393),{0;316;501;1001;1115},1),0.7,0.75,0.8,0.75,0.7)</f>
        <v>0.7</v>
      </c>
      <c r="P393" s="11" t="e">
        <f t="shared" si="55"/>
        <v>#DIV/0!</v>
      </c>
      <c r="Q393" s="11">
        <f t="shared" si="54"/>
        <v>0.59066861168911811</v>
      </c>
      <c r="R393" s="13" t="e">
        <f t="shared" si="60"/>
        <v>#DIV/0!</v>
      </c>
      <c r="T393" s="21" t="e">
        <f t="shared" si="61"/>
        <v>#DIV/0!</v>
      </c>
      <c r="U393" s="13" t="e">
        <f t="shared" si="58"/>
        <v>#DIV/0!</v>
      </c>
    </row>
    <row r="394" spans="3:21" x14ac:dyDescent="0.25">
      <c r="C394" s="20">
        <f t="shared" si="62"/>
        <v>0</v>
      </c>
      <c r="H394" s="13">
        <f t="shared" si="56"/>
        <v>0</v>
      </c>
      <c r="I394" s="15" t="e">
        <f t="shared" si="57"/>
        <v>#DIV/0!</v>
      </c>
      <c r="N394" s="12" t="e">
        <f t="shared" si="59"/>
        <v>#DIV/0!</v>
      </c>
      <c r="O394" s="15">
        <f>CHOOSE(MATCH(MONTH(A394)*100+DAY(A394),{0;316;501;1001;1115},1),0.7,0.75,0.8,0.75,0.7)</f>
        <v>0.7</v>
      </c>
      <c r="P394" s="11" t="e">
        <f t="shared" si="55"/>
        <v>#DIV/0!</v>
      </c>
      <c r="Q394" s="11">
        <f t="shared" si="54"/>
        <v>0.59066861168911811</v>
      </c>
      <c r="R394" s="13" t="e">
        <f t="shared" si="60"/>
        <v>#DIV/0!</v>
      </c>
      <c r="T394" s="21" t="e">
        <f t="shared" si="61"/>
        <v>#DIV/0!</v>
      </c>
      <c r="U394" s="13" t="e">
        <f t="shared" si="58"/>
        <v>#DIV/0!</v>
      </c>
    </row>
    <row r="395" spans="3:21" x14ac:dyDescent="0.25">
      <c r="C395" s="20">
        <f t="shared" si="62"/>
        <v>0</v>
      </c>
      <c r="H395" s="13">
        <f t="shared" si="56"/>
        <v>0</v>
      </c>
      <c r="I395" s="15" t="e">
        <f t="shared" si="57"/>
        <v>#DIV/0!</v>
      </c>
      <c r="N395" s="12" t="e">
        <f t="shared" si="59"/>
        <v>#DIV/0!</v>
      </c>
      <c r="O395" s="15">
        <f>CHOOSE(MATCH(MONTH(A395)*100+DAY(A395),{0;316;501;1001;1115},1),0.7,0.75,0.8,0.75,0.7)</f>
        <v>0.7</v>
      </c>
      <c r="P395" s="11" t="e">
        <f t="shared" si="55"/>
        <v>#DIV/0!</v>
      </c>
      <c r="Q395" s="11">
        <f t="shared" si="54"/>
        <v>0.59066861168911811</v>
      </c>
      <c r="R395" s="13" t="e">
        <f t="shared" si="60"/>
        <v>#DIV/0!</v>
      </c>
      <c r="T395" s="21" t="e">
        <f t="shared" si="61"/>
        <v>#DIV/0!</v>
      </c>
      <c r="U395" s="13" t="e">
        <f t="shared" si="58"/>
        <v>#DIV/0!</v>
      </c>
    </row>
    <row r="396" spans="3:21" x14ac:dyDescent="0.25">
      <c r="C396" s="20">
        <f t="shared" si="62"/>
        <v>0</v>
      </c>
      <c r="H396" s="13">
        <f t="shared" si="56"/>
        <v>0</v>
      </c>
      <c r="I396" s="15" t="e">
        <f t="shared" si="57"/>
        <v>#DIV/0!</v>
      </c>
      <c r="N396" s="12" t="e">
        <f t="shared" si="59"/>
        <v>#DIV/0!</v>
      </c>
      <c r="O396" s="15">
        <f>CHOOSE(MATCH(MONTH(A396)*100+DAY(A396),{0;316;501;1001;1115},1),0.7,0.75,0.8,0.75,0.7)</f>
        <v>0.7</v>
      </c>
      <c r="P396" s="11" t="e">
        <f t="shared" si="55"/>
        <v>#DIV/0!</v>
      </c>
      <c r="Q396" s="11">
        <f t="shared" si="54"/>
        <v>0.59066861168911811</v>
      </c>
      <c r="R396" s="13" t="e">
        <f t="shared" si="60"/>
        <v>#DIV/0!</v>
      </c>
      <c r="T396" s="21" t="e">
        <f t="shared" si="61"/>
        <v>#DIV/0!</v>
      </c>
      <c r="U396" s="13" t="e">
        <f t="shared" si="58"/>
        <v>#DIV/0!</v>
      </c>
    </row>
    <row r="397" spans="3:21" x14ac:dyDescent="0.25">
      <c r="C397" s="20">
        <f t="shared" si="62"/>
        <v>0</v>
      </c>
      <c r="H397" s="13">
        <f t="shared" si="56"/>
        <v>0</v>
      </c>
      <c r="I397" s="15" t="e">
        <f t="shared" si="57"/>
        <v>#DIV/0!</v>
      </c>
      <c r="N397" s="12" t="e">
        <f t="shared" si="59"/>
        <v>#DIV/0!</v>
      </c>
      <c r="O397" s="15">
        <f>CHOOSE(MATCH(MONTH(A397)*100+DAY(A397),{0;316;501;1001;1115},1),0.7,0.75,0.8,0.75,0.7)</f>
        <v>0.7</v>
      </c>
      <c r="P397" s="11" t="e">
        <f t="shared" si="55"/>
        <v>#DIV/0!</v>
      </c>
      <c r="Q397" s="11">
        <f t="shared" ref="Q397:Q460" si="63">((D397*O397)+(E397*0.1)+(F397*0.05)+(($AA$2-D397-E397-F397-G397)*Q396))/$AA$2</f>
        <v>0.59066861168911811</v>
      </c>
      <c r="R397" s="13" t="e">
        <f t="shared" si="60"/>
        <v>#DIV/0!</v>
      </c>
      <c r="T397" s="21" t="e">
        <f t="shared" si="61"/>
        <v>#DIV/0!</v>
      </c>
      <c r="U397" s="13" t="e">
        <f t="shared" si="58"/>
        <v>#DIV/0!</v>
      </c>
    </row>
    <row r="398" spans="3:21" x14ac:dyDescent="0.25">
      <c r="C398" s="20">
        <f t="shared" si="62"/>
        <v>0</v>
      </c>
      <c r="H398" s="13">
        <f t="shared" si="56"/>
        <v>0</v>
      </c>
      <c r="I398" s="15" t="e">
        <f t="shared" si="57"/>
        <v>#DIV/0!</v>
      </c>
      <c r="N398" s="12" t="e">
        <f t="shared" si="59"/>
        <v>#DIV/0!</v>
      </c>
      <c r="O398" s="15">
        <f>CHOOSE(MATCH(MONTH(A398)*100+DAY(A398),{0;316;501;1001;1115},1),0.7,0.75,0.8,0.75,0.7)</f>
        <v>0.7</v>
      </c>
      <c r="P398" s="11" t="e">
        <f t="shared" si="55"/>
        <v>#DIV/0!</v>
      </c>
      <c r="Q398" s="11">
        <f t="shared" si="63"/>
        <v>0.59066861168911811</v>
      </c>
      <c r="R398" s="13" t="e">
        <f t="shared" si="60"/>
        <v>#DIV/0!</v>
      </c>
      <c r="T398" s="21" t="e">
        <f t="shared" si="61"/>
        <v>#DIV/0!</v>
      </c>
      <c r="U398" s="13" t="e">
        <f t="shared" si="58"/>
        <v>#DIV/0!</v>
      </c>
    </row>
    <row r="399" spans="3:21" x14ac:dyDescent="0.25">
      <c r="C399" s="20">
        <f t="shared" si="62"/>
        <v>0</v>
      </c>
      <c r="H399" s="13">
        <f t="shared" si="56"/>
        <v>0</v>
      </c>
      <c r="I399" s="15" t="e">
        <f t="shared" si="57"/>
        <v>#DIV/0!</v>
      </c>
      <c r="N399" s="12" t="e">
        <f t="shared" si="59"/>
        <v>#DIV/0!</v>
      </c>
      <c r="O399" s="15">
        <f>CHOOSE(MATCH(MONTH(A399)*100+DAY(A399),{0;316;501;1001;1115},1),0.7,0.75,0.8,0.75,0.7)</f>
        <v>0.7</v>
      </c>
      <c r="P399" s="11" t="e">
        <f t="shared" si="55"/>
        <v>#DIV/0!</v>
      </c>
      <c r="Q399" s="11">
        <f t="shared" si="63"/>
        <v>0.59066861168911811</v>
      </c>
      <c r="R399" s="13" t="e">
        <f t="shared" si="60"/>
        <v>#DIV/0!</v>
      </c>
      <c r="T399" s="21" t="e">
        <f t="shared" si="61"/>
        <v>#DIV/0!</v>
      </c>
      <c r="U399" s="13" t="e">
        <f t="shared" si="58"/>
        <v>#DIV/0!</v>
      </c>
    </row>
    <row r="400" spans="3:21" x14ac:dyDescent="0.25">
      <c r="C400" s="20">
        <f t="shared" si="62"/>
        <v>0</v>
      </c>
      <c r="H400" s="13">
        <f t="shared" si="56"/>
        <v>0</v>
      </c>
      <c r="I400" s="15" t="e">
        <f t="shared" si="57"/>
        <v>#DIV/0!</v>
      </c>
      <c r="N400" s="12" t="e">
        <f t="shared" si="59"/>
        <v>#DIV/0!</v>
      </c>
      <c r="O400" s="15">
        <f>CHOOSE(MATCH(MONTH(A400)*100+DAY(A400),{0;316;501;1001;1115},1),0.7,0.75,0.8,0.75,0.7)</f>
        <v>0.7</v>
      </c>
      <c r="P400" s="11" t="e">
        <f t="shared" si="55"/>
        <v>#DIV/0!</v>
      </c>
      <c r="Q400" s="11">
        <f t="shared" si="63"/>
        <v>0.59066861168911811</v>
      </c>
      <c r="R400" s="13" t="e">
        <f t="shared" si="60"/>
        <v>#DIV/0!</v>
      </c>
      <c r="T400" s="21" t="e">
        <f t="shared" si="61"/>
        <v>#DIV/0!</v>
      </c>
      <c r="U400" s="13" t="e">
        <f t="shared" si="58"/>
        <v>#DIV/0!</v>
      </c>
    </row>
    <row r="401" spans="3:21" x14ac:dyDescent="0.25">
      <c r="C401" s="20">
        <f t="shared" si="62"/>
        <v>0</v>
      </c>
      <c r="H401" s="13">
        <f t="shared" si="56"/>
        <v>0</v>
      </c>
      <c r="I401" s="15" t="e">
        <f t="shared" si="57"/>
        <v>#DIV/0!</v>
      </c>
      <c r="N401" s="12" t="e">
        <f t="shared" si="59"/>
        <v>#DIV/0!</v>
      </c>
      <c r="O401" s="15">
        <f>CHOOSE(MATCH(MONTH(A401)*100+DAY(A401),{0;316;501;1001;1115},1),0.7,0.75,0.8,0.75,0.7)</f>
        <v>0.7</v>
      </c>
      <c r="P401" s="11" t="e">
        <f t="shared" si="55"/>
        <v>#DIV/0!</v>
      </c>
      <c r="Q401" s="11">
        <f t="shared" si="63"/>
        <v>0.59066861168911811</v>
      </c>
      <c r="R401" s="13" t="e">
        <f t="shared" si="60"/>
        <v>#DIV/0!</v>
      </c>
      <c r="T401" s="21" t="e">
        <f t="shared" si="61"/>
        <v>#DIV/0!</v>
      </c>
      <c r="U401" s="13" t="e">
        <f t="shared" si="58"/>
        <v>#DIV/0!</v>
      </c>
    </row>
    <row r="402" spans="3:21" x14ac:dyDescent="0.25">
      <c r="C402" s="20">
        <f t="shared" si="62"/>
        <v>0</v>
      </c>
      <c r="H402" s="13">
        <f t="shared" si="56"/>
        <v>0</v>
      </c>
      <c r="I402" s="15" t="e">
        <f t="shared" si="57"/>
        <v>#DIV/0!</v>
      </c>
      <c r="N402" s="12" t="e">
        <f t="shared" si="59"/>
        <v>#DIV/0!</v>
      </c>
      <c r="O402" s="15">
        <f>CHOOSE(MATCH(MONTH(A402)*100+DAY(A402),{0;316;501;1001;1115},1),0.7,0.75,0.8,0.75,0.7)</f>
        <v>0.7</v>
      </c>
      <c r="P402" s="11" t="e">
        <f t="shared" si="55"/>
        <v>#DIV/0!</v>
      </c>
      <c r="Q402" s="11">
        <f t="shared" si="63"/>
        <v>0.59066861168911811</v>
      </c>
      <c r="R402" s="13" t="e">
        <f t="shared" si="60"/>
        <v>#DIV/0!</v>
      </c>
      <c r="T402" s="21" t="e">
        <f t="shared" si="61"/>
        <v>#DIV/0!</v>
      </c>
      <c r="U402" s="13" t="e">
        <f t="shared" si="58"/>
        <v>#DIV/0!</v>
      </c>
    </row>
    <row r="403" spans="3:21" x14ac:dyDescent="0.25">
      <c r="C403" s="20">
        <f t="shared" si="62"/>
        <v>0</v>
      </c>
      <c r="H403" s="13">
        <f t="shared" si="56"/>
        <v>0</v>
      </c>
      <c r="I403" s="15" t="e">
        <f t="shared" si="57"/>
        <v>#DIV/0!</v>
      </c>
      <c r="N403" s="12" t="e">
        <f t="shared" si="59"/>
        <v>#DIV/0!</v>
      </c>
      <c r="O403" s="15">
        <f>CHOOSE(MATCH(MONTH(A403)*100+DAY(A403),{0;316;501;1001;1115},1),0.7,0.75,0.8,0.75,0.7)</f>
        <v>0.7</v>
      </c>
      <c r="P403" s="11" t="e">
        <f t="shared" si="55"/>
        <v>#DIV/0!</v>
      </c>
      <c r="Q403" s="11">
        <f t="shared" si="63"/>
        <v>0.59066861168911811</v>
      </c>
      <c r="R403" s="13" t="e">
        <f t="shared" si="60"/>
        <v>#DIV/0!</v>
      </c>
      <c r="T403" s="21" t="e">
        <f t="shared" si="61"/>
        <v>#DIV/0!</v>
      </c>
      <c r="U403" s="13" t="e">
        <f t="shared" si="58"/>
        <v>#DIV/0!</v>
      </c>
    </row>
    <row r="404" spans="3:21" x14ac:dyDescent="0.25">
      <c r="C404" s="20">
        <f t="shared" si="62"/>
        <v>0</v>
      </c>
      <c r="H404" s="13">
        <f t="shared" si="56"/>
        <v>0</v>
      </c>
      <c r="I404" s="15" t="e">
        <f t="shared" si="57"/>
        <v>#DIV/0!</v>
      </c>
      <c r="N404" s="12" t="e">
        <f t="shared" si="59"/>
        <v>#DIV/0!</v>
      </c>
      <c r="O404" s="15">
        <f>CHOOSE(MATCH(MONTH(A404)*100+DAY(A404),{0;316;501;1001;1115},1),0.7,0.75,0.8,0.75,0.7)</f>
        <v>0.7</v>
      </c>
      <c r="P404" s="11" t="e">
        <f t="shared" si="55"/>
        <v>#DIV/0!</v>
      </c>
      <c r="Q404" s="11">
        <f t="shared" si="63"/>
        <v>0.59066861168911811</v>
      </c>
      <c r="R404" s="13" t="e">
        <f t="shared" si="60"/>
        <v>#DIV/0!</v>
      </c>
      <c r="T404" s="21" t="e">
        <f t="shared" si="61"/>
        <v>#DIV/0!</v>
      </c>
      <c r="U404" s="13" t="e">
        <f t="shared" si="58"/>
        <v>#DIV/0!</v>
      </c>
    </row>
    <row r="405" spans="3:21" x14ac:dyDescent="0.25">
      <c r="C405" s="20">
        <f t="shared" si="62"/>
        <v>0</v>
      </c>
      <c r="H405" s="13">
        <f t="shared" si="56"/>
        <v>0</v>
      </c>
      <c r="I405" s="15" t="e">
        <f t="shared" si="57"/>
        <v>#DIV/0!</v>
      </c>
      <c r="N405" s="12" t="e">
        <f t="shared" si="59"/>
        <v>#DIV/0!</v>
      </c>
      <c r="O405" s="15">
        <f>CHOOSE(MATCH(MONTH(A405)*100+DAY(A405),{0;316;501;1001;1115},1),0.7,0.75,0.8,0.75,0.7)</f>
        <v>0.7</v>
      </c>
      <c r="P405" s="11" t="e">
        <f t="shared" si="55"/>
        <v>#DIV/0!</v>
      </c>
      <c r="Q405" s="11">
        <f t="shared" si="63"/>
        <v>0.59066861168911811</v>
      </c>
      <c r="R405" s="13" t="e">
        <f t="shared" si="60"/>
        <v>#DIV/0!</v>
      </c>
      <c r="T405" s="21" t="e">
        <f t="shared" si="61"/>
        <v>#DIV/0!</v>
      </c>
      <c r="U405" s="13" t="e">
        <f t="shared" si="58"/>
        <v>#DIV/0!</v>
      </c>
    </row>
    <row r="406" spans="3:21" x14ac:dyDescent="0.25">
      <c r="C406" s="20">
        <f t="shared" si="62"/>
        <v>0</v>
      </c>
      <c r="H406" s="13">
        <f t="shared" si="56"/>
        <v>0</v>
      </c>
      <c r="I406" s="15" t="e">
        <f t="shared" si="57"/>
        <v>#DIV/0!</v>
      </c>
      <c r="N406" s="12" t="e">
        <f t="shared" si="59"/>
        <v>#DIV/0!</v>
      </c>
      <c r="O406" s="15">
        <f>CHOOSE(MATCH(MONTH(A406)*100+DAY(A406),{0;316;501;1001;1115},1),0.7,0.75,0.8,0.75,0.7)</f>
        <v>0.7</v>
      </c>
      <c r="P406" s="11" t="e">
        <f t="shared" si="55"/>
        <v>#DIV/0!</v>
      </c>
      <c r="Q406" s="11">
        <f t="shared" si="63"/>
        <v>0.59066861168911811</v>
      </c>
      <c r="R406" s="13" t="e">
        <f t="shared" si="60"/>
        <v>#DIV/0!</v>
      </c>
      <c r="T406" s="21" t="e">
        <f t="shared" si="61"/>
        <v>#DIV/0!</v>
      </c>
      <c r="U406" s="13" t="e">
        <f t="shared" si="58"/>
        <v>#DIV/0!</v>
      </c>
    </row>
    <row r="407" spans="3:21" x14ac:dyDescent="0.25">
      <c r="C407" s="20">
        <f t="shared" si="62"/>
        <v>0</v>
      </c>
      <c r="H407" s="13">
        <f t="shared" si="56"/>
        <v>0</v>
      </c>
      <c r="I407" s="15" t="e">
        <f t="shared" si="57"/>
        <v>#DIV/0!</v>
      </c>
      <c r="N407" s="12" t="e">
        <f t="shared" si="59"/>
        <v>#DIV/0!</v>
      </c>
      <c r="O407" s="15">
        <f>CHOOSE(MATCH(MONTH(A407)*100+DAY(A407),{0;316;501;1001;1115},1),0.7,0.75,0.8,0.75,0.7)</f>
        <v>0.7</v>
      </c>
      <c r="P407" s="11" t="e">
        <f t="shared" si="55"/>
        <v>#DIV/0!</v>
      </c>
      <c r="Q407" s="11">
        <f t="shared" si="63"/>
        <v>0.59066861168911811</v>
      </c>
      <c r="R407" s="13" t="e">
        <f t="shared" si="60"/>
        <v>#DIV/0!</v>
      </c>
      <c r="T407" s="21" t="e">
        <f t="shared" si="61"/>
        <v>#DIV/0!</v>
      </c>
      <c r="U407" s="13" t="e">
        <f t="shared" si="58"/>
        <v>#DIV/0!</v>
      </c>
    </row>
    <row r="408" spans="3:21" x14ac:dyDescent="0.25">
      <c r="C408" s="20">
        <f t="shared" si="62"/>
        <v>0</v>
      </c>
      <c r="H408" s="13">
        <f t="shared" si="56"/>
        <v>0</v>
      </c>
      <c r="I408" s="15" t="e">
        <f t="shared" si="57"/>
        <v>#DIV/0!</v>
      </c>
      <c r="N408" s="12" t="e">
        <f t="shared" si="59"/>
        <v>#DIV/0!</v>
      </c>
      <c r="O408" s="15">
        <f>CHOOSE(MATCH(MONTH(A408)*100+DAY(A408),{0;316;501;1001;1115},1),0.7,0.75,0.8,0.75,0.7)</f>
        <v>0.7</v>
      </c>
      <c r="P408" s="11" t="e">
        <f t="shared" si="55"/>
        <v>#DIV/0!</v>
      </c>
      <c r="Q408" s="11">
        <f t="shared" si="63"/>
        <v>0.59066861168911811</v>
      </c>
      <c r="R408" s="13" t="e">
        <f t="shared" si="60"/>
        <v>#DIV/0!</v>
      </c>
      <c r="T408" s="21" t="e">
        <f t="shared" si="61"/>
        <v>#DIV/0!</v>
      </c>
      <c r="U408" s="13" t="e">
        <f t="shared" si="58"/>
        <v>#DIV/0!</v>
      </c>
    </row>
    <row r="409" spans="3:21" x14ac:dyDescent="0.25">
      <c r="C409" s="20">
        <f t="shared" si="62"/>
        <v>0</v>
      </c>
      <c r="H409" s="13">
        <f t="shared" si="56"/>
        <v>0</v>
      </c>
      <c r="I409" s="15" t="e">
        <f t="shared" si="57"/>
        <v>#DIV/0!</v>
      </c>
      <c r="N409" s="12" t="e">
        <f t="shared" si="59"/>
        <v>#DIV/0!</v>
      </c>
      <c r="O409" s="15">
        <f>CHOOSE(MATCH(MONTH(A409)*100+DAY(A409),{0;316;501;1001;1115},1),0.7,0.75,0.8,0.75,0.7)</f>
        <v>0.7</v>
      </c>
      <c r="P409" s="11" t="e">
        <f t="shared" si="55"/>
        <v>#DIV/0!</v>
      </c>
      <c r="Q409" s="11">
        <f t="shared" si="63"/>
        <v>0.59066861168911811</v>
      </c>
      <c r="R409" s="13" t="e">
        <f t="shared" si="60"/>
        <v>#DIV/0!</v>
      </c>
      <c r="T409" s="21" t="e">
        <f t="shared" si="61"/>
        <v>#DIV/0!</v>
      </c>
      <c r="U409" s="13" t="e">
        <f t="shared" si="58"/>
        <v>#DIV/0!</v>
      </c>
    </row>
    <row r="410" spans="3:21" x14ac:dyDescent="0.25">
      <c r="C410" s="20">
        <f t="shared" si="62"/>
        <v>0</v>
      </c>
      <c r="H410" s="13">
        <f t="shared" si="56"/>
        <v>0</v>
      </c>
      <c r="I410" s="15" t="e">
        <f t="shared" si="57"/>
        <v>#DIV/0!</v>
      </c>
      <c r="N410" s="12" t="e">
        <f t="shared" si="59"/>
        <v>#DIV/0!</v>
      </c>
      <c r="O410" s="15">
        <f>CHOOSE(MATCH(MONTH(A410)*100+DAY(A410),{0;316;501;1001;1115},1),0.7,0.75,0.8,0.75,0.7)</f>
        <v>0.7</v>
      </c>
      <c r="P410" s="11" t="e">
        <f t="shared" si="55"/>
        <v>#DIV/0!</v>
      </c>
      <c r="Q410" s="11">
        <f t="shared" si="63"/>
        <v>0.59066861168911811</v>
      </c>
      <c r="R410" s="13" t="e">
        <f t="shared" si="60"/>
        <v>#DIV/0!</v>
      </c>
      <c r="T410" s="21" t="e">
        <f t="shared" si="61"/>
        <v>#DIV/0!</v>
      </c>
      <c r="U410" s="13" t="e">
        <f t="shared" si="58"/>
        <v>#DIV/0!</v>
      </c>
    </row>
    <row r="411" spans="3:21" x14ac:dyDescent="0.25">
      <c r="C411" s="20">
        <f t="shared" si="62"/>
        <v>0</v>
      </c>
      <c r="H411" s="13">
        <f t="shared" si="56"/>
        <v>0</v>
      </c>
      <c r="I411" s="15" t="e">
        <f t="shared" si="57"/>
        <v>#DIV/0!</v>
      </c>
      <c r="N411" s="12" t="e">
        <f t="shared" si="59"/>
        <v>#DIV/0!</v>
      </c>
      <c r="O411" s="15">
        <f>CHOOSE(MATCH(MONTH(A411)*100+DAY(A411),{0;316;501;1001;1115},1),0.7,0.75,0.8,0.75,0.7)</f>
        <v>0.7</v>
      </c>
      <c r="P411" s="11" t="e">
        <f t="shared" si="55"/>
        <v>#DIV/0!</v>
      </c>
      <c r="Q411" s="11">
        <f t="shared" si="63"/>
        <v>0.59066861168911811</v>
      </c>
      <c r="R411" s="13" t="e">
        <f t="shared" si="60"/>
        <v>#DIV/0!</v>
      </c>
      <c r="T411" s="21" t="e">
        <f t="shared" si="61"/>
        <v>#DIV/0!</v>
      </c>
      <c r="U411" s="13" t="e">
        <f t="shared" si="58"/>
        <v>#DIV/0!</v>
      </c>
    </row>
    <row r="412" spans="3:21" x14ac:dyDescent="0.25">
      <c r="C412" s="20">
        <f t="shared" si="62"/>
        <v>0</v>
      </c>
      <c r="H412" s="13">
        <f t="shared" si="56"/>
        <v>0</v>
      </c>
      <c r="I412" s="15" t="e">
        <f t="shared" si="57"/>
        <v>#DIV/0!</v>
      </c>
      <c r="N412" s="12" t="e">
        <f t="shared" si="59"/>
        <v>#DIV/0!</v>
      </c>
      <c r="O412" s="15">
        <f>CHOOSE(MATCH(MONTH(A412)*100+DAY(A412),{0;316;501;1001;1115},1),0.7,0.75,0.8,0.75,0.7)</f>
        <v>0.7</v>
      </c>
      <c r="P412" s="11" t="e">
        <f t="shared" si="55"/>
        <v>#DIV/0!</v>
      </c>
      <c r="Q412" s="11">
        <f t="shared" si="63"/>
        <v>0.59066861168911811</v>
      </c>
      <c r="R412" s="13" t="e">
        <f t="shared" si="60"/>
        <v>#DIV/0!</v>
      </c>
      <c r="T412" s="21" t="e">
        <f t="shared" si="61"/>
        <v>#DIV/0!</v>
      </c>
      <c r="U412" s="13" t="e">
        <f t="shared" si="58"/>
        <v>#DIV/0!</v>
      </c>
    </row>
    <row r="413" spans="3:21" x14ac:dyDescent="0.25">
      <c r="C413" s="20">
        <f t="shared" si="62"/>
        <v>0</v>
      </c>
      <c r="H413" s="13">
        <f t="shared" si="56"/>
        <v>0</v>
      </c>
      <c r="I413" s="15" t="e">
        <f t="shared" si="57"/>
        <v>#DIV/0!</v>
      </c>
      <c r="N413" s="12" t="e">
        <f t="shared" si="59"/>
        <v>#DIV/0!</v>
      </c>
      <c r="O413" s="15">
        <f>CHOOSE(MATCH(MONTH(A413)*100+DAY(A413),{0;316;501;1001;1115},1),0.7,0.75,0.8,0.75,0.7)</f>
        <v>0.7</v>
      </c>
      <c r="P413" s="11" t="e">
        <f t="shared" si="55"/>
        <v>#DIV/0!</v>
      </c>
      <c r="Q413" s="11">
        <f t="shared" si="63"/>
        <v>0.59066861168911811</v>
      </c>
      <c r="R413" s="13" t="e">
        <f t="shared" si="60"/>
        <v>#DIV/0!</v>
      </c>
      <c r="T413" s="21" t="e">
        <f t="shared" si="61"/>
        <v>#DIV/0!</v>
      </c>
      <c r="U413" s="13" t="e">
        <f t="shared" si="58"/>
        <v>#DIV/0!</v>
      </c>
    </row>
    <row r="414" spans="3:21" x14ac:dyDescent="0.25">
      <c r="C414" s="20">
        <f t="shared" si="62"/>
        <v>0</v>
      </c>
      <c r="H414" s="13">
        <f t="shared" si="56"/>
        <v>0</v>
      </c>
      <c r="I414" s="15" t="e">
        <f t="shared" si="57"/>
        <v>#DIV/0!</v>
      </c>
      <c r="N414" s="12" t="e">
        <f t="shared" si="59"/>
        <v>#DIV/0!</v>
      </c>
      <c r="O414" s="15">
        <f>CHOOSE(MATCH(MONTH(A414)*100+DAY(A414),{0;316;501;1001;1115},1),0.7,0.75,0.8,0.75,0.7)</f>
        <v>0.7</v>
      </c>
      <c r="P414" s="11" t="e">
        <f t="shared" si="55"/>
        <v>#DIV/0!</v>
      </c>
      <c r="Q414" s="11">
        <f t="shared" si="63"/>
        <v>0.59066861168911811</v>
      </c>
      <c r="R414" s="13" t="e">
        <f t="shared" si="60"/>
        <v>#DIV/0!</v>
      </c>
      <c r="T414" s="21" t="e">
        <f t="shared" si="61"/>
        <v>#DIV/0!</v>
      </c>
      <c r="U414" s="13" t="e">
        <f t="shared" si="58"/>
        <v>#DIV/0!</v>
      </c>
    </row>
    <row r="415" spans="3:21" x14ac:dyDescent="0.25">
      <c r="C415" s="20">
        <f t="shared" si="62"/>
        <v>0</v>
      </c>
      <c r="H415" s="13">
        <f t="shared" si="56"/>
        <v>0</v>
      </c>
      <c r="I415" s="15" t="e">
        <f t="shared" si="57"/>
        <v>#DIV/0!</v>
      </c>
      <c r="N415" s="12" t="e">
        <f t="shared" si="59"/>
        <v>#DIV/0!</v>
      </c>
      <c r="O415" s="15">
        <f>CHOOSE(MATCH(MONTH(A415)*100+DAY(A415),{0;316;501;1001;1115},1),0.7,0.75,0.8,0.75,0.7)</f>
        <v>0.7</v>
      </c>
      <c r="P415" s="11" t="e">
        <f t="shared" si="55"/>
        <v>#DIV/0!</v>
      </c>
      <c r="Q415" s="11">
        <f t="shared" si="63"/>
        <v>0.59066861168911811</v>
      </c>
      <c r="R415" s="13" t="e">
        <f t="shared" si="60"/>
        <v>#DIV/0!</v>
      </c>
      <c r="T415" s="21" t="e">
        <f t="shared" si="61"/>
        <v>#DIV/0!</v>
      </c>
      <c r="U415" s="13" t="e">
        <f t="shared" si="58"/>
        <v>#DIV/0!</v>
      </c>
    </row>
    <row r="416" spans="3:21" x14ac:dyDescent="0.25">
      <c r="C416" s="20">
        <f t="shared" si="62"/>
        <v>0</v>
      </c>
      <c r="H416" s="13">
        <f t="shared" si="56"/>
        <v>0</v>
      </c>
      <c r="I416" s="15" t="e">
        <f t="shared" si="57"/>
        <v>#DIV/0!</v>
      </c>
      <c r="N416" s="12" t="e">
        <f t="shared" si="59"/>
        <v>#DIV/0!</v>
      </c>
      <c r="O416" s="15">
        <f>CHOOSE(MATCH(MONTH(A416)*100+DAY(A416),{0;316;501;1001;1115},1),0.7,0.75,0.8,0.75,0.7)</f>
        <v>0.7</v>
      </c>
      <c r="P416" s="11" t="e">
        <f t="shared" si="55"/>
        <v>#DIV/0!</v>
      </c>
      <c r="Q416" s="11">
        <f t="shared" si="63"/>
        <v>0.59066861168911811</v>
      </c>
      <c r="R416" s="13" t="e">
        <f t="shared" si="60"/>
        <v>#DIV/0!</v>
      </c>
      <c r="T416" s="21" t="e">
        <f t="shared" si="61"/>
        <v>#DIV/0!</v>
      </c>
      <c r="U416" s="13" t="e">
        <f t="shared" si="58"/>
        <v>#DIV/0!</v>
      </c>
    </row>
    <row r="417" spans="3:21" x14ac:dyDescent="0.25">
      <c r="C417" s="20">
        <f t="shared" si="62"/>
        <v>0</v>
      </c>
      <c r="H417" s="13">
        <f t="shared" si="56"/>
        <v>0</v>
      </c>
      <c r="I417" s="15" t="e">
        <f t="shared" si="57"/>
        <v>#DIV/0!</v>
      </c>
      <c r="N417" s="12" t="e">
        <f t="shared" si="59"/>
        <v>#DIV/0!</v>
      </c>
      <c r="O417" s="15">
        <f>CHOOSE(MATCH(MONTH(A417)*100+DAY(A417),{0;316;501;1001;1115},1),0.7,0.75,0.8,0.75,0.7)</f>
        <v>0.7</v>
      </c>
      <c r="P417" s="11" t="e">
        <f t="shared" si="55"/>
        <v>#DIV/0!</v>
      </c>
      <c r="Q417" s="11">
        <f t="shared" si="63"/>
        <v>0.59066861168911811</v>
      </c>
      <c r="R417" s="13" t="e">
        <f t="shared" si="60"/>
        <v>#DIV/0!</v>
      </c>
      <c r="T417" s="21" t="e">
        <f t="shared" si="61"/>
        <v>#DIV/0!</v>
      </c>
      <c r="U417" s="13" t="e">
        <f t="shared" si="58"/>
        <v>#DIV/0!</v>
      </c>
    </row>
    <row r="418" spans="3:21" x14ac:dyDescent="0.25">
      <c r="C418" s="20">
        <f t="shared" si="62"/>
        <v>0</v>
      </c>
      <c r="H418" s="13">
        <f t="shared" si="56"/>
        <v>0</v>
      </c>
      <c r="I418" s="15" t="e">
        <f t="shared" si="57"/>
        <v>#DIV/0!</v>
      </c>
      <c r="N418" s="12" t="e">
        <f t="shared" si="59"/>
        <v>#DIV/0!</v>
      </c>
      <c r="O418" s="15">
        <f>CHOOSE(MATCH(MONTH(A418)*100+DAY(A418),{0;316;501;1001;1115},1),0.7,0.75,0.8,0.75,0.7)</f>
        <v>0.7</v>
      </c>
      <c r="P418" s="11" t="e">
        <f t="shared" si="55"/>
        <v>#DIV/0!</v>
      </c>
      <c r="Q418" s="11">
        <f t="shared" si="63"/>
        <v>0.59066861168911811</v>
      </c>
      <c r="R418" s="13" t="e">
        <f t="shared" si="60"/>
        <v>#DIV/0!</v>
      </c>
      <c r="T418" s="21" t="e">
        <f t="shared" si="61"/>
        <v>#DIV/0!</v>
      </c>
      <c r="U418" s="13" t="e">
        <f t="shared" si="58"/>
        <v>#DIV/0!</v>
      </c>
    </row>
    <row r="419" spans="3:21" x14ac:dyDescent="0.25">
      <c r="C419" s="20">
        <f t="shared" si="62"/>
        <v>0</v>
      </c>
      <c r="H419" s="13">
        <f t="shared" si="56"/>
        <v>0</v>
      </c>
      <c r="I419" s="15" t="e">
        <f t="shared" si="57"/>
        <v>#DIV/0!</v>
      </c>
      <c r="N419" s="12" t="e">
        <f t="shared" si="59"/>
        <v>#DIV/0!</v>
      </c>
      <c r="O419" s="15">
        <f>CHOOSE(MATCH(MONTH(A419)*100+DAY(A419),{0;316;501;1001;1115},1),0.7,0.75,0.8,0.75,0.7)</f>
        <v>0.7</v>
      </c>
      <c r="P419" s="11" t="e">
        <f t="shared" si="55"/>
        <v>#DIV/0!</v>
      </c>
      <c r="Q419" s="11">
        <f t="shared" si="63"/>
        <v>0.59066861168911811</v>
      </c>
      <c r="R419" s="13" t="e">
        <f t="shared" si="60"/>
        <v>#DIV/0!</v>
      </c>
      <c r="T419" s="21" t="e">
        <f t="shared" si="61"/>
        <v>#DIV/0!</v>
      </c>
      <c r="U419" s="13" t="e">
        <f t="shared" si="58"/>
        <v>#DIV/0!</v>
      </c>
    </row>
    <row r="420" spans="3:21" x14ac:dyDescent="0.25">
      <c r="C420" s="20">
        <f t="shared" si="62"/>
        <v>0</v>
      </c>
      <c r="H420" s="13">
        <f t="shared" si="56"/>
        <v>0</v>
      </c>
      <c r="I420" s="15" t="e">
        <f t="shared" si="57"/>
        <v>#DIV/0!</v>
      </c>
      <c r="N420" s="12" t="e">
        <f t="shared" si="59"/>
        <v>#DIV/0!</v>
      </c>
      <c r="O420" s="15">
        <f>CHOOSE(MATCH(MONTH(A420)*100+DAY(A420),{0;316;501;1001;1115},1),0.7,0.75,0.8,0.75,0.7)</f>
        <v>0.7</v>
      </c>
      <c r="P420" s="11" t="e">
        <f t="shared" si="55"/>
        <v>#DIV/0!</v>
      </c>
      <c r="Q420" s="11">
        <f t="shared" si="63"/>
        <v>0.59066861168911811</v>
      </c>
      <c r="R420" s="13" t="e">
        <f t="shared" si="60"/>
        <v>#DIV/0!</v>
      </c>
      <c r="T420" s="21" t="e">
        <f t="shared" si="61"/>
        <v>#DIV/0!</v>
      </c>
      <c r="U420" s="13" t="e">
        <f t="shared" si="58"/>
        <v>#DIV/0!</v>
      </c>
    </row>
    <row r="421" spans="3:21" x14ac:dyDescent="0.25">
      <c r="C421" s="20">
        <f t="shared" si="62"/>
        <v>0</v>
      </c>
      <c r="H421" s="13">
        <f t="shared" si="56"/>
        <v>0</v>
      </c>
      <c r="I421" s="15" t="e">
        <f t="shared" si="57"/>
        <v>#DIV/0!</v>
      </c>
      <c r="N421" s="12" t="e">
        <f t="shared" si="59"/>
        <v>#DIV/0!</v>
      </c>
      <c r="O421" s="15">
        <f>CHOOSE(MATCH(MONTH(A421)*100+DAY(A421),{0;316;501;1001;1115},1),0.7,0.75,0.8,0.75,0.7)</f>
        <v>0.7</v>
      </c>
      <c r="P421" s="11" t="e">
        <f t="shared" si="55"/>
        <v>#DIV/0!</v>
      </c>
      <c r="Q421" s="11">
        <f t="shared" si="63"/>
        <v>0.59066861168911811</v>
      </c>
      <c r="R421" s="13" t="e">
        <f t="shared" si="60"/>
        <v>#DIV/0!</v>
      </c>
      <c r="T421" s="21" t="e">
        <f t="shared" si="61"/>
        <v>#DIV/0!</v>
      </c>
      <c r="U421" s="13" t="e">
        <f t="shared" si="58"/>
        <v>#DIV/0!</v>
      </c>
    </row>
    <row r="422" spans="3:21" x14ac:dyDescent="0.25">
      <c r="C422" s="20">
        <f t="shared" si="62"/>
        <v>0</v>
      </c>
      <c r="H422" s="13">
        <f t="shared" si="56"/>
        <v>0</v>
      </c>
      <c r="I422" s="15" t="e">
        <f t="shared" si="57"/>
        <v>#DIV/0!</v>
      </c>
      <c r="N422" s="12" t="e">
        <f t="shared" si="59"/>
        <v>#DIV/0!</v>
      </c>
      <c r="O422" s="15">
        <f>CHOOSE(MATCH(MONTH(A422)*100+DAY(A422),{0;316;501;1001;1115},1),0.7,0.75,0.8,0.75,0.7)</f>
        <v>0.7</v>
      </c>
      <c r="P422" s="11" t="e">
        <f t="shared" si="55"/>
        <v>#DIV/0!</v>
      </c>
      <c r="Q422" s="11">
        <f t="shared" si="63"/>
        <v>0.59066861168911811</v>
      </c>
      <c r="R422" s="13" t="e">
        <f t="shared" si="60"/>
        <v>#DIV/0!</v>
      </c>
      <c r="T422" s="21" t="e">
        <f t="shared" si="61"/>
        <v>#DIV/0!</v>
      </c>
      <c r="U422" s="13" t="e">
        <f t="shared" si="58"/>
        <v>#DIV/0!</v>
      </c>
    </row>
    <row r="423" spans="3:21" x14ac:dyDescent="0.25">
      <c r="C423" s="20">
        <f t="shared" si="62"/>
        <v>0</v>
      </c>
      <c r="H423" s="13">
        <f t="shared" si="56"/>
        <v>0</v>
      </c>
      <c r="I423" s="15" t="e">
        <f t="shared" si="57"/>
        <v>#DIV/0!</v>
      </c>
      <c r="N423" s="12" t="e">
        <f t="shared" si="59"/>
        <v>#DIV/0!</v>
      </c>
      <c r="O423" s="15">
        <f>CHOOSE(MATCH(MONTH(A423)*100+DAY(A423),{0;316;501;1001;1115},1),0.7,0.75,0.8,0.75,0.7)</f>
        <v>0.7</v>
      </c>
      <c r="P423" s="11" t="e">
        <f t="shared" si="55"/>
        <v>#DIV/0!</v>
      </c>
      <c r="Q423" s="11">
        <f t="shared" si="63"/>
        <v>0.59066861168911811</v>
      </c>
      <c r="R423" s="13" t="e">
        <f t="shared" si="60"/>
        <v>#DIV/0!</v>
      </c>
      <c r="T423" s="21" t="e">
        <f t="shared" si="61"/>
        <v>#DIV/0!</v>
      </c>
      <c r="U423" s="13" t="e">
        <f t="shared" si="58"/>
        <v>#DIV/0!</v>
      </c>
    </row>
    <row r="424" spans="3:21" x14ac:dyDescent="0.25">
      <c r="C424" s="20">
        <f t="shared" si="62"/>
        <v>0</v>
      </c>
      <c r="H424" s="13">
        <f t="shared" si="56"/>
        <v>0</v>
      </c>
      <c r="I424" s="15" t="e">
        <f t="shared" si="57"/>
        <v>#DIV/0!</v>
      </c>
      <c r="N424" s="12" t="e">
        <f t="shared" si="59"/>
        <v>#DIV/0!</v>
      </c>
      <c r="O424" s="15">
        <f>CHOOSE(MATCH(MONTH(A424)*100+DAY(A424),{0;316;501;1001;1115},1),0.7,0.75,0.8,0.75,0.7)</f>
        <v>0.7</v>
      </c>
      <c r="P424" s="11" t="e">
        <f t="shared" si="55"/>
        <v>#DIV/0!</v>
      </c>
      <c r="Q424" s="11">
        <f t="shared" si="63"/>
        <v>0.59066861168911811</v>
      </c>
      <c r="R424" s="13" t="e">
        <f t="shared" si="60"/>
        <v>#DIV/0!</v>
      </c>
      <c r="T424" s="21" t="e">
        <f t="shared" si="61"/>
        <v>#DIV/0!</v>
      </c>
      <c r="U424" s="13" t="e">
        <f t="shared" si="58"/>
        <v>#DIV/0!</v>
      </c>
    </row>
    <row r="425" spans="3:21" x14ac:dyDescent="0.25">
      <c r="C425" s="20">
        <f t="shared" si="62"/>
        <v>0</v>
      </c>
      <c r="H425" s="13">
        <f t="shared" si="56"/>
        <v>0</v>
      </c>
      <c r="I425" s="15" t="e">
        <f t="shared" si="57"/>
        <v>#DIV/0!</v>
      </c>
      <c r="N425" s="12" t="e">
        <f t="shared" si="59"/>
        <v>#DIV/0!</v>
      </c>
      <c r="O425" s="15">
        <f>CHOOSE(MATCH(MONTH(A425)*100+DAY(A425),{0;316;501;1001;1115},1),0.7,0.75,0.8,0.75,0.7)</f>
        <v>0.7</v>
      </c>
      <c r="P425" s="11" t="e">
        <f t="shared" si="55"/>
        <v>#DIV/0!</v>
      </c>
      <c r="Q425" s="11">
        <f t="shared" si="63"/>
        <v>0.59066861168911811</v>
      </c>
      <c r="R425" s="13" t="e">
        <f t="shared" si="60"/>
        <v>#DIV/0!</v>
      </c>
      <c r="T425" s="21" t="e">
        <f t="shared" si="61"/>
        <v>#DIV/0!</v>
      </c>
      <c r="U425" s="13" t="e">
        <f t="shared" si="58"/>
        <v>#DIV/0!</v>
      </c>
    </row>
    <row r="426" spans="3:21" x14ac:dyDescent="0.25">
      <c r="C426" s="20">
        <f t="shared" si="62"/>
        <v>0</v>
      </c>
      <c r="H426" s="13">
        <f t="shared" si="56"/>
        <v>0</v>
      </c>
      <c r="I426" s="15" t="e">
        <f t="shared" si="57"/>
        <v>#DIV/0!</v>
      </c>
      <c r="N426" s="12" t="e">
        <f t="shared" si="59"/>
        <v>#DIV/0!</v>
      </c>
      <c r="O426" s="15">
        <f>CHOOSE(MATCH(MONTH(A426)*100+DAY(A426),{0;316;501;1001;1115},1),0.7,0.75,0.8,0.75,0.7)</f>
        <v>0.7</v>
      </c>
      <c r="P426" s="11" t="e">
        <f t="shared" si="55"/>
        <v>#DIV/0!</v>
      </c>
      <c r="Q426" s="11">
        <f t="shared" si="63"/>
        <v>0.59066861168911811</v>
      </c>
      <c r="R426" s="13" t="e">
        <f t="shared" si="60"/>
        <v>#DIV/0!</v>
      </c>
      <c r="T426" s="21" t="e">
        <f t="shared" si="61"/>
        <v>#DIV/0!</v>
      </c>
      <c r="U426" s="13" t="e">
        <f t="shared" si="58"/>
        <v>#DIV/0!</v>
      </c>
    </row>
    <row r="427" spans="3:21" x14ac:dyDescent="0.25">
      <c r="C427" s="20">
        <f t="shared" si="62"/>
        <v>0</v>
      </c>
      <c r="H427" s="13">
        <f t="shared" si="56"/>
        <v>0</v>
      </c>
      <c r="I427" s="15" t="e">
        <f t="shared" si="57"/>
        <v>#DIV/0!</v>
      </c>
      <c r="N427" s="12" t="e">
        <f t="shared" si="59"/>
        <v>#DIV/0!</v>
      </c>
      <c r="O427" s="15">
        <f>CHOOSE(MATCH(MONTH(A427)*100+DAY(A427),{0;316;501;1001;1115},1),0.7,0.75,0.8,0.75,0.7)</f>
        <v>0.7</v>
      </c>
      <c r="P427" s="11" t="e">
        <f t="shared" si="55"/>
        <v>#DIV/0!</v>
      </c>
      <c r="Q427" s="11">
        <f t="shared" si="63"/>
        <v>0.59066861168911811</v>
      </c>
      <c r="R427" s="13" t="e">
        <f t="shared" si="60"/>
        <v>#DIV/0!</v>
      </c>
      <c r="T427" s="21" t="e">
        <f t="shared" si="61"/>
        <v>#DIV/0!</v>
      </c>
      <c r="U427" s="13" t="e">
        <f t="shared" si="58"/>
        <v>#DIV/0!</v>
      </c>
    </row>
    <row r="428" spans="3:21" x14ac:dyDescent="0.25">
      <c r="C428" s="20">
        <f t="shared" si="62"/>
        <v>0</v>
      </c>
      <c r="H428" s="13">
        <f t="shared" si="56"/>
        <v>0</v>
      </c>
      <c r="I428" s="15" t="e">
        <f t="shared" si="57"/>
        <v>#DIV/0!</v>
      </c>
      <c r="N428" s="12" t="e">
        <f t="shared" si="59"/>
        <v>#DIV/0!</v>
      </c>
      <c r="O428" s="15">
        <f>CHOOSE(MATCH(MONTH(A428)*100+DAY(A428),{0;316;501;1001;1115},1),0.7,0.75,0.8,0.75,0.7)</f>
        <v>0.7</v>
      </c>
      <c r="P428" s="11" t="e">
        <f t="shared" si="55"/>
        <v>#DIV/0!</v>
      </c>
      <c r="Q428" s="11">
        <f t="shared" si="63"/>
        <v>0.59066861168911811</v>
      </c>
      <c r="R428" s="13" t="e">
        <f t="shared" si="60"/>
        <v>#DIV/0!</v>
      </c>
      <c r="T428" s="21" t="e">
        <f t="shared" si="61"/>
        <v>#DIV/0!</v>
      </c>
      <c r="U428" s="13" t="e">
        <f t="shared" si="58"/>
        <v>#DIV/0!</v>
      </c>
    </row>
    <row r="429" spans="3:21" x14ac:dyDescent="0.25">
      <c r="C429" s="20">
        <f t="shared" si="62"/>
        <v>0</v>
      </c>
      <c r="H429" s="13">
        <f t="shared" si="56"/>
        <v>0</v>
      </c>
      <c r="I429" s="15" t="e">
        <f t="shared" si="57"/>
        <v>#DIV/0!</v>
      </c>
      <c r="N429" s="12" t="e">
        <f t="shared" si="59"/>
        <v>#DIV/0!</v>
      </c>
      <c r="O429" s="15">
        <f>CHOOSE(MATCH(MONTH(A429)*100+DAY(A429),{0;316;501;1001;1115},1),0.7,0.75,0.8,0.75,0.7)</f>
        <v>0.7</v>
      </c>
      <c r="P429" s="11" t="e">
        <f t="shared" si="55"/>
        <v>#DIV/0!</v>
      </c>
      <c r="Q429" s="11">
        <f t="shared" si="63"/>
        <v>0.59066861168911811</v>
      </c>
      <c r="R429" s="13" t="e">
        <f t="shared" si="60"/>
        <v>#DIV/0!</v>
      </c>
      <c r="T429" s="21" t="e">
        <f t="shared" si="61"/>
        <v>#DIV/0!</v>
      </c>
      <c r="U429" s="13" t="e">
        <f t="shared" si="58"/>
        <v>#DIV/0!</v>
      </c>
    </row>
    <row r="430" spans="3:21" x14ac:dyDescent="0.25">
      <c r="C430" s="20">
        <f t="shared" si="62"/>
        <v>0</v>
      </c>
      <c r="H430" s="13">
        <f t="shared" si="56"/>
        <v>0</v>
      </c>
      <c r="I430" s="15" t="e">
        <f t="shared" si="57"/>
        <v>#DIV/0!</v>
      </c>
      <c r="N430" s="12" t="e">
        <f t="shared" si="59"/>
        <v>#DIV/0!</v>
      </c>
      <c r="O430" s="15">
        <f>CHOOSE(MATCH(MONTH(A430)*100+DAY(A430),{0;316;501;1001;1115},1),0.7,0.75,0.8,0.75,0.7)</f>
        <v>0.7</v>
      </c>
      <c r="P430" s="11" t="e">
        <f t="shared" si="55"/>
        <v>#DIV/0!</v>
      </c>
      <c r="Q430" s="11">
        <f t="shared" si="63"/>
        <v>0.59066861168911811</v>
      </c>
      <c r="R430" s="13" t="e">
        <f t="shared" si="60"/>
        <v>#DIV/0!</v>
      </c>
      <c r="T430" s="21" t="e">
        <f t="shared" si="61"/>
        <v>#DIV/0!</v>
      </c>
      <c r="U430" s="13" t="e">
        <f t="shared" si="58"/>
        <v>#DIV/0!</v>
      </c>
    </row>
    <row r="431" spans="3:21" x14ac:dyDescent="0.25">
      <c r="C431" s="20">
        <f t="shared" si="62"/>
        <v>0</v>
      </c>
      <c r="H431" s="13">
        <f t="shared" si="56"/>
        <v>0</v>
      </c>
      <c r="I431" s="15" t="e">
        <f t="shared" si="57"/>
        <v>#DIV/0!</v>
      </c>
      <c r="N431" s="12" t="e">
        <f t="shared" si="59"/>
        <v>#DIV/0!</v>
      </c>
      <c r="O431" s="15">
        <f>CHOOSE(MATCH(MONTH(A431)*100+DAY(A431),{0;316;501;1001;1115},1),0.7,0.75,0.8,0.75,0.7)</f>
        <v>0.7</v>
      </c>
      <c r="P431" s="11" t="e">
        <f t="shared" si="55"/>
        <v>#DIV/0!</v>
      </c>
      <c r="Q431" s="11">
        <f t="shared" si="63"/>
        <v>0.59066861168911811</v>
      </c>
      <c r="R431" s="13" t="e">
        <f t="shared" si="60"/>
        <v>#DIV/0!</v>
      </c>
      <c r="T431" s="21" t="e">
        <f t="shared" si="61"/>
        <v>#DIV/0!</v>
      </c>
      <c r="U431" s="13" t="e">
        <f t="shared" si="58"/>
        <v>#DIV/0!</v>
      </c>
    </row>
    <row r="432" spans="3:21" x14ac:dyDescent="0.25">
      <c r="C432" s="20">
        <f t="shared" si="62"/>
        <v>0</v>
      </c>
      <c r="H432" s="13">
        <f t="shared" si="56"/>
        <v>0</v>
      </c>
      <c r="I432" s="15" t="e">
        <f t="shared" si="57"/>
        <v>#DIV/0!</v>
      </c>
      <c r="N432" s="12" t="e">
        <f t="shared" si="59"/>
        <v>#DIV/0!</v>
      </c>
      <c r="O432" s="15">
        <f>CHOOSE(MATCH(MONTH(A432)*100+DAY(A432),{0;316;501;1001;1115},1),0.7,0.75,0.8,0.75,0.7)</f>
        <v>0.7</v>
      </c>
      <c r="P432" s="11" t="e">
        <f t="shared" si="55"/>
        <v>#DIV/0!</v>
      </c>
      <c r="Q432" s="11">
        <f t="shared" si="63"/>
        <v>0.59066861168911811</v>
      </c>
      <c r="R432" s="13" t="e">
        <f t="shared" si="60"/>
        <v>#DIV/0!</v>
      </c>
      <c r="T432" s="21" t="e">
        <f t="shared" si="61"/>
        <v>#DIV/0!</v>
      </c>
      <c r="U432" s="13" t="e">
        <f t="shared" si="58"/>
        <v>#DIV/0!</v>
      </c>
    </row>
    <row r="433" spans="3:21" x14ac:dyDescent="0.25">
      <c r="C433" s="20">
        <f t="shared" si="62"/>
        <v>0</v>
      </c>
      <c r="H433" s="13">
        <f t="shared" si="56"/>
        <v>0</v>
      </c>
      <c r="I433" s="15" t="e">
        <f t="shared" si="57"/>
        <v>#DIV/0!</v>
      </c>
      <c r="N433" s="12" t="e">
        <f t="shared" si="59"/>
        <v>#DIV/0!</v>
      </c>
      <c r="O433" s="15">
        <f>CHOOSE(MATCH(MONTH(A433)*100+DAY(A433),{0;316;501;1001;1115},1),0.7,0.75,0.8,0.75,0.7)</f>
        <v>0.7</v>
      </c>
      <c r="P433" s="11" t="e">
        <f t="shared" si="55"/>
        <v>#DIV/0!</v>
      </c>
      <c r="Q433" s="11">
        <f t="shared" si="63"/>
        <v>0.59066861168911811</v>
      </c>
      <c r="R433" s="13" t="e">
        <f t="shared" si="60"/>
        <v>#DIV/0!</v>
      </c>
      <c r="T433" s="21" t="e">
        <f t="shared" si="61"/>
        <v>#DIV/0!</v>
      </c>
      <c r="U433" s="13" t="e">
        <f t="shared" si="58"/>
        <v>#DIV/0!</v>
      </c>
    </row>
    <row r="434" spans="3:21" x14ac:dyDescent="0.25">
      <c r="C434" s="20">
        <f t="shared" si="62"/>
        <v>0</v>
      </c>
      <c r="H434" s="13">
        <f t="shared" si="56"/>
        <v>0</v>
      </c>
      <c r="I434" s="15" t="e">
        <f t="shared" si="57"/>
        <v>#DIV/0!</v>
      </c>
      <c r="N434" s="12" t="e">
        <f t="shared" si="59"/>
        <v>#DIV/0!</v>
      </c>
      <c r="O434" s="15">
        <f>CHOOSE(MATCH(MONTH(A434)*100+DAY(A434),{0;316;501;1001;1115},1),0.7,0.75,0.8,0.75,0.7)</f>
        <v>0.7</v>
      </c>
      <c r="P434" s="11" t="e">
        <f t="shared" si="55"/>
        <v>#DIV/0!</v>
      </c>
      <c r="Q434" s="11">
        <f t="shared" si="63"/>
        <v>0.59066861168911811</v>
      </c>
      <c r="R434" s="13" t="e">
        <f t="shared" si="60"/>
        <v>#DIV/0!</v>
      </c>
      <c r="T434" s="21" t="e">
        <f t="shared" si="61"/>
        <v>#DIV/0!</v>
      </c>
      <c r="U434" s="13" t="e">
        <f t="shared" si="58"/>
        <v>#DIV/0!</v>
      </c>
    </row>
    <row r="435" spans="3:21" x14ac:dyDescent="0.25">
      <c r="C435" s="20">
        <f t="shared" si="62"/>
        <v>0</v>
      </c>
      <c r="H435" s="13">
        <f t="shared" si="56"/>
        <v>0</v>
      </c>
      <c r="I435" s="15" t="e">
        <f t="shared" si="57"/>
        <v>#DIV/0!</v>
      </c>
      <c r="N435" s="12" t="e">
        <f t="shared" si="59"/>
        <v>#DIV/0!</v>
      </c>
      <c r="O435" s="15">
        <f>CHOOSE(MATCH(MONTH(A435)*100+DAY(A435),{0;316;501;1001;1115},1),0.7,0.75,0.8,0.75,0.7)</f>
        <v>0.7</v>
      </c>
      <c r="P435" s="11" t="e">
        <f t="shared" si="55"/>
        <v>#DIV/0!</v>
      </c>
      <c r="Q435" s="11">
        <f t="shared" si="63"/>
        <v>0.59066861168911811</v>
      </c>
      <c r="R435" s="13" t="e">
        <f t="shared" si="60"/>
        <v>#DIV/0!</v>
      </c>
      <c r="T435" s="21" t="e">
        <f t="shared" si="61"/>
        <v>#DIV/0!</v>
      </c>
      <c r="U435" s="13" t="e">
        <f t="shared" si="58"/>
        <v>#DIV/0!</v>
      </c>
    </row>
    <row r="436" spans="3:21" x14ac:dyDescent="0.25">
      <c r="C436" s="20">
        <f t="shared" si="62"/>
        <v>0</v>
      </c>
      <c r="H436" s="13">
        <f t="shared" si="56"/>
        <v>0</v>
      </c>
      <c r="I436" s="15" t="e">
        <f t="shared" si="57"/>
        <v>#DIV/0!</v>
      </c>
      <c r="N436" s="12" t="e">
        <f t="shared" si="59"/>
        <v>#DIV/0!</v>
      </c>
      <c r="O436" s="15">
        <f>CHOOSE(MATCH(MONTH(A436)*100+DAY(A436),{0;316;501;1001;1115},1),0.7,0.75,0.8,0.75,0.7)</f>
        <v>0.7</v>
      </c>
      <c r="P436" s="11" t="e">
        <f t="shared" si="55"/>
        <v>#DIV/0!</v>
      </c>
      <c r="Q436" s="11">
        <f t="shared" si="63"/>
        <v>0.59066861168911811</v>
      </c>
      <c r="R436" s="13" t="e">
        <f t="shared" si="60"/>
        <v>#DIV/0!</v>
      </c>
      <c r="T436" s="21" t="e">
        <f t="shared" si="61"/>
        <v>#DIV/0!</v>
      </c>
      <c r="U436" s="13" t="e">
        <f t="shared" si="58"/>
        <v>#DIV/0!</v>
      </c>
    </row>
    <row r="437" spans="3:21" x14ac:dyDescent="0.25">
      <c r="C437" s="20">
        <f t="shared" si="62"/>
        <v>0</v>
      </c>
      <c r="H437" s="13">
        <f t="shared" si="56"/>
        <v>0</v>
      </c>
      <c r="I437" s="15" t="e">
        <f t="shared" si="57"/>
        <v>#DIV/0!</v>
      </c>
      <c r="N437" s="12" t="e">
        <f t="shared" si="59"/>
        <v>#DIV/0!</v>
      </c>
      <c r="O437" s="15">
        <f>CHOOSE(MATCH(MONTH(A437)*100+DAY(A437),{0;316;501;1001;1115},1),0.7,0.75,0.8,0.75,0.7)</f>
        <v>0.7</v>
      </c>
      <c r="P437" s="11" t="e">
        <f t="shared" si="55"/>
        <v>#DIV/0!</v>
      </c>
      <c r="Q437" s="11">
        <f t="shared" si="63"/>
        <v>0.59066861168911811</v>
      </c>
      <c r="R437" s="13" t="e">
        <f t="shared" si="60"/>
        <v>#DIV/0!</v>
      </c>
      <c r="T437" s="21" t="e">
        <f t="shared" si="61"/>
        <v>#DIV/0!</v>
      </c>
      <c r="U437" s="13" t="e">
        <f t="shared" si="58"/>
        <v>#DIV/0!</v>
      </c>
    </row>
    <row r="438" spans="3:21" x14ac:dyDescent="0.25">
      <c r="C438" s="20">
        <f t="shared" si="62"/>
        <v>0</v>
      </c>
      <c r="H438" s="13">
        <f t="shared" si="56"/>
        <v>0</v>
      </c>
      <c r="I438" s="15" t="e">
        <f t="shared" si="57"/>
        <v>#DIV/0!</v>
      </c>
      <c r="N438" s="12" t="e">
        <f t="shared" si="59"/>
        <v>#DIV/0!</v>
      </c>
      <c r="O438" s="15">
        <f>CHOOSE(MATCH(MONTH(A438)*100+DAY(A438),{0;316;501;1001;1115},1),0.7,0.75,0.8,0.75,0.7)</f>
        <v>0.7</v>
      </c>
      <c r="P438" s="11" t="e">
        <f t="shared" si="55"/>
        <v>#DIV/0!</v>
      </c>
      <c r="Q438" s="11">
        <f t="shared" si="63"/>
        <v>0.59066861168911811</v>
      </c>
      <c r="R438" s="13" t="e">
        <f t="shared" si="60"/>
        <v>#DIV/0!</v>
      </c>
      <c r="T438" s="21" t="e">
        <f t="shared" si="61"/>
        <v>#DIV/0!</v>
      </c>
      <c r="U438" s="13" t="e">
        <f t="shared" si="58"/>
        <v>#DIV/0!</v>
      </c>
    </row>
    <row r="439" spans="3:21" x14ac:dyDescent="0.25">
      <c r="C439" s="20">
        <f t="shared" si="62"/>
        <v>0</v>
      </c>
      <c r="H439" s="13">
        <f t="shared" si="56"/>
        <v>0</v>
      </c>
      <c r="I439" s="15" t="e">
        <f t="shared" si="57"/>
        <v>#DIV/0!</v>
      </c>
      <c r="N439" s="12" t="e">
        <f t="shared" si="59"/>
        <v>#DIV/0!</v>
      </c>
      <c r="O439" s="15">
        <f>CHOOSE(MATCH(MONTH(A439)*100+DAY(A439),{0;316;501;1001;1115},1),0.7,0.75,0.8,0.75,0.7)</f>
        <v>0.7</v>
      </c>
      <c r="P439" s="11" t="e">
        <f t="shared" si="55"/>
        <v>#DIV/0!</v>
      </c>
      <c r="Q439" s="11">
        <f t="shared" si="63"/>
        <v>0.59066861168911811</v>
      </c>
      <c r="R439" s="13" t="e">
        <f t="shared" si="60"/>
        <v>#DIV/0!</v>
      </c>
      <c r="T439" s="21" t="e">
        <f t="shared" si="61"/>
        <v>#DIV/0!</v>
      </c>
      <c r="U439" s="13" t="e">
        <f t="shared" si="58"/>
        <v>#DIV/0!</v>
      </c>
    </row>
    <row r="440" spans="3:21" x14ac:dyDescent="0.25">
      <c r="C440" s="20">
        <f t="shared" si="62"/>
        <v>0</v>
      </c>
      <c r="H440" s="13">
        <f t="shared" si="56"/>
        <v>0</v>
      </c>
      <c r="I440" s="15" t="e">
        <f t="shared" si="57"/>
        <v>#DIV/0!</v>
      </c>
      <c r="N440" s="12" t="e">
        <f t="shared" si="59"/>
        <v>#DIV/0!</v>
      </c>
      <c r="O440" s="15">
        <f>CHOOSE(MATCH(MONTH(A440)*100+DAY(A440),{0;316;501;1001;1115},1),0.7,0.75,0.8,0.75,0.7)</f>
        <v>0.7</v>
      </c>
      <c r="P440" s="11" t="e">
        <f t="shared" si="55"/>
        <v>#DIV/0!</v>
      </c>
      <c r="Q440" s="11">
        <f t="shared" si="63"/>
        <v>0.59066861168911811</v>
      </c>
      <c r="R440" s="13" t="e">
        <f t="shared" si="60"/>
        <v>#DIV/0!</v>
      </c>
      <c r="T440" s="21" t="e">
        <f t="shared" si="61"/>
        <v>#DIV/0!</v>
      </c>
      <c r="U440" s="13" t="e">
        <f t="shared" si="58"/>
        <v>#DIV/0!</v>
      </c>
    </row>
    <row r="441" spans="3:21" x14ac:dyDescent="0.25">
      <c r="C441" s="20">
        <f t="shared" si="62"/>
        <v>0</v>
      </c>
      <c r="H441" s="13">
        <f t="shared" si="56"/>
        <v>0</v>
      </c>
      <c r="I441" s="15" t="e">
        <f t="shared" si="57"/>
        <v>#DIV/0!</v>
      </c>
      <c r="N441" s="12" t="e">
        <f t="shared" si="59"/>
        <v>#DIV/0!</v>
      </c>
      <c r="O441" s="15">
        <f>CHOOSE(MATCH(MONTH(A441)*100+DAY(A441),{0;316;501;1001;1115},1),0.7,0.75,0.8,0.75,0.7)</f>
        <v>0.7</v>
      </c>
      <c r="P441" s="11" t="e">
        <f t="shared" si="55"/>
        <v>#DIV/0!</v>
      </c>
      <c r="Q441" s="11">
        <f t="shared" si="63"/>
        <v>0.59066861168911811</v>
      </c>
      <c r="R441" s="13" t="e">
        <f t="shared" si="60"/>
        <v>#DIV/0!</v>
      </c>
      <c r="T441" s="21" t="e">
        <f t="shared" si="61"/>
        <v>#DIV/0!</v>
      </c>
      <c r="U441" s="13" t="e">
        <f t="shared" si="58"/>
        <v>#DIV/0!</v>
      </c>
    </row>
    <row r="442" spans="3:21" x14ac:dyDescent="0.25">
      <c r="C442" s="20">
        <f t="shared" si="62"/>
        <v>0</v>
      </c>
      <c r="H442" s="13">
        <f t="shared" si="56"/>
        <v>0</v>
      </c>
      <c r="I442" s="15" t="e">
        <f t="shared" si="57"/>
        <v>#DIV/0!</v>
      </c>
      <c r="N442" s="12" t="e">
        <f t="shared" si="59"/>
        <v>#DIV/0!</v>
      </c>
      <c r="O442" s="15">
        <f>CHOOSE(MATCH(MONTH(A442)*100+DAY(A442),{0;316;501;1001;1115},1),0.7,0.75,0.8,0.75,0.7)</f>
        <v>0.7</v>
      </c>
      <c r="P442" s="11" t="e">
        <f t="shared" si="55"/>
        <v>#DIV/0!</v>
      </c>
      <c r="Q442" s="11">
        <f t="shared" si="63"/>
        <v>0.59066861168911811</v>
      </c>
      <c r="R442" s="13" t="e">
        <f t="shared" si="60"/>
        <v>#DIV/0!</v>
      </c>
      <c r="T442" s="21" t="e">
        <f t="shared" si="61"/>
        <v>#DIV/0!</v>
      </c>
      <c r="U442" s="13" t="e">
        <f t="shared" si="58"/>
        <v>#DIV/0!</v>
      </c>
    </row>
    <row r="443" spans="3:21" x14ac:dyDescent="0.25">
      <c r="C443" s="20">
        <f t="shared" si="62"/>
        <v>0</v>
      </c>
      <c r="H443" s="13">
        <f t="shared" si="56"/>
        <v>0</v>
      </c>
      <c r="I443" s="15" t="e">
        <f t="shared" si="57"/>
        <v>#DIV/0!</v>
      </c>
      <c r="N443" s="12" t="e">
        <f t="shared" si="59"/>
        <v>#DIV/0!</v>
      </c>
      <c r="O443" s="15">
        <f>CHOOSE(MATCH(MONTH(A443)*100+DAY(A443),{0;316;501;1001;1115},1),0.7,0.75,0.8,0.75,0.7)</f>
        <v>0.7</v>
      </c>
      <c r="P443" s="11" t="e">
        <f t="shared" si="55"/>
        <v>#DIV/0!</v>
      </c>
      <c r="Q443" s="11">
        <f t="shared" si="63"/>
        <v>0.59066861168911811</v>
      </c>
      <c r="R443" s="13" t="e">
        <f t="shared" si="60"/>
        <v>#DIV/0!</v>
      </c>
      <c r="T443" s="21" t="e">
        <f t="shared" si="61"/>
        <v>#DIV/0!</v>
      </c>
      <c r="U443" s="13" t="e">
        <f t="shared" si="58"/>
        <v>#DIV/0!</v>
      </c>
    </row>
    <row r="444" spans="3:21" x14ac:dyDescent="0.25">
      <c r="C444" s="20">
        <f t="shared" si="62"/>
        <v>0</v>
      </c>
      <c r="H444" s="13">
        <f t="shared" si="56"/>
        <v>0</v>
      </c>
      <c r="I444" s="15" t="e">
        <f t="shared" si="57"/>
        <v>#DIV/0!</v>
      </c>
      <c r="N444" s="12" t="e">
        <f t="shared" si="59"/>
        <v>#DIV/0!</v>
      </c>
      <c r="O444" s="15">
        <f>CHOOSE(MATCH(MONTH(A444)*100+DAY(A444),{0;316;501;1001;1115},1),0.7,0.75,0.8,0.75,0.7)</f>
        <v>0.7</v>
      </c>
      <c r="P444" s="11" t="e">
        <f t="shared" si="55"/>
        <v>#DIV/0!</v>
      </c>
      <c r="Q444" s="11">
        <f t="shared" si="63"/>
        <v>0.59066861168911811</v>
      </c>
      <c r="R444" s="13" t="e">
        <f t="shared" si="60"/>
        <v>#DIV/0!</v>
      </c>
      <c r="T444" s="21" t="e">
        <f t="shared" si="61"/>
        <v>#DIV/0!</v>
      </c>
      <c r="U444" s="13" t="e">
        <f t="shared" si="58"/>
        <v>#DIV/0!</v>
      </c>
    </row>
    <row r="445" spans="3:21" x14ac:dyDescent="0.25">
      <c r="C445" s="20">
        <f t="shared" si="62"/>
        <v>0</v>
      </c>
      <c r="H445" s="13">
        <f t="shared" si="56"/>
        <v>0</v>
      </c>
      <c r="I445" s="15" t="e">
        <f t="shared" si="57"/>
        <v>#DIV/0!</v>
      </c>
      <c r="N445" s="12" t="e">
        <f t="shared" si="59"/>
        <v>#DIV/0!</v>
      </c>
      <c r="O445" s="15">
        <f>CHOOSE(MATCH(MONTH(A445)*100+DAY(A445),{0;316;501;1001;1115},1),0.7,0.75,0.8,0.75,0.7)</f>
        <v>0.7</v>
      </c>
      <c r="P445" s="11" t="e">
        <f t="shared" si="55"/>
        <v>#DIV/0!</v>
      </c>
      <c r="Q445" s="11">
        <f t="shared" si="63"/>
        <v>0.59066861168911811</v>
      </c>
      <c r="R445" s="13" t="e">
        <f t="shared" si="60"/>
        <v>#DIV/0!</v>
      </c>
      <c r="T445" s="21" t="e">
        <f t="shared" si="61"/>
        <v>#DIV/0!</v>
      </c>
      <c r="U445" s="13" t="e">
        <f t="shared" si="58"/>
        <v>#DIV/0!</v>
      </c>
    </row>
    <row r="446" spans="3:21" x14ac:dyDescent="0.25">
      <c r="C446" s="20">
        <f t="shared" si="62"/>
        <v>0</v>
      </c>
      <c r="H446" s="13">
        <f t="shared" si="56"/>
        <v>0</v>
      </c>
      <c r="I446" s="15" t="e">
        <f t="shared" si="57"/>
        <v>#DIV/0!</v>
      </c>
      <c r="N446" s="12" t="e">
        <f t="shared" si="59"/>
        <v>#DIV/0!</v>
      </c>
      <c r="O446" s="15">
        <f>CHOOSE(MATCH(MONTH(A446)*100+DAY(A446),{0;316;501;1001;1115},1),0.7,0.75,0.8,0.75,0.7)</f>
        <v>0.7</v>
      </c>
      <c r="P446" s="11" t="e">
        <f t="shared" si="55"/>
        <v>#DIV/0!</v>
      </c>
      <c r="Q446" s="11">
        <f t="shared" si="63"/>
        <v>0.59066861168911811</v>
      </c>
      <c r="R446" s="13" t="e">
        <f t="shared" si="60"/>
        <v>#DIV/0!</v>
      </c>
      <c r="T446" s="21" t="e">
        <f t="shared" si="61"/>
        <v>#DIV/0!</v>
      </c>
      <c r="U446" s="13" t="e">
        <f t="shared" si="58"/>
        <v>#DIV/0!</v>
      </c>
    </row>
    <row r="447" spans="3:21" x14ac:dyDescent="0.25">
      <c r="C447" s="20">
        <f t="shared" si="62"/>
        <v>0</v>
      </c>
      <c r="H447" s="13">
        <f t="shared" si="56"/>
        <v>0</v>
      </c>
      <c r="I447" s="15" t="e">
        <f t="shared" si="57"/>
        <v>#DIV/0!</v>
      </c>
      <c r="N447" s="12" t="e">
        <f t="shared" si="59"/>
        <v>#DIV/0!</v>
      </c>
      <c r="O447" s="15">
        <f>CHOOSE(MATCH(MONTH(A447)*100+DAY(A447),{0;316;501;1001;1115},1),0.7,0.75,0.8,0.75,0.7)</f>
        <v>0.7</v>
      </c>
      <c r="P447" s="11" t="e">
        <f t="shared" si="55"/>
        <v>#DIV/0!</v>
      </c>
      <c r="Q447" s="11">
        <f t="shared" si="63"/>
        <v>0.59066861168911811</v>
      </c>
      <c r="R447" s="13" t="e">
        <f t="shared" si="60"/>
        <v>#DIV/0!</v>
      </c>
      <c r="T447" s="21" t="e">
        <f t="shared" si="61"/>
        <v>#DIV/0!</v>
      </c>
      <c r="U447" s="13" t="e">
        <f t="shared" si="58"/>
        <v>#DIV/0!</v>
      </c>
    </row>
    <row r="448" spans="3:21" x14ac:dyDescent="0.25">
      <c r="C448" s="20">
        <f t="shared" si="62"/>
        <v>0</v>
      </c>
      <c r="H448" s="13">
        <f t="shared" si="56"/>
        <v>0</v>
      </c>
      <c r="I448" s="15" t="e">
        <f t="shared" si="57"/>
        <v>#DIV/0!</v>
      </c>
      <c r="N448" s="12" t="e">
        <f t="shared" si="59"/>
        <v>#DIV/0!</v>
      </c>
      <c r="O448" s="15">
        <f>CHOOSE(MATCH(MONTH(A448)*100+DAY(A448),{0;316;501;1001;1115},1),0.7,0.75,0.8,0.75,0.7)</f>
        <v>0.7</v>
      </c>
      <c r="P448" s="11" t="e">
        <f t="shared" si="55"/>
        <v>#DIV/0!</v>
      </c>
      <c r="Q448" s="11">
        <f t="shared" si="63"/>
        <v>0.59066861168911811</v>
      </c>
      <c r="R448" s="13" t="e">
        <f t="shared" si="60"/>
        <v>#DIV/0!</v>
      </c>
      <c r="T448" s="21" t="e">
        <f t="shared" si="61"/>
        <v>#DIV/0!</v>
      </c>
      <c r="U448" s="13" t="e">
        <f t="shared" si="58"/>
        <v>#DIV/0!</v>
      </c>
    </row>
    <row r="449" spans="3:21" x14ac:dyDescent="0.25">
      <c r="C449" s="20">
        <f t="shared" si="62"/>
        <v>0</v>
      </c>
      <c r="H449" s="13">
        <f t="shared" si="56"/>
        <v>0</v>
      </c>
      <c r="I449" s="15" t="e">
        <f t="shared" si="57"/>
        <v>#DIV/0!</v>
      </c>
      <c r="N449" s="12" t="e">
        <f t="shared" si="59"/>
        <v>#DIV/0!</v>
      </c>
      <c r="O449" s="15">
        <f>CHOOSE(MATCH(MONTH(A449)*100+DAY(A449),{0;316;501;1001;1115},1),0.7,0.75,0.8,0.75,0.7)</f>
        <v>0.7</v>
      </c>
      <c r="P449" s="11" t="e">
        <f t="shared" si="55"/>
        <v>#DIV/0!</v>
      </c>
      <c r="Q449" s="11">
        <f t="shared" si="63"/>
        <v>0.59066861168911811</v>
      </c>
      <c r="R449" s="13" t="e">
        <f t="shared" si="60"/>
        <v>#DIV/0!</v>
      </c>
      <c r="T449" s="21" t="e">
        <f t="shared" si="61"/>
        <v>#DIV/0!</v>
      </c>
      <c r="U449" s="13" t="e">
        <f t="shared" si="58"/>
        <v>#DIV/0!</v>
      </c>
    </row>
    <row r="450" spans="3:21" x14ac:dyDescent="0.25">
      <c r="C450" s="20">
        <f t="shared" si="62"/>
        <v>0</v>
      </c>
      <c r="H450" s="13">
        <f t="shared" si="56"/>
        <v>0</v>
      </c>
      <c r="I450" s="15" t="e">
        <f t="shared" si="57"/>
        <v>#DIV/0!</v>
      </c>
      <c r="N450" s="12" t="e">
        <f t="shared" si="59"/>
        <v>#DIV/0!</v>
      </c>
      <c r="O450" s="15">
        <f>CHOOSE(MATCH(MONTH(A450)*100+DAY(A450),{0;316;501;1001;1115},1),0.7,0.75,0.8,0.75,0.7)</f>
        <v>0.7</v>
      </c>
      <c r="P450" s="11" t="e">
        <f t="shared" si="55"/>
        <v>#DIV/0!</v>
      </c>
      <c r="Q450" s="11">
        <f t="shared" si="63"/>
        <v>0.59066861168911811</v>
      </c>
      <c r="R450" s="13" t="e">
        <f t="shared" si="60"/>
        <v>#DIV/0!</v>
      </c>
      <c r="T450" s="21" t="e">
        <f t="shared" si="61"/>
        <v>#DIV/0!</v>
      </c>
      <c r="U450" s="13" t="e">
        <f t="shared" si="58"/>
        <v>#DIV/0!</v>
      </c>
    </row>
    <row r="451" spans="3:21" x14ac:dyDescent="0.25">
      <c r="C451" s="20">
        <f t="shared" si="62"/>
        <v>0</v>
      </c>
      <c r="H451" s="13">
        <f t="shared" si="56"/>
        <v>0</v>
      </c>
      <c r="I451" s="15" t="e">
        <f t="shared" si="57"/>
        <v>#DIV/0!</v>
      </c>
      <c r="N451" s="12" t="e">
        <f t="shared" si="59"/>
        <v>#DIV/0!</v>
      </c>
      <c r="O451" s="15">
        <f>CHOOSE(MATCH(MONTH(A451)*100+DAY(A451),{0;316;501;1001;1115},1),0.7,0.75,0.8,0.75,0.7)</f>
        <v>0.7</v>
      </c>
      <c r="P451" s="11" t="e">
        <f t="shared" si="55"/>
        <v>#DIV/0!</v>
      </c>
      <c r="Q451" s="11">
        <f t="shared" si="63"/>
        <v>0.59066861168911811</v>
      </c>
      <c r="R451" s="13" t="e">
        <f t="shared" si="60"/>
        <v>#DIV/0!</v>
      </c>
      <c r="T451" s="21" t="e">
        <f t="shared" si="61"/>
        <v>#DIV/0!</v>
      </c>
      <c r="U451" s="13" t="e">
        <f t="shared" si="58"/>
        <v>#DIV/0!</v>
      </c>
    </row>
    <row r="452" spans="3:21" x14ac:dyDescent="0.25">
      <c r="C452" s="20">
        <f t="shared" si="62"/>
        <v>0</v>
      </c>
      <c r="H452" s="13">
        <f t="shared" si="56"/>
        <v>0</v>
      </c>
      <c r="I452" s="15" t="e">
        <f t="shared" si="57"/>
        <v>#DIV/0!</v>
      </c>
      <c r="N452" s="12" t="e">
        <f t="shared" si="59"/>
        <v>#DIV/0!</v>
      </c>
      <c r="O452" s="15">
        <f>CHOOSE(MATCH(MONTH(A452)*100+DAY(A452),{0;316;501;1001;1115},1),0.7,0.75,0.8,0.75,0.7)</f>
        <v>0.7</v>
      </c>
      <c r="P452" s="11" t="e">
        <f t="shared" si="55"/>
        <v>#DIV/0!</v>
      </c>
      <c r="Q452" s="11">
        <f t="shared" si="63"/>
        <v>0.59066861168911811</v>
      </c>
      <c r="R452" s="13" t="e">
        <f t="shared" si="60"/>
        <v>#DIV/0!</v>
      </c>
      <c r="T452" s="21" t="e">
        <f t="shared" si="61"/>
        <v>#DIV/0!</v>
      </c>
      <c r="U452" s="13" t="e">
        <f t="shared" si="58"/>
        <v>#DIV/0!</v>
      </c>
    </row>
    <row r="453" spans="3:21" x14ac:dyDescent="0.25">
      <c r="C453" s="20">
        <f t="shared" si="62"/>
        <v>0</v>
      </c>
      <c r="H453" s="13">
        <f t="shared" si="56"/>
        <v>0</v>
      </c>
      <c r="I453" s="15" t="e">
        <f t="shared" si="57"/>
        <v>#DIV/0!</v>
      </c>
      <c r="N453" s="12" t="e">
        <f t="shared" si="59"/>
        <v>#DIV/0!</v>
      </c>
      <c r="O453" s="15">
        <f>CHOOSE(MATCH(MONTH(A453)*100+DAY(A453),{0;316;501;1001;1115},1),0.7,0.75,0.8,0.75,0.7)</f>
        <v>0.7</v>
      </c>
      <c r="P453" s="11" t="e">
        <f t="shared" si="55"/>
        <v>#DIV/0!</v>
      </c>
      <c r="Q453" s="11">
        <f t="shared" si="63"/>
        <v>0.59066861168911811</v>
      </c>
      <c r="R453" s="13" t="e">
        <f t="shared" si="60"/>
        <v>#DIV/0!</v>
      </c>
      <c r="T453" s="21" t="e">
        <f t="shared" si="61"/>
        <v>#DIV/0!</v>
      </c>
      <c r="U453" s="13" t="e">
        <f t="shared" si="58"/>
        <v>#DIV/0!</v>
      </c>
    </row>
    <row r="454" spans="3:21" x14ac:dyDescent="0.25">
      <c r="C454" s="20">
        <f t="shared" si="62"/>
        <v>0</v>
      </c>
      <c r="H454" s="13">
        <f t="shared" si="56"/>
        <v>0</v>
      </c>
      <c r="I454" s="15" t="e">
        <f t="shared" si="57"/>
        <v>#DIV/0!</v>
      </c>
      <c r="N454" s="12" t="e">
        <f t="shared" si="59"/>
        <v>#DIV/0!</v>
      </c>
      <c r="O454" s="15">
        <f>CHOOSE(MATCH(MONTH(A454)*100+DAY(A454),{0;316;501;1001;1115},1),0.7,0.75,0.8,0.75,0.7)</f>
        <v>0.7</v>
      </c>
      <c r="P454" s="11" t="e">
        <f t="shared" ref="P454:P517" si="64">((D454*O454)+(E454*0.1)+(F454*0.05))/(D454+E454+F454+G454)</f>
        <v>#DIV/0!</v>
      </c>
      <c r="Q454" s="11">
        <f t="shared" si="63"/>
        <v>0.59066861168911811</v>
      </c>
      <c r="R454" s="13" t="e">
        <f t="shared" si="60"/>
        <v>#DIV/0!</v>
      </c>
      <c r="T454" s="21" t="e">
        <f t="shared" si="61"/>
        <v>#DIV/0!</v>
      </c>
      <c r="U454" s="13" t="e">
        <f t="shared" si="58"/>
        <v>#DIV/0!</v>
      </c>
    </row>
    <row r="455" spans="3:21" x14ac:dyDescent="0.25">
      <c r="C455" s="20">
        <f t="shared" si="62"/>
        <v>0</v>
      </c>
      <c r="H455" s="13">
        <f t="shared" ref="H455:H518" si="65">D455+E455+F455+G455</f>
        <v>0</v>
      </c>
      <c r="I455" s="15" t="e">
        <f t="shared" ref="I455:I518" si="66">D455/(D455+E455+F455+G455)</f>
        <v>#DIV/0!</v>
      </c>
      <c r="N455" s="12" t="e">
        <f t="shared" si="59"/>
        <v>#DIV/0!</v>
      </c>
      <c r="O455" s="15">
        <f>CHOOSE(MATCH(MONTH(A455)*100+DAY(A455),{0;316;501;1001;1115},1),0.7,0.75,0.8,0.75,0.7)</f>
        <v>0.7</v>
      </c>
      <c r="P455" s="11" t="e">
        <f t="shared" si="64"/>
        <v>#DIV/0!</v>
      </c>
      <c r="Q455" s="11">
        <f t="shared" si="63"/>
        <v>0.59066861168911811</v>
      </c>
      <c r="R455" s="13" t="e">
        <f t="shared" si="60"/>
        <v>#DIV/0!</v>
      </c>
      <c r="T455" s="21" t="e">
        <f t="shared" si="61"/>
        <v>#DIV/0!</v>
      </c>
      <c r="U455" s="13" t="e">
        <f t="shared" ref="U455:U518" si="67">N454*R455</f>
        <v>#DIV/0!</v>
      </c>
    </row>
    <row r="456" spans="3:21" x14ac:dyDescent="0.25">
      <c r="C456" s="20">
        <f t="shared" si="62"/>
        <v>0</v>
      </c>
      <c r="H456" s="13">
        <f t="shared" si="65"/>
        <v>0</v>
      </c>
      <c r="I456" s="15" t="e">
        <f t="shared" si="66"/>
        <v>#DIV/0!</v>
      </c>
      <c r="N456" s="12" t="e">
        <f t="shared" ref="N456:N519" si="68">(D456*J456+E456*K456+F456*L456+G456*M456)/(D456+E456+F456+G456)</f>
        <v>#DIV/0!</v>
      </c>
      <c r="O456" s="15">
        <f>CHOOSE(MATCH(MONTH(A456)*100+DAY(A456),{0;316;501;1001;1115},1),0.7,0.75,0.8,0.75,0.7)</f>
        <v>0.7</v>
      </c>
      <c r="P456" s="11" t="e">
        <f t="shared" si="64"/>
        <v>#DIV/0!</v>
      </c>
      <c r="Q456" s="11">
        <f t="shared" si="63"/>
        <v>0.59066861168911811</v>
      </c>
      <c r="R456" s="13" t="e">
        <f t="shared" ref="R456:R519" si="69">(D456+E456+F456+G456)/((B456-B455)/100)</f>
        <v>#DIV/0!</v>
      </c>
      <c r="T456" s="21" t="e">
        <f t="shared" ref="T456:T519" si="70">(R456-S456)/S456</f>
        <v>#DIV/0!</v>
      </c>
      <c r="U456" s="13" t="e">
        <f t="shared" si="67"/>
        <v>#DIV/0!</v>
      </c>
    </row>
    <row r="457" spans="3:21" x14ac:dyDescent="0.25">
      <c r="C457" s="20">
        <f t="shared" ref="C457:C520" si="71">B457-B456</f>
        <v>0</v>
      </c>
      <c r="H457" s="13">
        <f t="shared" si="65"/>
        <v>0</v>
      </c>
      <c r="I457" s="15" t="e">
        <f t="shared" si="66"/>
        <v>#DIV/0!</v>
      </c>
      <c r="N457" s="12" t="e">
        <f t="shared" si="68"/>
        <v>#DIV/0!</v>
      </c>
      <c r="O457" s="15">
        <f>CHOOSE(MATCH(MONTH(A457)*100+DAY(A457),{0;316;501;1001;1115},1),0.7,0.75,0.8,0.75,0.7)</f>
        <v>0.7</v>
      </c>
      <c r="P457" s="11" t="e">
        <f t="shared" si="64"/>
        <v>#DIV/0!</v>
      </c>
      <c r="Q457" s="11">
        <f t="shared" si="63"/>
        <v>0.59066861168911811</v>
      </c>
      <c r="R457" s="13" t="e">
        <f t="shared" si="69"/>
        <v>#DIV/0!</v>
      </c>
      <c r="T457" s="21" t="e">
        <f t="shared" si="70"/>
        <v>#DIV/0!</v>
      </c>
      <c r="U457" s="13" t="e">
        <f t="shared" si="67"/>
        <v>#DIV/0!</v>
      </c>
    </row>
    <row r="458" spans="3:21" x14ac:dyDescent="0.25">
      <c r="C458" s="20">
        <f t="shared" si="71"/>
        <v>0</v>
      </c>
      <c r="H458" s="13">
        <f t="shared" si="65"/>
        <v>0</v>
      </c>
      <c r="I458" s="15" t="e">
        <f t="shared" si="66"/>
        <v>#DIV/0!</v>
      </c>
      <c r="N458" s="12" t="e">
        <f t="shared" si="68"/>
        <v>#DIV/0!</v>
      </c>
      <c r="O458" s="15">
        <f>CHOOSE(MATCH(MONTH(A458)*100+DAY(A458),{0;316;501;1001;1115},1),0.7,0.75,0.8,0.75,0.7)</f>
        <v>0.7</v>
      </c>
      <c r="P458" s="11" t="e">
        <f t="shared" si="64"/>
        <v>#DIV/0!</v>
      </c>
      <c r="Q458" s="11">
        <f t="shared" si="63"/>
        <v>0.59066861168911811</v>
      </c>
      <c r="R458" s="13" t="e">
        <f t="shared" si="69"/>
        <v>#DIV/0!</v>
      </c>
      <c r="T458" s="21" t="e">
        <f t="shared" si="70"/>
        <v>#DIV/0!</v>
      </c>
      <c r="U458" s="13" t="e">
        <f t="shared" si="67"/>
        <v>#DIV/0!</v>
      </c>
    </row>
    <row r="459" spans="3:21" x14ac:dyDescent="0.25">
      <c r="C459" s="20">
        <f t="shared" si="71"/>
        <v>0</v>
      </c>
      <c r="H459" s="13">
        <f t="shared" si="65"/>
        <v>0</v>
      </c>
      <c r="I459" s="15" t="e">
        <f t="shared" si="66"/>
        <v>#DIV/0!</v>
      </c>
      <c r="N459" s="12" t="e">
        <f t="shared" si="68"/>
        <v>#DIV/0!</v>
      </c>
      <c r="O459" s="15">
        <f>CHOOSE(MATCH(MONTH(A459)*100+DAY(A459),{0;316;501;1001;1115},1),0.7,0.75,0.8,0.75,0.7)</f>
        <v>0.7</v>
      </c>
      <c r="P459" s="11" t="e">
        <f t="shared" si="64"/>
        <v>#DIV/0!</v>
      </c>
      <c r="Q459" s="11">
        <f t="shared" si="63"/>
        <v>0.59066861168911811</v>
      </c>
      <c r="R459" s="13" t="e">
        <f t="shared" si="69"/>
        <v>#DIV/0!</v>
      </c>
      <c r="T459" s="21" t="e">
        <f t="shared" si="70"/>
        <v>#DIV/0!</v>
      </c>
      <c r="U459" s="13" t="e">
        <f t="shared" si="67"/>
        <v>#DIV/0!</v>
      </c>
    </row>
    <row r="460" spans="3:21" x14ac:dyDescent="0.25">
      <c r="C460" s="20">
        <f t="shared" si="71"/>
        <v>0</v>
      </c>
      <c r="H460" s="13">
        <f t="shared" si="65"/>
        <v>0</v>
      </c>
      <c r="I460" s="15" t="e">
        <f t="shared" si="66"/>
        <v>#DIV/0!</v>
      </c>
      <c r="N460" s="12" t="e">
        <f t="shared" si="68"/>
        <v>#DIV/0!</v>
      </c>
      <c r="O460" s="15">
        <f>CHOOSE(MATCH(MONTH(A460)*100+DAY(A460),{0;316;501;1001;1115},1),0.7,0.75,0.8,0.75,0.7)</f>
        <v>0.7</v>
      </c>
      <c r="P460" s="11" t="e">
        <f t="shared" si="64"/>
        <v>#DIV/0!</v>
      </c>
      <c r="Q460" s="11">
        <f t="shared" si="63"/>
        <v>0.59066861168911811</v>
      </c>
      <c r="R460" s="13" t="e">
        <f t="shared" si="69"/>
        <v>#DIV/0!</v>
      </c>
      <c r="T460" s="21" t="e">
        <f t="shared" si="70"/>
        <v>#DIV/0!</v>
      </c>
      <c r="U460" s="13" t="e">
        <f t="shared" si="67"/>
        <v>#DIV/0!</v>
      </c>
    </row>
    <row r="461" spans="3:21" x14ac:dyDescent="0.25">
      <c r="C461" s="20">
        <f t="shared" si="71"/>
        <v>0</v>
      </c>
      <c r="H461" s="13">
        <f t="shared" si="65"/>
        <v>0</v>
      </c>
      <c r="I461" s="15" t="e">
        <f t="shared" si="66"/>
        <v>#DIV/0!</v>
      </c>
      <c r="N461" s="12" t="e">
        <f t="shared" si="68"/>
        <v>#DIV/0!</v>
      </c>
      <c r="O461" s="15">
        <f>CHOOSE(MATCH(MONTH(A461)*100+DAY(A461),{0;316;501;1001;1115},1),0.7,0.75,0.8,0.75,0.7)</f>
        <v>0.7</v>
      </c>
      <c r="P461" s="11" t="e">
        <f t="shared" si="64"/>
        <v>#DIV/0!</v>
      </c>
      <c r="Q461" s="11">
        <f t="shared" ref="Q461:Q524" si="72">((D461*O461)+(E461*0.1)+(F461*0.05)+(($AA$2-D461-E461-F461-G461)*Q460))/$AA$2</f>
        <v>0.59066861168911811</v>
      </c>
      <c r="R461" s="13" t="e">
        <f t="shared" si="69"/>
        <v>#DIV/0!</v>
      </c>
      <c r="T461" s="21" t="e">
        <f t="shared" si="70"/>
        <v>#DIV/0!</v>
      </c>
      <c r="U461" s="13" t="e">
        <f t="shared" si="67"/>
        <v>#DIV/0!</v>
      </c>
    </row>
    <row r="462" spans="3:21" x14ac:dyDescent="0.25">
      <c r="C462" s="20">
        <f t="shared" si="71"/>
        <v>0</v>
      </c>
      <c r="H462" s="13">
        <f t="shared" si="65"/>
        <v>0</v>
      </c>
      <c r="I462" s="15" t="e">
        <f t="shared" si="66"/>
        <v>#DIV/0!</v>
      </c>
      <c r="N462" s="12" t="e">
        <f t="shared" si="68"/>
        <v>#DIV/0!</v>
      </c>
      <c r="O462" s="15">
        <f>CHOOSE(MATCH(MONTH(A462)*100+DAY(A462),{0;316;501;1001;1115},1),0.7,0.75,0.8,0.75,0.7)</f>
        <v>0.7</v>
      </c>
      <c r="P462" s="11" t="e">
        <f t="shared" si="64"/>
        <v>#DIV/0!</v>
      </c>
      <c r="Q462" s="11">
        <f t="shared" si="72"/>
        <v>0.59066861168911811</v>
      </c>
      <c r="R462" s="13" t="e">
        <f t="shared" si="69"/>
        <v>#DIV/0!</v>
      </c>
      <c r="T462" s="21" t="e">
        <f t="shared" si="70"/>
        <v>#DIV/0!</v>
      </c>
      <c r="U462" s="13" t="e">
        <f t="shared" si="67"/>
        <v>#DIV/0!</v>
      </c>
    </row>
    <row r="463" spans="3:21" x14ac:dyDescent="0.25">
      <c r="C463" s="20">
        <f t="shared" si="71"/>
        <v>0</v>
      </c>
      <c r="H463" s="13">
        <f t="shared" si="65"/>
        <v>0</v>
      </c>
      <c r="I463" s="15" t="e">
        <f t="shared" si="66"/>
        <v>#DIV/0!</v>
      </c>
      <c r="N463" s="12" t="e">
        <f t="shared" si="68"/>
        <v>#DIV/0!</v>
      </c>
      <c r="O463" s="15">
        <f>CHOOSE(MATCH(MONTH(A463)*100+DAY(A463),{0;316;501;1001;1115},1),0.7,0.75,0.8,0.75,0.7)</f>
        <v>0.7</v>
      </c>
      <c r="P463" s="11" t="e">
        <f t="shared" si="64"/>
        <v>#DIV/0!</v>
      </c>
      <c r="Q463" s="11">
        <f t="shared" si="72"/>
        <v>0.59066861168911811</v>
      </c>
      <c r="R463" s="13" t="e">
        <f t="shared" si="69"/>
        <v>#DIV/0!</v>
      </c>
      <c r="T463" s="21" t="e">
        <f t="shared" si="70"/>
        <v>#DIV/0!</v>
      </c>
      <c r="U463" s="13" t="e">
        <f t="shared" si="67"/>
        <v>#DIV/0!</v>
      </c>
    </row>
    <row r="464" spans="3:21" x14ac:dyDescent="0.25">
      <c r="C464" s="20">
        <f t="shared" si="71"/>
        <v>0</v>
      </c>
      <c r="H464" s="13">
        <f t="shared" si="65"/>
        <v>0</v>
      </c>
      <c r="I464" s="15" t="e">
        <f t="shared" si="66"/>
        <v>#DIV/0!</v>
      </c>
      <c r="N464" s="12" t="e">
        <f t="shared" si="68"/>
        <v>#DIV/0!</v>
      </c>
      <c r="O464" s="15">
        <f>CHOOSE(MATCH(MONTH(A464)*100+DAY(A464),{0;316;501;1001;1115},1),0.7,0.75,0.8,0.75,0.7)</f>
        <v>0.7</v>
      </c>
      <c r="P464" s="11" t="e">
        <f t="shared" si="64"/>
        <v>#DIV/0!</v>
      </c>
      <c r="Q464" s="11">
        <f t="shared" si="72"/>
        <v>0.59066861168911811</v>
      </c>
      <c r="R464" s="13" t="e">
        <f t="shared" si="69"/>
        <v>#DIV/0!</v>
      </c>
      <c r="T464" s="21" t="e">
        <f t="shared" si="70"/>
        <v>#DIV/0!</v>
      </c>
      <c r="U464" s="13" t="e">
        <f t="shared" si="67"/>
        <v>#DIV/0!</v>
      </c>
    </row>
    <row r="465" spans="3:21" x14ac:dyDescent="0.25">
      <c r="C465" s="20">
        <f t="shared" si="71"/>
        <v>0</v>
      </c>
      <c r="H465" s="13">
        <f t="shared" si="65"/>
        <v>0</v>
      </c>
      <c r="I465" s="15" t="e">
        <f t="shared" si="66"/>
        <v>#DIV/0!</v>
      </c>
      <c r="N465" s="12" t="e">
        <f t="shared" si="68"/>
        <v>#DIV/0!</v>
      </c>
      <c r="O465" s="15">
        <f>CHOOSE(MATCH(MONTH(A465)*100+DAY(A465),{0;316;501;1001;1115},1),0.7,0.75,0.8,0.75,0.7)</f>
        <v>0.7</v>
      </c>
      <c r="P465" s="11" t="e">
        <f t="shared" si="64"/>
        <v>#DIV/0!</v>
      </c>
      <c r="Q465" s="11">
        <f t="shared" si="72"/>
        <v>0.59066861168911811</v>
      </c>
      <c r="R465" s="13" t="e">
        <f t="shared" si="69"/>
        <v>#DIV/0!</v>
      </c>
      <c r="T465" s="21" t="e">
        <f t="shared" si="70"/>
        <v>#DIV/0!</v>
      </c>
      <c r="U465" s="13" t="e">
        <f t="shared" si="67"/>
        <v>#DIV/0!</v>
      </c>
    </row>
    <row r="466" spans="3:21" x14ac:dyDescent="0.25">
      <c r="C466" s="20">
        <f t="shared" si="71"/>
        <v>0</v>
      </c>
      <c r="H466" s="13">
        <f t="shared" si="65"/>
        <v>0</v>
      </c>
      <c r="I466" s="15" t="e">
        <f t="shared" si="66"/>
        <v>#DIV/0!</v>
      </c>
      <c r="N466" s="12" t="e">
        <f t="shared" si="68"/>
        <v>#DIV/0!</v>
      </c>
      <c r="O466" s="15">
        <f>CHOOSE(MATCH(MONTH(A466)*100+DAY(A466),{0;316;501;1001;1115},1),0.7,0.75,0.8,0.75,0.7)</f>
        <v>0.7</v>
      </c>
      <c r="P466" s="11" t="e">
        <f t="shared" si="64"/>
        <v>#DIV/0!</v>
      </c>
      <c r="Q466" s="11">
        <f t="shared" si="72"/>
        <v>0.59066861168911811</v>
      </c>
      <c r="R466" s="13" t="e">
        <f t="shared" si="69"/>
        <v>#DIV/0!</v>
      </c>
      <c r="T466" s="21" t="e">
        <f t="shared" si="70"/>
        <v>#DIV/0!</v>
      </c>
      <c r="U466" s="13" t="e">
        <f t="shared" si="67"/>
        <v>#DIV/0!</v>
      </c>
    </row>
    <row r="467" spans="3:21" x14ac:dyDescent="0.25">
      <c r="C467" s="20">
        <f t="shared" si="71"/>
        <v>0</v>
      </c>
      <c r="H467" s="13">
        <f t="shared" si="65"/>
        <v>0</v>
      </c>
      <c r="I467" s="15" t="e">
        <f t="shared" si="66"/>
        <v>#DIV/0!</v>
      </c>
      <c r="N467" s="12" t="e">
        <f t="shared" si="68"/>
        <v>#DIV/0!</v>
      </c>
      <c r="O467" s="15">
        <f>CHOOSE(MATCH(MONTH(A467)*100+DAY(A467),{0;316;501;1001;1115},1),0.7,0.75,0.8,0.75,0.7)</f>
        <v>0.7</v>
      </c>
      <c r="P467" s="11" t="e">
        <f t="shared" si="64"/>
        <v>#DIV/0!</v>
      </c>
      <c r="Q467" s="11">
        <f t="shared" si="72"/>
        <v>0.59066861168911811</v>
      </c>
      <c r="R467" s="13" t="e">
        <f t="shared" si="69"/>
        <v>#DIV/0!</v>
      </c>
      <c r="T467" s="21" t="e">
        <f t="shared" si="70"/>
        <v>#DIV/0!</v>
      </c>
      <c r="U467" s="13" t="e">
        <f t="shared" si="67"/>
        <v>#DIV/0!</v>
      </c>
    </row>
    <row r="468" spans="3:21" x14ac:dyDescent="0.25">
      <c r="C468" s="20">
        <f t="shared" si="71"/>
        <v>0</v>
      </c>
      <c r="H468" s="13">
        <f t="shared" si="65"/>
        <v>0</v>
      </c>
      <c r="I468" s="15" t="e">
        <f t="shared" si="66"/>
        <v>#DIV/0!</v>
      </c>
      <c r="N468" s="12" t="e">
        <f t="shared" si="68"/>
        <v>#DIV/0!</v>
      </c>
      <c r="O468" s="15">
        <f>CHOOSE(MATCH(MONTH(A468)*100+DAY(A468),{0;316;501;1001;1115},1),0.7,0.75,0.8,0.75,0.7)</f>
        <v>0.7</v>
      </c>
      <c r="P468" s="11" t="e">
        <f t="shared" si="64"/>
        <v>#DIV/0!</v>
      </c>
      <c r="Q468" s="11">
        <f t="shared" si="72"/>
        <v>0.59066861168911811</v>
      </c>
      <c r="R468" s="13" t="e">
        <f t="shared" si="69"/>
        <v>#DIV/0!</v>
      </c>
      <c r="T468" s="21" t="e">
        <f t="shared" si="70"/>
        <v>#DIV/0!</v>
      </c>
      <c r="U468" s="13" t="e">
        <f t="shared" si="67"/>
        <v>#DIV/0!</v>
      </c>
    </row>
    <row r="469" spans="3:21" x14ac:dyDescent="0.25">
      <c r="C469" s="20">
        <f t="shared" si="71"/>
        <v>0</v>
      </c>
      <c r="H469" s="13">
        <f t="shared" si="65"/>
        <v>0</v>
      </c>
      <c r="I469" s="15" t="e">
        <f t="shared" si="66"/>
        <v>#DIV/0!</v>
      </c>
      <c r="N469" s="12" t="e">
        <f t="shared" si="68"/>
        <v>#DIV/0!</v>
      </c>
      <c r="O469" s="15">
        <f>CHOOSE(MATCH(MONTH(A469)*100+DAY(A469),{0;316;501;1001;1115},1),0.7,0.75,0.8,0.75,0.7)</f>
        <v>0.7</v>
      </c>
      <c r="P469" s="11" t="e">
        <f t="shared" si="64"/>
        <v>#DIV/0!</v>
      </c>
      <c r="Q469" s="11">
        <f t="shared" si="72"/>
        <v>0.59066861168911811</v>
      </c>
      <c r="R469" s="13" t="e">
        <f t="shared" si="69"/>
        <v>#DIV/0!</v>
      </c>
      <c r="T469" s="21" t="e">
        <f t="shared" si="70"/>
        <v>#DIV/0!</v>
      </c>
      <c r="U469" s="13" t="e">
        <f t="shared" si="67"/>
        <v>#DIV/0!</v>
      </c>
    </row>
    <row r="470" spans="3:21" x14ac:dyDescent="0.25">
      <c r="C470" s="20">
        <f t="shared" si="71"/>
        <v>0</v>
      </c>
      <c r="H470" s="13">
        <f t="shared" si="65"/>
        <v>0</v>
      </c>
      <c r="I470" s="15" t="e">
        <f t="shared" si="66"/>
        <v>#DIV/0!</v>
      </c>
      <c r="N470" s="12" t="e">
        <f t="shared" si="68"/>
        <v>#DIV/0!</v>
      </c>
      <c r="O470" s="15">
        <f>CHOOSE(MATCH(MONTH(A470)*100+DAY(A470),{0;316;501;1001;1115},1),0.7,0.75,0.8,0.75,0.7)</f>
        <v>0.7</v>
      </c>
      <c r="P470" s="11" t="e">
        <f t="shared" si="64"/>
        <v>#DIV/0!</v>
      </c>
      <c r="Q470" s="11">
        <f t="shared" si="72"/>
        <v>0.59066861168911811</v>
      </c>
      <c r="R470" s="13" t="e">
        <f t="shared" si="69"/>
        <v>#DIV/0!</v>
      </c>
      <c r="T470" s="21" t="e">
        <f t="shared" si="70"/>
        <v>#DIV/0!</v>
      </c>
      <c r="U470" s="13" t="e">
        <f t="shared" si="67"/>
        <v>#DIV/0!</v>
      </c>
    </row>
    <row r="471" spans="3:21" x14ac:dyDescent="0.25">
      <c r="C471" s="20">
        <f t="shared" si="71"/>
        <v>0</v>
      </c>
      <c r="H471" s="13">
        <f t="shared" si="65"/>
        <v>0</v>
      </c>
      <c r="I471" s="15" t="e">
        <f t="shared" si="66"/>
        <v>#DIV/0!</v>
      </c>
      <c r="N471" s="12" t="e">
        <f t="shared" si="68"/>
        <v>#DIV/0!</v>
      </c>
      <c r="O471" s="15">
        <f>CHOOSE(MATCH(MONTH(A471)*100+DAY(A471),{0;316;501;1001;1115},1),0.7,0.75,0.8,0.75,0.7)</f>
        <v>0.7</v>
      </c>
      <c r="P471" s="11" t="e">
        <f t="shared" si="64"/>
        <v>#DIV/0!</v>
      </c>
      <c r="Q471" s="11">
        <f t="shared" si="72"/>
        <v>0.59066861168911811</v>
      </c>
      <c r="R471" s="13" t="e">
        <f t="shared" si="69"/>
        <v>#DIV/0!</v>
      </c>
      <c r="T471" s="21" t="e">
        <f t="shared" si="70"/>
        <v>#DIV/0!</v>
      </c>
      <c r="U471" s="13" t="e">
        <f t="shared" si="67"/>
        <v>#DIV/0!</v>
      </c>
    </row>
    <row r="472" spans="3:21" x14ac:dyDescent="0.25">
      <c r="C472" s="20">
        <f t="shared" si="71"/>
        <v>0</v>
      </c>
      <c r="H472" s="13">
        <f t="shared" si="65"/>
        <v>0</v>
      </c>
      <c r="I472" s="15" t="e">
        <f t="shared" si="66"/>
        <v>#DIV/0!</v>
      </c>
      <c r="N472" s="12" t="e">
        <f t="shared" si="68"/>
        <v>#DIV/0!</v>
      </c>
      <c r="O472" s="15">
        <f>CHOOSE(MATCH(MONTH(A472)*100+DAY(A472),{0;316;501;1001;1115},1),0.7,0.75,0.8,0.75,0.7)</f>
        <v>0.7</v>
      </c>
      <c r="P472" s="11" t="e">
        <f t="shared" si="64"/>
        <v>#DIV/0!</v>
      </c>
      <c r="Q472" s="11">
        <f t="shared" si="72"/>
        <v>0.59066861168911811</v>
      </c>
      <c r="R472" s="13" t="e">
        <f t="shared" si="69"/>
        <v>#DIV/0!</v>
      </c>
      <c r="T472" s="21" t="e">
        <f t="shared" si="70"/>
        <v>#DIV/0!</v>
      </c>
      <c r="U472" s="13" t="e">
        <f t="shared" si="67"/>
        <v>#DIV/0!</v>
      </c>
    </row>
    <row r="473" spans="3:21" x14ac:dyDescent="0.25">
      <c r="C473" s="20">
        <f t="shared" si="71"/>
        <v>0</v>
      </c>
      <c r="H473" s="13">
        <f t="shared" si="65"/>
        <v>0</v>
      </c>
      <c r="I473" s="15" t="e">
        <f t="shared" si="66"/>
        <v>#DIV/0!</v>
      </c>
      <c r="N473" s="12" t="e">
        <f t="shared" si="68"/>
        <v>#DIV/0!</v>
      </c>
      <c r="O473" s="15">
        <f>CHOOSE(MATCH(MONTH(A473)*100+DAY(A473),{0;316;501;1001;1115},1),0.7,0.75,0.8,0.75,0.7)</f>
        <v>0.7</v>
      </c>
      <c r="P473" s="11" t="e">
        <f t="shared" si="64"/>
        <v>#DIV/0!</v>
      </c>
      <c r="Q473" s="11">
        <f t="shared" si="72"/>
        <v>0.59066861168911811</v>
      </c>
      <c r="R473" s="13" t="e">
        <f t="shared" si="69"/>
        <v>#DIV/0!</v>
      </c>
      <c r="T473" s="21" t="e">
        <f t="shared" si="70"/>
        <v>#DIV/0!</v>
      </c>
      <c r="U473" s="13" t="e">
        <f t="shared" si="67"/>
        <v>#DIV/0!</v>
      </c>
    </row>
    <row r="474" spans="3:21" x14ac:dyDescent="0.25">
      <c r="C474" s="20">
        <f t="shared" si="71"/>
        <v>0</v>
      </c>
      <c r="H474" s="13">
        <f t="shared" si="65"/>
        <v>0</v>
      </c>
      <c r="I474" s="15" t="e">
        <f t="shared" si="66"/>
        <v>#DIV/0!</v>
      </c>
      <c r="N474" s="12" t="e">
        <f t="shared" si="68"/>
        <v>#DIV/0!</v>
      </c>
      <c r="O474" s="15">
        <f>CHOOSE(MATCH(MONTH(A474)*100+DAY(A474),{0;316;501;1001;1115},1),0.7,0.75,0.8,0.75,0.7)</f>
        <v>0.7</v>
      </c>
      <c r="P474" s="11" t="e">
        <f t="shared" si="64"/>
        <v>#DIV/0!</v>
      </c>
      <c r="Q474" s="11">
        <f t="shared" si="72"/>
        <v>0.59066861168911811</v>
      </c>
      <c r="R474" s="13" t="e">
        <f t="shared" si="69"/>
        <v>#DIV/0!</v>
      </c>
      <c r="T474" s="21" t="e">
        <f t="shared" si="70"/>
        <v>#DIV/0!</v>
      </c>
      <c r="U474" s="13" t="e">
        <f t="shared" si="67"/>
        <v>#DIV/0!</v>
      </c>
    </row>
    <row r="475" spans="3:21" x14ac:dyDescent="0.25">
      <c r="C475" s="20">
        <f t="shared" si="71"/>
        <v>0</v>
      </c>
      <c r="H475" s="13">
        <f t="shared" si="65"/>
        <v>0</v>
      </c>
      <c r="I475" s="15" t="e">
        <f t="shared" si="66"/>
        <v>#DIV/0!</v>
      </c>
      <c r="N475" s="12" t="e">
        <f t="shared" si="68"/>
        <v>#DIV/0!</v>
      </c>
      <c r="O475" s="15">
        <f>CHOOSE(MATCH(MONTH(A475)*100+DAY(A475),{0;316;501;1001;1115},1),0.7,0.75,0.8,0.75,0.7)</f>
        <v>0.7</v>
      </c>
      <c r="P475" s="11" t="e">
        <f t="shared" si="64"/>
        <v>#DIV/0!</v>
      </c>
      <c r="Q475" s="11">
        <f t="shared" si="72"/>
        <v>0.59066861168911811</v>
      </c>
      <c r="R475" s="13" t="e">
        <f t="shared" si="69"/>
        <v>#DIV/0!</v>
      </c>
      <c r="T475" s="21" t="e">
        <f t="shared" si="70"/>
        <v>#DIV/0!</v>
      </c>
      <c r="U475" s="13" t="e">
        <f t="shared" si="67"/>
        <v>#DIV/0!</v>
      </c>
    </row>
    <row r="476" spans="3:21" x14ac:dyDescent="0.25">
      <c r="C476" s="20">
        <f t="shared" si="71"/>
        <v>0</v>
      </c>
      <c r="H476" s="13">
        <f t="shared" si="65"/>
        <v>0</v>
      </c>
      <c r="I476" s="15" t="e">
        <f t="shared" si="66"/>
        <v>#DIV/0!</v>
      </c>
      <c r="N476" s="12" t="e">
        <f t="shared" si="68"/>
        <v>#DIV/0!</v>
      </c>
      <c r="O476" s="15">
        <f>CHOOSE(MATCH(MONTH(A476)*100+DAY(A476),{0;316;501;1001;1115},1),0.7,0.75,0.8,0.75,0.7)</f>
        <v>0.7</v>
      </c>
      <c r="P476" s="11" t="e">
        <f t="shared" si="64"/>
        <v>#DIV/0!</v>
      </c>
      <c r="Q476" s="11">
        <f t="shared" si="72"/>
        <v>0.59066861168911811</v>
      </c>
      <c r="R476" s="13" t="e">
        <f t="shared" si="69"/>
        <v>#DIV/0!</v>
      </c>
      <c r="T476" s="21" t="e">
        <f t="shared" si="70"/>
        <v>#DIV/0!</v>
      </c>
      <c r="U476" s="13" t="e">
        <f t="shared" si="67"/>
        <v>#DIV/0!</v>
      </c>
    </row>
    <row r="477" spans="3:21" x14ac:dyDescent="0.25">
      <c r="C477" s="20">
        <f t="shared" si="71"/>
        <v>0</v>
      </c>
      <c r="H477" s="13">
        <f t="shared" si="65"/>
        <v>0</v>
      </c>
      <c r="I477" s="15" t="e">
        <f t="shared" si="66"/>
        <v>#DIV/0!</v>
      </c>
      <c r="N477" s="12" t="e">
        <f t="shared" si="68"/>
        <v>#DIV/0!</v>
      </c>
      <c r="O477" s="15">
        <f>CHOOSE(MATCH(MONTH(A477)*100+DAY(A477),{0;316;501;1001;1115},1),0.7,0.75,0.8,0.75,0.7)</f>
        <v>0.7</v>
      </c>
      <c r="P477" s="11" t="e">
        <f t="shared" si="64"/>
        <v>#DIV/0!</v>
      </c>
      <c r="Q477" s="11">
        <f t="shared" si="72"/>
        <v>0.59066861168911811</v>
      </c>
      <c r="R477" s="13" t="e">
        <f t="shared" si="69"/>
        <v>#DIV/0!</v>
      </c>
      <c r="T477" s="21" t="e">
        <f t="shared" si="70"/>
        <v>#DIV/0!</v>
      </c>
      <c r="U477" s="13" t="e">
        <f t="shared" si="67"/>
        <v>#DIV/0!</v>
      </c>
    </row>
    <row r="478" spans="3:21" x14ac:dyDescent="0.25">
      <c r="C478" s="20">
        <f t="shared" si="71"/>
        <v>0</v>
      </c>
      <c r="H478" s="13">
        <f t="shared" si="65"/>
        <v>0</v>
      </c>
      <c r="I478" s="15" t="e">
        <f t="shared" si="66"/>
        <v>#DIV/0!</v>
      </c>
      <c r="N478" s="12" t="e">
        <f t="shared" si="68"/>
        <v>#DIV/0!</v>
      </c>
      <c r="O478" s="15">
        <f>CHOOSE(MATCH(MONTH(A478)*100+DAY(A478),{0;316;501;1001;1115},1),0.7,0.75,0.8,0.75,0.7)</f>
        <v>0.7</v>
      </c>
      <c r="P478" s="11" t="e">
        <f t="shared" si="64"/>
        <v>#DIV/0!</v>
      </c>
      <c r="Q478" s="11">
        <f t="shared" si="72"/>
        <v>0.59066861168911811</v>
      </c>
      <c r="R478" s="13" t="e">
        <f t="shared" si="69"/>
        <v>#DIV/0!</v>
      </c>
      <c r="T478" s="21" t="e">
        <f t="shared" si="70"/>
        <v>#DIV/0!</v>
      </c>
      <c r="U478" s="13" t="e">
        <f t="shared" si="67"/>
        <v>#DIV/0!</v>
      </c>
    </row>
    <row r="479" spans="3:21" x14ac:dyDescent="0.25">
      <c r="C479" s="20">
        <f t="shared" si="71"/>
        <v>0</v>
      </c>
      <c r="H479" s="13">
        <f t="shared" si="65"/>
        <v>0</v>
      </c>
      <c r="I479" s="15" t="e">
        <f t="shared" si="66"/>
        <v>#DIV/0!</v>
      </c>
      <c r="N479" s="12" t="e">
        <f t="shared" si="68"/>
        <v>#DIV/0!</v>
      </c>
      <c r="O479" s="15">
        <f>CHOOSE(MATCH(MONTH(A479)*100+DAY(A479),{0;316;501;1001;1115},1),0.7,0.75,0.8,0.75,0.7)</f>
        <v>0.7</v>
      </c>
      <c r="P479" s="11" t="e">
        <f t="shared" si="64"/>
        <v>#DIV/0!</v>
      </c>
      <c r="Q479" s="11">
        <f t="shared" si="72"/>
        <v>0.59066861168911811</v>
      </c>
      <c r="R479" s="13" t="e">
        <f t="shared" si="69"/>
        <v>#DIV/0!</v>
      </c>
      <c r="T479" s="21" t="e">
        <f t="shared" si="70"/>
        <v>#DIV/0!</v>
      </c>
      <c r="U479" s="13" t="e">
        <f t="shared" si="67"/>
        <v>#DIV/0!</v>
      </c>
    </row>
    <row r="480" spans="3:21" x14ac:dyDescent="0.25">
      <c r="C480" s="20">
        <f t="shared" si="71"/>
        <v>0</v>
      </c>
      <c r="H480" s="13">
        <f t="shared" si="65"/>
        <v>0</v>
      </c>
      <c r="I480" s="15" t="e">
        <f t="shared" si="66"/>
        <v>#DIV/0!</v>
      </c>
      <c r="N480" s="12" t="e">
        <f t="shared" si="68"/>
        <v>#DIV/0!</v>
      </c>
      <c r="O480" s="15">
        <f>CHOOSE(MATCH(MONTH(A480)*100+DAY(A480),{0;316;501;1001;1115},1),0.7,0.75,0.8,0.75,0.7)</f>
        <v>0.7</v>
      </c>
      <c r="P480" s="11" t="e">
        <f t="shared" si="64"/>
        <v>#DIV/0!</v>
      </c>
      <c r="Q480" s="11">
        <f t="shared" si="72"/>
        <v>0.59066861168911811</v>
      </c>
      <c r="R480" s="13" t="e">
        <f t="shared" si="69"/>
        <v>#DIV/0!</v>
      </c>
      <c r="T480" s="21" t="e">
        <f t="shared" si="70"/>
        <v>#DIV/0!</v>
      </c>
      <c r="U480" s="13" t="e">
        <f t="shared" si="67"/>
        <v>#DIV/0!</v>
      </c>
    </row>
    <row r="481" spans="3:21" x14ac:dyDescent="0.25">
      <c r="C481" s="20">
        <f t="shared" si="71"/>
        <v>0</v>
      </c>
      <c r="H481" s="13">
        <f t="shared" si="65"/>
        <v>0</v>
      </c>
      <c r="I481" s="15" t="e">
        <f t="shared" si="66"/>
        <v>#DIV/0!</v>
      </c>
      <c r="N481" s="12" t="e">
        <f t="shared" si="68"/>
        <v>#DIV/0!</v>
      </c>
      <c r="O481" s="15">
        <f>CHOOSE(MATCH(MONTH(A481)*100+DAY(A481),{0;316;501;1001;1115},1),0.7,0.75,0.8,0.75,0.7)</f>
        <v>0.7</v>
      </c>
      <c r="P481" s="11" t="e">
        <f t="shared" si="64"/>
        <v>#DIV/0!</v>
      </c>
      <c r="Q481" s="11">
        <f t="shared" si="72"/>
        <v>0.59066861168911811</v>
      </c>
      <c r="R481" s="13" t="e">
        <f t="shared" si="69"/>
        <v>#DIV/0!</v>
      </c>
      <c r="T481" s="21" t="e">
        <f t="shared" si="70"/>
        <v>#DIV/0!</v>
      </c>
      <c r="U481" s="13" t="e">
        <f t="shared" si="67"/>
        <v>#DIV/0!</v>
      </c>
    </row>
    <row r="482" spans="3:21" x14ac:dyDescent="0.25">
      <c r="C482" s="20">
        <f t="shared" si="71"/>
        <v>0</v>
      </c>
      <c r="H482" s="13">
        <f t="shared" si="65"/>
        <v>0</v>
      </c>
      <c r="I482" s="15" t="e">
        <f t="shared" si="66"/>
        <v>#DIV/0!</v>
      </c>
      <c r="N482" s="12" t="e">
        <f t="shared" si="68"/>
        <v>#DIV/0!</v>
      </c>
      <c r="O482" s="15">
        <f>CHOOSE(MATCH(MONTH(A482)*100+DAY(A482),{0;316;501;1001;1115},1),0.7,0.75,0.8,0.75,0.7)</f>
        <v>0.7</v>
      </c>
      <c r="P482" s="11" t="e">
        <f t="shared" si="64"/>
        <v>#DIV/0!</v>
      </c>
      <c r="Q482" s="11">
        <f t="shared" si="72"/>
        <v>0.59066861168911811</v>
      </c>
      <c r="R482" s="13" t="e">
        <f t="shared" si="69"/>
        <v>#DIV/0!</v>
      </c>
      <c r="T482" s="21" t="e">
        <f t="shared" si="70"/>
        <v>#DIV/0!</v>
      </c>
      <c r="U482" s="13" t="e">
        <f t="shared" si="67"/>
        <v>#DIV/0!</v>
      </c>
    </row>
    <row r="483" spans="3:21" x14ac:dyDescent="0.25">
      <c r="C483" s="20">
        <f t="shared" si="71"/>
        <v>0</v>
      </c>
      <c r="H483" s="13">
        <f t="shared" si="65"/>
        <v>0</v>
      </c>
      <c r="I483" s="15" t="e">
        <f t="shared" si="66"/>
        <v>#DIV/0!</v>
      </c>
      <c r="N483" s="12" t="e">
        <f t="shared" si="68"/>
        <v>#DIV/0!</v>
      </c>
      <c r="O483" s="15">
        <f>CHOOSE(MATCH(MONTH(A483)*100+DAY(A483),{0;316;501;1001;1115},1),0.7,0.75,0.8,0.75,0.7)</f>
        <v>0.7</v>
      </c>
      <c r="P483" s="11" t="e">
        <f t="shared" si="64"/>
        <v>#DIV/0!</v>
      </c>
      <c r="Q483" s="11">
        <f t="shared" si="72"/>
        <v>0.59066861168911811</v>
      </c>
      <c r="R483" s="13" t="e">
        <f t="shared" si="69"/>
        <v>#DIV/0!</v>
      </c>
      <c r="T483" s="21" t="e">
        <f t="shared" si="70"/>
        <v>#DIV/0!</v>
      </c>
      <c r="U483" s="13" t="e">
        <f t="shared" si="67"/>
        <v>#DIV/0!</v>
      </c>
    </row>
    <row r="484" spans="3:21" x14ac:dyDescent="0.25">
      <c r="C484" s="20">
        <f t="shared" si="71"/>
        <v>0</v>
      </c>
      <c r="H484" s="13">
        <f t="shared" si="65"/>
        <v>0</v>
      </c>
      <c r="I484" s="15" t="e">
        <f t="shared" si="66"/>
        <v>#DIV/0!</v>
      </c>
      <c r="N484" s="12" t="e">
        <f t="shared" si="68"/>
        <v>#DIV/0!</v>
      </c>
      <c r="O484" s="15">
        <f>CHOOSE(MATCH(MONTH(A484)*100+DAY(A484),{0;316;501;1001;1115},1),0.7,0.75,0.8,0.75,0.7)</f>
        <v>0.7</v>
      </c>
      <c r="P484" s="11" t="e">
        <f t="shared" si="64"/>
        <v>#DIV/0!</v>
      </c>
      <c r="Q484" s="11">
        <f t="shared" si="72"/>
        <v>0.59066861168911811</v>
      </c>
      <c r="R484" s="13" t="e">
        <f t="shared" si="69"/>
        <v>#DIV/0!</v>
      </c>
      <c r="T484" s="21" t="e">
        <f t="shared" si="70"/>
        <v>#DIV/0!</v>
      </c>
      <c r="U484" s="13" t="e">
        <f t="shared" si="67"/>
        <v>#DIV/0!</v>
      </c>
    </row>
    <row r="485" spans="3:21" x14ac:dyDescent="0.25">
      <c r="C485" s="20">
        <f t="shared" si="71"/>
        <v>0</v>
      </c>
      <c r="H485" s="13">
        <f t="shared" si="65"/>
        <v>0</v>
      </c>
      <c r="I485" s="15" t="e">
        <f t="shared" si="66"/>
        <v>#DIV/0!</v>
      </c>
      <c r="N485" s="12" t="e">
        <f t="shared" si="68"/>
        <v>#DIV/0!</v>
      </c>
      <c r="O485" s="15">
        <f>CHOOSE(MATCH(MONTH(A485)*100+DAY(A485),{0;316;501;1001;1115},1),0.7,0.75,0.8,0.75,0.7)</f>
        <v>0.7</v>
      </c>
      <c r="P485" s="11" t="e">
        <f t="shared" si="64"/>
        <v>#DIV/0!</v>
      </c>
      <c r="Q485" s="11">
        <f t="shared" si="72"/>
        <v>0.59066861168911811</v>
      </c>
      <c r="R485" s="13" t="e">
        <f t="shared" si="69"/>
        <v>#DIV/0!</v>
      </c>
      <c r="T485" s="21" t="e">
        <f t="shared" si="70"/>
        <v>#DIV/0!</v>
      </c>
      <c r="U485" s="13" t="e">
        <f t="shared" si="67"/>
        <v>#DIV/0!</v>
      </c>
    </row>
    <row r="486" spans="3:21" x14ac:dyDescent="0.25">
      <c r="C486" s="20">
        <f t="shared" si="71"/>
        <v>0</v>
      </c>
      <c r="H486" s="13">
        <f t="shared" si="65"/>
        <v>0</v>
      </c>
      <c r="I486" s="15" t="e">
        <f t="shared" si="66"/>
        <v>#DIV/0!</v>
      </c>
      <c r="N486" s="12" t="e">
        <f t="shared" si="68"/>
        <v>#DIV/0!</v>
      </c>
      <c r="O486" s="15">
        <f>CHOOSE(MATCH(MONTH(A486)*100+DAY(A486),{0;316;501;1001;1115},1),0.7,0.75,0.8,0.75,0.7)</f>
        <v>0.7</v>
      </c>
      <c r="P486" s="11" t="e">
        <f t="shared" si="64"/>
        <v>#DIV/0!</v>
      </c>
      <c r="Q486" s="11">
        <f t="shared" si="72"/>
        <v>0.59066861168911811</v>
      </c>
      <c r="R486" s="13" t="e">
        <f t="shared" si="69"/>
        <v>#DIV/0!</v>
      </c>
      <c r="T486" s="21" t="e">
        <f t="shared" si="70"/>
        <v>#DIV/0!</v>
      </c>
      <c r="U486" s="13" t="e">
        <f t="shared" si="67"/>
        <v>#DIV/0!</v>
      </c>
    </row>
    <row r="487" spans="3:21" x14ac:dyDescent="0.25">
      <c r="C487" s="20">
        <f t="shared" si="71"/>
        <v>0</v>
      </c>
      <c r="H487" s="13">
        <f t="shared" si="65"/>
        <v>0</v>
      </c>
      <c r="I487" s="15" t="e">
        <f t="shared" si="66"/>
        <v>#DIV/0!</v>
      </c>
      <c r="N487" s="12" t="e">
        <f t="shared" si="68"/>
        <v>#DIV/0!</v>
      </c>
      <c r="O487" s="15">
        <f>CHOOSE(MATCH(MONTH(A487)*100+DAY(A487),{0;316;501;1001;1115},1),0.7,0.75,0.8,0.75,0.7)</f>
        <v>0.7</v>
      </c>
      <c r="P487" s="11" t="e">
        <f t="shared" si="64"/>
        <v>#DIV/0!</v>
      </c>
      <c r="Q487" s="11">
        <f t="shared" si="72"/>
        <v>0.59066861168911811</v>
      </c>
      <c r="R487" s="13" t="e">
        <f t="shared" si="69"/>
        <v>#DIV/0!</v>
      </c>
      <c r="T487" s="21" t="e">
        <f t="shared" si="70"/>
        <v>#DIV/0!</v>
      </c>
      <c r="U487" s="13" t="e">
        <f t="shared" si="67"/>
        <v>#DIV/0!</v>
      </c>
    </row>
    <row r="488" spans="3:21" x14ac:dyDescent="0.25">
      <c r="C488" s="20">
        <f t="shared" si="71"/>
        <v>0</v>
      </c>
      <c r="H488" s="13">
        <f t="shared" si="65"/>
        <v>0</v>
      </c>
      <c r="I488" s="15" t="e">
        <f t="shared" si="66"/>
        <v>#DIV/0!</v>
      </c>
      <c r="N488" s="12" t="e">
        <f t="shared" si="68"/>
        <v>#DIV/0!</v>
      </c>
      <c r="O488" s="15">
        <f>CHOOSE(MATCH(MONTH(A488)*100+DAY(A488),{0;316;501;1001;1115},1),0.7,0.75,0.8,0.75,0.7)</f>
        <v>0.7</v>
      </c>
      <c r="P488" s="11" t="e">
        <f t="shared" si="64"/>
        <v>#DIV/0!</v>
      </c>
      <c r="Q488" s="11">
        <f t="shared" si="72"/>
        <v>0.59066861168911811</v>
      </c>
      <c r="R488" s="13" t="e">
        <f t="shared" si="69"/>
        <v>#DIV/0!</v>
      </c>
      <c r="T488" s="21" t="e">
        <f t="shared" si="70"/>
        <v>#DIV/0!</v>
      </c>
      <c r="U488" s="13" t="e">
        <f t="shared" si="67"/>
        <v>#DIV/0!</v>
      </c>
    </row>
    <row r="489" spans="3:21" x14ac:dyDescent="0.25">
      <c r="C489" s="20">
        <f t="shared" si="71"/>
        <v>0</v>
      </c>
      <c r="H489" s="13">
        <f t="shared" si="65"/>
        <v>0</v>
      </c>
      <c r="I489" s="15" t="e">
        <f t="shared" si="66"/>
        <v>#DIV/0!</v>
      </c>
      <c r="N489" s="12" t="e">
        <f t="shared" si="68"/>
        <v>#DIV/0!</v>
      </c>
      <c r="O489" s="15">
        <f>CHOOSE(MATCH(MONTH(A489)*100+DAY(A489),{0;316;501;1001;1115},1),0.7,0.75,0.8,0.75,0.7)</f>
        <v>0.7</v>
      </c>
      <c r="P489" s="11" t="e">
        <f t="shared" si="64"/>
        <v>#DIV/0!</v>
      </c>
      <c r="Q489" s="11">
        <f t="shared" si="72"/>
        <v>0.59066861168911811</v>
      </c>
      <c r="R489" s="13" t="e">
        <f t="shared" si="69"/>
        <v>#DIV/0!</v>
      </c>
      <c r="T489" s="21" t="e">
        <f t="shared" si="70"/>
        <v>#DIV/0!</v>
      </c>
      <c r="U489" s="13" t="e">
        <f t="shared" si="67"/>
        <v>#DIV/0!</v>
      </c>
    </row>
    <row r="490" spans="3:21" x14ac:dyDescent="0.25">
      <c r="C490" s="20">
        <f t="shared" si="71"/>
        <v>0</v>
      </c>
      <c r="H490" s="13">
        <f t="shared" si="65"/>
        <v>0</v>
      </c>
      <c r="I490" s="15" t="e">
        <f t="shared" si="66"/>
        <v>#DIV/0!</v>
      </c>
      <c r="N490" s="12" t="e">
        <f t="shared" si="68"/>
        <v>#DIV/0!</v>
      </c>
      <c r="O490" s="15">
        <f>CHOOSE(MATCH(MONTH(A490)*100+DAY(A490),{0;316;501;1001;1115},1),0.7,0.75,0.8,0.75,0.7)</f>
        <v>0.7</v>
      </c>
      <c r="P490" s="11" t="e">
        <f t="shared" si="64"/>
        <v>#DIV/0!</v>
      </c>
      <c r="Q490" s="11">
        <f t="shared" si="72"/>
        <v>0.59066861168911811</v>
      </c>
      <c r="R490" s="13" t="e">
        <f t="shared" si="69"/>
        <v>#DIV/0!</v>
      </c>
      <c r="T490" s="21" t="e">
        <f t="shared" si="70"/>
        <v>#DIV/0!</v>
      </c>
      <c r="U490" s="13" t="e">
        <f t="shared" si="67"/>
        <v>#DIV/0!</v>
      </c>
    </row>
    <row r="491" spans="3:21" x14ac:dyDescent="0.25">
      <c r="C491" s="20">
        <f t="shared" si="71"/>
        <v>0</v>
      </c>
      <c r="H491" s="13">
        <f t="shared" si="65"/>
        <v>0</v>
      </c>
      <c r="I491" s="15" t="e">
        <f t="shared" si="66"/>
        <v>#DIV/0!</v>
      </c>
      <c r="N491" s="12" t="e">
        <f t="shared" si="68"/>
        <v>#DIV/0!</v>
      </c>
      <c r="O491" s="15">
        <f>CHOOSE(MATCH(MONTH(A491)*100+DAY(A491),{0;316;501;1001;1115},1),0.7,0.75,0.8,0.75,0.7)</f>
        <v>0.7</v>
      </c>
      <c r="P491" s="11" t="e">
        <f t="shared" si="64"/>
        <v>#DIV/0!</v>
      </c>
      <c r="Q491" s="11">
        <f t="shared" si="72"/>
        <v>0.59066861168911811</v>
      </c>
      <c r="R491" s="13" t="e">
        <f t="shared" si="69"/>
        <v>#DIV/0!</v>
      </c>
      <c r="T491" s="21" t="e">
        <f t="shared" si="70"/>
        <v>#DIV/0!</v>
      </c>
      <c r="U491" s="13" t="e">
        <f t="shared" si="67"/>
        <v>#DIV/0!</v>
      </c>
    </row>
    <row r="492" spans="3:21" x14ac:dyDescent="0.25">
      <c r="C492" s="20">
        <f t="shared" si="71"/>
        <v>0</v>
      </c>
      <c r="H492" s="13">
        <f t="shared" si="65"/>
        <v>0</v>
      </c>
      <c r="I492" s="15" t="e">
        <f t="shared" si="66"/>
        <v>#DIV/0!</v>
      </c>
      <c r="N492" s="12" t="e">
        <f t="shared" si="68"/>
        <v>#DIV/0!</v>
      </c>
      <c r="O492" s="15">
        <f>CHOOSE(MATCH(MONTH(A492)*100+DAY(A492),{0;316;501;1001;1115},1),0.7,0.75,0.8,0.75,0.7)</f>
        <v>0.7</v>
      </c>
      <c r="P492" s="11" t="e">
        <f t="shared" si="64"/>
        <v>#DIV/0!</v>
      </c>
      <c r="Q492" s="11">
        <f t="shared" si="72"/>
        <v>0.59066861168911811</v>
      </c>
      <c r="R492" s="13" t="e">
        <f t="shared" si="69"/>
        <v>#DIV/0!</v>
      </c>
      <c r="T492" s="21" t="e">
        <f t="shared" si="70"/>
        <v>#DIV/0!</v>
      </c>
      <c r="U492" s="13" t="e">
        <f t="shared" si="67"/>
        <v>#DIV/0!</v>
      </c>
    </row>
    <row r="493" spans="3:21" x14ac:dyDescent="0.25">
      <c r="C493" s="20">
        <f t="shared" si="71"/>
        <v>0</v>
      </c>
      <c r="H493" s="13">
        <f t="shared" si="65"/>
        <v>0</v>
      </c>
      <c r="I493" s="15" t="e">
        <f t="shared" si="66"/>
        <v>#DIV/0!</v>
      </c>
      <c r="N493" s="12" t="e">
        <f t="shared" si="68"/>
        <v>#DIV/0!</v>
      </c>
      <c r="O493" s="15">
        <f>CHOOSE(MATCH(MONTH(A493)*100+DAY(A493),{0;316;501;1001;1115},1),0.7,0.75,0.8,0.75,0.7)</f>
        <v>0.7</v>
      </c>
      <c r="P493" s="11" t="e">
        <f t="shared" si="64"/>
        <v>#DIV/0!</v>
      </c>
      <c r="Q493" s="11">
        <f t="shared" si="72"/>
        <v>0.59066861168911811</v>
      </c>
      <c r="R493" s="13" t="e">
        <f t="shared" si="69"/>
        <v>#DIV/0!</v>
      </c>
      <c r="T493" s="21" t="e">
        <f t="shared" si="70"/>
        <v>#DIV/0!</v>
      </c>
      <c r="U493" s="13" t="e">
        <f t="shared" si="67"/>
        <v>#DIV/0!</v>
      </c>
    </row>
    <row r="494" spans="3:21" x14ac:dyDescent="0.25">
      <c r="C494" s="20">
        <f t="shared" si="71"/>
        <v>0</v>
      </c>
      <c r="H494" s="13">
        <f t="shared" si="65"/>
        <v>0</v>
      </c>
      <c r="I494" s="15" t="e">
        <f t="shared" si="66"/>
        <v>#DIV/0!</v>
      </c>
      <c r="N494" s="12" t="e">
        <f t="shared" si="68"/>
        <v>#DIV/0!</v>
      </c>
      <c r="O494" s="15">
        <f>CHOOSE(MATCH(MONTH(A494)*100+DAY(A494),{0;316;501;1001;1115},1),0.7,0.75,0.8,0.75,0.7)</f>
        <v>0.7</v>
      </c>
      <c r="P494" s="11" t="e">
        <f t="shared" si="64"/>
        <v>#DIV/0!</v>
      </c>
      <c r="Q494" s="11">
        <f t="shared" si="72"/>
        <v>0.59066861168911811</v>
      </c>
      <c r="R494" s="13" t="e">
        <f t="shared" si="69"/>
        <v>#DIV/0!</v>
      </c>
      <c r="T494" s="21" t="e">
        <f t="shared" si="70"/>
        <v>#DIV/0!</v>
      </c>
      <c r="U494" s="13" t="e">
        <f t="shared" si="67"/>
        <v>#DIV/0!</v>
      </c>
    </row>
    <row r="495" spans="3:21" x14ac:dyDescent="0.25">
      <c r="C495" s="20">
        <f t="shared" si="71"/>
        <v>0</v>
      </c>
      <c r="H495" s="13">
        <f t="shared" si="65"/>
        <v>0</v>
      </c>
      <c r="I495" s="15" t="e">
        <f t="shared" si="66"/>
        <v>#DIV/0!</v>
      </c>
      <c r="N495" s="12" t="e">
        <f t="shared" si="68"/>
        <v>#DIV/0!</v>
      </c>
      <c r="O495" s="15">
        <f>CHOOSE(MATCH(MONTH(A495)*100+DAY(A495),{0;316;501;1001;1115},1),0.7,0.75,0.8,0.75,0.7)</f>
        <v>0.7</v>
      </c>
      <c r="P495" s="11" t="e">
        <f t="shared" si="64"/>
        <v>#DIV/0!</v>
      </c>
      <c r="Q495" s="11">
        <f t="shared" si="72"/>
        <v>0.59066861168911811</v>
      </c>
      <c r="R495" s="13" t="e">
        <f t="shared" si="69"/>
        <v>#DIV/0!</v>
      </c>
      <c r="T495" s="21" t="e">
        <f t="shared" si="70"/>
        <v>#DIV/0!</v>
      </c>
      <c r="U495" s="13" t="e">
        <f t="shared" si="67"/>
        <v>#DIV/0!</v>
      </c>
    </row>
    <row r="496" spans="3:21" x14ac:dyDescent="0.25">
      <c r="C496" s="20">
        <f t="shared" si="71"/>
        <v>0</v>
      </c>
      <c r="H496" s="13">
        <f t="shared" si="65"/>
        <v>0</v>
      </c>
      <c r="I496" s="15" t="e">
        <f t="shared" si="66"/>
        <v>#DIV/0!</v>
      </c>
      <c r="N496" s="12" t="e">
        <f t="shared" si="68"/>
        <v>#DIV/0!</v>
      </c>
      <c r="O496" s="15">
        <f>CHOOSE(MATCH(MONTH(A496)*100+DAY(A496),{0;316;501;1001;1115},1),0.7,0.75,0.8,0.75,0.7)</f>
        <v>0.7</v>
      </c>
      <c r="P496" s="11" t="e">
        <f t="shared" si="64"/>
        <v>#DIV/0!</v>
      </c>
      <c r="Q496" s="11">
        <f t="shared" si="72"/>
        <v>0.59066861168911811</v>
      </c>
      <c r="R496" s="13" t="e">
        <f t="shared" si="69"/>
        <v>#DIV/0!</v>
      </c>
      <c r="T496" s="21" t="e">
        <f t="shared" si="70"/>
        <v>#DIV/0!</v>
      </c>
      <c r="U496" s="13" t="e">
        <f t="shared" si="67"/>
        <v>#DIV/0!</v>
      </c>
    </row>
    <row r="497" spans="3:21" x14ac:dyDescent="0.25">
      <c r="C497" s="20">
        <f t="shared" si="71"/>
        <v>0</v>
      </c>
      <c r="H497" s="13">
        <f t="shared" si="65"/>
        <v>0</v>
      </c>
      <c r="I497" s="15" t="e">
        <f t="shared" si="66"/>
        <v>#DIV/0!</v>
      </c>
      <c r="N497" s="12" t="e">
        <f t="shared" si="68"/>
        <v>#DIV/0!</v>
      </c>
      <c r="O497" s="15">
        <f>CHOOSE(MATCH(MONTH(A497)*100+DAY(A497),{0;316;501;1001;1115},1),0.7,0.75,0.8,0.75,0.7)</f>
        <v>0.7</v>
      </c>
      <c r="P497" s="11" t="e">
        <f t="shared" si="64"/>
        <v>#DIV/0!</v>
      </c>
      <c r="Q497" s="11">
        <f t="shared" si="72"/>
        <v>0.59066861168911811</v>
      </c>
      <c r="R497" s="13" t="e">
        <f t="shared" si="69"/>
        <v>#DIV/0!</v>
      </c>
      <c r="T497" s="21" t="e">
        <f t="shared" si="70"/>
        <v>#DIV/0!</v>
      </c>
      <c r="U497" s="13" t="e">
        <f t="shared" si="67"/>
        <v>#DIV/0!</v>
      </c>
    </row>
    <row r="498" spans="3:21" x14ac:dyDescent="0.25">
      <c r="C498" s="20">
        <f t="shared" si="71"/>
        <v>0</v>
      </c>
      <c r="H498" s="13">
        <f t="shared" si="65"/>
        <v>0</v>
      </c>
      <c r="I498" s="15" t="e">
        <f t="shared" si="66"/>
        <v>#DIV/0!</v>
      </c>
      <c r="N498" s="12" t="e">
        <f t="shared" si="68"/>
        <v>#DIV/0!</v>
      </c>
      <c r="O498" s="15">
        <f>CHOOSE(MATCH(MONTH(A498)*100+DAY(A498),{0;316;501;1001;1115},1),0.7,0.75,0.8,0.75,0.7)</f>
        <v>0.7</v>
      </c>
      <c r="P498" s="11" t="e">
        <f t="shared" si="64"/>
        <v>#DIV/0!</v>
      </c>
      <c r="Q498" s="11">
        <f t="shared" si="72"/>
        <v>0.59066861168911811</v>
      </c>
      <c r="R498" s="13" t="e">
        <f t="shared" si="69"/>
        <v>#DIV/0!</v>
      </c>
      <c r="T498" s="21" t="e">
        <f t="shared" si="70"/>
        <v>#DIV/0!</v>
      </c>
      <c r="U498" s="13" t="e">
        <f t="shared" si="67"/>
        <v>#DIV/0!</v>
      </c>
    </row>
    <row r="499" spans="3:21" x14ac:dyDescent="0.25">
      <c r="C499" s="20">
        <f t="shared" si="71"/>
        <v>0</v>
      </c>
      <c r="H499" s="13">
        <f t="shared" si="65"/>
        <v>0</v>
      </c>
      <c r="I499" s="15" t="e">
        <f t="shared" si="66"/>
        <v>#DIV/0!</v>
      </c>
      <c r="N499" s="12" t="e">
        <f t="shared" si="68"/>
        <v>#DIV/0!</v>
      </c>
      <c r="O499" s="15">
        <f>CHOOSE(MATCH(MONTH(A499)*100+DAY(A499),{0;316;501;1001;1115},1),0.7,0.75,0.8,0.75,0.7)</f>
        <v>0.7</v>
      </c>
      <c r="P499" s="11" t="e">
        <f t="shared" si="64"/>
        <v>#DIV/0!</v>
      </c>
      <c r="Q499" s="11">
        <f t="shared" si="72"/>
        <v>0.59066861168911811</v>
      </c>
      <c r="R499" s="13" t="e">
        <f t="shared" si="69"/>
        <v>#DIV/0!</v>
      </c>
      <c r="T499" s="21" t="e">
        <f t="shared" si="70"/>
        <v>#DIV/0!</v>
      </c>
      <c r="U499" s="13" t="e">
        <f t="shared" si="67"/>
        <v>#DIV/0!</v>
      </c>
    </row>
    <row r="500" spans="3:21" x14ac:dyDescent="0.25">
      <c r="C500" s="20">
        <f t="shared" si="71"/>
        <v>0</v>
      </c>
      <c r="H500" s="13">
        <f t="shared" si="65"/>
        <v>0</v>
      </c>
      <c r="I500" s="15" t="e">
        <f t="shared" si="66"/>
        <v>#DIV/0!</v>
      </c>
      <c r="N500" s="12" t="e">
        <f t="shared" si="68"/>
        <v>#DIV/0!</v>
      </c>
      <c r="O500" s="15">
        <f>CHOOSE(MATCH(MONTH(A500)*100+DAY(A500),{0;316;501;1001;1115},1),0.7,0.75,0.8,0.75,0.7)</f>
        <v>0.7</v>
      </c>
      <c r="P500" s="11" t="e">
        <f t="shared" si="64"/>
        <v>#DIV/0!</v>
      </c>
      <c r="Q500" s="11">
        <f t="shared" si="72"/>
        <v>0.59066861168911811</v>
      </c>
      <c r="R500" s="13" t="e">
        <f t="shared" si="69"/>
        <v>#DIV/0!</v>
      </c>
      <c r="T500" s="21" t="e">
        <f t="shared" si="70"/>
        <v>#DIV/0!</v>
      </c>
      <c r="U500" s="13" t="e">
        <f t="shared" si="67"/>
        <v>#DIV/0!</v>
      </c>
    </row>
    <row r="501" spans="3:21" x14ac:dyDescent="0.25">
      <c r="C501" s="20">
        <f t="shared" si="71"/>
        <v>0</v>
      </c>
      <c r="H501" s="13">
        <f t="shared" si="65"/>
        <v>0</v>
      </c>
      <c r="I501" s="15" t="e">
        <f t="shared" si="66"/>
        <v>#DIV/0!</v>
      </c>
      <c r="N501" s="12" t="e">
        <f t="shared" si="68"/>
        <v>#DIV/0!</v>
      </c>
      <c r="O501" s="15">
        <f>CHOOSE(MATCH(MONTH(A501)*100+DAY(A501),{0;316;501;1001;1115},1),0.7,0.75,0.8,0.75,0.7)</f>
        <v>0.7</v>
      </c>
      <c r="P501" s="11" t="e">
        <f t="shared" si="64"/>
        <v>#DIV/0!</v>
      </c>
      <c r="Q501" s="11">
        <f t="shared" si="72"/>
        <v>0.59066861168911811</v>
      </c>
      <c r="R501" s="13" t="e">
        <f t="shared" si="69"/>
        <v>#DIV/0!</v>
      </c>
      <c r="T501" s="21" t="e">
        <f t="shared" si="70"/>
        <v>#DIV/0!</v>
      </c>
      <c r="U501" s="13" t="e">
        <f t="shared" si="67"/>
        <v>#DIV/0!</v>
      </c>
    </row>
    <row r="502" spans="3:21" x14ac:dyDescent="0.25">
      <c r="C502" s="20">
        <f t="shared" si="71"/>
        <v>0</v>
      </c>
      <c r="H502" s="13">
        <f t="shared" si="65"/>
        <v>0</v>
      </c>
      <c r="I502" s="15" t="e">
        <f t="shared" si="66"/>
        <v>#DIV/0!</v>
      </c>
      <c r="N502" s="12" t="e">
        <f t="shared" si="68"/>
        <v>#DIV/0!</v>
      </c>
      <c r="O502" s="15">
        <f>CHOOSE(MATCH(MONTH(A502)*100+DAY(A502),{0;316;501;1001;1115},1),0.7,0.75,0.8,0.75,0.7)</f>
        <v>0.7</v>
      </c>
      <c r="P502" s="11" t="e">
        <f t="shared" si="64"/>
        <v>#DIV/0!</v>
      </c>
      <c r="Q502" s="11">
        <f t="shared" si="72"/>
        <v>0.59066861168911811</v>
      </c>
      <c r="R502" s="13" t="e">
        <f t="shared" si="69"/>
        <v>#DIV/0!</v>
      </c>
      <c r="T502" s="21" t="e">
        <f t="shared" si="70"/>
        <v>#DIV/0!</v>
      </c>
      <c r="U502" s="13" t="e">
        <f t="shared" si="67"/>
        <v>#DIV/0!</v>
      </c>
    </row>
    <row r="503" spans="3:21" x14ac:dyDescent="0.25">
      <c r="C503" s="20">
        <f t="shared" si="71"/>
        <v>0</v>
      </c>
      <c r="H503" s="13">
        <f t="shared" si="65"/>
        <v>0</v>
      </c>
      <c r="I503" s="15" t="e">
        <f t="shared" si="66"/>
        <v>#DIV/0!</v>
      </c>
      <c r="N503" s="12" t="e">
        <f t="shared" si="68"/>
        <v>#DIV/0!</v>
      </c>
      <c r="O503" s="15">
        <f>CHOOSE(MATCH(MONTH(A503)*100+DAY(A503),{0;316;501;1001;1115},1),0.7,0.75,0.8,0.75,0.7)</f>
        <v>0.7</v>
      </c>
      <c r="P503" s="11" t="e">
        <f t="shared" si="64"/>
        <v>#DIV/0!</v>
      </c>
      <c r="Q503" s="11">
        <f t="shared" si="72"/>
        <v>0.59066861168911811</v>
      </c>
      <c r="R503" s="13" t="e">
        <f t="shared" si="69"/>
        <v>#DIV/0!</v>
      </c>
      <c r="T503" s="21" t="e">
        <f t="shared" si="70"/>
        <v>#DIV/0!</v>
      </c>
      <c r="U503" s="13" t="e">
        <f t="shared" si="67"/>
        <v>#DIV/0!</v>
      </c>
    </row>
    <row r="504" spans="3:21" x14ac:dyDescent="0.25">
      <c r="C504" s="20">
        <f t="shared" si="71"/>
        <v>0</v>
      </c>
      <c r="H504" s="13">
        <f t="shared" si="65"/>
        <v>0</v>
      </c>
      <c r="I504" s="15" t="e">
        <f t="shared" si="66"/>
        <v>#DIV/0!</v>
      </c>
      <c r="N504" s="12" t="e">
        <f t="shared" si="68"/>
        <v>#DIV/0!</v>
      </c>
      <c r="O504" s="15">
        <f>CHOOSE(MATCH(MONTH(A504)*100+DAY(A504),{0;316;501;1001;1115},1),0.7,0.75,0.8,0.75,0.7)</f>
        <v>0.7</v>
      </c>
      <c r="P504" s="11" t="e">
        <f t="shared" si="64"/>
        <v>#DIV/0!</v>
      </c>
      <c r="Q504" s="11">
        <f t="shared" si="72"/>
        <v>0.59066861168911811</v>
      </c>
      <c r="R504" s="13" t="e">
        <f t="shared" si="69"/>
        <v>#DIV/0!</v>
      </c>
      <c r="T504" s="21" t="e">
        <f t="shared" si="70"/>
        <v>#DIV/0!</v>
      </c>
      <c r="U504" s="13" t="e">
        <f t="shared" si="67"/>
        <v>#DIV/0!</v>
      </c>
    </row>
    <row r="505" spans="3:21" x14ac:dyDescent="0.25">
      <c r="C505" s="20">
        <f t="shared" si="71"/>
        <v>0</v>
      </c>
      <c r="H505" s="13">
        <f t="shared" si="65"/>
        <v>0</v>
      </c>
      <c r="I505" s="15" t="e">
        <f t="shared" si="66"/>
        <v>#DIV/0!</v>
      </c>
      <c r="N505" s="12" t="e">
        <f t="shared" si="68"/>
        <v>#DIV/0!</v>
      </c>
      <c r="O505" s="15">
        <f>CHOOSE(MATCH(MONTH(A505)*100+DAY(A505),{0;316;501;1001;1115},1),0.7,0.75,0.8,0.75,0.7)</f>
        <v>0.7</v>
      </c>
      <c r="P505" s="11" t="e">
        <f t="shared" si="64"/>
        <v>#DIV/0!</v>
      </c>
      <c r="Q505" s="11">
        <f t="shared" si="72"/>
        <v>0.59066861168911811</v>
      </c>
      <c r="R505" s="13" t="e">
        <f t="shared" si="69"/>
        <v>#DIV/0!</v>
      </c>
      <c r="T505" s="21" t="e">
        <f t="shared" si="70"/>
        <v>#DIV/0!</v>
      </c>
      <c r="U505" s="13" t="e">
        <f t="shared" si="67"/>
        <v>#DIV/0!</v>
      </c>
    </row>
    <row r="506" spans="3:21" x14ac:dyDescent="0.25">
      <c r="C506" s="20">
        <f t="shared" si="71"/>
        <v>0</v>
      </c>
      <c r="H506" s="13">
        <f t="shared" si="65"/>
        <v>0</v>
      </c>
      <c r="I506" s="15" t="e">
        <f t="shared" si="66"/>
        <v>#DIV/0!</v>
      </c>
      <c r="N506" s="12" t="e">
        <f t="shared" si="68"/>
        <v>#DIV/0!</v>
      </c>
      <c r="O506" s="15">
        <f>CHOOSE(MATCH(MONTH(A506)*100+DAY(A506),{0;316;501;1001;1115},1),0.7,0.75,0.8,0.75,0.7)</f>
        <v>0.7</v>
      </c>
      <c r="P506" s="11" t="e">
        <f t="shared" si="64"/>
        <v>#DIV/0!</v>
      </c>
      <c r="Q506" s="11">
        <f t="shared" si="72"/>
        <v>0.59066861168911811</v>
      </c>
      <c r="R506" s="13" t="e">
        <f t="shared" si="69"/>
        <v>#DIV/0!</v>
      </c>
      <c r="T506" s="21" t="e">
        <f t="shared" si="70"/>
        <v>#DIV/0!</v>
      </c>
      <c r="U506" s="13" t="e">
        <f t="shared" si="67"/>
        <v>#DIV/0!</v>
      </c>
    </row>
    <row r="507" spans="3:21" x14ac:dyDescent="0.25">
      <c r="C507" s="20">
        <f t="shared" si="71"/>
        <v>0</v>
      </c>
      <c r="H507" s="13">
        <f t="shared" si="65"/>
        <v>0</v>
      </c>
      <c r="I507" s="15" t="e">
        <f t="shared" si="66"/>
        <v>#DIV/0!</v>
      </c>
      <c r="N507" s="12" t="e">
        <f t="shared" si="68"/>
        <v>#DIV/0!</v>
      </c>
      <c r="O507" s="15">
        <f>CHOOSE(MATCH(MONTH(A507)*100+DAY(A507),{0;316;501;1001;1115},1),0.7,0.75,0.8,0.75,0.7)</f>
        <v>0.7</v>
      </c>
      <c r="P507" s="11" t="e">
        <f t="shared" si="64"/>
        <v>#DIV/0!</v>
      </c>
      <c r="Q507" s="11">
        <f t="shared" si="72"/>
        <v>0.59066861168911811</v>
      </c>
      <c r="R507" s="13" t="e">
        <f t="shared" si="69"/>
        <v>#DIV/0!</v>
      </c>
      <c r="T507" s="21" t="e">
        <f t="shared" si="70"/>
        <v>#DIV/0!</v>
      </c>
      <c r="U507" s="13" t="e">
        <f t="shared" si="67"/>
        <v>#DIV/0!</v>
      </c>
    </row>
    <row r="508" spans="3:21" x14ac:dyDescent="0.25">
      <c r="C508" s="20">
        <f t="shared" si="71"/>
        <v>0</v>
      </c>
      <c r="H508" s="13">
        <f t="shared" si="65"/>
        <v>0</v>
      </c>
      <c r="I508" s="15" t="e">
        <f t="shared" si="66"/>
        <v>#DIV/0!</v>
      </c>
      <c r="N508" s="12" t="e">
        <f t="shared" si="68"/>
        <v>#DIV/0!</v>
      </c>
      <c r="O508" s="15">
        <f>CHOOSE(MATCH(MONTH(A508)*100+DAY(A508),{0;316;501;1001;1115},1),0.7,0.75,0.8,0.75,0.7)</f>
        <v>0.7</v>
      </c>
      <c r="P508" s="11" t="e">
        <f t="shared" si="64"/>
        <v>#DIV/0!</v>
      </c>
      <c r="Q508" s="11">
        <f t="shared" si="72"/>
        <v>0.59066861168911811</v>
      </c>
      <c r="R508" s="13" t="e">
        <f t="shared" si="69"/>
        <v>#DIV/0!</v>
      </c>
      <c r="T508" s="21" t="e">
        <f t="shared" si="70"/>
        <v>#DIV/0!</v>
      </c>
      <c r="U508" s="13" t="e">
        <f t="shared" si="67"/>
        <v>#DIV/0!</v>
      </c>
    </row>
    <row r="509" spans="3:21" x14ac:dyDescent="0.25">
      <c r="C509" s="20">
        <f t="shared" si="71"/>
        <v>0</v>
      </c>
      <c r="H509" s="13">
        <f t="shared" si="65"/>
        <v>0</v>
      </c>
      <c r="I509" s="15" t="e">
        <f t="shared" si="66"/>
        <v>#DIV/0!</v>
      </c>
      <c r="N509" s="12" t="e">
        <f t="shared" si="68"/>
        <v>#DIV/0!</v>
      </c>
      <c r="O509" s="15">
        <f>CHOOSE(MATCH(MONTH(A509)*100+DAY(A509),{0;316;501;1001;1115},1),0.7,0.75,0.8,0.75,0.7)</f>
        <v>0.7</v>
      </c>
      <c r="P509" s="11" t="e">
        <f t="shared" si="64"/>
        <v>#DIV/0!</v>
      </c>
      <c r="Q509" s="11">
        <f t="shared" si="72"/>
        <v>0.59066861168911811</v>
      </c>
      <c r="R509" s="13" t="e">
        <f t="shared" si="69"/>
        <v>#DIV/0!</v>
      </c>
      <c r="T509" s="21" t="e">
        <f t="shared" si="70"/>
        <v>#DIV/0!</v>
      </c>
      <c r="U509" s="13" t="e">
        <f t="shared" si="67"/>
        <v>#DIV/0!</v>
      </c>
    </row>
    <row r="510" spans="3:21" x14ac:dyDescent="0.25">
      <c r="C510" s="20">
        <f t="shared" si="71"/>
        <v>0</v>
      </c>
      <c r="H510" s="13">
        <f t="shared" si="65"/>
        <v>0</v>
      </c>
      <c r="I510" s="15" t="e">
        <f t="shared" si="66"/>
        <v>#DIV/0!</v>
      </c>
      <c r="N510" s="12" t="e">
        <f t="shared" si="68"/>
        <v>#DIV/0!</v>
      </c>
      <c r="O510" s="15">
        <f>CHOOSE(MATCH(MONTH(A510)*100+DAY(A510),{0;316;501;1001;1115},1),0.7,0.75,0.8,0.75,0.7)</f>
        <v>0.7</v>
      </c>
      <c r="P510" s="11" t="e">
        <f t="shared" si="64"/>
        <v>#DIV/0!</v>
      </c>
      <c r="Q510" s="11">
        <f t="shared" si="72"/>
        <v>0.59066861168911811</v>
      </c>
      <c r="R510" s="13" t="e">
        <f t="shared" si="69"/>
        <v>#DIV/0!</v>
      </c>
      <c r="T510" s="21" t="e">
        <f t="shared" si="70"/>
        <v>#DIV/0!</v>
      </c>
      <c r="U510" s="13" t="e">
        <f t="shared" si="67"/>
        <v>#DIV/0!</v>
      </c>
    </row>
    <row r="511" spans="3:21" x14ac:dyDescent="0.25">
      <c r="C511" s="20">
        <f t="shared" si="71"/>
        <v>0</v>
      </c>
      <c r="H511" s="13">
        <f t="shared" si="65"/>
        <v>0</v>
      </c>
      <c r="I511" s="15" t="e">
        <f t="shared" si="66"/>
        <v>#DIV/0!</v>
      </c>
      <c r="N511" s="12" t="e">
        <f t="shared" si="68"/>
        <v>#DIV/0!</v>
      </c>
      <c r="O511" s="15">
        <f>CHOOSE(MATCH(MONTH(A511)*100+DAY(A511),{0;316;501;1001;1115},1),0.7,0.75,0.8,0.75,0.7)</f>
        <v>0.7</v>
      </c>
      <c r="P511" s="11" t="e">
        <f t="shared" si="64"/>
        <v>#DIV/0!</v>
      </c>
      <c r="Q511" s="11">
        <f t="shared" si="72"/>
        <v>0.59066861168911811</v>
      </c>
      <c r="R511" s="13" t="e">
        <f t="shared" si="69"/>
        <v>#DIV/0!</v>
      </c>
      <c r="T511" s="21" t="e">
        <f t="shared" si="70"/>
        <v>#DIV/0!</v>
      </c>
      <c r="U511" s="13" t="e">
        <f t="shared" si="67"/>
        <v>#DIV/0!</v>
      </c>
    </row>
    <row r="512" spans="3:21" x14ac:dyDescent="0.25">
      <c r="C512" s="20">
        <f t="shared" si="71"/>
        <v>0</v>
      </c>
      <c r="H512" s="13">
        <f t="shared" si="65"/>
        <v>0</v>
      </c>
      <c r="I512" s="15" t="e">
        <f t="shared" si="66"/>
        <v>#DIV/0!</v>
      </c>
      <c r="N512" s="12" t="e">
        <f t="shared" si="68"/>
        <v>#DIV/0!</v>
      </c>
      <c r="O512" s="15">
        <f>CHOOSE(MATCH(MONTH(A512)*100+DAY(A512),{0;316;501;1001;1115},1),0.7,0.75,0.8,0.75,0.7)</f>
        <v>0.7</v>
      </c>
      <c r="P512" s="11" t="e">
        <f t="shared" si="64"/>
        <v>#DIV/0!</v>
      </c>
      <c r="Q512" s="11">
        <f t="shared" si="72"/>
        <v>0.59066861168911811</v>
      </c>
      <c r="R512" s="13" t="e">
        <f t="shared" si="69"/>
        <v>#DIV/0!</v>
      </c>
      <c r="T512" s="21" t="e">
        <f t="shared" si="70"/>
        <v>#DIV/0!</v>
      </c>
      <c r="U512" s="13" t="e">
        <f t="shared" si="67"/>
        <v>#DIV/0!</v>
      </c>
    </row>
    <row r="513" spans="3:21" x14ac:dyDescent="0.25">
      <c r="C513" s="20">
        <f t="shared" si="71"/>
        <v>0</v>
      </c>
      <c r="H513" s="13">
        <f t="shared" si="65"/>
        <v>0</v>
      </c>
      <c r="I513" s="15" t="e">
        <f t="shared" si="66"/>
        <v>#DIV/0!</v>
      </c>
      <c r="N513" s="12" t="e">
        <f t="shared" si="68"/>
        <v>#DIV/0!</v>
      </c>
      <c r="O513" s="15">
        <f>CHOOSE(MATCH(MONTH(A513)*100+DAY(A513),{0;316;501;1001;1115},1),0.7,0.75,0.8,0.75,0.7)</f>
        <v>0.7</v>
      </c>
      <c r="P513" s="11" t="e">
        <f t="shared" si="64"/>
        <v>#DIV/0!</v>
      </c>
      <c r="Q513" s="11">
        <f t="shared" si="72"/>
        <v>0.59066861168911811</v>
      </c>
      <c r="R513" s="13" t="e">
        <f t="shared" si="69"/>
        <v>#DIV/0!</v>
      </c>
      <c r="T513" s="21" t="e">
        <f t="shared" si="70"/>
        <v>#DIV/0!</v>
      </c>
      <c r="U513" s="13" t="e">
        <f t="shared" si="67"/>
        <v>#DIV/0!</v>
      </c>
    </row>
    <row r="514" spans="3:21" x14ac:dyDescent="0.25">
      <c r="C514" s="20">
        <f t="shared" si="71"/>
        <v>0</v>
      </c>
      <c r="H514" s="13">
        <f t="shared" si="65"/>
        <v>0</v>
      </c>
      <c r="I514" s="15" t="e">
        <f t="shared" si="66"/>
        <v>#DIV/0!</v>
      </c>
      <c r="N514" s="12" t="e">
        <f t="shared" si="68"/>
        <v>#DIV/0!</v>
      </c>
      <c r="O514" s="15">
        <f>CHOOSE(MATCH(MONTH(A514)*100+DAY(A514),{0;316;501;1001;1115},1),0.7,0.75,0.8,0.75,0.7)</f>
        <v>0.7</v>
      </c>
      <c r="P514" s="11" t="e">
        <f t="shared" si="64"/>
        <v>#DIV/0!</v>
      </c>
      <c r="Q514" s="11">
        <f t="shared" si="72"/>
        <v>0.59066861168911811</v>
      </c>
      <c r="R514" s="13" t="e">
        <f t="shared" si="69"/>
        <v>#DIV/0!</v>
      </c>
      <c r="T514" s="21" t="e">
        <f t="shared" si="70"/>
        <v>#DIV/0!</v>
      </c>
      <c r="U514" s="13" t="e">
        <f t="shared" si="67"/>
        <v>#DIV/0!</v>
      </c>
    </row>
    <row r="515" spans="3:21" x14ac:dyDescent="0.25">
      <c r="C515" s="20">
        <f t="shared" si="71"/>
        <v>0</v>
      </c>
      <c r="H515" s="13">
        <f t="shared" si="65"/>
        <v>0</v>
      </c>
      <c r="I515" s="15" t="e">
        <f t="shared" si="66"/>
        <v>#DIV/0!</v>
      </c>
      <c r="N515" s="12" t="e">
        <f t="shared" si="68"/>
        <v>#DIV/0!</v>
      </c>
      <c r="O515" s="15">
        <f>CHOOSE(MATCH(MONTH(A515)*100+DAY(A515),{0;316;501;1001;1115},1),0.7,0.75,0.8,0.75,0.7)</f>
        <v>0.7</v>
      </c>
      <c r="P515" s="11" t="e">
        <f t="shared" si="64"/>
        <v>#DIV/0!</v>
      </c>
      <c r="Q515" s="11">
        <f t="shared" si="72"/>
        <v>0.59066861168911811</v>
      </c>
      <c r="R515" s="13" t="e">
        <f t="shared" si="69"/>
        <v>#DIV/0!</v>
      </c>
      <c r="T515" s="21" t="e">
        <f t="shared" si="70"/>
        <v>#DIV/0!</v>
      </c>
      <c r="U515" s="13" t="e">
        <f t="shared" si="67"/>
        <v>#DIV/0!</v>
      </c>
    </row>
    <row r="516" spans="3:21" x14ac:dyDescent="0.25">
      <c r="C516" s="20">
        <f t="shared" si="71"/>
        <v>0</v>
      </c>
      <c r="H516" s="13">
        <f t="shared" si="65"/>
        <v>0</v>
      </c>
      <c r="I516" s="15" t="e">
        <f t="shared" si="66"/>
        <v>#DIV/0!</v>
      </c>
      <c r="N516" s="12" t="e">
        <f t="shared" si="68"/>
        <v>#DIV/0!</v>
      </c>
      <c r="O516" s="15">
        <f>CHOOSE(MATCH(MONTH(A516)*100+DAY(A516),{0;316;501;1001;1115},1),0.7,0.75,0.8,0.75,0.7)</f>
        <v>0.7</v>
      </c>
      <c r="P516" s="11" t="e">
        <f t="shared" si="64"/>
        <v>#DIV/0!</v>
      </c>
      <c r="Q516" s="11">
        <f t="shared" si="72"/>
        <v>0.59066861168911811</v>
      </c>
      <c r="R516" s="13" t="e">
        <f t="shared" si="69"/>
        <v>#DIV/0!</v>
      </c>
      <c r="T516" s="21" t="e">
        <f t="shared" si="70"/>
        <v>#DIV/0!</v>
      </c>
      <c r="U516" s="13" t="e">
        <f t="shared" si="67"/>
        <v>#DIV/0!</v>
      </c>
    </row>
    <row r="517" spans="3:21" x14ac:dyDescent="0.25">
      <c r="C517" s="20">
        <f t="shared" si="71"/>
        <v>0</v>
      </c>
      <c r="H517" s="13">
        <f t="shared" si="65"/>
        <v>0</v>
      </c>
      <c r="I517" s="15" t="e">
        <f t="shared" si="66"/>
        <v>#DIV/0!</v>
      </c>
      <c r="N517" s="12" t="e">
        <f t="shared" si="68"/>
        <v>#DIV/0!</v>
      </c>
      <c r="O517" s="15">
        <f>CHOOSE(MATCH(MONTH(A517)*100+DAY(A517),{0;316;501;1001;1115},1),0.7,0.75,0.8,0.75,0.7)</f>
        <v>0.7</v>
      </c>
      <c r="P517" s="11" t="e">
        <f t="shared" si="64"/>
        <v>#DIV/0!</v>
      </c>
      <c r="Q517" s="11">
        <f t="shared" si="72"/>
        <v>0.59066861168911811</v>
      </c>
      <c r="R517" s="13" t="e">
        <f t="shared" si="69"/>
        <v>#DIV/0!</v>
      </c>
      <c r="T517" s="21" t="e">
        <f t="shared" si="70"/>
        <v>#DIV/0!</v>
      </c>
      <c r="U517" s="13" t="e">
        <f t="shared" si="67"/>
        <v>#DIV/0!</v>
      </c>
    </row>
    <row r="518" spans="3:21" x14ac:dyDescent="0.25">
      <c r="C518" s="20">
        <f t="shared" si="71"/>
        <v>0</v>
      </c>
      <c r="H518" s="13">
        <f t="shared" si="65"/>
        <v>0</v>
      </c>
      <c r="I518" s="15" t="e">
        <f t="shared" si="66"/>
        <v>#DIV/0!</v>
      </c>
      <c r="N518" s="12" t="e">
        <f t="shared" si="68"/>
        <v>#DIV/0!</v>
      </c>
      <c r="O518" s="15">
        <f>CHOOSE(MATCH(MONTH(A518)*100+DAY(A518),{0;316;501;1001;1115},1),0.7,0.75,0.8,0.75,0.7)</f>
        <v>0.7</v>
      </c>
      <c r="P518" s="11" t="e">
        <f t="shared" ref="P518:P581" si="73">((D518*O518)+(E518*0.1)+(F518*0.05))/(D518+E518+F518+G518)</f>
        <v>#DIV/0!</v>
      </c>
      <c r="Q518" s="11">
        <f t="shared" si="72"/>
        <v>0.59066861168911811</v>
      </c>
      <c r="R518" s="13" t="e">
        <f t="shared" si="69"/>
        <v>#DIV/0!</v>
      </c>
      <c r="T518" s="21" t="e">
        <f t="shared" si="70"/>
        <v>#DIV/0!</v>
      </c>
      <c r="U518" s="13" t="e">
        <f t="shared" si="67"/>
        <v>#DIV/0!</v>
      </c>
    </row>
    <row r="519" spans="3:21" x14ac:dyDescent="0.25">
      <c r="C519" s="20">
        <f t="shared" si="71"/>
        <v>0</v>
      </c>
      <c r="H519" s="13">
        <f t="shared" ref="H519:H582" si="74">D519+E519+F519+G519</f>
        <v>0</v>
      </c>
      <c r="I519" s="15" t="e">
        <f t="shared" ref="I519:I582" si="75">D519/(D519+E519+F519+G519)</f>
        <v>#DIV/0!</v>
      </c>
      <c r="N519" s="12" t="e">
        <f t="shared" si="68"/>
        <v>#DIV/0!</v>
      </c>
      <c r="O519" s="15">
        <f>CHOOSE(MATCH(MONTH(A519)*100+DAY(A519),{0;316;501;1001;1115},1),0.7,0.75,0.8,0.75,0.7)</f>
        <v>0.7</v>
      </c>
      <c r="P519" s="11" t="e">
        <f t="shared" si="73"/>
        <v>#DIV/0!</v>
      </c>
      <c r="Q519" s="11">
        <f t="shared" si="72"/>
        <v>0.59066861168911811</v>
      </c>
      <c r="R519" s="13" t="e">
        <f t="shared" si="69"/>
        <v>#DIV/0!</v>
      </c>
      <c r="T519" s="21" t="e">
        <f t="shared" si="70"/>
        <v>#DIV/0!</v>
      </c>
      <c r="U519" s="13" t="e">
        <f t="shared" ref="U519:U582" si="76">N518*R519</f>
        <v>#DIV/0!</v>
      </c>
    </row>
    <row r="520" spans="3:21" x14ac:dyDescent="0.25">
      <c r="C520" s="20">
        <f t="shared" si="71"/>
        <v>0</v>
      </c>
      <c r="H520" s="13">
        <f t="shared" si="74"/>
        <v>0</v>
      </c>
      <c r="I520" s="15" t="e">
        <f t="shared" si="75"/>
        <v>#DIV/0!</v>
      </c>
      <c r="N520" s="12" t="e">
        <f t="shared" ref="N520:N583" si="77">(D520*J520+E520*K520+F520*L520+G520*M520)/(D520+E520+F520+G520)</f>
        <v>#DIV/0!</v>
      </c>
      <c r="O520" s="15">
        <f>CHOOSE(MATCH(MONTH(A520)*100+DAY(A520),{0;316;501;1001;1115},1),0.7,0.75,0.8,0.75,0.7)</f>
        <v>0.7</v>
      </c>
      <c r="P520" s="11" t="e">
        <f t="shared" si="73"/>
        <v>#DIV/0!</v>
      </c>
      <c r="Q520" s="11">
        <f t="shared" si="72"/>
        <v>0.59066861168911811</v>
      </c>
      <c r="R520" s="13" t="e">
        <f t="shared" ref="R520:R583" si="78">(D520+E520+F520+G520)/((B520-B519)/100)</f>
        <v>#DIV/0!</v>
      </c>
      <c r="T520" s="21" t="e">
        <f t="shared" ref="T520:T583" si="79">(R520-S520)/S520</f>
        <v>#DIV/0!</v>
      </c>
      <c r="U520" s="13" t="e">
        <f t="shared" si="76"/>
        <v>#DIV/0!</v>
      </c>
    </row>
    <row r="521" spans="3:21" x14ac:dyDescent="0.25">
      <c r="C521" s="20">
        <f t="shared" ref="C521:C584" si="80">B521-B520</f>
        <v>0</v>
      </c>
      <c r="H521" s="13">
        <f t="shared" si="74"/>
        <v>0</v>
      </c>
      <c r="I521" s="15" t="e">
        <f t="shared" si="75"/>
        <v>#DIV/0!</v>
      </c>
      <c r="N521" s="12" t="e">
        <f t="shared" si="77"/>
        <v>#DIV/0!</v>
      </c>
      <c r="O521" s="15">
        <f>CHOOSE(MATCH(MONTH(A521)*100+DAY(A521),{0;316;501;1001;1115},1),0.7,0.75,0.8,0.75,0.7)</f>
        <v>0.7</v>
      </c>
      <c r="P521" s="11" t="e">
        <f t="shared" si="73"/>
        <v>#DIV/0!</v>
      </c>
      <c r="Q521" s="11">
        <f t="shared" si="72"/>
        <v>0.59066861168911811</v>
      </c>
      <c r="R521" s="13" t="e">
        <f t="shared" si="78"/>
        <v>#DIV/0!</v>
      </c>
      <c r="T521" s="21" t="e">
        <f t="shared" si="79"/>
        <v>#DIV/0!</v>
      </c>
      <c r="U521" s="13" t="e">
        <f t="shared" si="76"/>
        <v>#DIV/0!</v>
      </c>
    </row>
    <row r="522" spans="3:21" x14ac:dyDescent="0.25">
      <c r="C522" s="20">
        <f t="shared" si="80"/>
        <v>0</v>
      </c>
      <c r="H522" s="13">
        <f t="shared" si="74"/>
        <v>0</v>
      </c>
      <c r="I522" s="15" t="e">
        <f t="shared" si="75"/>
        <v>#DIV/0!</v>
      </c>
      <c r="N522" s="12" t="e">
        <f t="shared" si="77"/>
        <v>#DIV/0!</v>
      </c>
      <c r="O522" s="15">
        <f>CHOOSE(MATCH(MONTH(A522)*100+DAY(A522),{0;316;501;1001;1115},1),0.7,0.75,0.8,0.75,0.7)</f>
        <v>0.7</v>
      </c>
      <c r="P522" s="11" t="e">
        <f t="shared" si="73"/>
        <v>#DIV/0!</v>
      </c>
      <c r="Q522" s="11">
        <f t="shared" si="72"/>
        <v>0.59066861168911811</v>
      </c>
      <c r="R522" s="13" t="e">
        <f t="shared" si="78"/>
        <v>#DIV/0!</v>
      </c>
      <c r="T522" s="21" t="e">
        <f t="shared" si="79"/>
        <v>#DIV/0!</v>
      </c>
      <c r="U522" s="13" t="e">
        <f t="shared" si="76"/>
        <v>#DIV/0!</v>
      </c>
    </row>
    <row r="523" spans="3:21" x14ac:dyDescent="0.25">
      <c r="C523" s="20">
        <f t="shared" si="80"/>
        <v>0</v>
      </c>
      <c r="H523" s="13">
        <f t="shared" si="74"/>
        <v>0</v>
      </c>
      <c r="I523" s="15" t="e">
        <f t="shared" si="75"/>
        <v>#DIV/0!</v>
      </c>
      <c r="N523" s="12" t="e">
        <f t="shared" si="77"/>
        <v>#DIV/0!</v>
      </c>
      <c r="O523" s="15">
        <f>CHOOSE(MATCH(MONTH(A523)*100+DAY(A523),{0;316;501;1001;1115},1),0.7,0.75,0.8,0.75,0.7)</f>
        <v>0.7</v>
      </c>
      <c r="P523" s="11" t="e">
        <f t="shared" si="73"/>
        <v>#DIV/0!</v>
      </c>
      <c r="Q523" s="11">
        <f t="shared" si="72"/>
        <v>0.59066861168911811</v>
      </c>
      <c r="R523" s="13" t="e">
        <f t="shared" si="78"/>
        <v>#DIV/0!</v>
      </c>
      <c r="T523" s="21" t="e">
        <f t="shared" si="79"/>
        <v>#DIV/0!</v>
      </c>
      <c r="U523" s="13" t="e">
        <f t="shared" si="76"/>
        <v>#DIV/0!</v>
      </c>
    </row>
    <row r="524" spans="3:21" x14ac:dyDescent="0.25">
      <c r="C524" s="20">
        <f t="shared" si="80"/>
        <v>0</v>
      </c>
      <c r="H524" s="13">
        <f t="shared" si="74"/>
        <v>0</v>
      </c>
      <c r="I524" s="15" t="e">
        <f t="shared" si="75"/>
        <v>#DIV/0!</v>
      </c>
      <c r="N524" s="12" t="e">
        <f t="shared" si="77"/>
        <v>#DIV/0!</v>
      </c>
      <c r="O524" s="15">
        <f>CHOOSE(MATCH(MONTH(A524)*100+DAY(A524),{0;316;501;1001;1115},1),0.7,0.75,0.8,0.75,0.7)</f>
        <v>0.7</v>
      </c>
      <c r="P524" s="11" t="e">
        <f t="shared" si="73"/>
        <v>#DIV/0!</v>
      </c>
      <c r="Q524" s="11">
        <f t="shared" si="72"/>
        <v>0.59066861168911811</v>
      </c>
      <c r="R524" s="13" t="e">
        <f t="shared" si="78"/>
        <v>#DIV/0!</v>
      </c>
      <c r="T524" s="21" t="e">
        <f t="shared" si="79"/>
        <v>#DIV/0!</v>
      </c>
      <c r="U524" s="13" t="e">
        <f t="shared" si="76"/>
        <v>#DIV/0!</v>
      </c>
    </row>
    <row r="525" spans="3:21" x14ac:dyDescent="0.25">
      <c r="C525" s="20">
        <f t="shared" si="80"/>
        <v>0</v>
      </c>
      <c r="H525" s="13">
        <f t="shared" si="74"/>
        <v>0</v>
      </c>
      <c r="I525" s="15" t="e">
        <f t="shared" si="75"/>
        <v>#DIV/0!</v>
      </c>
      <c r="N525" s="12" t="e">
        <f t="shared" si="77"/>
        <v>#DIV/0!</v>
      </c>
      <c r="O525" s="15">
        <f>CHOOSE(MATCH(MONTH(A525)*100+DAY(A525),{0;316;501;1001;1115},1),0.7,0.75,0.8,0.75,0.7)</f>
        <v>0.7</v>
      </c>
      <c r="P525" s="11" t="e">
        <f t="shared" si="73"/>
        <v>#DIV/0!</v>
      </c>
      <c r="Q525" s="11">
        <f t="shared" ref="Q525:Q588" si="81">((D525*O525)+(E525*0.1)+(F525*0.05)+(($AA$2-D525-E525-F525-G525)*Q524))/$AA$2</f>
        <v>0.59066861168911811</v>
      </c>
      <c r="R525" s="13" t="e">
        <f t="shared" si="78"/>
        <v>#DIV/0!</v>
      </c>
      <c r="T525" s="21" t="e">
        <f t="shared" si="79"/>
        <v>#DIV/0!</v>
      </c>
      <c r="U525" s="13" t="e">
        <f t="shared" si="76"/>
        <v>#DIV/0!</v>
      </c>
    </row>
    <row r="526" spans="3:21" x14ac:dyDescent="0.25">
      <c r="C526" s="20">
        <f t="shared" si="80"/>
        <v>0</v>
      </c>
      <c r="H526" s="13">
        <f t="shared" si="74"/>
        <v>0</v>
      </c>
      <c r="I526" s="15" t="e">
        <f t="shared" si="75"/>
        <v>#DIV/0!</v>
      </c>
      <c r="N526" s="12" t="e">
        <f t="shared" si="77"/>
        <v>#DIV/0!</v>
      </c>
      <c r="O526" s="15">
        <f>CHOOSE(MATCH(MONTH(A526)*100+DAY(A526),{0;316;501;1001;1115},1),0.7,0.75,0.8,0.75,0.7)</f>
        <v>0.7</v>
      </c>
      <c r="P526" s="11" t="e">
        <f t="shared" si="73"/>
        <v>#DIV/0!</v>
      </c>
      <c r="Q526" s="11">
        <f t="shared" si="81"/>
        <v>0.59066861168911811</v>
      </c>
      <c r="R526" s="13" t="e">
        <f t="shared" si="78"/>
        <v>#DIV/0!</v>
      </c>
      <c r="T526" s="21" t="e">
        <f t="shared" si="79"/>
        <v>#DIV/0!</v>
      </c>
      <c r="U526" s="13" t="e">
        <f t="shared" si="76"/>
        <v>#DIV/0!</v>
      </c>
    </row>
    <row r="527" spans="3:21" x14ac:dyDescent="0.25">
      <c r="C527" s="20">
        <f t="shared" si="80"/>
        <v>0</v>
      </c>
      <c r="H527" s="13">
        <f t="shared" si="74"/>
        <v>0</v>
      </c>
      <c r="I527" s="15" t="e">
        <f t="shared" si="75"/>
        <v>#DIV/0!</v>
      </c>
      <c r="N527" s="12" t="e">
        <f t="shared" si="77"/>
        <v>#DIV/0!</v>
      </c>
      <c r="O527" s="15">
        <f>CHOOSE(MATCH(MONTH(A527)*100+DAY(A527),{0;316;501;1001;1115},1),0.7,0.75,0.8,0.75,0.7)</f>
        <v>0.7</v>
      </c>
      <c r="P527" s="11" t="e">
        <f t="shared" si="73"/>
        <v>#DIV/0!</v>
      </c>
      <c r="Q527" s="11">
        <f t="shared" si="81"/>
        <v>0.59066861168911811</v>
      </c>
      <c r="R527" s="13" t="e">
        <f t="shared" si="78"/>
        <v>#DIV/0!</v>
      </c>
      <c r="T527" s="21" t="e">
        <f t="shared" si="79"/>
        <v>#DIV/0!</v>
      </c>
      <c r="U527" s="13" t="e">
        <f t="shared" si="76"/>
        <v>#DIV/0!</v>
      </c>
    </row>
    <row r="528" spans="3:21" x14ac:dyDescent="0.25">
      <c r="C528" s="20">
        <f t="shared" si="80"/>
        <v>0</v>
      </c>
      <c r="H528" s="13">
        <f t="shared" si="74"/>
        <v>0</v>
      </c>
      <c r="I528" s="15" t="e">
        <f t="shared" si="75"/>
        <v>#DIV/0!</v>
      </c>
      <c r="N528" s="12" t="e">
        <f t="shared" si="77"/>
        <v>#DIV/0!</v>
      </c>
      <c r="O528" s="15">
        <f>CHOOSE(MATCH(MONTH(A528)*100+DAY(A528),{0;316;501;1001;1115},1),0.7,0.75,0.8,0.75,0.7)</f>
        <v>0.7</v>
      </c>
      <c r="P528" s="11" t="e">
        <f t="shared" si="73"/>
        <v>#DIV/0!</v>
      </c>
      <c r="Q528" s="11">
        <f t="shared" si="81"/>
        <v>0.59066861168911811</v>
      </c>
      <c r="R528" s="13" t="e">
        <f t="shared" si="78"/>
        <v>#DIV/0!</v>
      </c>
      <c r="T528" s="21" t="e">
        <f t="shared" si="79"/>
        <v>#DIV/0!</v>
      </c>
      <c r="U528" s="13" t="e">
        <f t="shared" si="76"/>
        <v>#DIV/0!</v>
      </c>
    </row>
    <row r="529" spans="3:21" x14ac:dyDescent="0.25">
      <c r="C529" s="20">
        <f t="shared" si="80"/>
        <v>0</v>
      </c>
      <c r="H529" s="13">
        <f t="shared" si="74"/>
        <v>0</v>
      </c>
      <c r="I529" s="15" t="e">
        <f t="shared" si="75"/>
        <v>#DIV/0!</v>
      </c>
      <c r="N529" s="12" t="e">
        <f t="shared" si="77"/>
        <v>#DIV/0!</v>
      </c>
      <c r="O529" s="15">
        <f>CHOOSE(MATCH(MONTH(A529)*100+DAY(A529),{0;316;501;1001;1115},1),0.7,0.75,0.8,0.75,0.7)</f>
        <v>0.7</v>
      </c>
      <c r="P529" s="11" t="e">
        <f t="shared" si="73"/>
        <v>#DIV/0!</v>
      </c>
      <c r="Q529" s="11">
        <f t="shared" si="81"/>
        <v>0.59066861168911811</v>
      </c>
      <c r="R529" s="13" t="e">
        <f t="shared" si="78"/>
        <v>#DIV/0!</v>
      </c>
      <c r="T529" s="21" t="e">
        <f t="shared" si="79"/>
        <v>#DIV/0!</v>
      </c>
      <c r="U529" s="13" t="e">
        <f t="shared" si="76"/>
        <v>#DIV/0!</v>
      </c>
    </row>
    <row r="530" spans="3:21" x14ac:dyDescent="0.25">
      <c r="C530" s="20">
        <f t="shared" si="80"/>
        <v>0</v>
      </c>
      <c r="H530" s="13">
        <f t="shared" si="74"/>
        <v>0</v>
      </c>
      <c r="I530" s="15" t="e">
        <f t="shared" si="75"/>
        <v>#DIV/0!</v>
      </c>
      <c r="N530" s="12" t="e">
        <f t="shared" si="77"/>
        <v>#DIV/0!</v>
      </c>
      <c r="O530" s="15">
        <f>CHOOSE(MATCH(MONTH(A530)*100+DAY(A530),{0;316;501;1001;1115},1),0.7,0.75,0.8,0.75,0.7)</f>
        <v>0.7</v>
      </c>
      <c r="P530" s="11" t="e">
        <f t="shared" si="73"/>
        <v>#DIV/0!</v>
      </c>
      <c r="Q530" s="11">
        <f t="shared" si="81"/>
        <v>0.59066861168911811</v>
      </c>
      <c r="R530" s="13" t="e">
        <f t="shared" si="78"/>
        <v>#DIV/0!</v>
      </c>
      <c r="T530" s="21" t="e">
        <f t="shared" si="79"/>
        <v>#DIV/0!</v>
      </c>
      <c r="U530" s="13" t="e">
        <f t="shared" si="76"/>
        <v>#DIV/0!</v>
      </c>
    </row>
    <row r="531" spans="3:21" x14ac:dyDescent="0.25">
      <c r="C531" s="20">
        <f t="shared" si="80"/>
        <v>0</v>
      </c>
      <c r="H531" s="13">
        <f t="shared" si="74"/>
        <v>0</v>
      </c>
      <c r="I531" s="15" t="e">
        <f t="shared" si="75"/>
        <v>#DIV/0!</v>
      </c>
      <c r="N531" s="12" t="e">
        <f t="shared" si="77"/>
        <v>#DIV/0!</v>
      </c>
      <c r="O531" s="15">
        <f>CHOOSE(MATCH(MONTH(A531)*100+DAY(A531),{0;316;501;1001;1115},1),0.7,0.75,0.8,0.75,0.7)</f>
        <v>0.7</v>
      </c>
      <c r="P531" s="11" t="e">
        <f t="shared" si="73"/>
        <v>#DIV/0!</v>
      </c>
      <c r="Q531" s="11">
        <f t="shared" si="81"/>
        <v>0.59066861168911811</v>
      </c>
      <c r="R531" s="13" t="e">
        <f t="shared" si="78"/>
        <v>#DIV/0!</v>
      </c>
      <c r="T531" s="21" t="e">
        <f t="shared" si="79"/>
        <v>#DIV/0!</v>
      </c>
      <c r="U531" s="13" t="e">
        <f t="shared" si="76"/>
        <v>#DIV/0!</v>
      </c>
    </row>
    <row r="532" spans="3:21" x14ac:dyDescent="0.25">
      <c r="C532" s="20">
        <f t="shared" si="80"/>
        <v>0</v>
      </c>
      <c r="H532" s="13">
        <f t="shared" si="74"/>
        <v>0</v>
      </c>
      <c r="I532" s="15" t="e">
        <f t="shared" si="75"/>
        <v>#DIV/0!</v>
      </c>
      <c r="N532" s="12" t="e">
        <f t="shared" si="77"/>
        <v>#DIV/0!</v>
      </c>
      <c r="O532" s="15">
        <f>CHOOSE(MATCH(MONTH(A532)*100+DAY(A532),{0;316;501;1001;1115},1),0.7,0.75,0.8,0.75,0.7)</f>
        <v>0.7</v>
      </c>
      <c r="P532" s="11" t="e">
        <f t="shared" si="73"/>
        <v>#DIV/0!</v>
      </c>
      <c r="Q532" s="11">
        <f t="shared" si="81"/>
        <v>0.59066861168911811</v>
      </c>
      <c r="R532" s="13" t="e">
        <f t="shared" si="78"/>
        <v>#DIV/0!</v>
      </c>
      <c r="T532" s="21" t="e">
        <f t="shared" si="79"/>
        <v>#DIV/0!</v>
      </c>
      <c r="U532" s="13" t="e">
        <f t="shared" si="76"/>
        <v>#DIV/0!</v>
      </c>
    </row>
    <row r="533" spans="3:21" x14ac:dyDescent="0.25">
      <c r="C533" s="20">
        <f t="shared" si="80"/>
        <v>0</v>
      </c>
      <c r="H533" s="13">
        <f t="shared" si="74"/>
        <v>0</v>
      </c>
      <c r="I533" s="15" t="e">
        <f t="shared" si="75"/>
        <v>#DIV/0!</v>
      </c>
      <c r="N533" s="12" t="e">
        <f t="shared" si="77"/>
        <v>#DIV/0!</v>
      </c>
      <c r="O533" s="15">
        <f>CHOOSE(MATCH(MONTH(A533)*100+DAY(A533),{0;316;501;1001;1115},1),0.7,0.75,0.8,0.75,0.7)</f>
        <v>0.7</v>
      </c>
      <c r="P533" s="11" t="e">
        <f t="shared" si="73"/>
        <v>#DIV/0!</v>
      </c>
      <c r="Q533" s="11">
        <f t="shared" si="81"/>
        <v>0.59066861168911811</v>
      </c>
      <c r="R533" s="13" t="e">
        <f t="shared" si="78"/>
        <v>#DIV/0!</v>
      </c>
      <c r="T533" s="21" t="e">
        <f t="shared" si="79"/>
        <v>#DIV/0!</v>
      </c>
      <c r="U533" s="13" t="e">
        <f t="shared" si="76"/>
        <v>#DIV/0!</v>
      </c>
    </row>
    <row r="534" spans="3:21" x14ac:dyDescent="0.25">
      <c r="C534" s="20">
        <f t="shared" si="80"/>
        <v>0</v>
      </c>
      <c r="H534" s="13">
        <f t="shared" si="74"/>
        <v>0</v>
      </c>
      <c r="I534" s="15" t="e">
        <f t="shared" si="75"/>
        <v>#DIV/0!</v>
      </c>
      <c r="N534" s="12" t="e">
        <f t="shared" si="77"/>
        <v>#DIV/0!</v>
      </c>
      <c r="O534" s="15">
        <f>CHOOSE(MATCH(MONTH(A534)*100+DAY(A534),{0;316;501;1001;1115},1),0.7,0.75,0.8,0.75,0.7)</f>
        <v>0.7</v>
      </c>
      <c r="P534" s="11" t="e">
        <f t="shared" si="73"/>
        <v>#DIV/0!</v>
      </c>
      <c r="Q534" s="11">
        <f t="shared" si="81"/>
        <v>0.59066861168911811</v>
      </c>
      <c r="R534" s="13" t="e">
        <f t="shared" si="78"/>
        <v>#DIV/0!</v>
      </c>
      <c r="T534" s="21" t="e">
        <f t="shared" si="79"/>
        <v>#DIV/0!</v>
      </c>
      <c r="U534" s="13" t="e">
        <f t="shared" si="76"/>
        <v>#DIV/0!</v>
      </c>
    </row>
    <row r="535" spans="3:21" x14ac:dyDescent="0.25">
      <c r="C535" s="20">
        <f t="shared" si="80"/>
        <v>0</v>
      </c>
      <c r="H535" s="13">
        <f t="shared" si="74"/>
        <v>0</v>
      </c>
      <c r="I535" s="15" t="e">
        <f t="shared" si="75"/>
        <v>#DIV/0!</v>
      </c>
      <c r="N535" s="12" t="e">
        <f t="shared" si="77"/>
        <v>#DIV/0!</v>
      </c>
      <c r="O535" s="15">
        <f>CHOOSE(MATCH(MONTH(A535)*100+DAY(A535),{0;316;501;1001;1115},1),0.7,0.75,0.8,0.75,0.7)</f>
        <v>0.7</v>
      </c>
      <c r="P535" s="11" t="e">
        <f t="shared" si="73"/>
        <v>#DIV/0!</v>
      </c>
      <c r="Q535" s="11">
        <f t="shared" si="81"/>
        <v>0.59066861168911811</v>
      </c>
      <c r="R535" s="13" t="e">
        <f t="shared" si="78"/>
        <v>#DIV/0!</v>
      </c>
      <c r="T535" s="21" t="e">
        <f t="shared" si="79"/>
        <v>#DIV/0!</v>
      </c>
      <c r="U535" s="13" t="e">
        <f t="shared" si="76"/>
        <v>#DIV/0!</v>
      </c>
    </row>
    <row r="536" spans="3:21" x14ac:dyDescent="0.25">
      <c r="C536" s="20">
        <f t="shared" si="80"/>
        <v>0</v>
      </c>
      <c r="H536" s="13">
        <f t="shared" si="74"/>
        <v>0</v>
      </c>
      <c r="I536" s="15" t="e">
        <f t="shared" si="75"/>
        <v>#DIV/0!</v>
      </c>
      <c r="N536" s="12" t="e">
        <f t="shared" si="77"/>
        <v>#DIV/0!</v>
      </c>
      <c r="O536" s="15">
        <f>CHOOSE(MATCH(MONTH(A536)*100+DAY(A536),{0;316;501;1001;1115},1),0.7,0.75,0.8,0.75,0.7)</f>
        <v>0.7</v>
      </c>
      <c r="P536" s="11" t="e">
        <f t="shared" si="73"/>
        <v>#DIV/0!</v>
      </c>
      <c r="Q536" s="11">
        <f t="shared" si="81"/>
        <v>0.59066861168911811</v>
      </c>
      <c r="R536" s="13" t="e">
        <f t="shared" si="78"/>
        <v>#DIV/0!</v>
      </c>
      <c r="T536" s="21" t="e">
        <f t="shared" si="79"/>
        <v>#DIV/0!</v>
      </c>
      <c r="U536" s="13" t="e">
        <f t="shared" si="76"/>
        <v>#DIV/0!</v>
      </c>
    </row>
    <row r="537" spans="3:21" x14ac:dyDescent="0.25">
      <c r="C537" s="20">
        <f t="shared" si="80"/>
        <v>0</v>
      </c>
      <c r="H537" s="13">
        <f t="shared" si="74"/>
        <v>0</v>
      </c>
      <c r="I537" s="15" t="e">
        <f t="shared" si="75"/>
        <v>#DIV/0!</v>
      </c>
      <c r="N537" s="12" t="e">
        <f t="shared" si="77"/>
        <v>#DIV/0!</v>
      </c>
      <c r="O537" s="15">
        <f>CHOOSE(MATCH(MONTH(A537)*100+DAY(A537),{0;316;501;1001;1115},1),0.7,0.75,0.8,0.75,0.7)</f>
        <v>0.7</v>
      </c>
      <c r="P537" s="11" t="e">
        <f t="shared" si="73"/>
        <v>#DIV/0!</v>
      </c>
      <c r="Q537" s="11">
        <f t="shared" si="81"/>
        <v>0.59066861168911811</v>
      </c>
      <c r="R537" s="13" t="e">
        <f t="shared" si="78"/>
        <v>#DIV/0!</v>
      </c>
      <c r="T537" s="21" t="e">
        <f t="shared" si="79"/>
        <v>#DIV/0!</v>
      </c>
      <c r="U537" s="13" t="e">
        <f t="shared" si="76"/>
        <v>#DIV/0!</v>
      </c>
    </row>
    <row r="538" spans="3:21" x14ac:dyDescent="0.25">
      <c r="C538" s="20">
        <f t="shared" si="80"/>
        <v>0</v>
      </c>
      <c r="H538" s="13">
        <f t="shared" si="74"/>
        <v>0</v>
      </c>
      <c r="I538" s="15" t="e">
        <f t="shared" si="75"/>
        <v>#DIV/0!</v>
      </c>
      <c r="N538" s="12" t="e">
        <f t="shared" si="77"/>
        <v>#DIV/0!</v>
      </c>
      <c r="O538" s="15">
        <f>CHOOSE(MATCH(MONTH(A538)*100+DAY(A538),{0;316;501;1001;1115},1),0.7,0.75,0.8,0.75,0.7)</f>
        <v>0.7</v>
      </c>
      <c r="P538" s="11" t="e">
        <f t="shared" si="73"/>
        <v>#DIV/0!</v>
      </c>
      <c r="Q538" s="11">
        <f t="shared" si="81"/>
        <v>0.59066861168911811</v>
      </c>
      <c r="R538" s="13" t="e">
        <f t="shared" si="78"/>
        <v>#DIV/0!</v>
      </c>
      <c r="T538" s="21" t="e">
        <f t="shared" si="79"/>
        <v>#DIV/0!</v>
      </c>
      <c r="U538" s="13" t="e">
        <f t="shared" si="76"/>
        <v>#DIV/0!</v>
      </c>
    </row>
    <row r="539" spans="3:21" x14ac:dyDescent="0.25">
      <c r="C539" s="20">
        <f t="shared" si="80"/>
        <v>0</v>
      </c>
      <c r="H539" s="13">
        <f t="shared" si="74"/>
        <v>0</v>
      </c>
      <c r="I539" s="15" t="e">
        <f t="shared" si="75"/>
        <v>#DIV/0!</v>
      </c>
      <c r="N539" s="12" t="e">
        <f t="shared" si="77"/>
        <v>#DIV/0!</v>
      </c>
      <c r="O539" s="15">
        <f>CHOOSE(MATCH(MONTH(A539)*100+DAY(A539),{0;316;501;1001;1115},1),0.7,0.75,0.8,0.75,0.7)</f>
        <v>0.7</v>
      </c>
      <c r="P539" s="11" t="e">
        <f t="shared" si="73"/>
        <v>#DIV/0!</v>
      </c>
      <c r="Q539" s="11">
        <f t="shared" si="81"/>
        <v>0.59066861168911811</v>
      </c>
      <c r="R539" s="13" t="e">
        <f t="shared" si="78"/>
        <v>#DIV/0!</v>
      </c>
      <c r="T539" s="21" t="e">
        <f t="shared" si="79"/>
        <v>#DIV/0!</v>
      </c>
      <c r="U539" s="13" t="e">
        <f t="shared" si="76"/>
        <v>#DIV/0!</v>
      </c>
    </row>
    <row r="540" spans="3:21" x14ac:dyDescent="0.25">
      <c r="C540" s="20">
        <f t="shared" si="80"/>
        <v>0</v>
      </c>
      <c r="H540" s="13">
        <f t="shared" si="74"/>
        <v>0</v>
      </c>
      <c r="I540" s="15" t="e">
        <f t="shared" si="75"/>
        <v>#DIV/0!</v>
      </c>
      <c r="N540" s="12" t="e">
        <f t="shared" si="77"/>
        <v>#DIV/0!</v>
      </c>
      <c r="O540" s="15">
        <f>CHOOSE(MATCH(MONTH(A540)*100+DAY(A540),{0;316;501;1001;1115},1),0.7,0.75,0.8,0.75,0.7)</f>
        <v>0.7</v>
      </c>
      <c r="P540" s="11" t="e">
        <f t="shared" si="73"/>
        <v>#DIV/0!</v>
      </c>
      <c r="Q540" s="11">
        <f t="shared" si="81"/>
        <v>0.59066861168911811</v>
      </c>
      <c r="R540" s="13" t="e">
        <f t="shared" si="78"/>
        <v>#DIV/0!</v>
      </c>
      <c r="T540" s="21" t="e">
        <f t="shared" si="79"/>
        <v>#DIV/0!</v>
      </c>
      <c r="U540" s="13" t="e">
        <f t="shared" si="76"/>
        <v>#DIV/0!</v>
      </c>
    </row>
    <row r="541" spans="3:21" x14ac:dyDescent="0.25">
      <c r="C541" s="20">
        <f t="shared" si="80"/>
        <v>0</v>
      </c>
      <c r="H541" s="13">
        <f t="shared" si="74"/>
        <v>0</v>
      </c>
      <c r="I541" s="15" t="e">
        <f t="shared" si="75"/>
        <v>#DIV/0!</v>
      </c>
      <c r="N541" s="12" t="e">
        <f t="shared" si="77"/>
        <v>#DIV/0!</v>
      </c>
      <c r="O541" s="15">
        <f>CHOOSE(MATCH(MONTH(A541)*100+DAY(A541),{0;316;501;1001;1115},1),0.7,0.75,0.8,0.75,0.7)</f>
        <v>0.7</v>
      </c>
      <c r="P541" s="11" t="e">
        <f t="shared" si="73"/>
        <v>#DIV/0!</v>
      </c>
      <c r="Q541" s="11">
        <f t="shared" si="81"/>
        <v>0.59066861168911811</v>
      </c>
      <c r="R541" s="13" t="e">
        <f t="shared" si="78"/>
        <v>#DIV/0!</v>
      </c>
      <c r="T541" s="21" t="e">
        <f t="shared" si="79"/>
        <v>#DIV/0!</v>
      </c>
      <c r="U541" s="13" t="e">
        <f t="shared" si="76"/>
        <v>#DIV/0!</v>
      </c>
    </row>
    <row r="542" spans="3:21" x14ac:dyDescent="0.25">
      <c r="C542" s="20">
        <f t="shared" si="80"/>
        <v>0</v>
      </c>
      <c r="H542" s="13">
        <f t="shared" si="74"/>
        <v>0</v>
      </c>
      <c r="I542" s="15" t="e">
        <f t="shared" si="75"/>
        <v>#DIV/0!</v>
      </c>
      <c r="N542" s="12" t="e">
        <f t="shared" si="77"/>
        <v>#DIV/0!</v>
      </c>
      <c r="O542" s="15">
        <f>CHOOSE(MATCH(MONTH(A542)*100+DAY(A542),{0;316;501;1001;1115},1),0.7,0.75,0.8,0.75,0.7)</f>
        <v>0.7</v>
      </c>
      <c r="P542" s="11" t="e">
        <f t="shared" si="73"/>
        <v>#DIV/0!</v>
      </c>
      <c r="Q542" s="11">
        <f t="shared" si="81"/>
        <v>0.59066861168911811</v>
      </c>
      <c r="R542" s="13" t="e">
        <f t="shared" si="78"/>
        <v>#DIV/0!</v>
      </c>
      <c r="T542" s="21" t="e">
        <f t="shared" si="79"/>
        <v>#DIV/0!</v>
      </c>
      <c r="U542" s="13" t="e">
        <f t="shared" si="76"/>
        <v>#DIV/0!</v>
      </c>
    </row>
    <row r="543" spans="3:21" x14ac:dyDescent="0.25">
      <c r="C543" s="20">
        <f t="shared" si="80"/>
        <v>0</v>
      </c>
      <c r="H543" s="13">
        <f t="shared" si="74"/>
        <v>0</v>
      </c>
      <c r="I543" s="15" t="e">
        <f t="shared" si="75"/>
        <v>#DIV/0!</v>
      </c>
      <c r="N543" s="12" t="e">
        <f t="shared" si="77"/>
        <v>#DIV/0!</v>
      </c>
      <c r="O543" s="15">
        <f>CHOOSE(MATCH(MONTH(A543)*100+DAY(A543),{0;316;501;1001;1115},1),0.7,0.75,0.8,0.75,0.7)</f>
        <v>0.7</v>
      </c>
      <c r="P543" s="11" t="e">
        <f t="shared" si="73"/>
        <v>#DIV/0!</v>
      </c>
      <c r="Q543" s="11">
        <f t="shared" si="81"/>
        <v>0.59066861168911811</v>
      </c>
      <c r="R543" s="13" t="e">
        <f t="shared" si="78"/>
        <v>#DIV/0!</v>
      </c>
      <c r="T543" s="21" t="e">
        <f t="shared" si="79"/>
        <v>#DIV/0!</v>
      </c>
      <c r="U543" s="13" t="e">
        <f t="shared" si="76"/>
        <v>#DIV/0!</v>
      </c>
    </row>
    <row r="544" spans="3:21" x14ac:dyDescent="0.25">
      <c r="C544" s="20">
        <f t="shared" si="80"/>
        <v>0</v>
      </c>
      <c r="H544" s="13">
        <f t="shared" si="74"/>
        <v>0</v>
      </c>
      <c r="I544" s="15" t="e">
        <f t="shared" si="75"/>
        <v>#DIV/0!</v>
      </c>
      <c r="N544" s="12" t="e">
        <f t="shared" si="77"/>
        <v>#DIV/0!</v>
      </c>
      <c r="O544" s="15">
        <f>CHOOSE(MATCH(MONTH(A544)*100+DAY(A544),{0;316;501;1001;1115},1),0.7,0.75,0.8,0.75,0.7)</f>
        <v>0.7</v>
      </c>
      <c r="P544" s="11" t="e">
        <f t="shared" si="73"/>
        <v>#DIV/0!</v>
      </c>
      <c r="Q544" s="11">
        <f t="shared" si="81"/>
        <v>0.59066861168911811</v>
      </c>
      <c r="R544" s="13" t="e">
        <f t="shared" si="78"/>
        <v>#DIV/0!</v>
      </c>
      <c r="T544" s="21" t="e">
        <f t="shared" si="79"/>
        <v>#DIV/0!</v>
      </c>
      <c r="U544" s="13" t="e">
        <f t="shared" si="76"/>
        <v>#DIV/0!</v>
      </c>
    </row>
    <row r="545" spans="3:21" x14ac:dyDescent="0.25">
      <c r="C545" s="20">
        <f t="shared" si="80"/>
        <v>0</v>
      </c>
      <c r="H545" s="13">
        <f t="shared" si="74"/>
        <v>0</v>
      </c>
      <c r="I545" s="15" t="e">
        <f t="shared" si="75"/>
        <v>#DIV/0!</v>
      </c>
      <c r="N545" s="12" t="e">
        <f t="shared" si="77"/>
        <v>#DIV/0!</v>
      </c>
      <c r="O545" s="15">
        <f>CHOOSE(MATCH(MONTH(A545)*100+DAY(A545),{0;316;501;1001;1115},1),0.7,0.75,0.8,0.75,0.7)</f>
        <v>0.7</v>
      </c>
      <c r="P545" s="11" t="e">
        <f t="shared" si="73"/>
        <v>#DIV/0!</v>
      </c>
      <c r="Q545" s="11">
        <f t="shared" si="81"/>
        <v>0.59066861168911811</v>
      </c>
      <c r="R545" s="13" t="e">
        <f t="shared" si="78"/>
        <v>#DIV/0!</v>
      </c>
      <c r="T545" s="21" t="e">
        <f t="shared" si="79"/>
        <v>#DIV/0!</v>
      </c>
      <c r="U545" s="13" t="e">
        <f t="shared" si="76"/>
        <v>#DIV/0!</v>
      </c>
    </row>
    <row r="546" spans="3:21" x14ac:dyDescent="0.25">
      <c r="C546" s="20">
        <f t="shared" si="80"/>
        <v>0</v>
      </c>
      <c r="H546" s="13">
        <f t="shared" si="74"/>
        <v>0</v>
      </c>
      <c r="I546" s="15" t="e">
        <f t="shared" si="75"/>
        <v>#DIV/0!</v>
      </c>
      <c r="N546" s="12" t="e">
        <f t="shared" si="77"/>
        <v>#DIV/0!</v>
      </c>
      <c r="O546" s="15">
        <f>CHOOSE(MATCH(MONTH(A546)*100+DAY(A546),{0;316;501;1001;1115},1),0.7,0.75,0.8,0.75,0.7)</f>
        <v>0.7</v>
      </c>
      <c r="P546" s="11" t="e">
        <f t="shared" si="73"/>
        <v>#DIV/0!</v>
      </c>
      <c r="Q546" s="11">
        <f t="shared" si="81"/>
        <v>0.59066861168911811</v>
      </c>
      <c r="R546" s="13" t="e">
        <f t="shared" si="78"/>
        <v>#DIV/0!</v>
      </c>
      <c r="T546" s="21" t="e">
        <f t="shared" si="79"/>
        <v>#DIV/0!</v>
      </c>
      <c r="U546" s="13" t="e">
        <f t="shared" si="76"/>
        <v>#DIV/0!</v>
      </c>
    </row>
    <row r="547" spans="3:21" x14ac:dyDescent="0.25">
      <c r="C547" s="20">
        <f t="shared" si="80"/>
        <v>0</v>
      </c>
      <c r="H547" s="13">
        <f t="shared" si="74"/>
        <v>0</v>
      </c>
      <c r="I547" s="15" t="e">
        <f t="shared" si="75"/>
        <v>#DIV/0!</v>
      </c>
      <c r="N547" s="12" t="e">
        <f t="shared" si="77"/>
        <v>#DIV/0!</v>
      </c>
      <c r="O547" s="15">
        <f>CHOOSE(MATCH(MONTH(A547)*100+DAY(A547),{0;316;501;1001;1115},1),0.7,0.75,0.8,0.75,0.7)</f>
        <v>0.7</v>
      </c>
      <c r="P547" s="11" t="e">
        <f t="shared" si="73"/>
        <v>#DIV/0!</v>
      </c>
      <c r="Q547" s="11">
        <f t="shared" si="81"/>
        <v>0.59066861168911811</v>
      </c>
      <c r="R547" s="13" t="e">
        <f t="shared" si="78"/>
        <v>#DIV/0!</v>
      </c>
      <c r="T547" s="21" t="e">
        <f t="shared" si="79"/>
        <v>#DIV/0!</v>
      </c>
      <c r="U547" s="13" t="e">
        <f t="shared" si="76"/>
        <v>#DIV/0!</v>
      </c>
    </row>
    <row r="548" spans="3:21" x14ac:dyDescent="0.25">
      <c r="C548" s="20">
        <f t="shared" si="80"/>
        <v>0</v>
      </c>
      <c r="H548" s="13">
        <f t="shared" si="74"/>
        <v>0</v>
      </c>
      <c r="I548" s="15" t="e">
        <f t="shared" si="75"/>
        <v>#DIV/0!</v>
      </c>
      <c r="N548" s="12" t="e">
        <f t="shared" si="77"/>
        <v>#DIV/0!</v>
      </c>
      <c r="O548" s="15">
        <f>CHOOSE(MATCH(MONTH(A548)*100+DAY(A548),{0;316;501;1001;1115},1),0.7,0.75,0.8,0.75,0.7)</f>
        <v>0.7</v>
      </c>
      <c r="P548" s="11" t="e">
        <f t="shared" si="73"/>
        <v>#DIV/0!</v>
      </c>
      <c r="Q548" s="11">
        <f t="shared" si="81"/>
        <v>0.59066861168911811</v>
      </c>
      <c r="R548" s="13" t="e">
        <f t="shared" si="78"/>
        <v>#DIV/0!</v>
      </c>
      <c r="T548" s="21" t="e">
        <f t="shared" si="79"/>
        <v>#DIV/0!</v>
      </c>
      <c r="U548" s="13" t="e">
        <f t="shared" si="76"/>
        <v>#DIV/0!</v>
      </c>
    </row>
    <row r="549" spans="3:21" x14ac:dyDescent="0.25">
      <c r="C549" s="20">
        <f t="shared" si="80"/>
        <v>0</v>
      </c>
      <c r="H549" s="13">
        <f t="shared" si="74"/>
        <v>0</v>
      </c>
      <c r="I549" s="15" t="e">
        <f t="shared" si="75"/>
        <v>#DIV/0!</v>
      </c>
      <c r="N549" s="12" t="e">
        <f t="shared" si="77"/>
        <v>#DIV/0!</v>
      </c>
      <c r="O549" s="15">
        <f>CHOOSE(MATCH(MONTH(A549)*100+DAY(A549),{0;316;501;1001;1115},1),0.7,0.75,0.8,0.75,0.7)</f>
        <v>0.7</v>
      </c>
      <c r="P549" s="11" t="e">
        <f t="shared" si="73"/>
        <v>#DIV/0!</v>
      </c>
      <c r="Q549" s="11">
        <f t="shared" si="81"/>
        <v>0.59066861168911811</v>
      </c>
      <c r="R549" s="13" t="e">
        <f t="shared" si="78"/>
        <v>#DIV/0!</v>
      </c>
      <c r="T549" s="21" t="e">
        <f t="shared" si="79"/>
        <v>#DIV/0!</v>
      </c>
      <c r="U549" s="13" t="e">
        <f t="shared" si="76"/>
        <v>#DIV/0!</v>
      </c>
    </row>
    <row r="550" spans="3:21" x14ac:dyDescent="0.25">
      <c r="C550" s="20">
        <f t="shared" si="80"/>
        <v>0</v>
      </c>
      <c r="H550" s="13">
        <f t="shared" si="74"/>
        <v>0</v>
      </c>
      <c r="I550" s="15" t="e">
        <f t="shared" si="75"/>
        <v>#DIV/0!</v>
      </c>
      <c r="N550" s="12" t="e">
        <f t="shared" si="77"/>
        <v>#DIV/0!</v>
      </c>
      <c r="O550" s="15">
        <f>CHOOSE(MATCH(MONTH(A550)*100+DAY(A550),{0;316;501;1001;1115},1),0.7,0.75,0.8,0.75,0.7)</f>
        <v>0.7</v>
      </c>
      <c r="P550" s="11" t="e">
        <f t="shared" si="73"/>
        <v>#DIV/0!</v>
      </c>
      <c r="Q550" s="11">
        <f t="shared" si="81"/>
        <v>0.59066861168911811</v>
      </c>
      <c r="R550" s="13" t="e">
        <f t="shared" si="78"/>
        <v>#DIV/0!</v>
      </c>
      <c r="T550" s="21" t="e">
        <f t="shared" si="79"/>
        <v>#DIV/0!</v>
      </c>
      <c r="U550" s="13" t="e">
        <f t="shared" si="76"/>
        <v>#DIV/0!</v>
      </c>
    </row>
    <row r="551" spans="3:21" x14ac:dyDescent="0.25">
      <c r="C551" s="20">
        <f t="shared" si="80"/>
        <v>0</v>
      </c>
      <c r="H551" s="13">
        <f t="shared" si="74"/>
        <v>0</v>
      </c>
      <c r="I551" s="15" t="e">
        <f t="shared" si="75"/>
        <v>#DIV/0!</v>
      </c>
      <c r="N551" s="12" t="e">
        <f t="shared" si="77"/>
        <v>#DIV/0!</v>
      </c>
      <c r="O551" s="15">
        <f>CHOOSE(MATCH(MONTH(A551)*100+DAY(A551),{0;316;501;1001;1115},1),0.7,0.75,0.8,0.75,0.7)</f>
        <v>0.7</v>
      </c>
      <c r="P551" s="11" t="e">
        <f t="shared" si="73"/>
        <v>#DIV/0!</v>
      </c>
      <c r="Q551" s="11">
        <f t="shared" si="81"/>
        <v>0.59066861168911811</v>
      </c>
      <c r="R551" s="13" t="e">
        <f t="shared" si="78"/>
        <v>#DIV/0!</v>
      </c>
      <c r="T551" s="21" t="e">
        <f t="shared" si="79"/>
        <v>#DIV/0!</v>
      </c>
      <c r="U551" s="13" t="e">
        <f t="shared" si="76"/>
        <v>#DIV/0!</v>
      </c>
    </row>
    <row r="552" spans="3:21" x14ac:dyDescent="0.25">
      <c r="C552" s="20">
        <f t="shared" si="80"/>
        <v>0</v>
      </c>
      <c r="H552" s="13">
        <f t="shared" si="74"/>
        <v>0</v>
      </c>
      <c r="I552" s="15" t="e">
        <f t="shared" si="75"/>
        <v>#DIV/0!</v>
      </c>
      <c r="N552" s="12" t="e">
        <f t="shared" si="77"/>
        <v>#DIV/0!</v>
      </c>
      <c r="O552" s="15">
        <f>CHOOSE(MATCH(MONTH(A552)*100+DAY(A552),{0;316;501;1001;1115},1),0.7,0.75,0.8,0.75,0.7)</f>
        <v>0.7</v>
      </c>
      <c r="P552" s="11" t="e">
        <f t="shared" si="73"/>
        <v>#DIV/0!</v>
      </c>
      <c r="Q552" s="11">
        <f t="shared" si="81"/>
        <v>0.59066861168911811</v>
      </c>
      <c r="R552" s="13" t="e">
        <f t="shared" si="78"/>
        <v>#DIV/0!</v>
      </c>
      <c r="T552" s="21" t="e">
        <f t="shared" si="79"/>
        <v>#DIV/0!</v>
      </c>
      <c r="U552" s="13" t="e">
        <f t="shared" si="76"/>
        <v>#DIV/0!</v>
      </c>
    </row>
    <row r="553" spans="3:21" x14ac:dyDescent="0.25">
      <c r="C553" s="20">
        <f t="shared" si="80"/>
        <v>0</v>
      </c>
      <c r="H553" s="13">
        <f t="shared" si="74"/>
        <v>0</v>
      </c>
      <c r="I553" s="15" t="e">
        <f t="shared" si="75"/>
        <v>#DIV/0!</v>
      </c>
      <c r="N553" s="12" t="e">
        <f t="shared" si="77"/>
        <v>#DIV/0!</v>
      </c>
      <c r="O553" s="15">
        <f>CHOOSE(MATCH(MONTH(A553)*100+DAY(A553),{0;316;501;1001;1115},1),0.7,0.75,0.8,0.75,0.7)</f>
        <v>0.7</v>
      </c>
      <c r="P553" s="11" t="e">
        <f t="shared" si="73"/>
        <v>#DIV/0!</v>
      </c>
      <c r="Q553" s="11">
        <f t="shared" si="81"/>
        <v>0.59066861168911811</v>
      </c>
      <c r="R553" s="13" t="e">
        <f t="shared" si="78"/>
        <v>#DIV/0!</v>
      </c>
      <c r="T553" s="21" t="e">
        <f t="shared" si="79"/>
        <v>#DIV/0!</v>
      </c>
      <c r="U553" s="13" t="e">
        <f t="shared" si="76"/>
        <v>#DIV/0!</v>
      </c>
    </row>
    <row r="554" spans="3:21" x14ac:dyDescent="0.25">
      <c r="C554" s="20">
        <f t="shared" si="80"/>
        <v>0</v>
      </c>
      <c r="H554" s="13">
        <f t="shared" si="74"/>
        <v>0</v>
      </c>
      <c r="I554" s="15" t="e">
        <f t="shared" si="75"/>
        <v>#DIV/0!</v>
      </c>
      <c r="N554" s="12" t="e">
        <f t="shared" si="77"/>
        <v>#DIV/0!</v>
      </c>
      <c r="O554" s="15">
        <f>CHOOSE(MATCH(MONTH(A554)*100+DAY(A554),{0;316;501;1001;1115},1),0.7,0.75,0.8,0.75,0.7)</f>
        <v>0.7</v>
      </c>
      <c r="P554" s="11" t="e">
        <f t="shared" si="73"/>
        <v>#DIV/0!</v>
      </c>
      <c r="Q554" s="11">
        <f t="shared" si="81"/>
        <v>0.59066861168911811</v>
      </c>
      <c r="R554" s="13" t="e">
        <f t="shared" si="78"/>
        <v>#DIV/0!</v>
      </c>
      <c r="T554" s="21" t="e">
        <f t="shared" si="79"/>
        <v>#DIV/0!</v>
      </c>
      <c r="U554" s="13" t="e">
        <f t="shared" si="76"/>
        <v>#DIV/0!</v>
      </c>
    </row>
    <row r="555" spans="3:21" x14ac:dyDescent="0.25">
      <c r="C555" s="20">
        <f t="shared" si="80"/>
        <v>0</v>
      </c>
      <c r="H555" s="13">
        <f t="shared" si="74"/>
        <v>0</v>
      </c>
      <c r="I555" s="15" t="e">
        <f t="shared" si="75"/>
        <v>#DIV/0!</v>
      </c>
      <c r="N555" s="12" t="e">
        <f t="shared" si="77"/>
        <v>#DIV/0!</v>
      </c>
      <c r="O555" s="15">
        <f>CHOOSE(MATCH(MONTH(A555)*100+DAY(A555),{0;316;501;1001;1115},1),0.7,0.75,0.8,0.75,0.7)</f>
        <v>0.7</v>
      </c>
      <c r="P555" s="11" t="e">
        <f t="shared" si="73"/>
        <v>#DIV/0!</v>
      </c>
      <c r="Q555" s="11">
        <f t="shared" si="81"/>
        <v>0.59066861168911811</v>
      </c>
      <c r="R555" s="13" t="e">
        <f t="shared" si="78"/>
        <v>#DIV/0!</v>
      </c>
      <c r="T555" s="21" t="e">
        <f t="shared" si="79"/>
        <v>#DIV/0!</v>
      </c>
      <c r="U555" s="13" t="e">
        <f t="shared" si="76"/>
        <v>#DIV/0!</v>
      </c>
    </row>
    <row r="556" spans="3:21" x14ac:dyDescent="0.25">
      <c r="C556" s="20">
        <f t="shared" si="80"/>
        <v>0</v>
      </c>
      <c r="H556" s="13">
        <f t="shared" si="74"/>
        <v>0</v>
      </c>
      <c r="I556" s="15" t="e">
        <f t="shared" si="75"/>
        <v>#DIV/0!</v>
      </c>
      <c r="N556" s="12" t="e">
        <f t="shared" si="77"/>
        <v>#DIV/0!</v>
      </c>
      <c r="O556" s="15">
        <f>CHOOSE(MATCH(MONTH(A556)*100+DAY(A556),{0;316;501;1001;1115},1),0.7,0.75,0.8,0.75,0.7)</f>
        <v>0.7</v>
      </c>
      <c r="P556" s="11" t="e">
        <f t="shared" si="73"/>
        <v>#DIV/0!</v>
      </c>
      <c r="Q556" s="11">
        <f t="shared" si="81"/>
        <v>0.59066861168911811</v>
      </c>
      <c r="R556" s="13" t="e">
        <f t="shared" si="78"/>
        <v>#DIV/0!</v>
      </c>
      <c r="T556" s="21" t="e">
        <f t="shared" si="79"/>
        <v>#DIV/0!</v>
      </c>
      <c r="U556" s="13" t="e">
        <f t="shared" si="76"/>
        <v>#DIV/0!</v>
      </c>
    </row>
    <row r="557" spans="3:21" x14ac:dyDescent="0.25">
      <c r="C557" s="20">
        <f t="shared" si="80"/>
        <v>0</v>
      </c>
      <c r="H557" s="13">
        <f t="shared" si="74"/>
        <v>0</v>
      </c>
      <c r="I557" s="15" t="e">
        <f t="shared" si="75"/>
        <v>#DIV/0!</v>
      </c>
      <c r="N557" s="12" t="e">
        <f t="shared" si="77"/>
        <v>#DIV/0!</v>
      </c>
      <c r="O557" s="15">
        <f>CHOOSE(MATCH(MONTH(A557)*100+DAY(A557),{0;316;501;1001;1115},1),0.7,0.75,0.8,0.75,0.7)</f>
        <v>0.7</v>
      </c>
      <c r="P557" s="11" t="e">
        <f t="shared" si="73"/>
        <v>#DIV/0!</v>
      </c>
      <c r="Q557" s="11">
        <f t="shared" si="81"/>
        <v>0.59066861168911811</v>
      </c>
      <c r="R557" s="13" t="e">
        <f t="shared" si="78"/>
        <v>#DIV/0!</v>
      </c>
      <c r="T557" s="21" t="e">
        <f t="shared" si="79"/>
        <v>#DIV/0!</v>
      </c>
      <c r="U557" s="13" t="e">
        <f t="shared" si="76"/>
        <v>#DIV/0!</v>
      </c>
    </row>
    <row r="558" spans="3:21" x14ac:dyDescent="0.25">
      <c r="C558" s="20">
        <f t="shared" si="80"/>
        <v>0</v>
      </c>
      <c r="H558" s="13">
        <f t="shared" si="74"/>
        <v>0</v>
      </c>
      <c r="I558" s="15" t="e">
        <f t="shared" si="75"/>
        <v>#DIV/0!</v>
      </c>
      <c r="N558" s="12" t="e">
        <f t="shared" si="77"/>
        <v>#DIV/0!</v>
      </c>
      <c r="O558" s="15">
        <f>CHOOSE(MATCH(MONTH(A558)*100+DAY(A558),{0;316;501;1001;1115},1),0.7,0.75,0.8,0.75,0.7)</f>
        <v>0.7</v>
      </c>
      <c r="P558" s="11" t="e">
        <f t="shared" si="73"/>
        <v>#DIV/0!</v>
      </c>
      <c r="Q558" s="11">
        <f t="shared" si="81"/>
        <v>0.59066861168911811</v>
      </c>
      <c r="R558" s="13" t="e">
        <f t="shared" si="78"/>
        <v>#DIV/0!</v>
      </c>
      <c r="T558" s="21" t="e">
        <f t="shared" si="79"/>
        <v>#DIV/0!</v>
      </c>
      <c r="U558" s="13" t="e">
        <f t="shared" si="76"/>
        <v>#DIV/0!</v>
      </c>
    </row>
    <row r="559" spans="3:21" x14ac:dyDescent="0.25">
      <c r="C559" s="20">
        <f t="shared" si="80"/>
        <v>0</v>
      </c>
      <c r="H559" s="13">
        <f t="shared" si="74"/>
        <v>0</v>
      </c>
      <c r="I559" s="15" t="e">
        <f t="shared" si="75"/>
        <v>#DIV/0!</v>
      </c>
      <c r="N559" s="12" t="e">
        <f t="shared" si="77"/>
        <v>#DIV/0!</v>
      </c>
      <c r="O559" s="15">
        <f>CHOOSE(MATCH(MONTH(A559)*100+DAY(A559),{0;316;501;1001;1115},1),0.7,0.75,0.8,0.75,0.7)</f>
        <v>0.7</v>
      </c>
      <c r="P559" s="11" t="e">
        <f t="shared" si="73"/>
        <v>#DIV/0!</v>
      </c>
      <c r="Q559" s="11">
        <f t="shared" si="81"/>
        <v>0.59066861168911811</v>
      </c>
      <c r="R559" s="13" t="e">
        <f t="shared" si="78"/>
        <v>#DIV/0!</v>
      </c>
      <c r="T559" s="21" t="e">
        <f t="shared" si="79"/>
        <v>#DIV/0!</v>
      </c>
      <c r="U559" s="13" t="e">
        <f t="shared" si="76"/>
        <v>#DIV/0!</v>
      </c>
    </row>
    <row r="560" spans="3:21" x14ac:dyDescent="0.25">
      <c r="C560" s="20">
        <f t="shared" si="80"/>
        <v>0</v>
      </c>
      <c r="H560" s="13">
        <f t="shared" si="74"/>
        <v>0</v>
      </c>
      <c r="I560" s="15" t="e">
        <f t="shared" si="75"/>
        <v>#DIV/0!</v>
      </c>
      <c r="N560" s="12" t="e">
        <f t="shared" si="77"/>
        <v>#DIV/0!</v>
      </c>
      <c r="O560" s="15">
        <f>CHOOSE(MATCH(MONTH(A560)*100+DAY(A560),{0;316;501;1001;1115},1),0.7,0.75,0.8,0.75,0.7)</f>
        <v>0.7</v>
      </c>
      <c r="P560" s="11" t="e">
        <f t="shared" si="73"/>
        <v>#DIV/0!</v>
      </c>
      <c r="Q560" s="11">
        <f t="shared" si="81"/>
        <v>0.59066861168911811</v>
      </c>
      <c r="R560" s="13" t="e">
        <f t="shared" si="78"/>
        <v>#DIV/0!</v>
      </c>
      <c r="T560" s="21" t="e">
        <f t="shared" si="79"/>
        <v>#DIV/0!</v>
      </c>
      <c r="U560" s="13" t="e">
        <f t="shared" si="76"/>
        <v>#DIV/0!</v>
      </c>
    </row>
    <row r="561" spans="3:21" x14ac:dyDescent="0.25">
      <c r="C561" s="20">
        <f t="shared" si="80"/>
        <v>0</v>
      </c>
      <c r="H561" s="13">
        <f t="shared" si="74"/>
        <v>0</v>
      </c>
      <c r="I561" s="15" t="e">
        <f t="shared" si="75"/>
        <v>#DIV/0!</v>
      </c>
      <c r="N561" s="12" t="e">
        <f t="shared" si="77"/>
        <v>#DIV/0!</v>
      </c>
      <c r="O561" s="15">
        <f>CHOOSE(MATCH(MONTH(A561)*100+DAY(A561),{0;316;501;1001;1115},1),0.7,0.75,0.8,0.75,0.7)</f>
        <v>0.7</v>
      </c>
      <c r="P561" s="11" t="e">
        <f t="shared" si="73"/>
        <v>#DIV/0!</v>
      </c>
      <c r="Q561" s="11">
        <f t="shared" si="81"/>
        <v>0.59066861168911811</v>
      </c>
      <c r="R561" s="13" t="e">
        <f t="shared" si="78"/>
        <v>#DIV/0!</v>
      </c>
      <c r="T561" s="21" t="e">
        <f t="shared" si="79"/>
        <v>#DIV/0!</v>
      </c>
      <c r="U561" s="13" t="e">
        <f t="shared" si="76"/>
        <v>#DIV/0!</v>
      </c>
    </row>
    <row r="562" spans="3:21" x14ac:dyDescent="0.25">
      <c r="C562" s="20">
        <f t="shared" si="80"/>
        <v>0</v>
      </c>
      <c r="H562" s="13">
        <f t="shared" si="74"/>
        <v>0</v>
      </c>
      <c r="I562" s="15" t="e">
        <f t="shared" si="75"/>
        <v>#DIV/0!</v>
      </c>
      <c r="N562" s="12" t="e">
        <f t="shared" si="77"/>
        <v>#DIV/0!</v>
      </c>
      <c r="O562" s="15">
        <f>CHOOSE(MATCH(MONTH(A562)*100+DAY(A562),{0;316;501;1001;1115},1),0.7,0.75,0.8,0.75,0.7)</f>
        <v>0.7</v>
      </c>
      <c r="P562" s="11" t="e">
        <f t="shared" si="73"/>
        <v>#DIV/0!</v>
      </c>
      <c r="Q562" s="11">
        <f t="shared" si="81"/>
        <v>0.59066861168911811</v>
      </c>
      <c r="R562" s="13" t="e">
        <f t="shared" si="78"/>
        <v>#DIV/0!</v>
      </c>
      <c r="T562" s="21" t="e">
        <f t="shared" si="79"/>
        <v>#DIV/0!</v>
      </c>
      <c r="U562" s="13" t="e">
        <f t="shared" si="76"/>
        <v>#DIV/0!</v>
      </c>
    </row>
    <row r="563" spans="3:21" x14ac:dyDescent="0.25">
      <c r="C563" s="20">
        <f t="shared" si="80"/>
        <v>0</v>
      </c>
      <c r="H563" s="13">
        <f t="shared" si="74"/>
        <v>0</v>
      </c>
      <c r="I563" s="15" t="e">
        <f t="shared" si="75"/>
        <v>#DIV/0!</v>
      </c>
      <c r="N563" s="12" t="e">
        <f t="shared" si="77"/>
        <v>#DIV/0!</v>
      </c>
      <c r="O563" s="15">
        <f>CHOOSE(MATCH(MONTH(A563)*100+DAY(A563),{0;316;501;1001;1115},1),0.7,0.75,0.8,0.75,0.7)</f>
        <v>0.7</v>
      </c>
      <c r="P563" s="11" t="e">
        <f t="shared" si="73"/>
        <v>#DIV/0!</v>
      </c>
      <c r="Q563" s="11">
        <f t="shared" si="81"/>
        <v>0.59066861168911811</v>
      </c>
      <c r="R563" s="13" t="e">
        <f t="shared" si="78"/>
        <v>#DIV/0!</v>
      </c>
      <c r="T563" s="21" t="e">
        <f t="shared" si="79"/>
        <v>#DIV/0!</v>
      </c>
      <c r="U563" s="13" t="e">
        <f t="shared" si="76"/>
        <v>#DIV/0!</v>
      </c>
    </row>
    <row r="564" spans="3:21" x14ac:dyDescent="0.25">
      <c r="C564" s="20">
        <f t="shared" si="80"/>
        <v>0</v>
      </c>
      <c r="H564" s="13">
        <f t="shared" si="74"/>
        <v>0</v>
      </c>
      <c r="I564" s="15" t="e">
        <f t="shared" si="75"/>
        <v>#DIV/0!</v>
      </c>
      <c r="N564" s="12" t="e">
        <f t="shared" si="77"/>
        <v>#DIV/0!</v>
      </c>
      <c r="O564" s="15">
        <f>CHOOSE(MATCH(MONTH(A564)*100+DAY(A564),{0;316;501;1001;1115},1),0.7,0.75,0.8,0.75,0.7)</f>
        <v>0.7</v>
      </c>
      <c r="P564" s="11" t="e">
        <f t="shared" si="73"/>
        <v>#DIV/0!</v>
      </c>
      <c r="Q564" s="11">
        <f t="shared" si="81"/>
        <v>0.59066861168911811</v>
      </c>
      <c r="R564" s="13" t="e">
        <f t="shared" si="78"/>
        <v>#DIV/0!</v>
      </c>
      <c r="T564" s="21" t="e">
        <f t="shared" si="79"/>
        <v>#DIV/0!</v>
      </c>
      <c r="U564" s="13" t="e">
        <f t="shared" si="76"/>
        <v>#DIV/0!</v>
      </c>
    </row>
    <row r="565" spans="3:21" x14ac:dyDescent="0.25">
      <c r="C565" s="20">
        <f t="shared" si="80"/>
        <v>0</v>
      </c>
      <c r="H565" s="13">
        <f t="shared" si="74"/>
        <v>0</v>
      </c>
      <c r="I565" s="15" t="e">
        <f t="shared" si="75"/>
        <v>#DIV/0!</v>
      </c>
      <c r="N565" s="12" t="e">
        <f t="shared" si="77"/>
        <v>#DIV/0!</v>
      </c>
      <c r="O565" s="15">
        <f>CHOOSE(MATCH(MONTH(A565)*100+DAY(A565),{0;316;501;1001;1115},1),0.7,0.75,0.8,0.75,0.7)</f>
        <v>0.7</v>
      </c>
      <c r="P565" s="11" t="e">
        <f t="shared" si="73"/>
        <v>#DIV/0!</v>
      </c>
      <c r="Q565" s="11">
        <f t="shared" si="81"/>
        <v>0.59066861168911811</v>
      </c>
      <c r="R565" s="13" t="e">
        <f t="shared" si="78"/>
        <v>#DIV/0!</v>
      </c>
      <c r="T565" s="21" t="e">
        <f t="shared" si="79"/>
        <v>#DIV/0!</v>
      </c>
      <c r="U565" s="13" t="e">
        <f t="shared" si="76"/>
        <v>#DIV/0!</v>
      </c>
    </row>
    <row r="566" spans="3:21" x14ac:dyDescent="0.25">
      <c r="C566" s="20">
        <f t="shared" si="80"/>
        <v>0</v>
      </c>
      <c r="H566" s="13">
        <f t="shared" si="74"/>
        <v>0</v>
      </c>
      <c r="I566" s="15" t="e">
        <f t="shared" si="75"/>
        <v>#DIV/0!</v>
      </c>
      <c r="N566" s="12" t="e">
        <f t="shared" si="77"/>
        <v>#DIV/0!</v>
      </c>
      <c r="O566" s="15">
        <f>CHOOSE(MATCH(MONTH(A566)*100+DAY(A566),{0;316;501;1001;1115},1),0.7,0.75,0.8,0.75,0.7)</f>
        <v>0.7</v>
      </c>
      <c r="P566" s="11" t="e">
        <f t="shared" si="73"/>
        <v>#DIV/0!</v>
      </c>
      <c r="Q566" s="11">
        <f t="shared" si="81"/>
        <v>0.59066861168911811</v>
      </c>
      <c r="R566" s="13" t="e">
        <f t="shared" si="78"/>
        <v>#DIV/0!</v>
      </c>
      <c r="T566" s="21" t="e">
        <f t="shared" si="79"/>
        <v>#DIV/0!</v>
      </c>
      <c r="U566" s="13" t="e">
        <f t="shared" si="76"/>
        <v>#DIV/0!</v>
      </c>
    </row>
    <row r="567" spans="3:21" x14ac:dyDescent="0.25">
      <c r="C567" s="20">
        <f t="shared" si="80"/>
        <v>0</v>
      </c>
      <c r="H567" s="13">
        <f t="shared" si="74"/>
        <v>0</v>
      </c>
      <c r="I567" s="15" t="e">
        <f t="shared" si="75"/>
        <v>#DIV/0!</v>
      </c>
      <c r="N567" s="12" t="e">
        <f t="shared" si="77"/>
        <v>#DIV/0!</v>
      </c>
      <c r="O567" s="15">
        <f>CHOOSE(MATCH(MONTH(A567)*100+DAY(A567),{0;316;501;1001;1115},1),0.7,0.75,0.8,0.75,0.7)</f>
        <v>0.7</v>
      </c>
      <c r="P567" s="11" t="e">
        <f t="shared" si="73"/>
        <v>#DIV/0!</v>
      </c>
      <c r="Q567" s="11">
        <f t="shared" si="81"/>
        <v>0.59066861168911811</v>
      </c>
      <c r="R567" s="13" t="e">
        <f t="shared" si="78"/>
        <v>#DIV/0!</v>
      </c>
      <c r="T567" s="21" t="e">
        <f t="shared" si="79"/>
        <v>#DIV/0!</v>
      </c>
      <c r="U567" s="13" t="e">
        <f t="shared" si="76"/>
        <v>#DIV/0!</v>
      </c>
    </row>
    <row r="568" spans="3:21" x14ac:dyDescent="0.25">
      <c r="C568" s="20">
        <f t="shared" si="80"/>
        <v>0</v>
      </c>
      <c r="H568" s="13">
        <f t="shared" si="74"/>
        <v>0</v>
      </c>
      <c r="I568" s="15" t="e">
        <f t="shared" si="75"/>
        <v>#DIV/0!</v>
      </c>
      <c r="N568" s="12" t="e">
        <f t="shared" si="77"/>
        <v>#DIV/0!</v>
      </c>
      <c r="O568" s="15">
        <f>CHOOSE(MATCH(MONTH(A568)*100+DAY(A568),{0;316;501;1001;1115},1),0.7,0.75,0.8,0.75,0.7)</f>
        <v>0.7</v>
      </c>
      <c r="P568" s="11" t="e">
        <f t="shared" si="73"/>
        <v>#DIV/0!</v>
      </c>
      <c r="Q568" s="11">
        <f t="shared" si="81"/>
        <v>0.59066861168911811</v>
      </c>
      <c r="R568" s="13" t="e">
        <f t="shared" si="78"/>
        <v>#DIV/0!</v>
      </c>
      <c r="T568" s="21" t="e">
        <f t="shared" si="79"/>
        <v>#DIV/0!</v>
      </c>
      <c r="U568" s="13" t="e">
        <f t="shared" si="76"/>
        <v>#DIV/0!</v>
      </c>
    </row>
    <row r="569" spans="3:21" x14ac:dyDescent="0.25">
      <c r="C569" s="20">
        <f t="shared" si="80"/>
        <v>0</v>
      </c>
      <c r="H569" s="13">
        <f t="shared" si="74"/>
        <v>0</v>
      </c>
      <c r="I569" s="15" t="e">
        <f t="shared" si="75"/>
        <v>#DIV/0!</v>
      </c>
      <c r="N569" s="12" t="e">
        <f t="shared" si="77"/>
        <v>#DIV/0!</v>
      </c>
      <c r="O569" s="15">
        <f>CHOOSE(MATCH(MONTH(A569)*100+DAY(A569),{0;316;501;1001;1115},1),0.7,0.75,0.8,0.75,0.7)</f>
        <v>0.7</v>
      </c>
      <c r="P569" s="11" t="e">
        <f t="shared" si="73"/>
        <v>#DIV/0!</v>
      </c>
      <c r="Q569" s="11">
        <f t="shared" si="81"/>
        <v>0.59066861168911811</v>
      </c>
      <c r="R569" s="13" t="e">
        <f t="shared" si="78"/>
        <v>#DIV/0!</v>
      </c>
      <c r="T569" s="21" t="e">
        <f t="shared" si="79"/>
        <v>#DIV/0!</v>
      </c>
      <c r="U569" s="13" t="e">
        <f t="shared" si="76"/>
        <v>#DIV/0!</v>
      </c>
    </row>
    <row r="570" spans="3:21" x14ac:dyDescent="0.25">
      <c r="C570" s="20">
        <f t="shared" si="80"/>
        <v>0</v>
      </c>
      <c r="H570" s="13">
        <f t="shared" si="74"/>
        <v>0</v>
      </c>
      <c r="I570" s="15" t="e">
        <f t="shared" si="75"/>
        <v>#DIV/0!</v>
      </c>
      <c r="N570" s="12" t="e">
        <f t="shared" si="77"/>
        <v>#DIV/0!</v>
      </c>
      <c r="O570" s="15">
        <f>CHOOSE(MATCH(MONTH(A570)*100+DAY(A570),{0;316;501;1001;1115},1),0.7,0.75,0.8,0.75,0.7)</f>
        <v>0.7</v>
      </c>
      <c r="P570" s="11" t="e">
        <f t="shared" si="73"/>
        <v>#DIV/0!</v>
      </c>
      <c r="Q570" s="11">
        <f t="shared" si="81"/>
        <v>0.59066861168911811</v>
      </c>
      <c r="R570" s="13" t="e">
        <f t="shared" si="78"/>
        <v>#DIV/0!</v>
      </c>
      <c r="T570" s="21" t="e">
        <f t="shared" si="79"/>
        <v>#DIV/0!</v>
      </c>
      <c r="U570" s="13" t="e">
        <f t="shared" si="76"/>
        <v>#DIV/0!</v>
      </c>
    </row>
    <row r="571" spans="3:21" x14ac:dyDescent="0.25">
      <c r="C571" s="20">
        <f t="shared" si="80"/>
        <v>0</v>
      </c>
      <c r="H571" s="13">
        <f t="shared" si="74"/>
        <v>0</v>
      </c>
      <c r="I571" s="15" t="e">
        <f t="shared" si="75"/>
        <v>#DIV/0!</v>
      </c>
      <c r="N571" s="12" t="e">
        <f t="shared" si="77"/>
        <v>#DIV/0!</v>
      </c>
      <c r="O571" s="15">
        <f>CHOOSE(MATCH(MONTH(A571)*100+DAY(A571),{0;316;501;1001;1115},1),0.7,0.75,0.8,0.75,0.7)</f>
        <v>0.7</v>
      </c>
      <c r="P571" s="11" t="e">
        <f t="shared" si="73"/>
        <v>#DIV/0!</v>
      </c>
      <c r="Q571" s="11">
        <f t="shared" si="81"/>
        <v>0.59066861168911811</v>
      </c>
      <c r="R571" s="13" t="e">
        <f t="shared" si="78"/>
        <v>#DIV/0!</v>
      </c>
      <c r="T571" s="21" t="e">
        <f t="shared" si="79"/>
        <v>#DIV/0!</v>
      </c>
      <c r="U571" s="13" t="e">
        <f t="shared" si="76"/>
        <v>#DIV/0!</v>
      </c>
    </row>
    <row r="572" spans="3:21" x14ac:dyDescent="0.25">
      <c r="C572" s="20">
        <f t="shared" si="80"/>
        <v>0</v>
      </c>
      <c r="H572" s="13">
        <f t="shared" si="74"/>
        <v>0</v>
      </c>
      <c r="I572" s="15" t="e">
        <f t="shared" si="75"/>
        <v>#DIV/0!</v>
      </c>
      <c r="N572" s="12" t="e">
        <f t="shared" si="77"/>
        <v>#DIV/0!</v>
      </c>
      <c r="O572" s="15">
        <f>CHOOSE(MATCH(MONTH(A572)*100+DAY(A572),{0;316;501;1001;1115},1),0.7,0.75,0.8,0.75,0.7)</f>
        <v>0.7</v>
      </c>
      <c r="P572" s="11" t="e">
        <f t="shared" si="73"/>
        <v>#DIV/0!</v>
      </c>
      <c r="Q572" s="11">
        <f t="shared" si="81"/>
        <v>0.59066861168911811</v>
      </c>
      <c r="R572" s="13" t="e">
        <f t="shared" si="78"/>
        <v>#DIV/0!</v>
      </c>
      <c r="T572" s="21" t="e">
        <f t="shared" si="79"/>
        <v>#DIV/0!</v>
      </c>
      <c r="U572" s="13" t="e">
        <f t="shared" si="76"/>
        <v>#DIV/0!</v>
      </c>
    </row>
    <row r="573" spans="3:21" x14ac:dyDescent="0.25">
      <c r="C573" s="20">
        <f t="shared" si="80"/>
        <v>0</v>
      </c>
      <c r="H573" s="13">
        <f t="shared" si="74"/>
        <v>0</v>
      </c>
      <c r="I573" s="15" t="e">
        <f t="shared" si="75"/>
        <v>#DIV/0!</v>
      </c>
      <c r="N573" s="12" t="e">
        <f t="shared" si="77"/>
        <v>#DIV/0!</v>
      </c>
      <c r="O573" s="15">
        <f>CHOOSE(MATCH(MONTH(A573)*100+DAY(A573),{0;316;501;1001;1115},1),0.7,0.75,0.8,0.75,0.7)</f>
        <v>0.7</v>
      </c>
      <c r="P573" s="11" t="e">
        <f t="shared" si="73"/>
        <v>#DIV/0!</v>
      </c>
      <c r="Q573" s="11">
        <f t="shared" si="81"/>
        <v>0.59066861168911811</v>
      </c>
      <c r="R573" s="13" t="e">
        <f t="shared" si="78"/>
        <v>#DIV/0!</v>
      </c>
      <c r="T573" s="21" t="e">
        <f t="shared" si="79"/>
        <v>#DIV/0!</v>
      </c>
      <c r="U573" s="13" t="e">
        <f t="shared" si="76"/>
        <v>#DIV/0!</v>
      </c>
    </row>
    <row r="574" spans="3:21" x14ac:dyDescent="0.25">
      <c r="C574" s="20">
        <f t="shared" si="80"/>
        <v>0</v>
      </c>
      <c r="H574" s="13">
        <f t="shared" si="74"/>
        <v>0</v>
      </c>
      <c r="I574" s="15" t="e">
        <f t="shared" si="75"/>
        <v>#DIV/0!</v>
      </c>
      <c r="N574" s="12" t="e">
        <f t="shared" si="77"/>
        <v>#DIV/0!</v>
      </c>
      <c r="O574" s="15">
        <f>CHOOSE(MATCH(MONTH(A574)*100+DAY(A574),{0;316;501;1001;1115},1),0.7,0.75,0.8,0.75,0.7)</f>
        <v>0.7</v>
      </c>
      <c r="P574" s="11" t="e">
        <f t="shared" si="73"/>
        <v>#DIV/0!</v>
      </c>
      <c r="Q574" s="11">
        <f t="shared" si="81"/>
        <v>0.59066861168911811</v>
      </c>
      <c r="R574" s="13" t="e">
        <f t="shared" si="78"/>
        <v>#DIV/0!</v>
      </c>
      <c r="T574" s="21" t="e">
        <f t="shared" si="79"/>
        <v>#DIV/0!</v>
      </c>
      <c r="U574" s="13" t="e">
        <f t="shared" si="76"/>
        <v>#DIV/0!</v>
      </c>
    </row>
    <row r="575" spans="3:21" x14ac:dyDescent="0.25">
      <c r="C575" s="20">
        <f t="shared" si="80"/>
        <v>0</v>
      </c>
      <c r="H575" s="13">
        <f t="shared" si="74"/>
        <v>0</v>
      </c>
      <c r="I575" s="15" t="e">
        <f t="shared" si="75"/>
        <v>#DIV/0!</v>
      </c>
      <c r="N575" s="12" t="e">
        <f t="shared" si="77"/>
        <v>#DIV/0!</v>
      </c>
      <c r="O575" s="15">
        <f>CHOOSE(MATCH(MONTH(A575)*100+DAY(A575),{0;316;501;1001;1115},1),0.7,0.75,0.8,0.75,0.7)</f>
        <v>0.7</v>
      </c>
      <c r="P575" s="11" t="e">
        <f t="shared" si="73"/>
        <v>#DIV/0!</v>
      </c>
      <c r="Q575" s="11">
        <f t="shared" si="81"/>
        <v>0.59066861168911811</v>
      </c>
      <c r="R575" s="13" t="e">
        <f t="shared" si="78"/>
        <v>#DIV/0!</v>
      </c>
      <c r="T575" s="21" t="e">
        <f t="shared" si="79"/>
        <v>#DIV/0!</v>
      </c>
      <c r="U575" s="13" t="e">
        <f t="shared" si="76"/>
        <v>#DIV/0!</v>
      </c>
    </row>
    <row r="576" spans="3:21" x14ac:dyDescent="0.25">
      <c r="C576" s="20">
        <f t="shared" si="80"/>
        <v>0</v>
      </c>
      <c r="H576" s="13">
        <f t="shared" si="74"/>
        <v>0</v>
      </c>
      <c r="I576" s="15" t="e">
        <f t="shared" si="75"/>
        <v>#DIV/0!</v>
      </c>
      <c r="N576" s="12" t="e">
        <f t="shared" si="77"/>
        <v>#DIV/0!</v>
      </c>
      <c r="O576" s="15">
        <f>CHOOSE(MATCH(MONTH(A576)*100+DAY(A576),{0;316;501;1001;1115},1),0.7,0.75,0.8,0.75,0.7)</f>
        <v>0.7</v>
      </c>
      <c r="P576" s="11" t="e">
        <f t="shared" si="73"/>
        <v>#DIV/0!</v>
      </c>
      <c r="Q576" s="11">
        <f t="shared" si="81"/>
        <v>0.59066861168911811</v>
      </c>
      <c r="R576" s="13" t="e">
        <f t="shared" si="78"/>
        <v>#DIV/0!</v>
      </c>
      <c r="T576" s="21" t="e">
        <f t="shared" si="79"/>
        <v>#DIV/0!</v>
      </c>
      <c r="U576" s="13" t="e">
        <f t="shared" si="76"/>
        <v>#DIV/0!</v>
      </c>
    </row>
    <row r="577" spans="3:21" x14ac:dyDescent="0.25">
      <c r="C577" s="20">
        <f t="shared" si="80"/>
        <v>0</v>
      </c>
      <c r="H577" s="13">
        <f t="shared" si="74"/>
        <v>0</v>
      </c>
      <c r="I577" s="15" t="e">
        <f t="shared" si="75"/>
        <v>#DIV/0!</v>
      </c>
      <c r="N577" s="12" t="e">
        <f t="shared" si="77"/>
        <v>#DIV/0!</v>
      </c>
      <c r="O577" s="15">
        <f>CHOOSE(MATCH(MONTH(A577)*100+DAY(A577),{0;316;501;1001;1115},1),0.7,0.75,0.8,0.75,0.7)</f>
        <v>0.7</v>
      </c>
      <c r="P577" s="11" t="e">
        <f t="shared" si="73"/>
        <v>#DIV/0!</v>
      </c>
      <c r="Q577" s="11">
        <f t="shared" si="81"/>
        <v>0.59066861168911811</v>
      </c>
      <c r="R577" s="13" t="e">
        <f t="shared" si="78"/>
        <v>#DIV/0!</v>
      </c>
      <c r="T577" s="21" t="e">
        <f t="shared" si="79"/>
        <v>#DIV/0!</v>
      </c>
      <c r="U577" s="13" t="e">
        <f t="shared" si="76"/>
        <v>#DIV/0!</v>
      </c>
    </row>
    <row r="578" spans="3:21" x14ac:dyDescent="0.25">
      <c r="C578" s="20">
        <f t="shared" si="80"/>
        <v>0</v>
      </c>
      <c r="H578" s="13">
        <f t="shared" si="74"/>
        <v>0</v>
      </c>
      <c r="I578" s="15" t="e">
        <f t="shared" si="75"/>
        <v>#DIV/0!</v>
      </c>
      <c r="N578" s="12" t="e">
        <f t="shared" si="77"/>
        <v>#DIV/0!</v>
      </c>
      <c r="O578" s="15">
        <f>CHOOSE(MATCH(MONTH(A578)*100+DAY(A578),{0;316;501;1001;1115},1),0.7,0.75,0.8,0.75,0.7)</f>
        <v>0.7</v>
      </c>
      <c r="P578" s="11" t="e">
        <f t="shared" si="73"/>
        <v>#DIV/0!</v>
      </c>
      <c r="Q578" s="11">
        <f t="shared" si="81"/>
        <v>0.59066861168911811</v>
      </c>
      <c r="R578" s="13" t="e">
        <f t="shared" si="78"/>
        <v>#DIV/0!</v>
      </c>
      <c r="T578" s="21" t="e">
        <f t="shared" si="79"/>
        <v>#DIV/0!</v>
      </c>
      <c r="U578" s="13" t="e">
        <f t="shared" si="76"/>
        <v>#DIV/0!</v>
      </c>
    </row>
    <row r="579" spans="3:21" x14ac:dyDescent="0.25">
      <c r="C579" s="20">
        <f t="shared" si="80"/>
        <v>0</v>
      </c>
      <c r="H579" s="13">
        <f t="shared" si="74"/>
        <v>0</v>
      </c>
      <c r="I579" s="15" t="e">
        <f t="shared" si="75"/>
        <v>#DIV/0!</v>
      </c>
      <c r="N579" s="12" t="e">
        <f t="shared" si="77"/>
        <v>#DIV/0!</v>
      </c>
      <c r="O579" s="15">
        <f>CHOOSE(MATCH(MONTH(A579)*100+DAY(A579),{0;316;501;1001;1115},1),0.7,0.75,0.8,0.75,0.7)</f>
        <v>0.7</v>
      </c>
      <c r="P579" s="11" t="e">
        <f t="shared" si="73"/>
        <v>#DIV/0!</v>
      </c>
      <c r="Q579" s="11">
        <f t="shared" si="81"/>
        <v>0.59066861168911811</v>
      </c>
      <c r="R579" s="13" t="e">
        <f t="shared" si="78"/>
        <v>#DIV/0!</v>
      </c>
      <c r="T579" s="21" t="e">
        <f t="shared" si="79"/>
        <v>#DIV/0!</v>
      </c>
      <c r="U579" s="13" t="e">
        <f t="shared" si="76"/>
        <v>#DIV/0!</v>
      </c>
    </row>
    <row r="580" spans="3:21" x14ac:dyDescent="0.25">
      <c r="C580" s="20">
        <f t="shared" si="80"/>
        <v>0</v>
      </c>
      <c r="H580" s="13">
        <f t="shared" si="74"/>
        <v>0</v>
      </c>
      <c r="I580" s="15" t="e">
        <f t="shared" si="75"/>
        <v>#DIV/0!</v>
      </c>
      <c r="N580" s="12" t="e">
        <f t="shared" si="77"/>
        <v>#DIV/0!</v>
      </c>
      <c r="O580" s="15">
        <f>CHOOSE(MATCH(MONTH(A580)*100+DAY(A580),{0;316;501;1001;1115},1),0.7,0.75,0.8,0.75,0.7)</f>
        <v>0.7</v>
      </c>
      <c r="P580" s="11" t="e">
        <f t="shared" si="73"/>
        <v>#DIV/0!</v>
      </c>
      <c r="Q580" s="11">
        <f t="shared" si="81"/>
        <v>0.59066861168911811</v>
      </c>
      <c r="R580" s="13" t="e">
        <f t="shared" si="78"/>
        <v>#DIV/0!</v>
      </c>
      <c r="T580" s="21" t="e">
        <f t="shared" si="79"/>
        <v>#DIV/0!</v>
      </c>
      <c r="U580" s="13" t="e">
        <f t="shared" si="76"/>
        <v>#DIV/0!</v>
      </c>
    </row>
    <row r="581" spans="3:21" x14ac:dyDescent="0.25">
      <c r="C581" s="20">
        <f t="shared" si="80"/>
        <v>0</v>
      </c>
      <c r="H581" s="13">
        <f t="shared" si="74"/>
        <v>0</v>
      </c>
      <c r="I581" s="15" t="e">
        <f t="shared" si="75"/>
        <v>#DIV/0!</v>
      </c>
      <c r="N581" s="12" t="e">
        <f t="shared" si="77"/>
        <v>#DIV/0!</v>
      </c>
      <c r="O581" s="15">
        <f>CHOOSE(MATCH(MONTH(A581)*100+DAY(A581),{0;316;501;1001;1115},1),0.7,0.75,0.8,0.75,0.7)</f>
        <v>0.7</v>
      </c>
      <c r="P581" s="11" t="e">
        <f t="shared" si="73"/>
        <v>#DIV/0!</v>
      </c>
      <c r="Q581" s="11">
        <f t="shared" si="81"/>
        <v>0.59066861168911811</v>
      </c>
      <c r="R581" s="13" t="e">
        <f t="shared" si="78"/>
        <v>#DIV/0!</v>
      </c>
      <c r="T581" s="21" t="e">
        <f t="shared" si="79"/>
        <v>#DIV/0!</v>
      </c>
      <c r="U581" s="13" t="e">
        <f t="shared" si="76"/>
        <v>#DIV/0!</v>
      </c>
    </row>
    <row r="582" spans="3:21" x14ac:dyDescent="0.25">
      <c r="C582" s="20">
        <f t="shared" si="80"/>
        <v>0</v>
      </c>
      <c r="H582" s="13">
        <f t="shared" si="74"/>
        <v>0</v>
      </c>
      <c r="I582" s="15" t="e">
        <f t="shared" si="75"/>
        <v>#DIV/0!</v>
      </c>
      <c r="N582" s="12" t="e">
        <f t="shared" si="77"/>
        <v>#DIV/0!</v>
      </c>
      <c r="O582" s="15">
        <f>CHOOSE(MATCH(MONTH(A582)*100+DAY(A582),{0;316;501;1001;1115},1),0.7,0.75,0.8,0.75,0.7)</f>
        <v>0.7</v>
      </c>
      <c r="P582" s="11" t="e">
        <f t="shared" ref="P582:P628" si="82">((D582*O582)+(E582*0.1)+(F582*0.05))/(D582+E582+F582+G582)</f>
        <v>#DIV/0!</v>
      </c>
      <c r="Q582" s="11">
        <f t="shared" si="81"/>
        <v>0.59066861168911811</v>
      </c>
      <c r="R582" s="13" t="e">
        <f t="shared" si="78"/>
        <v>#DIV/0!</v>
      </c>
      <c r="T582" s="21" t="e">
        <f t="shared" si="79"/>
        <v>#DIV/0!</v>
      </c>
      <c r="U582" s="13" t="e">
        <f t="shared" si="76"/>
        <v>#DIV/0!</v>
      </c>
    </row>
    <row r="583" spans="3:21" x14ac:dyDescent="0.25">
      <c r="C583" s="20">
        <f t="shared" si="80"/>
        <v>0</v>
      </c>
      <c r="H583" s="13">
        <f t="shared" ref="H583:H646" si="83">D583+E583+F583+G583</f>
        <v>0</v>
      </c>
      <c r="I583" s="15" t="e">
        <f t="shared" ref="I583:I646" si="84">D583/(D583+E583+F583+G583)</f>
        <v>#DIV/0!</v>
      </c>
      <c r="N583" s="12" t="e">
        <f t="shared" si="77"/>
        <v>#DIV/0!</v>
      </c>
      <c r="O583" s="15">
        <f>CHOOSE(MATCH(MONTH(A583)*100+DAY(A583),{0;316;501;1001;1115},1),0.7,0.75,0.8,0.75,0.7)</f>
        <v>0.7</v>
      </c>
      <c r="P583" s="11" t="e">
        <f t="shared" si="82"/>
        <v>#DIV/0!</v>
      </c>
      <c r="Q583" s="11">
        <f t="shared" si="81"/>
        <v>0.59066861168911811</v>
      </c>
      <c r="R583" s="13" t="e">
        <f t="shared" si="78"/>
        <v>#DIV/0!</v>
      </c>
      <c r="T583" s="21" t="e">
        <f t="shared" si="79"/>
        <v>#DIV/0!</v>
      </c>
      <c r="U583" s="13" t="e">
        <f t="shared" ref="U583:U626" si="85">N582*R583</f>
        <v>#DIV/0!</v>
      </c>
    </row>
    <row r="584" spans="3:21" x14ac:dyDescent="0.25">
      <c r="C584" s="20">
        <f t="shared" si="80"/>
        <v>0</v>
      </c>
      <c r="H584" s="13">
        <f t="shared" si="83"/>
        <v>0</v>
      </c>
      <c r="I584" s="15" t="e">
        <f t="shared" si="84"/>
        <v>#DIV/0!</v>
      </c>
      <c r="N584" s="12" t="e">
        <f t="shared" ref="N584:N628" si="86">(D584*J584+E584*K584+F584*L584+G584*M584)/(D584+E584+F584+G584)</f>
        <v>#DIV/0!</v>
      </c>
      <c r="O584" s="15">
        <f>CHOOSE(MATCH(MONTH(A584)*100+DAY(A584),{0;316;501;1001;1115},1),0.7,0.75,0.8,0.75,0.7)</f>
        <v>0.7</v>
      </c>
      <c r="P584" s="11" t="e">
        <f t="shared" si="82"/>
        <v>#DIV/0!</v>
      </c>
      <c r="Q584" s="11">
        <f t="shared" si="81"/>
        <v>0.59066861168911811</v>
      </c>
      <c r="R584" s="13" t="e">
        <f t="shared" ref="R584:R628" si="87">(D584+E584+F584+G584)/((B584-B583)/100)</f>
        <v>#DIV/0!</v>
      </c>
      <c r="T584" s="21" t="e">
        <f t="shared" ref="T584:T647" si="88">(R584-S584)/S584</f>
        <v>#DIV/0!</v>
      </c>
      <c r="U584" s="13" t="e">
        <f t="shared" si="85"/>
        <v>#DIV/0!</v>
      </c>
    </row>
    <row r="585" spans="3:21" x14ac:dyDescent="0.25">
      <c r="C585" s="20">
        <f t="shared" ref="C585:C648" si="89">B585-B584</f>
        <v>0</v>
      </c>
      <c r="H585" s="13">
        <f t="shared" si="83"/>
        <v>0</v>
      </c>
      <c r="I585" s="15" t="e">
        <f t="shared" si="84"/>
        <v>#DIV/0!</v>
      </c>
      <c r="N585" s="12" t="e">
        <f t="shared" si="86"/>
        <v>#DIV/0!</v>
      </c>
      <c r="O585" s="15">
        <f>CHOOSE(MATCH(MONTH(A585)*100+DAY(A585),{0;316;501;1001;1115},1),0.7,0.75,0.8,0.75,0.7)</f>
        <v>0.7</v>
      </c>
      <c r="P585" s="11" t="e">
        <f t="shared" si="82"/>
        <v>#DIV/0!</v>
      </c>
      <c r="Q585" s="11">
        <f t="shared" si="81"/>
        <v>0.59066861168911811</v>
      </c>
      <c r="R585" s="13" t="e">
        <f t="shared" si="87"/>
        <v>#DIV/0!</v>
      </c>
      <c r="T585" s="21" t="e">
        <f t="shared" si="88"/>
        <v>#DIV/0!</v>
      </c>
      <c r="U585" s="13" t="e">
        <f t="shared" si="85"/>
        <v>#DIV/0!</v>
      </c>
    </row>
    <row r="586" spans="3:21" x14ac:dyDescent="0.25">
      <c r="C586" s="20">
        <f t="shared" si="89"/>
        <v>0</v>
      </c>
      <c r="H586" s="13">
        <f t="shared" si="83"/>
        <v>0</v>
      </c>
      <c r="I586" s="15" t="e">
        <f t="shared" si="84"/>
        <v>#DIV/0!</v>
      </c>
      <c r="N586" s="12" t="e">
        <f t="shared" si="86"/>
        <v>#DIV/0!</v>
      </c>
      <c r="O586" s="15">
        <f>CHOOSE(MATCH(MONTH(A586)*100+DAY(A586),{0;316;501;1001;1115},1),0.7,0.75,0.8,0.75,0.7)</f>
        <v>0.7</v>
      </c>
      <c r="P586" s="11" t="e">
        <f t="shared" si="82"/>
        <v>#DIV/0!</v>
      </c>
      <c r="Q586" s="11">
        <f t="shared" si="81"/>
        <v>0.59066861168911811</v>
      </c>
      <c r="R586" s="13" t="e">
        <f t="shared" si="87"/>
        <v>#DIV/0!</v>
      </c>
      <c r="T586" s="21" t="e">
        <f t="shared" si="88"/>
        <v>#DIV/0!</v>
      </c>
      <c r="U586" s="13" t="e">
        <f t="shared" si="85"/>
        <v>#DIV/0!</v>
      </c>
    </row>
    <row r="587" spans="3:21" x14ac:dyDescent="0.25">
      <c r="C587" s="20">
        <f t="shared" si="89"/>
        <v>0</v>
      </c>
      <c r="H587" s="13">
        <f t="shared" si="83"/>
        <v>0</v>
      </c>
      <c r="I587" s="15" t="e">
        <f t="shared" si="84"/>
        <v>#DIV/0!</v>
      </c>
      <c r="N587" s="12" t="e">
        <f t="shared" si="86"/>
        <v>#DIV/0!</v>
      </c>
      <c r="O587" s="15">
        <f>CHOOSE(MATCH(MONTH(A587)*100+DAY(A587),{0;316;501;1001;1115},1),0.7,0.75,0.8,0.75,0.7)</f>
        <v>0.7</v>
      </c>
      <c r="P587" s="11" t="e">
        <f t="shared" si="82"/>
        <v>#DIV/0!</v>
      </c>
      <c r="Q587" s="11">
        <f t="shared" si="81"/>
        <v>0.59066861168911811</v>
      </c>
      <c r="R587" s="13" t="e">
        <f t="shared" si="87"/>
        <v>#DIV/0!</v>
      </c>
      <c r="T587" s="21" t="e">
        <f t="shared" si="88"/>
        <v>#DIV/0!</v>
      </c>
      <c r="U587" s="13" t="e">
        <f t="shared" si="85"/>
        <v>#DIV/0!</v>
      </c>
    </row>
    <row r="588" spans="3:21" x14ac:dyDescent="0.25">
      <c r="C588" s="20">
        <f t="shared" si="89"/>
        <v>0</v>
      </c>
      <c r="H588" s="13">
        <f t="shared" si="83"/>
        <v>0</v>
      </c>
      <c r="I588" s="15" t="e">
        <f t="shared" si="84"/>
        <v>#DIV/0!</v>
      </c>
      <c r="N588" s="12" t="e">
        <f t="shared" si="86"/>
        <v>#DIV/0!</v>
      </c>
      <c r="O588" s="15">
        <f>CHOOSE(MATCH(MONTH(A588)*100+DAY(A588),{0;316;501;1001;1115},1),0.7,0.75,0.8,0.75,0.7)</f>
        <v>0.7</v>
      </c>
      <c r="P588" s="11" t="e">
        <f t="shared" si="82"/>
        <v>#DIV/0!</v>
      </c>
      <c r="Q588" s="11">
        <f t="shared" si="81"/>
        <v>0.59066861168911811</v>
      </c>
      <c r="R588" s="13" t="e">
        <f t="shared" si="87"/>
        <v>#DIV/0!</v>
      </c>
      <c r="T588" s="21" t="e">
        <f t="shared" si="88"/>
        <v>#DIV/0!</v>
      </c>
      <c r="U588" s="13" t="e">
        <f t="shared" si="85"/>
        <v>#DIV/0!</v>
      </c>
    </row>
    <row r="589" spans="3:21" x14ac:dyDescent="0.25">
      <c r="C589" s="20">
        <f t="shared" si="89"/>
        <v>0</v>
      </c>
      <c r="H589" s="13">
        <f t="shared" si="83"/>
        <v>0</v>
      </c>
      <c r="I589" s="15" t="e">
        <f t="shared" si="84"/>
        <v>#DIV/0!</v>
      </c>
      <c r="N589" s="12" t="e">
        <f t="shared" si="86"/>
        <v>#DIV/0!</v>
      </c>
      <c r="O589" s="15">
        <f>CHOOSE(MATCH(MONTH(A589)*100+DAY(A589),{0;316;501;1001;1115},1),0.7,0.75,0.8,0.75,0.7)</f>
        <v>0.7</v>
      </c>
      <c r="P589" s="11" t="e">
        <f t="shared" si="82"/>
        <v>#DIV/0!</v>
      </c>
      <c r="Q589" s="11">
        <f t="shared" ref="Q589:Q628" si="90">((D589*O589)+(E589*0.1)+(F589*0.05)+(($AA$2-D589-E589-F589-G589)*Q588))/$AA$2</f>
        <v>0.59066861168911811</v>
      </c>
      <c r="R589" s="13" t="e">
        <f t="shared" si="87"/>
        <v>#DIV/0!</v>
      </c>
      <c r="T589" s="21" t="e">
        <f t="shared" si="88"/>
        <v>#DIV/0!</v>
      </c>
      <c r="U589" s="13" t="e">
        <f t="shared" si="85"/>
        <v>#DIV/0!</v>
      </c>
    </row>
    <row r="590" spans="3:21" x14ac:dyDescent="0.25">
      <c r="C590" s="20">
        <f t="shared" si="89"/>
        <v>0</v>
      </c>
      <c r="H590" s="13">
        <f t="shared" si="83"/>
        <v>0</v>
      </c>
      <c r="I590" s="15" t="e">
        <f t="shared" si="84"/>
        <v>#DIV/0!</v>
      </c>
      <c r="N590" s="12" t="e">
        <f t="shared" si="86"/>
        <v>#DIV/0!</v>
      </c>
      <c r="O590" s="15">
        <f>CHOOSE(MATCH(MONTH(A590)*100+DAY(A590),{0;316;501;1001;1115},1),0.7,0.75,0.8,0.75,0.7)</f>
        <v>0.7</v>
      </c>
      <c r="P590" s="11" t="e">
        <f t="shared" si="82"/>
        <v>#DIV/0!</v>
      </c>
      <c r="Q590" s="11">
        <f t="shared" si="90"/>
        <v>0.59066861168911811</v>
      </c>
      <c r="R590" s="13" t="e">
        <f t="shared" si="87"/>
        <v>#DIV/0!</v>
      </c>
      <c r="T590" s="21" t="e">
        <f t="shared" si="88"/>
        <v>#DIV/0!</v>
      </c>
      <c r="U590" s="13" t="e">
        <f t="shared" si="85"/>
        <v>#DIV/0!</v>
      </c>
    </row>
    <row r="591" spans="3:21" x14ac:dyDescent="0.25">
      <c r="C591" s="20">
        <f t="shared" si="89"/>
        <v>0</v>
      </c>
      <c r="H591" s="13">
        <f t="shared" si="83"/>
        <v>0</v>
      </c>
      <c r="I591" s="15" t="e">
        <f t="shared" si="84"/>
        <v>#DIV/0!</v>
      </c>
      <c r="N591" s="12" t="e">
        <f t="shared" si="86"/>
        <v>#DIV/0!</v>
      </c>
      <c r="O591" s="15">
        <f>CHOOSE(MATCH(MONTH(A591)*100+DAY(A591),{0;316;501;1001;1115},1),0.7,0.75,0.8,0.75,0.7)</f>
        <v>0.7</v>
      </c>
      <c r="P591" s="11" t="e">
        <f t="shared" si="82"/>
        <v>#DIV/0!</v>
      </c>
      <c r="Q591" s="11">
        <f t="shared" si="90"/>
        <v>0.59066861168911811</v>
      </c>
      <c r="R591" s="13" t="e">
        <f t="shared" si="87"/>
        <v>#DIV/0!</v>
      </c>
      <c r="T591" s="21" t="e">
        <f t="shared" si="88"/>
        <v>#DIV/0!</v>
      </c>
      <c r="U591" s="13" t="e">
        <f t="shared" si="85"/>
        <v>#DIV/0!</v>
      </c>
    </row>
    <row r="592" spans="3:21" x14ac:dyDescent="0.25">
      <c r="C592" s="20">
        <f t="shared" si="89"/>
        <v>0</v>
      </c>
      <c r="H592" s="13">
        <f t="shared" si="83"/>
        <v>0</v>
      </c>
      <c r="I592" s="15" t="e">
        <f t="shared" si="84"/>
        <v>#DIV/0!</v>
      </c>
      <c r="N592" s="12" t="e">
        <f t="shared" si="86"/>
        <v>#DIV/0!</v>
      </c>
      <c r="O592" s="15">
        <f>CHOOSE(MATCH(MONTH(A592)*100+DAY(A592),{0;316;501;1001;1115},1),0.7,0.75,0.8,0.75,0.7)</f>
        <v>0.7</v>
      </c>
      <c r="P592" s="11" t="e">
        <f t="shared" si="82"/>
        <v>#DIV/0!</v>
      </c>
      <c r="Q592" s="11">
        <f t="shared" si="90"/>
        <v>0.59066861168911811</v>
      </c>
      <c r="R592" s="13" t="e">
        <f t="shared" si="87"/>
        <v>#DIV/0!</v>
      </c>
      <c r="T592" s="21" t="e">
        <f t="shared" si="88"/>
        <v>#DIV/0!</v>
      </c>
      <c r="U592" s="13" t="e">
        <f t="shared" si="85"/>
        <v>#DIV/0!</v>
      </c>
    </row>
    <row r="593" spans="3:21" x14ac:dyDescent="0.25">
      <c r="C593" s="20">
        <f t="shared" si="89"/>
        <v>0</v>
      </c>
      <c r="H593" s="13">
        <f t="shared" si="83"/>
        <v>0</v>
      </c>
      <c r="I593" s="15" t="e">
        <f t="shared" si="84"/>
        <v>#DIV/0!</v>
      </c>
      <c r="N593" s="12" t="e">
        <f t="shared" si="86"/>
        <v>#DIV/0!</v>
      </c>
      <c r="O593" s="15">
        <f>CHOOSE(MATCH(MONTH(A593)*100+DAY(A593),{0;316;501;1001;1115},1),0.7,0.75,0.8,0.75,0.7)</f>
        <v>0.7</v>
      </c>
      <c r="P593" s="11" t="e">
        <f t="shared" si="82"/>
        <v>#DIV/0!</v>
      </c>
      <c r="Q593" s="11">
        <f t="shared" si="90"/>
        <v>0.59066861168911811</v>
      </c>
      <c r="R593" s="13" t="e">
        <f t="shared" si="87"/>
        <v>#DIV/0!</v>
      </c>
      <c r="T593" s="21" t="e">
        <f t="shared" si="88"/>
        <v>#DIV/0!</v>
      </c>
      <c r="U593" s="13" t="e">
        <f t="shared" si="85"/>
        <v>#DIV/0!</v>
      </c>
    </row>
    <row r="594" spans="3:21" x14ac:dyDescent="0.25">
      <c r="C594" s="20">
        <f t="shared" si="89"/>
        <v>0</v>
      </c>
      <c r="H594" s="13">
        <f t="shared" si="83"/>
        <v>0</v>
      </c>
      <c r="I594" s="15" t="e">
        <f t="shared" si="84"/>
        <v>#DIV/0!</v>
      </c>
      <c r="N594" s="12" t="e">
        <f t="shared" si="86"/>
        <v>#DIV/0!</v>
      </c>
      <c r="O594" s="15">
        <f>CHOOSE(MATCH(MONTH(A594)*100+DAY(A594),{0;316;501;1001;1115},1),0.7,0.75,0.8,0.75,0.7)</f>
        <v>0.7</v>
      </c>
      <c r="P594" s="11" t="e">
        <f t="shared" si="82"/>
        <v>#DIV/0!</v>
      </c>
      <c r="Q594" s="11">
        <f t="shared" si="90"/>
        <v>0.59066861168911811</v>
      </c>
      <c r="R594" s="13" t="e">
        <f t="shared" si="87"/>
        <v>#DIV/0!</v>
      </c>
      <c r="T594" s="21" t="e">
        <f t="shared" si="88"/>
        <v>#DIV/0!</v>
      </c>
      <c r="U594" s="13" t="e">
        <f t="shared" si="85"/>
        <v>#DIV/0!</v>
      </c>
    </row>
    <row r="595" spans="3:21" x14ac:dyDescent="0.25">
      <c r="C595" s="20">
        <f t="shared" si="89"/>
        <v>0</v>
      </c>
      <c r="H595" s="13">
        <f t="shared" si="83"/>
        <v>0</v>
      </c>
      <c r="I595" s="15" t="e">
        <f t="shared" si="84"/>
        <v>#DIV/0!</v>
      </c>
      <c r="N595" s="12" t="e">
        <f t="shared" si="86"/>
        <v>#DIV/0!</v>
      </c>
      <c r="O595" s="15">
        <f>CHOOSE(MATCH(MONTH(A595)*100+DAY(A595),{0;316;501;1001;1115},1),0.7,0.75,0.8,0.75,0.7)</f>
        <v>0.7</v>
      </c>
      <c r="P595" s="11" t="e">
        <f t="shared" si="82"/>
        <v>#DIV/0!</v>
      </c>
      <c r="Q595" s="11">
        <f t="shared" si="90"/>
        <v>0.59066861168911811</v>
      </c>
      <c r="R595" s="13" t="e">
        <f t="shared" si="87"/>
        <v>#DIV/0!</v>
      </c>
      <c r="T595" s="21" t="e">
        <f t="shared" si="88"/>
        <v>#DIV/0!</v>
      </c>
      <c r="U595" s="13" t="e">
        <f t="shared" si="85"/>
        <v>#DIV/0!</v>
      </c>
    </row>
    <row r="596" spans="3:21" x14ac:dyDescent="0.25">
      <c r="C596" s="20">
        <f t="shared" si="89"/>
        <v>0</v>
      </c>
      <c r="H596" s="13">
        <f t="shared" si="83"/>
        <v>0</v>
      </c>
      <c r="I596" s="15" t="e">
        <f t="shared" si="84"/>
        <v>#DIV/0!</v>
      </c>
      <c r="N596" s="12" t="e">
        <f t="shared" si="86"/>
        <v>#DIV/0!</v>
      </c>
      <c r="O596" s="15">
        <f>CHOOSE(MATCH(MONTH(A596)*100+DAY(A596),{0;316;501;1001;1115},1),0.7,0.75,0.8,0.75,0.7)</f>
        <v>0.7</v>
      </c>
      <c r="P596" s="11" t="e">
        <f t="shared" si="82"/>
        <v>#DIV/0!</v>
      </c>
      <c r="Q596" s="11">
        <f t="shared" si="90"/>
        <v>0.59066861168911811</v>
      </c>
      <c r="R596" s="13" t="e">
        <f t="shared" si="87"/>
        <v>#DIV/0!</v>
      </c>
      <c r="T596" s="21" t="e">
        <f t="shared" si="88"/>
        <v>#DIV/0!</v>
      </c>
      <c r="U596" s="13" t="e">
        <f t="shared" si="85"/>
        <v>#DIV/0!</v>
      </c>
    </row>
    <row r="597" spans="3:21" x14ac:dyDescent="0.25">
      <c r="C597" s="20">
        <f t="shared" si="89"/>
        <v>0</v>
      </c>
      <c r="H597" s="13">
        <f t="shared" si="83"/>
        <v>0</v>
      </c>
      <c r="I597" s="15" t="e">
        <f t="shared" si="84"/>
        <v>#DIV/0!</v>
      </c>
      <c r="N597" s="12" t="e">
        <f t="shared" si="86"/>
        <v>#DIV/0!</v>
      </c>
      <c r="O597" s="15">
        <f>CHOOSE(MATCH(MONTH(A597)*100+DAY(A597),{0;316;501;1001;1115},1),0.7,0.75,0.8,0.75,0.7)</f>
        <v>0.7</v>
      </c>
      <c r="P597" s="11" t="e">
        <f t="shared" si="82"/>
        <v>#DIV/0!</v>
      </c>
      <c r="Q597" s="11">
        <f t="shared" si="90"/>
        <v>0.59066861168911811</v>
      </c>
      <c r="R597" s="13" t="e">
        <f t="shared" si="87"/>
        <v>#DIV/0!</v>
      </c>
      <c r="T597" s="21" t="e">
        <f t="shared" si="88"/>
        <v>#DIV/0!</v>
      </c>
      <c r="U597" s="13" t="e">
        <f t="shared" si="85"/>
        <v>#DIV/0!</v>
      </c>
    </row>
    <row r="598" spans="3:21" x14ac:dyDescent="0.25">
      <c r="C598" s="20">
        <f t="shared" si="89"/>
        <v>0</v>
      </c>
      <c r="H598" s="13">
        <f t="shared" si="83"/>
        <v>0</v>
      </c>
      <c r="I598" s="15" t="e">
        <f t="shared" si="84"/>
        <v>#DIV/0!</v>
      </c>
      <c r="N598" s="12" t="e">
        <f t="shared" si="86"/>
        <v>#DIV/0!</v>
      </c>
      <c r="O598" s="15">
        <f>CHOOSE(MATCH(MONTH(A598)*100+DAY(A598),{0;316;501;1001;1115},1),0.7,0.75,0.8,0.75,0.7)</f>
        <v>0.7</v>
      </c>
      <c r="P598" s="11" t="e">
        <f t="shared" si="82"/>
        <v>#DIV/0!</v>
      </c>
      <c r="Q598" s="11">
        <f t="shared" si="90"/>
        <v>0.59066861168911811</v>
      </c>
      <c r="R598" s="13" t="e">
        <f t="shared" si="87"/>
        <v>#DIV/0!</v>
      </c>
      <c r="T598" s="21" t="e">
        <f t="shared" si="88"/>
        <v>#DIV/0!</v>
      </c>
      <c r="U598" s="13" t="e">
        <f t="shared" si="85"/>
        <v>#DIV/0!</v>
      </c>
    </row>
    <row r="599" spans="3:21" x14ac:dyDescent="0.25">
      <c r="C599" s="20">
        <f t="shared" si="89"/>
        <v>0</v>
      </c>
      <c r="H599" s="13">
        <f t="shared" si="83"/>
        <v>0</v>
      </c>
      <c r="I599" s="15" t="e">
        <f t="shared" si="84"/>
        <v>#DIV/0!</v>
      </c>
      <c r="N599" s="12" t="e">
        <f t="shared" si="86"/>
        <v>#DIV/0!</v>
      </c>
      <c r="O599" s="15">
        <f>CHOOSE(MATCH(MONTH(A599)*100+DAY(A599),{0;316;501;1001;1115},1),0.7,0.75,0.8,0.75,0.7)</f>
        <v>0.7</v>
      </c>
      <c r="P599" s="11" t="e">
        <f t="shared" si="82"/>
        <v>#DIV/0!</v>
      </c>
      <c r="Q599" s="11">
        <f t="shared" si="90"/>
        <v>0.59066861168911811</v>
      </c>
      <c r="R599" s="13" t="e">
        <f t="shared" si="87"/>
        <v>#DIV/0!</v>
      </c>
      <c r="T599" s="21" t="e">
        <f t="shared" si="88"/>
        <v>#DIV/0!</v>
      </c>
      <c r="U599" s="13" t="e">
        <f t="shared" si="85"/>
        <v>#DIV/0!</v>
      </c>
    </row>
    <row r="600" spans="3:21" x14ac:dyDescent="0.25">
      <c r="C600" s="20">
        <f t="shared" si="89"/>
        <v>0</v>
      </c>
      <c r="H600" s="13">
        <f t="shared" si="83"/>
        <v>0</v>
      </c>
      <c r="I600" s="15" t="e">
        <f t="shared" si="84"/>
        <v>#DIV/0!</v>
      </c>
      <c r="N600" s="12" t="e">
        <f t="shared" si="86"/>
        <v>#DIV/0!</v>
      </c>
      <c r="O600" s="15">
        <f>CHOOSE(MATCH(MONTH(A600)*100+DAY(A600),{0;316;501;1001;1115},1),0.7,0.75,0.8,0.75,0.7)</f>
        <v>0.7</v>
      </c>
      <c r="P600" s="11" t="e">
        <f t="shared" si="82"/>
        <v>#DIV/0!</v>
      </c>
      <c r="Q600" s="11">
        <f t="shared" si="90"/>
        <v>0.59066861168911811</v>
      </c>
      <c r="R600" s="13" t="e">
        <f t="shared" si="87"/>
        <v>#DIV/0!</v>
      </c>
      <c r="T600" s="21" t="e">
        <f t="shared" si="88"/>
        <v>#DIV/0!</v>
      </c>
      <c r="U600" s="13" t="e">
        <f t="shared" si="85"/>
        <v>#DIV/0!</v>
      </c>
    </row>
    <row r="601" spans="3:21" x14ac:dyDescent="0.25">
      <c r="C601" s="20">
        <f t="shared" si="89"/>
        <v>0</v>
      </c>
      <c r="H601" s="13">
        <f t="shared" si="83"/>
        <v>0</v>
      </c>
      <c r="I601" s="15" t="e">
        <f t="shared" si="84"/>
        <v>#DIV/0!</v>
      </c>
      <c r="N601" s="12" t="e">
        <f t="shared" si="86"/>
        <v>#DIV/0!</v>
      </c>
      <c r="O601" s="15">
        <f>CHOOSE(MATCH(MONTH(A601)*100+DAY(A601),{0;316;501;1001;1115},1),0.7,0.75,0.8,0.75,0.7)</f>
        <v>0.7</v>
      </c>
      <c r="P601" s="11" t="e">
        <f t="shared" si="82"/>
        <v>#DIV/0!</v>
      </c>
      <c r="Q601" s="11">
        <f t="shared" si="90"/>
        <v>0.59066861168911811</v>
      </c>
      <c r="R601" s="13" t="e">
        <f t="shared" si="87"/>
        <v>#DIV/0!</v>
      </c>
      <c r="T601" s="21" t="e">
        <f t="shared" si="88"/>
        <v>#DIV/0!</v>
      </c>
      <c r="U601" s="13" t="e">
        <f t="shared" si="85"/>
        <v>#DIV/0!</v>
      </c>
    </row>
    <row r="602" spans="3:21" x14ac:dyDescent="0.25">
      <c r="C602" s="20">
        <f t="shared" si="89"/>
        <v>0</v>
      </c>
      <c r="H602" s="13">
        <f t="shared" si="83"/>
        <v>0</v>
      </c>
      <c r="I602" s="15" t="e">
        <f t="shared" si="84"/>
        <v>#DIV/0!</v>
      </c>
      <c r="N602" s="12" t="e">
        <f t="shared" si="86"/>
        <v>#DIV/0!</v>
      </c>
      <c r="O602" s="15">
        <f>CHOOSE(MATCH(MONTH(A602)*100+DAY(A602),{0;316;501;1001;1115},1),0.7,0.75,0.8,0.75,0.7)</f>
        <v>0.7</v>
      </c>
      <c r="P602" s="11" t="e">
        <f t="shared" si="82"/>
        <v>#DIV/0!</v>
      </c>
      <c r="Q602" s="11">
        <f t="shared" si="90"/>
        <v>0.59066861168911811</v>
      </c>
      <c r="R602" s="13" t="e">
        <f t="shared" si="87"/>
        <v>#DIV/0!</v>
      </c>
      <c r="T602" s="21" t="e">
        <f t="shared" si="88"/>
        <v>#DIV/0!</v>
      </c>
      <c r="U602" s="13" t="e">
        <f t="shared" si="85"/>
        <v>#DIV/0!</v>
      </c>
    </row>
    <row r="603" spans="3:21" x14ac:dyDescent="0.25">
      <c r="C603" s="20">
        <f t="shared" si="89"/>
        <v>0</v>
      </c>
      <c r="H603" s="13">
        <f t="shared" si="83"/>
        <v>0</v>
      </c>
      <c r="I603" s="15" t="e">
        <f t="shared" si="84"/>
        <v>#DIV/0!</v>
      </c>
      <c r="N603" s="12" t="e">
        <f t="shared" si="86"/>
        <v>#DIV/0!</v>
      </c>
      <c r="O603" s="15">
        <f>CHOOSE(MATCH(MONTH(A603)*100+DAY(A603),{0;316;501;1001;1115},1),0.7,0.75,0.8,0.75,0.7)</f>
        <v>0.7</v>
      </c>
      <c r="P603" s="11" t="e">
        <f t="shared" si="82"/>
        <v>#DIV/0!</v>
      </c>
      <c r="Q603" s="11">
        <f t="shared" si="90"/>
        <v>0.59066861168911811</v>
      </c>
      <c r="R603" s="13" t="e">
        <f t="shared" si="87"/>
        <v>#DIV/0!</v>
      </c>
      <c r="T603" s="21" t="e">
        <f t="shared" si="88"/>
        <v>#DIV/0!</v>
      </c>
      <c r="U603" s="13" t="e">
        <f t="shared" si="85"/>
        <v>#DIV/0!</v>
      </c>
    </row>
    <row r="604" spans="3:21" x14ac:dyDescent="0.25">
      <c r="C604" s="20">
        <f t="shared" si="89"/>
        <v>0</v>
      </c>
      <c r="H604" s="13">
        <f t="shared" si="83"/>
        <v>0</v>
      </c>
      <c r="I604" s="15" t="e">
        <f t="shared" si="84"/>
        <v>#DIV/0!</v>
      </c>
      <c r="N604" s="12" t="e">
        <f t="shared" si="86"/>
        <v>#DIV/0!</v>
      </c>
      <c r="O604" s="15">
        <f>CHOOSE(MATCH(MONTH(A604)*100+DAY(A604),{0;316;501;1001;1115},1),0.7,0.75,0.8,0.75,0.7)</f>
        <v>0.7</v>
      </c>
      <c r="P604" s="11" t="e">
        <f t="shared" si="82"/>
        <v>#DIV/0!</v>
      </c>
      <c r="Q604" s="11">
        <f t="shared" si="90"/>
        <v>0.59066861168911811</v>
      </c>
      <c r="R604" s="13" t="e">
        <f t="shared" si="87"/>
        <v>#DIV/0!</v>
      </c>
      <c r="T604" s="21" t="e">
        <f t="shared" si="88"/>
        <v>#DIV/0!</v>
      </c>
      <c r="U604" s="13" t="e">
        <f t="shared" si="85"/>
        <v>#DIV/0!</v>
      </c>
    </row>
    <row r="605" spans="3:21" x14ac:dyDescent="0.25">
      <c r="C605" s="20">
        <f t="shared" si="89"/>
        <v>0</v>
      </c>
      <c r="H605" s="13">
        <f t="shared" si="83"/>
        <v>0</v>
      </c>
      <c r="I605" s="15" t="e">
        <f t="shared" si="84"/>
        <v>#DIV/0!</v>
      </c>
      <c r="N605" s="12" t="e">
        <f t="shared" si="86"/>
        <v>#DIV/0!</v>
      </c>
      <c r="O605" s="15">
        <f>CHOOSE(MATCH(MONTH(A605)*100+DAY(A605),{0;316;501;1001;1115},1),0.7,0.75,0.8,0.75,0.7)</f>
        <v>0.7</v>
      </c>
      <c r="P605" s="11" t="e">
        <f t="shared" si="82"/>
        <v>#DIV/0!</v>
      </c>
      <c r="Q605" s="11">
        <f t="shared" si="90"/>
        <v>0.59066861168911811</v>
      </c>
      <c r="R605" s="13" t="e">
        <f t="shared" si="87"/>
        <v>#DIV/0!</v>
      </c>
      <c r="T605" s="21" t="e">
        <f t="shared" si="88"/>
        <v>#DIV/0!</v>
      </c>
      <c r="U605" s="13" t="e">
        <f t="shared" si="85"/>
        <v>#DIV/0!</v>
      </c>
    </row>
    <row r="606" spans="3:21" x14ac:dyDescent="0.25">
      <c r="C606" s="20">
        <f t="shared" si="89"/>
        <v>0</v>
      </c>
      <c r="H606" s="13">
        <f t="shared" si="83"/>
        <v>0</v>
      </c>
      <c r="I606" s="15" t="e">
        <f t="shared" si="84"/>
        <v>#DIV/0!</v>
      </c>
      <c r="N606" s="12" t="e">
        <f t="shared" si="86"/>
        <v>#DIV/0!</v>
      </c>
      <c r="O606" s="15">
        <f>CHOOSE(MATCH(MONTH(A606)*100+DAY(A606),{0;316;501;1001;1115},1),0.7,0.75,0.8,0.75,0.7)</f>
        <v>0.7</v>
      </c>
      <c r="P606" s="11" t="e">
        <f t="shared" si="82"/>
        <v>#DIV/0!</v>
      </c>
      <c r="Q606" s="11">
        <f t="shared" si="90"/>
        <v>0.59066861168911811</v>
      </c>
      <c r="R606" s="13" t="e">
        <f t="shared" si="87"/>
        <v>#DIV/0!</v>
      </c>
      <c r="T606" s="21" t="e">
        <f t="shared" si="88"/>
        <v>#DIV/0!</v>
      </c>
      <c r="U606" s="13" t="e">
        <f t="shared" si="85"/>
        <v>#DIV/0!</v>
      </c>
    </row>
    <row r="607" spans="3:21" x14ac:dyDescent="0.25">
      <c r="C607" s="20">
        <f t="shared" si="89"/>
        <v>0</v>
      </c>
      <c r="H607" s="13">
        <f t="shared" si="83"/>
        <v>0</v>
      </c>
      <c r="I607" s="15" t="e">
        <f t="shared" si="84"/>
        <v>#DIV/0!</v>
      </c>
      <c r="N607" s="12" t="e">
        <f t="shared" si="86"/>
        <v>#DIV/0!</v>
      </c>
      <c r="O607" s="15">
        <f>CHOOSE(MATCH(MONTH(A607)*100+DAY(A607),{0;316;501;1001;1115},1),0.7,0.75,0.8,0.75,0.7)</f>
        <v>0.7</v>
      </c>
      <c r="P607" s="11" t="e">
        <f t="shared" si="82"/>
        <v>#DIV/0!</v>
      </c>
      <c r="Q607" s="11">
        <f t="shared" si="90"/>
        <v>0.59066861168911811</v>
      </c>
      <c r="R607" s="13" t="e">
        <f t="shared" si="87"/>
        <v>#DIV/0!</v>
      </c>
      <c r="T607" s="21" t="e">
        <f t="shared" si="88"/>
        <v>#DIV/0!</v>
      </c>
      <c r="U607" s="13" t="e">
        <f t="shared" si="85"/>
        <v>#DIV/0!</v>
      </c>
    </row>
    <row r="608" spans="3:21" x14ac:dyDescent="0.25">
      <c r="C608" s="20">
        <f t="shared" si="89"/>
        <v>0</v>
      </c>
      <c r="H608" s="13">
        <f t="shared" si="83"/>
        <v>0</v>
      </c>
      <c r="I608" s="15" t="e">
        <f t="shared" si="84"/>
        <v>#DIV/0!</v>
      </c>
      <c r="N608" s="12" t="e">
        <f t="shared" si="86"/>
        <v>#DIV/0!</v>
      </c>
      <c r="O608" s="15">
        <f>CHOOSE(MATCH(MONTH(A608)*100+DAY(A608),{0;316;501;1001;1115},1),0.7,0.75,0.8,0.75,0.7)</f>
        <v>0.7</v>
      </c>
      <c r="P608" s="11" t="e">
        <f t="shared" si="82"/>
        <v>#DIV/0!</v>
      </c>
      <c r="Q608" s="11">
        <f t="shared" si="90"/>
        <v>0.59066861168911811</v>
      </c>
      <c r="R608" s="13" t="e">
        <f t="shared" si="87"/>
        <v>#DIV/0!</v>
      </c>
      <c r="T608" s="21" t="e">
        <f t="shared" si="88"/>
        <v>#DIV/0!</v>
      </c>
      <c r="U608" s="13" t="e">
        <f t="shared" si="85"/>
        <v>#DIV/0!</v>
      </c>
    </row>
    <row r="609" spans="3:21" x14ac:dyDescent="0.25">
      <c r="C609" s="20">
        <f t="shared" si="89"/>
        <v>0</v>
      </c>
      <c r="H609" s="13">
        <f t="shared" si="83"/>
        <v>0</v>
      </c>
      <c r="I609" s="15" t="e">
        <f t="shared" si="84"/>
        <v>#DIV/0!</v>
      </c>
      <c r="N609" s="12" t="e">
        <f t="shared" si="86"/>
        <v>#DIV/0!</v>
      </c>
      <c r="O609" s="15">
        <f>CHOOSE(MATCH(MONTH(A609)*100+DAY(A609),{0;316;501;1001;1115},1),0.7,0.75,0.8,0.75,0.7)</f>
        <v>0.7</v>
      </c>
      <c r="P609" s="11" t="e">
        <f t="shared" si="82"/>
        <v>#DIV/0!</v>
      </c>
      <c r="Q609" s="11">
        <f t="shared" si="90"/>
        <v>0.59066861168911811</v>
      </c>
      <c r="R609" s="13" t="e">
        <f t="shared" si="87"/>
        <v>#DIV/0!</v>
      </c>
      <c r="T609" s="21" t="e">
        <f t="shared" si="88"/>
        <v>#DIV/0!</v>
      </c>
      <c r="U609" s="13" t="e">
        <f t="shared" si="85"/>
        <v>#DIV/0!</v>
      </c>
    </row>
    <row r="610" spans="3:21" x14ac:dyDescent="0.25">
      <c r="C610" s="20">
        <f t="shared" si="89"/>
        <v>0</v>
      </c>
      <c r="H610" s="13">
        <f t="shared" si="83"/>
        <v>0</v>
      </c>
      <c r="I610" s="15" t="e">
        <f t="shared" si="84"/>
        <v>#DIV/0!</v>
      </c>
      <c r="N610" s="12" t="e">
        <f t="shared" si="86"/>
        <v>#DIV/0!</v>
      </c>
      <c r="O610" s="15">
        <f>CHOOSE(MATCH(MONTH(A610)*100+DAY(A610),{0;316;501;1001;1115},1),0.7,0.75,0.8,0.75,0.7)</f>
        <v>0.7</v>
      </c>
      <c r="P610" s="11" t="e">
        <f t="shared" si="82"/>
        <v>#DIV/0!</v>
      </c>
      <c r="Q610" s="11">
        <f t="shared" si="90"/>
        <v>0.59066861168911811</v>
      </c>
      <c r="R610" s="13" t="e">
        <f t="shared" si="87"/>
        <v>#DIV/0!</v>
      </c>
      <c r="T610" s="21" t="e">
        <f t="shared" si="88"/>
        <v>#DIV/0!</v>
      </c>
      <c r="U610" s="13" t="e">
        <f t="shared" si="85"/>
        <v>#DIV/0!</v>
      </c>
    </row>
    <row r="611" spans="3:21" x14ac:dyDescent="0.25">
      <c r="C611" s="20">
        <f t="shared" si="89"/>
        <v>0</v>
      </c>
      <c r="H611" s="13">
        <f t="shared" si="83"/>
        <v>0</v>
      </c>
      <c r="I611" s="15" t="e">
        <f t="shared" si="84"/>
        <v>#DIV/0!</v>
      </c>
      <c r="N611" s="12" t="e">
        <f t="shared" si="86"/>
        <v>#DIV/0!</v>
      </c>
      <c r="O611" s="15">
        <f>CHOOSE(MATCH(MONTH(A611)*100+DAY(A611),{0;316;501;1001;1115},1),0.7,0.75,0.8,0.75,0.7)</f>
        <v>0.7</v>
      </c>
      <c r="P611" s="11" t="e">
        <f t="shared" si="82"/>
        <v>#DIV/0!</v>
      </c>
      <c r="Q611" s="11">
        <f t="shared" si="90"/>
        <v>0.59066861168911811</v>
      </c>
      <c r="R611" s="13" t="e">
        <f t="shared" si="87"/>
        <v>#DIV/0!</v>
      </c>
      <c r="T611" s="21" t="e">
        <f t="shared" si="88"/>
        <v>#DIV/0!</v>
      </c>
      <c r="U611" s="13" t="e">
        <f t="shared" si="85"/>
        <v>#DIV/0!</v>
      </c>
    </row>
    <row r="612" spans="3:21" x14ac:dyDescent="0.25">
      <c r="C612" s="20">
        <f t="shared" si="89"/>
        <v>0</v>
      </c>
      <c r="H612" s="13">
        <f t="shared" si="83"/>
        <v>0</v>
      </c>
      <c r="I612" s="15" t="e">
        <f t="shared" si="84"/>
        <v>#DIV/0!</v>
      </c>
      <c r="N612" s="12" t="e">
        <f t="shared" si="86"/>
        <v>#DIV/0!</v>
      </c>
      <c r="O612" s="15">
        <f>CHOOSE(MATCH(MONTH(A612)*100+DAY(A612),{0;316;501;1001;1115},1),0.7,0.75,0.8,0.75,0.7)</f>
        <v>0.7</v>
      </c>
      <c r="P612" s="11" t="e">
        <f t="shared" si="82"/>
        <v>#DIV/0!</v>
      </c>
      <c r="Q612" s="11">
        <f t="shared" si="90"/>
        <v>0.59066861168911811</v>
      </c>
      <c r="R612" s="13" t="e">
        <f t="shared" si="87"/>
        <v>#DIV/0!</v>
      </c>
      <c r="T612" s="21" t="e">
        <f t="shared" si="88"/>
        <v>#DIV/0!</v>
      </c>
      <c r="U612" s="13" t="e">
        <f t="shared" si="85"/>
        <v>#DIV/0!</v>
      </c>
    </row>
    <row r="613" spans="3:21" x14ac:dyDescent="0.25">
      <c r="C613" s="20">
        <f t="shared" si="89"/>
        <v>0</v>
      </c>
      <c r="H613" s="13">
        <f t="shared" si="83"/>
        <v>0</v>
      </c>
      <c r="I613" s="15" t="e">
        <f t="shared" si="84"/>
        <v>#DIV/0!</v>
      </c>
      <c r="N613" s="12" t="e">
        <f t="shared" si="86"/>
        <v>#DIV/0!</v>
      </c>
      <c r="O613" s="15">
        <f>CHOOSE(MATCH(MONTH(A613)*100+DAY(A613),{0;316;501;1001;1115},1),0.7,0.75,0.8,0.75,0.7)</f>
        <v>0.7</v>
      </c>
      <c r="P613" s="11" t="e">
        <f t="shared" si="82"/>
        <v>#DIV/0!</v>
      </c>
      <c r="Q613" s="11">
        <f t="shared" si="90"/>
        <v>0.59066861168911811</v>
      </c>
      <c r="R613" s="13" t="e">
        <f t="shared" si="87"/>
        <v>#DIV/0!</v>
      </c>
      <c r="T613" s="21" t="e">
        <f t="shared" si="88"/>
        <v>#DIV/0!</v>
      </c>
      <c r="U613" s="13" t="e">
        <f t="shared" si="85"/>
        <v>#DIV/0!</v>
      </c>
    </row>
    <row r="614" spans="3:21" x14ac:dyDescent="0.25">
      <c r="C614" s="20">
        <f t="shared" si="89"/>
        <v>0</v>
      </c>
      <c r="H614" s="13">
        <f t="shared" si="83"/>
        <v>0</v>
      </c>
      <c r="I614" s="15" t="e">
        <f t="shared" si="84"/>
        <v>#DIV/0!</v>
      </c>
      <c r="N614" s="12" t="e">
        <f t="shared" si="86"/>
        <v>#DIV/0!</v>
      </c>
      <c r="O614" s="15">
        <f>CHOOSE(MATCH(MONTH(A614)*100+DAY(A614),{0;316;501;1001;1115},1),0.7,0.75,0.8,0.75,0.7)</f>
        <v>0.7</v>
      </c>
      <c r="P614" s="11" t="e">
        <f t="shared" si="82"/>
        <v>#DIV/0!</v>
      </c>
      <c r="Q614" s="11">
        <f t="shared" si="90"/>
        <v>0.59066861168911811</v>
      </c>
      <c r="R614" s="13" t="e">
        <f t="shared" si="87"/>
        <v>#DIV/0!</v>
      </c>
      <c r="T614" s="21" t="e">
        <f t="shared" si="88"/>
        <v>#DIV/0!</v>
      </c>
      <c r="U614" s="13" t="e">
        <f t="shared" si="85"/>
        <v>#DIV/0!</v>
      </c>
    </row>
    <row r="615" spans="3:21" x14ac:dyDescent="0.25">
      <c r="C615" s="20">
        <f t="shared" si="89"/>
        <v>0</v>
      </c>
      <c r="H615" s="13">
        <f t="shared" si="83"/>
        <v>0</v>
      </c>
      <c r="I615" s="15" t="e">
        <f t="shared" si="84"/>
        <v>#DIV/0!</v>
      </c>
      <c r="N615" s="12" t="e">
        <f t="shared" si="86"/>
        <v>#DIV/0!</v>
      </c>
      <c r="O615" s="15">
        <f>CHOOSE(MATCH(MONTH(A615)*100+DAY(A615),{0;316;501;1001;1115},1),0.7,0.75,0.8,0.75,0.7)</f>
        <v>0.7</v>
      </c>
      <c r="P615" s="11" t="e">
        <f t="shared" si="82"/>
        <v>#DIV/0!</v>
      </c>
      <c r="Q615" s="11">
        <f t="shared" si="90"/>
        <v>0.59066861168911811</v>
      </c>
      <c r="R615" s="13" t="e">
        <f t="shared" si="87"/>
        <v>#DIV/0!</v>
      </c>
      <c r="T615" s="21" t="e">
        <f t="shared" si="88"/>
        <v>#DIV/0!</v>
      </c>
      <c r="U615" s="13" t="e">
        <f t="shared" si="85"/>
        <v>#DIV/0!</v>
      </c>
    </row>
    <row r="616" spans="3:21" x14ac:dyDescent="0.25">
      <c r="C616" s="20">
        <f t="shared" si="89"/>
        <v>0</v>
      </c>
      <c r="H616" s="13">
        <f t="shared" si="83"/>
        <v>0</v>
      </c>
      <c r="I616" s="15" t="e">
        <f t="shared" si="84"/>
        <v>#DIV/0!</v>
      </c>
      <c r="N616" s="12" t="e">
        <f t="shared" si="86"/>
        <v>#DIV/0!</v>
      </c>
      <c r="O616" s="15">
        <f>CHOOSE(MATCH(MONTH(A616)*100+DAY(A616),{0;316;501;1001;1115},1),0.7,0.75,0.8,0.75,0.7)</f>
        <v>0.7</v>
      </c>
      <c r="P616" s="11" t="e">
        <f t="shared" si="82"/>
        <v>#DIV/0!</v>
      </c>
      <c r="Q616" s="11">
        <f t="shared" si="90"/>
        <v>0.59066861168911811</v>
      </c>
      <c r="R616" s="13" t="e">
        <f t="shared" si="87"/>
        <v>#DIV/0!</v>
      </c>
      <c r="T616" s="21" t="e">
        <f t="shared" si="88"/>
        <v>#DIV/0!</v>
      </c>
      <c r="U616" s="13" t="e">
        <f t="shared" si="85"/>
        <v>#DIV/0!</v>
      </c>
    </row>
    <row r="617" spans="3:21" x14ac:dyDescent="0.25">
      <c r="C617" s="20">
        <f t="shared" si="89"/>
        <v>0</v>
      </c>
      <c r="H617" s="13">
        <f t="shared" si="83"/>
        <v>0</v>
      </c>
      <c r="I617" s="15" t="e">
        <f t="shared" si="84"/>
        <v>#DIV/0!</v>
      </c>
      <c r="N617" s="12" t="e">
        <f t="shared" si="86"/>
        <v>#DIV/0!</v>
      </c>
      <c r="O617" s="15">
        <f>CHOOSE(MATCH(MONTH(A617)*100+DAY(A617),{0;316;501;1001;1115},1),0.7,0.75,0.8,0.75,0.7)</f>
        <v>0.7</v>
      </c>
      <c r="P617" s="11" t="e">
        <f t="shared" si="82"/>
        <v>#DIV/0!</v>
      </c>
      <c r="Q617" s="11">
        <f t="shared" si="90"/>
        <v>0.59066861168911811</v>
      </c>
      <c r="R617" s="13" t="e">
        <f t="shared" si="87"/>
        <v>#DIV/0!</v>
      </c>
      <c r="T617" s="21" t="e">
        <f t="shared" si="88"/>
        <v>#DIV/0!</v>
      </c>
      <c r="U617" s="13" t="e">
        <f t="shared" si="85"/>
        <v>#DIV/0!</v>
      </c>
    </row>
    <row r="618" spans="3:21" x14ac:dyDescent="0.25">
      <c r="C618" s="20">
        <f t="shared" si="89"/>
        <v>0</v>
      </c>
      <c r="H618" s="13">
        <f t="shared" si="83"/>
        <v>0</v>
      </c>
      <c r="I618" s="15" t="e">
        <f t="shared" si="84"/>
        <v>#DIV/0!</v>
      </c>
      <c r="N618" s="12" t="e">
        <f t="shared" si="86"/>
        <v>#DIV/0!</v>
      </c>
      <c r="O618" s="15">
        <f>CHOOSE(MATCH(MONTH(A618)*100+DAY(A618),{0;316;501;1001;1115},1),0.7,0.75,0.8,0.75,0.7)</f>
        <v>0.7</v>
      </c>
      <c r="P618" s="11" t="e">
        <f t="shared" si="82"/>
        <v>#DIV/0!</v>
      </c>
      <c r="Q618" s="11">
        <f t="shared" si="90"/>
        <v>0.59066861168911811</v>
      </c>
      <c r="R618" s="13" t="e">
        <f t="shared" si="87"/>
        <v>#DIV/0!</v>
      </c>
      <c r="T618" s="21" t="e">
        <f t="shared" si="88"/>
        <v>#DIV/0!</v>
      </c>
      <c r="U618" s="13" t="e">
        <f t="shared" si="85"/>
        <v>#DIV/0!</v>
      </c>
    </row>
    <row r="619" spans="3:21" x14ac:dyDescent="0.25">
      <c r="C619" s="20">
        <f t="shared" si="89"/>
        <v>0</v>
      </c>
      <c r="H619" s="13">
        <f t="shared" si="83"/>
        <v>0</v>
      </c>
      <c r="I619" s="15" t="e">
        <f t="shared" si="84"/>
        <v>#DIV/0!</v>
      </c>
      <c r="N619" s="12" t="e">
        <f t="shared" si="86"/>
        <v>#DIV/0!</v>
      </c>
      <c r="O619" s="15">
        <f>CHOOSE(MATCH(MONTH(A619)*100+DAY(A619),{0;316;501;1001;1115},1),0.7,0.75,0.8,0.75,0.7)</f>
        <v>0.7</v>
      </c>
      <c r="P619" s="11" t="e">
        <f t="shared" si="82"/>
        <v>#DIV/0!</v>
      </c>
      <c r="Q619" s="11">
        <f t="shared" si="90"/>
        <v>0.59066861168911811</v>
      </c>
      <c r="R619" s="13" t="e">
        <f t="shared" si="87"/>
        <v>#DIV/0!</v>
      </c>
      <c r="T619" s="21" t="e">
        <f t="shared" si="88"/>
        <v>#DIV/0!</v>
      </c>
      <c r="U619" s="13" t="e">
        <f t="shared" si="85"/>
        <v>#DIV/0!</v>
      </c>
    </row>
    <row r="620" spans="3:21" x14ac:dyDescent="0.25">
      <c r="C620" s="20">
        <f t="shared" si="89"/>
        <v>0</v>
      </c>
      <c r="H620" s="13">
        <f t="shared" si="83"/>
        <v>0</v>
      </c>
      <c r="I620" s="15" t="e">
        <f t="shared" si="84"/>
        <v>#DIV/0!</v>
      </c>
      <c r="N620" s="12" t="e">
        <f t="shared" si="86"/>
        <v>#DIV/0!</v>
      </c>
      <c r="O620" s="15">
        <f>CHOOSE(MATCH(MONTH(A620)*100+DAY(A620),{0;316;501;1001;1115},1),0.7,0.75,0.8,0.75,0.7)</f>
        <v>0.7</v>
      </c>
      <c r="P620" s="11" t="e">
        <f t="shared" si="82"/>
        <v>#DIV/0!</v>
      </c>
      <c r="Q620" s="11">
        <f t="shared" si="90"/>
        <v>0.59066861168911811</v>
      </c>
      <c r="R620" s="13" t="e">
        <f t="shared" si="87"/>
        <v>#DIV/0!</v>
      </c>
      <c r="T620" s="21" t="e">
        <f t="shared" si="88"/>
        <v>#DIV/0!</v>
      </c>
      <c r="U620" s="13" t="e">
        <f t="shared" si="85"/>
        <v>#DIV/0!</v>
      </c>
    </row>
    <row r="621" spans="3:21" x14ac:dyDescent="0.25">
      <c r="C621" s="20">
        <f t="shared" si="89"/>
        <v>0</v>
      </c>
      <c r="H621" s="13">
        <f t="shared" si="83"/>
        <v>0</v>
      </c>
      <c r="I621" s="15" t="e">
        <f t="shared" si="84"/>
        <v>#DIV/0!</v>
      </c>
      <c r="N621" s="12" t="e">
        <f t="shared" si="86"/>
        <v>#DIV/0!</v>
      </c>
      <c r="O621" s="15">
        <f>CHOOSE(MATCH(MONTH(A621)*100+DAY(A621),{0;316;501;1001;1115},1),0.7,0.75,0.8,0.75,0.7)</f>
        <v>0.7</v>
      </c>
      <c r="P621" s="11" t="e">
        <f t="shared" si="82"/>
        <v>#DIV/0!</v>
      </c>
      <c r="Q621" s="11">
        <f t="shared" si="90"/>
        <v>0.59066861168911811</v>
      </c>
      <c r="R621" s="13" t="e">
        <f t="shared" si="87"/>
        <v>#DIV/0!</v>
      </c>
      <c r="T621" s="21" t="e">
        <f t="shared" si="88"/>
        <v>#DIV/0!</v>
      </c>
      <c r="U621" s="13" t="e">
        <f t="shared" si="85"/>
        <v>#DIV/0!</v>
      </c>
    </row>
    <row r="622" spans="3:21" x14ac:dyDescent="0.25">
      <c r="C622" s="20">
        <f t="shared" si="89"/>
        <v>0</v>
      </c>
      <c r="H622" s="13">
        <f t="shared" si="83"/>
        <v>0</v>
      </c>
      <c r="I622" s="15" t="e">
        <f t="shared" si="84"/>
        <v>#DIV/0!</v>
      </c>
      <c r="N622" s="12" t="e">
        <f t="shared" si="86"/>
        <v>#DIV/0!</v>
      </c>
      <c r="O622" s="15">
        <f>CHOOSE(MATCH(MONTH(A622)*100+DAY(A622),{0;316;501;1001;1115},1),0.7,0.75,0.8,0.75,0.7)</f>
        <v>0.7</v>
      </c>
      <c r="P622" s="11" t="e">
        <f t="shared" si="82"/>
        <v>#DIV/0!</v>
      </c>
      <c r="Q622" s="11">
        <f t="shared" si="90"/>
        <v>0.59066861168911811</v>
      </c>
      <c r="R622" s="13" t="e">
        <f t="shared" si="87"/>
        <v>#DIV/0!</v>
      </c>
      <c r="T622" s="21" t="e">
        <f t="shared" si="88"/>
        <v>#DIV/0!</v>
      </c>
      <c r="U622" s="13" t="e">
        <f t="shared" si="85"/>
        <v>#DIV/0!</v>
      </c>
    </row>
    <row r="623" spans="3:21" x14ac:dyDescent="0.25">
      <c r="C623" s="20">
        <f t="shared" si="89"/>
        <v>0</v>
      </c>
      <c r="H623" s="13">
        <f t="shared" si="83"/>
        <v>0</v>
      </c>
      <c r="I623" s="15" t="e">
        <f t="shared" si="84"/>
        <v>#DIV/0!</v>
      </c>
      <c r="N623" s="12" t="e">
        <f t="shared" si="86"/>
        <v>#DIV/0!</v>
      </c>
      <c r="O623" s="15">
        <f>CHOOSE(MATCH(MONTH(A623)*100+DAY(A623),{0;316;501;1001;1115},1),0.7,0.75,0.8,0.75,0.7)</f>
        <v>0.7</v>
      </c>
      <c r="P623" s="11" t="e">
        <f t="shared" si="82"/>
        <v>#DIV/0!</v>
      </c>
      <c r="Q623" s="11">
        <f t="shared" si="90"/>
        <v>0.59066861168911811</v>
      </c>
      <c r="R623" s="13" t="e">
        <f t="shared" si="87"/>
        <v>#DIV/0!</v>
      </c>
      <c r="T623" s="21" t="e">
        <f t="shared" si="88"/>
        <v>#DIV/0!</v>
      </c>
      <c r="U623" s="13" t="e">
        <f t="shared" si="85"/>
        <v>#DIV/0!</v>
      </c>
    </row>
    <row r="624" spans="3:21" x14ac:dyDescent="0.25">
      <c r="C624" s="20">
        <f t="shared" si="89"/>
        <v>0</v>
      </c>
      <c r="H624" s="13">
        <f t="shared" si="83"/>
        <v>0</v>
      </c>
      <c r="I624" s="15" t="e">
        <f t="shared" si="84"/>
        <v>#DIV/0!</v>
      </c>
      <c r="N624" s="12" t="e">
        <f t="shared" si="86"/>
        <v>#DIV/0!</v>
      </c>
      <c r="O624" s="15">
        <f>CHOOSE(MATCH(MONTH(A624)*100+DAY(A624),{0;316;501;1001;1115},1),0.7,0.75,0.8,0.75,0.7)</f>
        <v>0.7</v>
      </c>
      <c r="P624" s="11" t="e">
        <f t="shared" si="82"/>
        <v>#DIV/0!</v>
      </c>
      <c r="Q624" s="11">
        <f t="shared" si="90"/>
        <v>0.59066861168911811</v>
      </c>
      <c r="R624" s="13" t="e">
        <f t="shared" si="87"/>
        <v>#DIV/0!</v>
      </c>
      <c r="T624" s="21" t="e">
        <f t="shared" si="88"/>
        <v>#DIV/0!</v>
      </c>
      <c r="U624" s="13" t="e">
        <f t="shared" si="85"/>
        <v>#DIV/0!</v>
      </c>
    </row>
    <row r="625" spans="3:21" x14ac:dyDescent="0.25">
      <c r="C625" s="20">
        <f t="shared" si="89"/>
        <v>0</v>
      </c>
      <c r="H625" s="13">
        <f t="shared" si="83"/>
        <v>0</v>
      </c>
      <c r="I625" s="15" t="e">
        <f t="shared" si="84"/>
        <v>#DIV/0!</v>
      </c>
      <c r="N625" s="12" t="e">
        <f t="shared" si="86"/>
        <v>#DIV/0!</v>
      </c>
      <c r="O625" s="15">
        <f>CHOOSE(MATCH(MONTH(A625)*100+DAY(A625),{0;316;501;1001;1115},1),0.7,0.75,0.8,0.75,0.7)</f>
        <v>0.7</v>
      </c>
      <c r="P625" s="11" t="e">
        <f t="shared" si="82"/>
        <v>#DIV/0!</v>
      </c>
      <c r="Q625" s="11">
        <f t="shared" si="90"/>
        <v>0.59066861168911811</v>
      </c>
      <c r="R625" s="13" t="e">
        <f t="shared" si="87"/>
        <v>#DIV/0!</v>
      </c>
      <c r="T625" s="21" t="e">
        <f t="shared" si="88"/>
        <v>#DIV/0!</v>
      </c>
      <c r="U625" s="13" t="e">
        <f t="shared" si="85"/>
        <v>#DIV/0!</v>
      </c>
    </row>
    <row r="626" spans="3:21" x14ac:dyDescent="0.25">
      <c r="C626" s="20">
        <f t="shared" si="89"/>
        <v>0</v>
      </c>
      <c r="H626" s="13">
        <f t="shared" si="83"/>
        <v>0</v>
      </c>
      <c r="I626" s="15" t="e">
        <f t="shared" si="84"/>
        <v>#DIV/0!</v>
      </c>
      <c r="N626" s="12" t="e">
        <f t="shared" si="86"/>
        <v>#DIV/0!</v>
      </c>
      <c r="O626" s="15">
        <f>CHOOSE(MATCH(MONTH(A626)*100+DAY(A626),{0;316;501;1001;1115},1),0.7,0.75,0.8,0.75,0.7)</f>
        <v>0.7</v>
      </c>
      <c r="P626" s="11" t="e">
        <f t="shared" si="82"/>
        <v>#DIV/0!</v>
      </c>
      <c r="Q626" s="11">
        <f t="shared" si="90"/>
        <v>0.59066861168911811</v>
      </c>
      <c r="R626" s="13" t="e">
        <f t="shared" si="87"/>
        <v>#DIV/0!</v>
      </c>
      <c r="T626" s="21" t="e">
        <f t="shared" si="88"/>
        <v>#DIV/0!</v>
      </c>
      <c r="U626" s="13" t="e">
        <f t="shared" si="85"/>
        <v>#DIV/0!</v>
      </c>
    </row>
    <row r="627" spans="3:21" x14ac:dyDescent="0.25">
      <c r="C627" s="20">
        <f t="shared" si="89"/>
        <v>0</v>
      </c>
      <c r="H627" s="13">
        <f t="shared" si="83"/>
        <v>0</v>
      </c>
      <c r="I627" s="15" t="e">
        <f t="shared" si="84"/>
        <v>#DIV/0!</v>
      </c>
      <c r="N627" s="12" t="e">
        <f t="shared" si="86"/>
        <v>#DIV/0!</v>
      </c>
      <c r="O627" s="15">
        <f>CHOOSE(MATCH(MONTH(A627)*100+DAY(A627),{0;316;501;1001;1115},1),0.7,0.75,0.8,0.75,0.7)</f>
        <v>0.7</v>
      </c>
      <c r="P627" s="11" t="e">
        <f t="shared" si="82"/>
        <v>#DIV/0!</v>
      </c>
      <c r="Q627" s="11">
        <f t="shared" si="90"/>
        <v>0.59066861168911811</v>
      </c>
      <c r="R627" s="13" t="e">
        <f t="shared" si="87"/>
        <v>#DIV/0!</v>
      </c>
      <c r="T627" s="21" t="e">
        <f t="shared" si="88"/>
        <v>#DIV/0!</v>
      </c>
    </row>
    <row r="628" spans="3:21" x14ac:dyDescent="0.25">
      <c r="C628" s="20">
        <f t="shared" si="89"/>
        <v>0</v>
      </c>
      <c r="H628" s="13">
        <f t="shared" si="83"/>
        <v>0</v>
      </c>
      <c r="I628" s="15" t="e">
        <f t="shared" si="84"/>
        <v>#DIV/0!</v>
      </c>
      <c r="N628" s="12" t="e">
        <f t="shared" si="86"/>
        <v>#DIV/0!</v>
      </c>
      <c r="O628" s="15">
        <f>CHOOSE(MATCH(MONTH(A628)*100+DAY(A628),{0;316;501;1001;1115},1),0.7,0.75,0.8,0.75,0.7)</f>
        <v>0.7</v>
      </c>
      <c r="P628" s="11" t="e">
        <f t="shared" si="82"/>
        <v>#DIV/0!</v>
      </c>
      <c r="Q628" s="11">
        <f t="shared" si="90"/>
        <v>0.59066861168911811</v>
      </c>
      <c r="R628" s="13" t="e">
        <f t="shared" si="87"/>
        <v>#DIV/0!</v>
      </c>
      <c r="T628" s="21" t="e">
        <f t="shared" si="88"/>
        <v>#DIV/0!</v>
      </c>
    </row>
    <row r="629" spans="3:21" x14ac:dyDescent="0.25">
      <c r="C629" s="20">
        <f t="shared" si="89"/>
        <v>0</v>
      </c>
      <c r="H629" s="13">
        <f t="shared" si="83"/>
        <v>0</v>
      </c>
      <c r="I629" s="15" t="e">
        <f t="shared" si="84"/>
        <v>#DIV/0!</v>
      </c>
      <c r="T629" s="21" t="e">
        <f t="shared" si="88"/>
        <v>#DIV/0!</v>
      </c>
    </row>
    <row r="630" spans="3:21" x14ac:dyDescent="0.25">
      <c r="C630" s="20">
        <f t="shared" si="89"/>
        <v>0</v>
      </c>
      <c r="H630" s="13">
        <f t="shared" si="83"/>
        <v>0</v>
      </c>
      <c r="I630" s="15" t="e">
        <f t="shared" si="84"/>
        <v>#DIV/0!</v>
      </c>
      <c r="T630" s="21" t="e">
        <f t="shared" si="88"/>
        <v>#DIV/0!</v>
      </c>
    </row>
    <row r="631" spans="3:21" x14ac:dyDescent="0.25">
      <c r="C631" s="20">
        <f t="shared" si="89"/>
        <v>0</v>
      </c>
      <c r="H631" s="13">
        <f t="shared" si="83"/>
        <v>0</v>
      </c>
      <c r="I631" s="15" t="e">
        <f t="shared" si="84"/>
        <v>#DIV/0!</v>
      </c>
      <c r="T631" s="21" t="e">
        <f t="shared" si="88"/>
        <v>#DIV/0!</v>
      </c>
    </row>
    <row r="632" spans="3:21" x14ac:dyDescent="0.25">
      <c r="C632" s="20">
        <f t="shared" si="89"/>
        <v>0</v>
      </c>
      <c r="H632" s="13">
        <f t="shared" si="83"/>
        <v>0</v>
      </c>
      <c r="I632" s="15" t="e">
        <f t="shared" si="84"/>
        <v>#DIV/0!</v>
      </c>
      <c r="T632" s="21" t="e">
        <f t="shared" si="88"/>
        <v>#DIV/0!</v>
      </c>
    </row>
    <row r="633" spans="3:21" x14ac:dyDescent="0.25">
      <c r="C633" s="20">
        <f t="shared" si="89"/>
        <v>0</v>
      </c>
      <c r="H633" s="13">
        <f t="shared" si="83"/>
        <v>0</v>
      </c>
      <c r="I633" s="15" t="e">
        <f t="shared" si="84"/>
        <v>#DIV/0!</v>
      </c>
      <c r="T633" s="21" t="e">
        <f t="shared" si="88"/>
        <v>#DIV/0!</v>
      </c>
    </row>
    <row r="634" spans="3:21" x14ac:dyDescent="0.25">
      <c r="C634" s="20">
        <f t="shared" si="89"/>
        <v>0</v>
      </c>
      <c r="H634" s="13">
        <f t="shared" si="83"/>
        <v>0</v>
      </c>
      <c r="I634" s="15" t="e">
        <f t="shared" si="84"/>
        <v>#DIV/0!</v>
      </c>
      <c r="T634" s="21" t="e">
        <f t="shared" si="88"/>
        <v>#DIV/0!</v>
      </c>
    </row>
    <row r="635" spans="3:21" x14ac:dyDescent="0.25">
      <c r="C635" s="20">
        <f t="shared" si="89"/>
        <v>0</v>
      </c>
      <c r="H635" s="13">
        <f t="shared" si="83"/>
        <v>0</v>
      </c>
      <c r="I635" s="15" t="e">
        <f t="shared" si="84"/>
        <v>#DIV/0!</v>
      </c>
      <c r="T635" s="21" t="e">
        <f t="shared" si="88"/>
        <v>#DIV/0!</v>
      </c>
    </row>
    <row r="636" spans="3:21" x14ac:dyDescent="0.25">
      <c r="C636" s="20">
        <f t="shared" si="89"/>
        <v>0</v>
      </c>
      <c r="H636" s="13">
        <f t="shared" si="83"/>
        <v>0</v>
      </c>
      <c r="I636" s="15" t="e">
        <f t="shared" si="84"/>
        <v>#DIV/0!</v>
      </c>
      <c r="T636" s="21" t="e">
        <f t="shared" si="88"/>
        <v>#DIV/0!</v>
      </c>
    </row>
    <row r="637" spans="3:21" x14ac:dyDescent="0.25">
      <c r="C637" s="20">
        <f t="shared" si="89"/>
        <v>0</v>
      </c>
      <c r="H637" s="13">
        <f t="shared" si="83"/>
        <v>0</v>
      </c>
      <c r="I637" s="15" t="e">
        <f t="shared" si="84"/>
        <v>#DIV/0!</v>
      </c>
      <c r="T637" s="21" t="e">
        <f t="shared" si="88"/>
        <v>#DIV/0!</v>
      </c>
    </row>
    <row r="638" spans="3:21" x14ac:dyDescent="0.25">
      <c r="C638" s="20">
        <f t="shared" si="89"/>
        <v>0</v>
      </c>
      <c r="H638" s="13">
        <f t="shared" si="83"/>
        <v>0</v>
      </c>
      <c r="I638" s="15" t="e">
        <f t="shared" si="84"/>
        <v>#DIV/0!</v>
      </c>
      <c r="T638" s="21" t="e">
        <f t="shared" si="88"/>
        <v>#DIV/0!</v>
      </c>
    </row>
    <row r="639" spans="3:21" x14ac:dyDescent="0.25">
      <c r="C639" s="20">
        <f t="shared" si="89"/>
        <v>0</v>
      </c>
      <c r="H639" s="13">
        <f t="shared" si="83"/>
        <v>0</v>
      </c>
      <c r="I639" s="15" t="e">
        <f t="shared" si="84"/>
        <v>#DIV/0!</v>
      </c>
      <c r="T639" s="21" t="e">
        <f t="shared" si="88"/>
        <v>#DIV/0!</v>
      </c>
    </row>
    <row r="640" spans="3:21" x14ac:dyDescent="0.25">
      <c r="C640" s="20">
        <f t="shared" si="89"/>
        <v>0</v>
      </c>
      <c r="H640" s="13">
        <f t="shared" si="83"/>
        <v>0</v>
      </c>
      <c r="I640" s="15" t="e">
        <f t="shared" si="84"/>
        <v>#DIV/0!</v>
      </c>
      <c r="T640" s="21" t="e">
        <f t="shared" si="88"/>
        <v>#DIV/0!</v>
      </c>
    </row>
    <row r="641" spans="3:20" x14ac:dyDescent="0.25">
      <c r="C641" s="20">
        <f t="shared" si="89"/>
        <v>0</v>
      </c>
      <c r="H641" s="13">
        <f t="shared" si="83"/>
        <v>0</v>
      </c>
      <c r="I641" s="15" t="e">
        <f t="shared" si="84"/>
        <v>#DIV/0!</v>
      </c>
      <c r="T641" s="21" t="e">
        <f t="shared" si="88"/>
        <v>#DIV/0!</v>
      </c>
    </row>
    <row r="642" spans="3:20" x14ac:dyDescent="0.25">
      <c r="C642" s="20">
        <f t="shared" si="89"/>
        <v>0</v>
      </c>
      <c r="H642" s="13">
        <f t="shared" si="83"/>
        <v>0</v>
      </c>
      <c r="I642" s="15" t="e">
        <f t="shared" si="84"/>
        <v>#DIV/0!</v>
      </c>
      <c r="T642" s="21" t="e">
        <f t="shared" si="88"/>
        <v>#DIV/0!</v>
      </c>
    </row>
    <row r="643" spans="3:20" x14ac:dyDescent="0.25">
      <c r="C643" s="20">
        <f t="shared" si="89"/>
        <v>0</v>
      </c>
      <c r="H643" s="13">
        <f t="shared" si="83"/>
        <v>0</v>
      </c>
      <c r="I643" s="15" t="e">
        <f t="shared" si="84"/>
        <v>#DIV/0!</v>
      </c>
      <c r="T643" s="21" t="e">
        <f t="shared" si="88"/>
        <v>#DIV/0!</v>
      </c>
    </row>
    <row r="644" spans="3:20" x14ac:dyDescent="0.25">
      <c r="C644" s="20">
        <f t="shared" si="89"/>
        <v>0</v>
      </c>
      <c r="H644" s="13">
        <f t="shared" si="83"/>
        <v>0</v>
      </c>
      <c r="I644" s="15" t="e">
        <f t="shared" si="84"/>
        <v>#DIV/0!</v>
      </c>
      <c r="T644" s="21" t="e">
        <f t="shared" si="88"/>
        <v>#DIV/0!</v>
      </c>
    </row>
    <row r="645" spans="3:20" x14ac:dyDescent="0.25">
      <c r="C645" s="20">
        <f t="shared" si="89"/>
        <v>0</v>
      </c>
      <c r="H645" s="13">
        <f t="shared" si="83"/>
        <v>0</v>
      </c>
      <c r="I645" s="15" t="e">
        <f t="shared" si="84"/>
        <v>#DIV/0!</v>
      </c>
      <c r="T645" s="21" t="e">
        <f t="shared" si="88"/>
        <v>#DIV/0!</v>
      </c>
    </row>
    <row r="646" spans="3:20" x14ac:dyDescent="0.25">
      <c r="C646" s="20">
        <f t="shared" si="89"/>
        <v>0</v>
      </c>
      <c r="H646" s="13">
        <f t="shared" si="83"/>
        <v>0</v>
      </c>
      <c r="I646" s="15" t="e">
        <f t="shared" si="84"/>
        <v>#DIV/0!</v>
      </c>
      <c r="T646" s="21" t="e">
        <f t="shared" si="88"/>
        <v>#DIV/0!</v>
      </c>
    </row>
    <row r="647" spans="3:20" x14ac:dyDescent="0.25">
      <c r="C647" s="20">
        <f t="shared" si="89"/>
        <v>0</v>
      </c>
      <c r="H647" s="13">
        <f t="shared" ref="H647:H710" si="91">D647+E647+F647+G647</f>
        <v>0</v>
      </c>
      <c r="I647" s="15" t="e">
        <f t="shared" ref="I647:I710" si="92">D647/(D647+E647+F647+G647)</f>
        <v>#DIV/0!</v>
      </c>
      <c r="T647" s="21" t="e">
        <f t="shared" si="88"/>
        <v>#DIV/0!</v>
      </c>
    </row>
    <row r="648" spans="3:20" x14ac:dyDescent="0.25">
      <c r="C648" s="20">
        <f t="shared" si="89"/>
        <v>0</v>
      </c>
      <c r="H648" s="13">
        <f t="shared" si="91"/>
        <v>0</v>
      </c>
      <c r="I648" s="15" t="e">
        <f t="shared" si="92"/>
        <v>#DIV/0!</v>
      </c>
      <c r="T648" s="21" t="e">
        <f t="shared" ref="T648:T711" si="93">(R648-S648)/S648</f>
        <v>#DIV/0!</v>
      </c>
    </row>
    <row r="649" spans="3:20" x14ac:dyDescent="0.25">
      <c r="C649" s="20">
        <f t="shared" ref="C649:C712" si="94">B649-B648</f>
        <v>0</v>
      </c>
      <c r="H649" s="13">
        <f t="shared" si="91"/>
        <v>0</v>
      </c>
      <c r="I649" s="15" t="e">
        <f t="shared" si="92"/>
        <v>#DIV/0!</v>
      </c>
      <c r="T649" s="21" t="e">
        <f t="shared" si="93"/>
        <v>#DIV/0!</v>
      </c>
    </row>
    <row r="650" spans="3:20" x14ac:dyDescent="0.25">
      <c r="C650" s="20">
        <f t="shared" si="94"/>
        <v>0</v>
      </c>
      <c r="H650" s="13">
        <f t="shared" si="91"/>
        <v>0</v>
      </c>
      <c r="I650" s="15" t="e">
        <f t="shared" si="92"/>
        <v>#DIV/0!</v>
      </c>
      <c r="T650" s="21" t="e">
        <f t="shared" si="93"/>
        <v>#DIV/0!</v>
      </c>
    </row>
    <row r="651" spans="3:20" x14ac:dyDescent="0.25">
      <c r="C651" s="20">
        <f t="shared" si="94"/>
        <v>0</v>
      </c>
      <c r="H651" s="13">
        <f t="shared" si="91"/>
        <v>0</v>
      </c>
      <c r="I651" s="15" t="e">
        <f t="shared" si="92"/>
        <v>#DIV/0!</v>
      </c>
      <c r="T651" s="21" t="e">
        <f t="shared" si="93"/>
        <v>#DIV/0!</v>
      </c>
    </row>
    <row r="652" spans="3:20" x14ac:dyDescent="0.25">
      <c r="C652" s="20">
        <f t="shared" si="94"/>
        <v>0</v>
      </c>
      <c r="H652" s="13">
        <f t="shared" si="91"/>
        <v>0</v>
      </c>
      <c r="I652" s="15" t="e">
        <f t="shared" si="92"/>
        <v>#DIV/0!</v>
      </c>
      <c r="T652" s="21" t="e">
        <f t="shared" si="93"/>
        <v>#DIV/0!</v>
      </c>
    </row>
    <row r="653" spans="3:20" x14ac:dyDescent="0.25">
      <c r="C653" s="20">
        <f t="shared" si="94"/>
        <v>0</v>
      </c>
      <c r="H653" s="13">
        <f t="shared" si="91"/>
        <v>0</v>
      </c>
      <c r="I653" s="15" t="e">
        <f t="shared" si="92"/>
        <v>#DIV/0!</v>
      </c>
      <c r="T653" s="21" t="e">
        <f t="shared" si="93"/>
        <v>#DIV/0!</v>
      </c>
    </row>
    <row r="654" spans="3:20" x14ac:dyDescent="0.25">
      <c r="C654" s="20">
        <f t="shared" si="94"/>
        <v>0</v>
      </c>
      <c r="H654" s="13">
        <f t="shared" si="91"/>
        <v>0</v>
      </c>
      <c r="I654" s="15" t="e">
        <f t="shared" si="92"/>
        <v>#DIV/0!</v>
      </c>
      <c r="T654" s="21" t="e">
        <f t="shared" si="93"/>
        <v>#DIV/0!</v>
      </c>
    </row>
    <row r="655" spans="3:20" x14ac:dyDescent="0.25">
      <c r="C655" s="20">
        <f t="shared" si="94"/>
        <v>0</v>
      </c>
      <c r="H655" s="13">
        <f t="shared" si="91"/>
        <v>0</v>
      </c>
      <c r="I655" s="15" t="e">
        <f t="shared" si="92"/>
        <v>#DIV/0!</v>
      </c>
      <c r="T655" s="21" t="e">
        <f t="shared" si="93"/>
        <v>#DIV/0!</v>
      </c>
    </row>
    <row r="656" spans="3:20" x14ac:dyDescent="0.25">
      <c r="C656" s="20">
        <f t="shared" si="94"/>
        <v>0</v>
      </c>
      <c r="H656" s="13">
        <f t="shared" si="91"/>
        <v>0</v>
      </c>
      <c r="I656" s="15" t="e">
        <f t="shared" si="92"/>
        <v>#DIV/0!</v>
      </c>
      <c r="T656" s="21" t="e">
        <f t="shared" si="93"/>
        <v>#DIV/0!</v>
      </c>
    </row>
    <row r="657" spans="3:20" x14ac:dyDescent="0.25">
      <c r="C657" s="20">
        <f t="shared" si="94"/>
        <v>0</v>
      </c>
      <c r="H657" s="13">
        <f t="shared" si="91"/>
        <v>0</v>
      </c>
      <c r="I657" s="15" t="e">
        <f t="shared" si="92"/>
        <v>#DIV/0!</v>
      </c>
      <c r="T657" s="21" t="e">
        <f t="shared" si="93"/>
        <v>#DIV/0!</v>
      </c>
    </row>
    <row r="658" spans="3:20" x14ac:dyDescent="0.25">
      <c r="C658" s="20">
        <f t="shared" si="94"/>
        <v>0</v>
      </c>
      <c r="H658" s="13">
        <f t="shared" si="91"/>
        <v>0</v>
      </c>
      <c r="I658" s="15" t="e">
        <f t="shared" si="92"/>
        <v>#DIV/0!</v>
      </c>
      <c r="T658" s="21" t="e">
        <f t="shared" si="93"/>
        <v>#DIV/0!</v>
      </c>
    </row>
    <row r="659" spans="3:20" x14ac:dyDescent="0.25">
      <c r="C659" s="20">
        <f t="shared" si="94"/>
        <v>0</v>
      </c>
      <c r="H659" s="13">
        <f t="shared" si="91"/>
        <v>0</v>
      </c>
      <c r="I659" s="15" t="e">
        <f t="shared" si="92"/>
        <v>#DIV/0!</v>
      </c>
      <c r="T659" s="21" t="e">
        <f t="shared" si="93"/>
        <v>#DIV/0!</v>
      </c>
    </row>
    <row r="660" spans="3:20" x14ac:dyDescent="0.25">
      <c r="C660" s="20">
        <f t="shared" si="94"/>
        <v>0</v>
      </c>
      <c r="H660" s="13">
        <f t="shared" si="91"/>
        <v>0</v>
      </c>
      <c r="I660" s="15" t="e">
        <f t="shared" si="92"/>
        <v>#DIV/0!</v>
      </c>
      <c r="T660" s="21" t="e">
        <f t="shared" si="93"/>
        <v>#DIV/0!</v>
      </c>
    </row>
    <row r="661" spans="3:20" x14ac:dyDescent="0.25">
      <c r="C661" s="20">
        <f t="shared" si="94"/>
        <v>0</v>
      </c>
      <c r="H661" s="13">
        <f t="shared" si="91"/>
        <v>0</v>
      </c>
      <c r="I661" s="15" t="e">
        <f t="shared" si="92"/>
        <v>#DIV/0!</v>
      </c>
      <c r="T661" s="21" t="e">
        <f t="shared" si="93"/>
        <v>#DIV/0!</v>
      </c>
    </row>
    <row r="662" spans="3:20" x14ac:dyDescent="0.25">
      <c r="C662" s="20">
        <f t="shared" si="94"/>
        <v>0</v>
      </c>
      <c r="H662" s="13">
        <f t="shared" si="91"/>
        <v>0</v>
      </c>
      <c r="I662" s="15" t="e">
        <f t="shared" si="92"/>
        <v>#DIV/0!</v>
      </c>
      <c r="T662" s="21" t="e">
        <f t="shared" si="93"/>
        <v>#DIV/0!</v>
      </c>
    </row>
    <row r="663" spans="3:20" x14ac:dyDescent="0.25">
      <c r="C663" s="20">
        <f t="shared" si="94"/>
        <v>0</v>
      </c>
      <c r="H663" s="13">
        <f t="shared" si="91"/>
        <v>0</v>
      </c>
      <c r="I663" s="15" t="e">
        <f t="shared" si="92"/>
        <v>#DIV/0!</v>
      </c>
      <c r="T663" s="21" t="e">
        <f t="shared" si="93"/>
        <v>#DIV/0!</v>
      </c>
    </row>
    <row r="664" spans="3:20" x14ac:dyDescent="0.25">
      <c r="C664" s="20">
        <f t="shared" si="94"/>
        <v>0</v>
      </c>
      <c r="H664" s="13">
        <f t="shared" si="91"/>
        <v>0</v>
      </c>
      <c r="I664" s="15" t="e">
        <f t="shared" si="92"/>
        <v>#DIV/0!</v>
      </c>
      <c r="T664" s="21" t="e">
        <f t="shared" si="93"/>
        <v>#DIV/0!</v>
      </c>
    </row>
    <row r="665" spans="3:20" x14ac:dyDescent="0.25">
      <c r="C665" s="20">
        <f t="shared" si="94"/>
        <v>0</v>
      </c>
      <c r="H665" s="13">
        <f t="shared" si="91"/>
        <v>0</v>
      </c>
      <c r="I665" s="15" t="e">
        <f t="shared" si="92"/>
        <v>#DIV/0!</v>
      </c>
      <c r="T665" s="21" t="e">
        <f t="shared" si="93"/>
        <v>#DIV/0!</v>
      </c>
    </row>
    <row r="666" spans="3:20" x14ac:dyDescent="0.25">
      <c r="C666" s="20">
        <f t="shared" si="94"/>
        <v>0</v>
      </c>
      <c r="H666" s="13">
        <f t="shared" si="91"/>
        <v>0</v>
      </c>
      <c r="I666" s="15" t="e">
        <f t="shared" si="92"/>
        <v>#DIV/0!</v>
      </c>
      <c r="T666" s="21" t="e">
        <f t="shared" si="93"/>
        <v>#DIV/0!</v>
      </c>
    </row>
    <row r="667" spans="3:20" x14ac:dyDescent="0.25">
      <c r="C667" s="20">
        <f t="shared" si="94"/>
        <v>0</v>
      </c>
      <c r="H667" s="13">
        <f t="shared" si="91"/>
        <v>0</v>
      </c>
      <c r="I667" s="15" t="e">
        <f t="shared" si="92"/>
        <v>#DIV/0!</v>
      </c>
      <c r="T667" s="21" t="e">
        <f t="shared" si="93"/>
        <v>#DIV/0!</v>
      </c>
    </row>
    <row r="668" spans="3:20" x14ac:dyDescent="0.25">
      <c r="C668" s="20">
        <f t="shared" si="94"/>
        <v>0</v>
      </c>
      <c r="H668" s="13">
        <f t="shared" si="91"/>
        <v>0</v>
      </c>
      <c r="I668" s="15" t="e">
        <f t="shared" si="92"/>
        <v>#DIV/0!</v>
      </c>
      <c r="T668" s="21" t="e">
        <f t="shared" si="93"/>
        <v>#DIV/0!</v>
      </c>
    </row>
    <row r="669" spans="3:20" x14ac:dyDescent="0.25">
      <c r="C669" s="20">
        <f t="shared" si="94"/>
        <v>0</v>
      </c>
      <c r="H669" s="13">
        <f t="shared" si="91"/>
        <v>0</v>
      </c>
      <c r="I669" s="15" t="e">
        <f t="shared" si="92"/>
        <v>#DIV/0!</v>
      </c>
      <c r="T669" s="21" t="e">
        <f t="shared" si="93"/>
        <v>#DIV/0!</v>
      </c>
    </row>
    <row r="670" spans="3:20" x14ac:dyDescent="0.25">
      <c r="C670" s="20">
        <f t="shared" si="94"/>
        <v>0</v>
      </c>
      <c r="H670" s="13">
        <f t="shared" si="91"/>
        <v>0</v>
      </c>
      <c r="I670" s="15" t="e">
        <f t="shared" si="92"/>
        <v>#DIV/0!</v>
      </c>
      <c r="T670" s="21" t="e">
        <f t="shared" si="93"/>
        <v>#DIV/0!</v>
      </c>
    </row>
    <row r="671" spans="3:20" x14ac:dyDescent="0.25">
      <c r="C671" s="20">
        <f t="shared" si="94"/>
        <v>0</v>
      </c>
      <c r="H671" s="13">
        <f t="shared" si="91"/>
        <v>0</v>
      </c>
      <c r="I671" s="15" t="e">
        <f t="shared" si="92"/>
        <v>#DIV/0!</v>
      </c>
      <c r="T671" s="21" t="e">
        <f t="shared" si="93"/>
        <v>#DIV/0!</v>
      </c>
    </row>
    <row r="672" spans="3:20" x14ac:dyDescent="0.25">
      <c r="C672" s="20">
        <f t="shared" si="94"/>
        <v>0</v>
      </c>
      <c r="H672" s="13">
        <f t="shared" si="91"/>
        <v>0</v>
      </c>
      <c r="I672" s="15" t="e">
        <f t="shared" si="92"/>
        <v>#DIV/0!</v>
      </c>
      <c r="T672" s="21" t="e">
        <f t="shared" si="93"/>
        <v>#DIV/0!</v>
      </c>
    </row>
    <row r="673" spans="3:20" x14ac:dyDescent="0.25">
      <c r="C673" s="20">
        <f t="shared" si="94"/>
        <v>0</v>
      </c>
      <c r="H673" s="13">
        <f t="shared" si="91"/>
        <v>0</v>
      </c>
      <c r="I673" s="15" t="e">
        <f t="shared" si="92"/>
        <v>#DIV/0!</v>
      </c>
      <c r="T673" s="21" t="e">
        <f t="shared" si="93"/>
        <v>#DIV/0!</v>
      </c>
    </row>
    <row r="674" spans="3:20" x14ac:dyDescent="0.25">
      <c r="C674" s="20">
        <f t="shared" si="94"/>
        <v>0</v>
      </c>
      <c r="H674" s="13">
        <f t="shared" si="91"/>
        <v>0</v>
      </c>
      <c r="I674" s="15" t="e">
        <f t="shared" si="92"/>
        <v>#DIV/0!</v>
      </c>
      <c r="T674" s="21" t="e">
        <f t="shared" si="93"/>
        <v>#DIV/0!</v>
      </c>
    </row>
    <row r="675" spans="3:20" x14ac:dyDescent="0.25">
      <c r="C675" s="20">
        <f t="shared" si="94"/>
        <v>0</v>
      </c>
      <c r="H675" s="13">
        <f t="shared" si="91"/>
        <v>0</v>
      </c>
      <c r="I675" s="15" t="e">
        <f t="shared" si="92"/>
        <v>#DIV/0!</v>
      </c>
      <c r="T675" s="21" t="e">
        <f t="shared" si="93"/>
        <v>#DIV/0!</v>
      </c>
    </row>
    <row r="676" spans="3:20" x14ac:dyDescent="0.25">
      <c r="C676" s="20">
        <f t="shared" si="94"/>
        <v>0</v>
      </c>
      <c r="H676" s="13">
        <f t="shared" si="91"/>
        <v>0</v>
      </c>
      <c r="I676" s="15" t="e">
        <f t="shared" si="92"/>
        <v>#DIV/0!</v>
      </c>
      <c r="T676" s="21" t="e">
        <f t="shared" si="93"/>
        <v>#DIV/0!</v>
      </c>
    </row>
    <row r="677" spans="3:20" x14ac:dyDescent="0.25">
      <c r="C677" s="20">
        <f t="shared" si="94"/>
        <v>0</v>
      </c>
      <c r="H677" s="13">
        <f t="shared" si="91"/>
        <v>0</v>
      </c>
      <c r="I677" s="15" t="e">
        <f t="shared" si="92"/>
        <v>#DIV/0!</v>
      </c>
      <c r="T677" s="21" t="e">
        <f t="shared" si="93"/>
        <v>#DIV/0!</v>
      </c>
    </row>
    <row r="678" spans="3:20" x14ac:dyDescent="0.25">
      <c r="C678" s="20">
        <f t="shared" si="94"/>
        <v>0</v>
      </c>
      <c r="H678" s="13">
        <f t="shared" si="91"/>
        <v>0</v>
      </c>
      <c r="I678" s="15" t="e">
        <f t="shared" si="92"/>
        <v>#DIV/0!</v>
      </c>
      <c r="T678" s="21" t="e">
        <f t="shared" si="93"/>
        <v>#DIV/0!</v>
      </c>
    </row>
    <row r="679" spans="3:20" x14ac:dyDescent="0.25">
      <c r="C679" s="20">
        <f t="shared" si="94"/>
        <v>0</v>
      </c>
      <c r="H679" s="13">
        <f t="shared" si="91"/>
        <v>0</v>
      </c>
      <c r="I679" s="15" t="e">
        <f t="shared" si="92"/>
        <v>#DIV/0!</v>
      </c>
      <c r="T679" s="21" t="e">
        <f t="shared" si="93"/>
        <v>#DIV/0!</v>
      </c>
    </row>
    <row r="680" spans="3:20" x14ac:dyDescent="0.25">
      <c r="C680" s="20">
        <f t="shared" si="94"/>
        <v>0</v>
      </c>
      <c r="H680" s="13">
        <f t="shared" si="91"/>
        <v>0</v>
      </c>
      <c r="I680" s="15" t="e">
        <f t="shared" si="92"/>
        <v>#DIV/0!</v>
      </c>
      <c r="T680" s="21" t="e">
        <f t="shared" si="93"/>
        <v>#DIV/0!</v>
      </c>
    </row>
    <row r="681" spans="3:20" x14ac:dyDescent="0.25">
      <c r="C681" s="20">
        <f t="shared" si="94"/>
        <v>0</v>
      </c>
      <c r="H681" s="13">
        <f t="shared" si="91"/>
        <v>0</v>
      </c>
      <c r="I681" s="15" t="e">
        <f t="shared" si="92"/>
        <v>#DIV/0!</v>
      </c>
      <c r="T681" s="21" t="e">
        <f t="shared" si="93"/>
        <v>#DIV/0!</v>
      </c>
    </row>
    <row r="682" spans="3:20" x14ac:dyDescent="0.25">
      <c r="C682" s="20">
        <f t="shared" si="94"/>
        <v>0</v>
      </c>
      <c r="H682" s="13">
        <f t="shared" si="91"/>
        <v>0</v>
      </c>
      <c r="I682" s="15" t="e">
        <f t="shared" si="92"/>
        <v>#DIV/0!</v>
      </c>
      <c r="T682" s="21" t="e">
        <f t="shared" si="93"/>
        <v>#DIV/0!</v>
      </c>
    </row>
    <row r="683" spans="3:20" x14ac:dyDescent="0.25">
      <c r="C683" s="20">
        <f t="shared" si="94"/>
        <v>0</v>
      </c>
      <c r="H683" s="13">
        <f t="shared" si="91"/>
        <v>0</v>
      </c>
      <c r="I683" s="15" t="e">
        <f t="shared" si="92"/>
        <v>#DIV/0!</v>
      </c>
      <c r="T683" s="21" t="e">
        <f t="shared" si="93"/>
        <v>#DIV/0!</v>
      </c>
    </row>
    <row r="684" spans="3:20" x14ac:dyDescent="0.25">
      <c r="C684" s="20">
        <f t="shared" si="94"/>
        <v>0</v>
      </c>
      <c r="H684" s="13">
        <f t="shared" si="91"/>
        <v>0</v>
      </c>
      <c r="I684" s="15" t="e">
        <f t="shared" si="92"/>
        <v>#DIV/0!</v>
      </c>
      <c r="T684" s="21" t="e">
        <f t="shared" si="93"/>
        <v>#DIV/0!</v>
      </c>
    </row>
    <row r="685" spans="3:20" x14ac:dyDescent="0.25">
      <c r="C685" s="20">
        <f t="shared" si="94"/>
        <v>0</v>
      </c>
      <c r="H685" s="13">
        <f t="shared" si="91"/>
        <v>0</v>
      </c>
      <c r="I685" s="15" t="e">
        <f t="shared" si="92"/>
        <v>#DIV/0!</v>
      </c>
      <c r="T685" s="21" t="e">
        <f t="shared" si="93"/>
        <v>#DIV/0!</v>
      </c>
    </row>
    <row r="686" spans="3:20" x14ac:dyDescent="0.25">
      <c r="C686" s="20">
        <f t="shared" si="94"/>
        <v>0</v>
      </c>
      <c r="H686" s="13">
        <f t="shared" si="91"/>
        <v>0</v>
      </c>
      <c r="I686" s="15" t="e">
        <f t="shared" si="92"/>
        <v>#DIV/0!</v>
      </c>
      <c r="T686" s="21" t="e">
        <f t="shared" si="93"/>
        <v>#DIV/0!</v>
      </c>
    </row>
    <row r="687" spans="3:20" x14ac:dyDescent="0.25">
      <c r="C687" s="20">
        <f t="shared" si="94"/>
        <v>0</v>
      </c>
      <c r="H687" s="13">
        <f t="shared" si="91"/>
        <v>0</v>
      </c>
      <c r="I687" s="15" t="e">
        <f t="shared" si="92"/>
        <v>#DIV/0!</v>
      </c>
      <c r="T687" s="21" t="e">
        <f t="shared" si="93"/>
        <v>#DIV/0!</v>
      </c>
    </row>
    <row r="688" spans="3:20" x14ac:dyDescent="0.25">
      <c r="C688" s="20">
        <f t="shared" si="94"/>
        <v>0</v>
      </c>
      <c r="H688" s="13">
        <f t="shared" si="91"/>
        <v>0</v>
      </c>
      <c r="I688" s="15" t="e">
        <f t="shared" si="92"/>
        <v>#DIV/0!</v>
      </c>
      <c r="T688" s="21" t="e">
        <f t="shared" si="93"/>
        <v>#DIV/0!</v>
      </c>
    </row>
    <row r="689" spans="3:20" x14ac:dyDescent="0.25">
      <c r="C689" s="20">
        <f t="shared" si="94"/>
        <v>0</v>
      </c>
      <c r="H689" s="13">
        <f t="shared" si="91"/>
        <v>0</v>
      </c>
      <c r="I689" s="15" t="e">
        <f t="shared" si="92"/>
        <v>#DIV/0!</v>
      </c>
      <c r="T689" s="21" t="e">
        <f t="shared" si="93"/>
        <v>#DIV/0!</v>
      </c>
    </row>
    <row r="690" spans="3:20" x14ac:dyDescent="0.25">
      <c r="C690" s="20">
        <f t="shared" si="94"/>
        <v>0</v>
      </c>
      <c r="H690" s="13">
        <f t="shared" si="91"/>
        <v>0</v>
      </c>
      <c r="I690" s="15" t="e">
        <f t="shared" si="92"/>
        <v>#DIV/0!</v>
      </c>
      <c r="T690" s="21" t="e">
        <f t="shared" si="93"/>
        <v>#DIV/0!</v>
      </c>
    </row>
    <row r="691" spans="3:20" x14ac:dyDescent="0.25">
      <c r="C691" s="20">
        <f t="shared" si="94"/>
        <v>0</v>
      </c>
      <c r="H691" s="13">
        <f t="shared" si="91"/>
        <v>0</v>
      </c>
      <c r="I691" s="15" t="e">
        <f t="shared" si="92"/>
        <v>#DIV/0!</v>
      </c>
      <c r="T691" s="21" t="e">
        <f t="shared" si="93"/>
        <v>#DIV/0!</v>
      </c>
    </row>
    <row r="692" spans="3:20" x14ac:dyDescent="0.25">
      <c r="C692" s="20">
        <f t="shared" si="94"/>
        <v>0</v>
      </c>
      <c r="H692" s="13">
        <f t="shared" si="91"/>
        <v>0</v>
      </c>
      <c r="I692" s="15" t="e">
        <f t="shared" si="92"/>
        <v>#DIV/0!</v>
      </c>
      <c r="T692" s="21" t="e">
        <f t="shared" si="93"/>
        <v>#DIV/0!</v>
      </c>
    </row>
    <row r="693" spans="3:20" x14ac:dyDescent="0.25">
      <c r="C693" s="20">
        <f t="shared" si="94"/>
        <v>0</v>
      </c>
      <c r="H693" s="13">
        <f t="shared" si="91"/>
        <v>0</v>
      </c>
      <c r="I693" s="15" t="e">
        <f t="shared" si="92"/>
        <v>#DIV/0!</v>
      </c>
      <c r="T693" s="21" t="e">
        <f t="shared" si="93"/>
        <v>#DIV/0!</v>
      </c>
    </row>
    <row r="694" spans="3:20" x14ac:dyDescent="0.25">
      <c r="C694" s="20">
        <f t="shared" si="94"/>
        <v>0</v>
      </c>
      <c r="H694" s="13">
        <f t="shared" si="91"/>
        <v>0</v>
      </c>
      <c r="I694" s="15" t="e">
        <f t="shared" si="92"/>
        <v>#DIV/0!</v>
      </c>
      <c r="T694" s="21" t="e">
        <f t="shared" si="93"/>
        <v>#DIV/0!</v>
      </c>
    </row>
    <row r="695" spans="3:20" x14ac:dyDescent="0.25">
      <c r="C695" s="20">
        <f t="shared" si="94"/>
        <v>0</v>
      </c>
      <c r="H695" s="13">
        <f t="shared" si="91"/>
        <v>0</v>
      </c>
      <c r="I695" s="15" t="e">
        <f t="shared" si="92"/>
        <v>#DIV/0!</v>
      </c>
      <c r="T695" s="21" t="e">
        <f t="shared" si="93"/>
        <v>#DIV/0!</v>
      </c>
    </row>
    <row r="696" spans="3:20" x14ac:dyDescent="0.25">
      <c r="C696" s="20">
        <f t="shared" si="94"/>
        <v>0</v>
      </c>
      <c r="H696" s="13">
        <f t="shared" si="91"/>
        <v>0</v>
      </c>
      <c r="I696" s="15" t="e">
        <f t="shared" si="92"/>
        <v>#DIV/0!</v>
      </c>
      <c r="T696" s="21" t="e">
        <f t="shared" si="93"/>
        <v>#DIV/0!</v>
      </c>
    </row>
    <row r="697" spans="3:20" x14ac:dyDescent="0.25">
      <c r="C697" s="20">
        <f t="shared" si="94"/>
        <v>0</v>
      </c>
      <c r="H697" s="13">
        <f t="shared" si="91"/>
        <v>0</v>
      </c>
      <c r="I697" s="15" t="e">
        <f t="shared" si="92"/>
        <v>#DIV/0!</v>
      </c>
      <c r="T697" s="21" t="e">
        <f t="shared" si="93"/>
        <v>#DIV/0!</v>
      </c>
    </row>
    <row r="698" spans="3:20" x14ac:dyDescent="0.25">
      <c r="C698" s="20">
        <f t="shared" si="94"/>
        <v>0</v>
      </c>
      <c r="H698" s="13">
        <f t="shared" si="91"/>
        <v>0</v>
      </c>
      <c r="I698" s="15" t="e">
        <f t="shared" si="92"/>
        <v>#DIV/0!</v>
      </c>
      <c r="T698" s="21" t="e">
        <f t="shared" si="93"/>
        <v>#DIV/0!</v>
      </c>
    </row>
    <row r="699" spans="3:20" x14ac:dyDescent="0.25">
      <c r="C699" s="20">
        <f t="shared" si="94"/>
        <v>0</v>
      </c>
      <c r="H699" s="13">
        <f t="shared" si="91"/>
        <v>0</v>
      </c>
      <c r="I699" s="15" t="e">
        <f t="shared" si="92"/>
        <v>#DIV/0!</v>
      </c>
      <c r="T699" s="21" t="e">
        <f t="shared" si="93"/>
        <v>#DIV/0!</v>
      </c>
    </row>
    <row r="700" spans="3:20" x14ac:dyDescent="0.25">
      <c r="C700" s="20">
        <f t="shared" si="94"/>
        <v>0</v>
      </c>
      <c r="H700" s="13">
        <f t="shared" si="91"/>
        <v>0</v>
      </c>
      <c r="I700" s="15" t="e">
        <f t="shared" si="92"/>
        <v>#DIV/0!</v>
      </c>
      <c r="T700" s="21" t="e">
        <f t="shared" si="93"/>
        <v>#DIV/0!</v>
      </c>
    </row>
    <row r="701" spans="3:20" x14ac:dyDescent="0.25">
      <c r="C701" s="20">
        <f t="shared" si="94"/>
        <v>0</v>
      </c>
      <c r="H701" s="13">
        <f t="shared" si="91"/>
        <v>0</v>
      </c>
      <c r="I701" s="15" t="e">
        <f t="shared" si="92"/>
        <v>#DIV/0!</v>
      </c>
      <c r="T701" s="21" t="e">
        <f t="shared" si="93"/>
        <v>#DIV/0!</v>
      </c>
    </row>
    <row r="702" spans="3:20" x14ac:dyDescent="0.25">
      <c r="C702" s="20">
        <f t="shared" si="94"/>
        <v>0</v>
      </c>
      <c r="H702" s="13">
        <f t="shared" si="91"/>
        <v>0</v>
      </c>
      <c r="I702" s="15" t="e">
        <f t="shared" si="92"/>
        <v>#DIV/0!</v>
      </c>
      <c r="T702" s="21" t="e">
        <f t="shared" si="93"/>
        <v>#DIV/0!</v>
      </c>
    </row>
    <row r="703" spans="3:20" x14ac:dyDescent="0.25">
      <c r="C703" s="20">
        <f t="shared" si="94"/>
        <v>0</v>
      </c>
      <c r="H703" s="13">
        <f t="shared" si="91"/>
        <v>0</v>
      </c>
      <c r="I703" s="15" t="e">
        <f t="shared" si="92"/>
        <v>#DIV/0!</v>
      </c>
      <c r="T703" s="21" t="e">
        <f t="shared" si="93"/>
        <v>#DIV/0!</v>
      </c>
    </row>
    <row r="704" spans="3:20" x14ac:dyDescent="0.25">
      <c r="C704" s="20">
        <f t="shared" si="94"/>
        <v>0</v>
      </c>
      <c r="H704" s="13">
        <f t="shared" si="91"/>
        <v>0</v>
      </c>
      <c r="I704" s="15" t="e">
        <f t="shared" si="92"/>
        <v>#DIV/0!</v>
      </c>
      <c r="T704" s="21" t="e">
        <f t="shared" si="93"/>
        <v>#DIV/0!</v>
      </c>
    </row>
    <row r="705" spans="3:20" x14ac:dyDescent="0.25">
      <c r="C705" s="20">
        <f t="shared" si="94"/>
        <v>0</v>
      </c>
      <c r="H705" s="13">
        <f t="shared" si="91"/>
        <v>0</v>
      </c>
      <c r="I705" s="15" t="e">
        <f t="shared" si="92"/>
        <v>#DIV/0!</v>
      </c>
      <c r="T705" s="21" t="e">
        <f t="shared" si="93"/>
        <v>#DIV/0!</v>
      </c>
    </row>
    <row r="706" spans="3:20" x14ac:dyDescent="0.25">
      <c r="C706" s="20">
        <f t="shared" si="94"/>
        <v>0</v>
      </c>
      <c r="H706" s="13">
        <f t="shared" si="91"/>
        <v>0</v>
      </c>
      <c r="I706" s="15" t="e">
        <f t="shared" si="92"/>
        <v>#DIV/0!</v>
      </c>
      <c r="T706" s="21" t="e">
        <f t="shared" si="93"/>
        <v>#DIV/0!</v>
      </c>
    </row>
    <row r="707" spans="3:20" x14ac:dyDescent="0.25">
      <c r="C707" s="20">
        <f t="shared" si="94"/>
        <v>0</v>
      </c>
      <c r="H707" s="13">
        <f t="shared" si="91"/>
        <v>0</v>
      </c>
      <c r="I707" s="15" t="e">
        <f t="shared" si="92"/>
        <v>#DIV/0!</v>
      </c>
      <c r="T707" s="21" t="e">
        <f t="shared" si="93"/>
        <v>#DIV/0!</v>
      </c>
    </row>
    <row r="708" spans="3:20" x14ac:dyDescent="0.25">
      <c r="C708" s="20">
        <f t="shared" si="94"/>
        <v>0</v>
      </c>
      <c r="H708" s="13">
        <f t="shared" si="91"/>
        <v>0</v>
      </c>
      <c r="I708" s="15" t="e">
        <f t="shared" si="92"/>
        <v>#DIV/0!</v>
      </c>
      <c r="T708" s="21" t="e">
        <f t="shared" si="93"/>
        <v>#DIV/0!</v>
      </c>
    </row>
    <row r="709" spans="3:20" x14ac:dyDescent="0.25">
      <c r="C709" s="20">
        <f t="shared" si="94"/>
        <v>0</v>
      </c>
      <c r="H709" s="13">
        <f t="shared" si="91"/>
        <v>0</v>
      </c>
      <c r="I709" s="15" t="e">
        <f t="shared" si="92"/>
        <v>#DIV/0!</v>
      </c>
      <c r="T709" s="21" t="e">
        <f t="shared" si="93"/>
        <v>#DIV/0!</v>
      </c>
    </row>
    <row r="710" spans="3:20" x14ac:dyDescent="0.25">
      <c r="C710" s="20">
        <f t="shared" si="94"/>
        <v>0</v>
      </c>
      <c r="H710" s="13">
        <f t="shared" si="91"/>
        <v>0</v>
      </c>
      <c r="I710" s="15" t="e">
        <f t="shared" si="92"/>
        <v>#DIV/0!</v>
      </c>
      <c r="T710" s="21" t="e">
        <f t="shared" si="93"/>
        <v>#DIV/0!</v>
      </c>
    </row>
    <row r="711" spans="3:20" x14ac:dyDescent="0.25">
      <c r="C711" s="20">
        <f t="shared" si="94"/>
        <v>0</v>
      </c>
      <c r="H711" s="13">
        <f t="shared" ref="H711:H748" si="95">D711+E711+F711+G711</f>
        <v>0</v>
      </c>
      <c r="I711" s="15" t="e">
        <f t="shared" ref="I711:I748" si="96">D711/(D711+E711+F711+G711)</f>
        <v>#DIV/0!</v>
      </c>
      <c r="T711" s="21" t="e">
        <f t="shared" si="93"/>
        <v>#DIV/0!</v>
      </c>
    </row>
    <row r="712" spans="3:20" x14ac:dyDescent="0.25">
      <c r="C712" s="20">
        <f t="shared" si="94"/>
        <v>0</v>
      </c>
      <c r="H712" s="13">
        <f t="shared" si="95"/>
        <v>0</v>
      </c>
      <c r="I712" s="15" t="e">
        <f t="shared" si="96"/>
        <v>#DIV/0!</v>
      </c>
      <c r="T712" s="21" t="e">
        <f t="shared" ref="T712:T748" si="97">(R712-S712)/S712</f>
        <v>#DIV/0!</v>
      </c>
    </row>
    <row r="713" spans="3:20" x14ac:dyDescent="0.25">
      <c r="C713" s="20">
        <f t="shared" ref="C713:C748" si="98">B713-B712</f>
        <v>0</v>
      </c>
      <c r="H713" s="13">
        <f t="shared" si="95"/>
        <v>0</v>
      </c>
      <c r="I713" s="15" t="e">
        <f t="shared" si="96"/>
        <v>#DIV/0!</v>
      </c>
      <c r="T713" s="21" t="e">
        <f t="shared" si="97"/>
        <v>#DIV/0!</v>
      </c>
    </row>
    <row r="714" spans="3:20" x14ac:dyDescent="0.25">
      <c r="C714" s="20">
        <f t="shared" si="98"/>
        <v>0</v>
      </c>
      <c r="H714" s="13">
        <f t="shared" si="95"/>
        <v>0</v>
      </c>
      <c r="I714" s="15" t="e">
        <f t="shared" si="96"/>
        <v>#DIV/0!</v>
      </c>
      <c r="T714" s="21" t="e">
        <f t="shared" si="97"/>
        <v>#DIV/0!</v>
      </c>
    </row>
    <row r="715" spans="3:20" x14ac:dyDescent="0.25">
      <c r="C715" s="20">
        <f t="shared" si="98"/>
        <v>0</v>
      </c>
      <c r="H715" s="13">
        <f t="shared" si="95"/>
        <v>0</v>
      </c>
      <c r="I715" s="15" t="e">
        <f t="shared" si="96"/>
        <v>#DIV/0!</v>
      </c>
      <c r="T715" s="21" t="e">
        <f t="shared" si="97"/>
        <v>#DIV/0!</v>
      </c>
    </row>
    <row r="716" spans="3:20" x14ac:dyDescent="0.25">
      <c r="C716" s="20">
        <f t="shared" si="98"/>
        <v>0</v>
      </c>
      <c r="H716" s="13">
        <f t="shared" si="95"/>
        <v>0</v>
      </c>
      <c r="I716" s="15" t="e">
        <f t="shared" si="96"/>
        <v>#DIV/0!</v>
      </c>
      <c r="T716" s="21" t="e">
        <f t="shared" si="97"/>
        <v>#DIV/0!</v>
      </c>
    </row>
    <row r="717" spans="3:20" x14ac:dyDescent="0.25">
      <c r="C717" s="20">
        <f t="shared" si="98"/>
        <v>0</v>
      </c>
      <c r="H717" s="13">
        <f t="shared" si="95"/>
        <v>0</v>
      </c>
      <c r="I717" s="15" t="e">
        <f t="shared" si="96"/>
        <v>#DIV/0!</v>
      </c>
      <c r="T717" s="21" t="e">
        <f t="shared" si="97"/>
        <v>#DIV/0!</v>
      </c>
    </row>
    <row r="718" spans="3:20" x14ac:dyDescent="0.25">
      <c r="C718" s="20">
        <f t="shared" si="98"/>
        <v>0</v>
      </c>
      <c r="H718" s="13">
        <f t="shared" si="95"/>
        <v>0</v>
      </c>
      <c r="I718" s="15" t="e">
        <f t="shared" si="96"/>
        <v>#DIV/0!</v>
      </c>
      <c r="T718" s="21" t="e">
        <f t="shared" si="97"/>
        <v>#DIV/0!</v>
      </c>
    </row>
    <row r="719" spans="3:20" x14ac:dyDescent="0.25">
      <c r="C719" s="20">
        <f t="shared" si="98"/>
        <v>0</v>
      </c>
      <c r="H719" s="13">
        <f t="shared" si="95"/>
        <v>0</v>
      </c>
      <c r="I719" s="15" t="e">
        <f t="shared" si="96"/>
        <v>#DIV/0!</v>
      </c>
      <c r="T719" s="21" t="e">
        <f t="shared" si="97"/>
        <v>#DIV/0!</v>
      </c>
    </row>
    <row r="720" spans="3:20" x14ac:dyDescent="0.25">
      <c r="C720" s="20">
        <f t="shared" si="98"/>
        <v>0</v>
      </c>
      <c r="H720" s="13">
        <f t="shared" si="95"/>
        <v>0</v>
      </c>
      <c r="I720" s="15" t="e">
        <f t="shared" si="96"/>
        <v>#DIV/0!</v>
      </c>
      <c r="T720" s="21" t="e">
        <f t="shared" si="97"/>
        <v>#DIV/0!</v>
      </c>
    </row>
    <row r="721" spans="3:20" x14ac:dyDescent="0.25">
      <c r="C721" s="20">
        <f t="shared" si="98"/>
        <v>0</v>
      </c>
      <c r="H721" s="13">
        <f t="shared" si="95"/>
        <v>0</v>
      </c>
      <c r="I721" s="15" t="e">
        <f t="shared" si="96"/>
        <v>#DIV/0!</v>
      </c>
      <c r="T721" s="21" t="e">
        <f t="shared" si="97"/>
        <v>#DIV/0!</v>
      </c>
    </row>
    <row r="722" spans="3:20" x14ac:dyDescent="0.25">
      <c r="C722" s="20">
        <f t="shared" si="98"/>
        <v>0</v>
      </c>
      <c r="H722" s="13">
        <f t="shared" si="95"/>
        <v>0</v>
      </c>
      <c r="I722" s="15" t="e">
        <f t="shared" si="96"/>
        <v>#DIV/0!</v>
      </c>
      <c r="T722" s="21" t="e">
        <f t="shared" si="97"/>
        <v>#DIV/0!</v>
      </c>
    </row>
    <row r="723" spans="3:20" x14ac:dyDescent="0.25">
      <c r="C723" s="20">
        <f t="shared" si="98"/>
        <v>0</v>
      </c>
      <c r="H723" s="13">
        <f t="shared" si="95"/>
        <v>0</v>
      </c>
      <c r="I723" s="15" t="e">
        <f t="shared" si="96"/>
        <v>#DIV/0!</v>
      </c>
      <c r="T723" s="21" t="e">
        <f t="shared" si="97"/>
        <v>#DIV/0!</v>
      </c>
    </row>
    <row r="724" spans="3:20" x14ac:dyDescent="0.25">
      <c r="C724" s="20">
        <f t="shared" si="98"/>
        <v>0</v>
      </c>
      <c r="H724" s="13">
        <f t="shared" si="95"/>
        <v>0</v>
      </c>
      <c r="I724" s="15" t="e">
        <f t="shared" si="96"/>
        <v>#DIV/0!</v>
      </c>
      <c r="T724" s="21" t="e">
        <f t="shared" si="97"/>
        <v>#DIV/0!</v>
      </c>
    </row>
    <row r="725" spans="3:20" x14ac:dyDescent="0.25">
      <c r="C725" s="20">
        <f t="shared" si="98"/>
        <v>0</v>
      </c>
      <c r="H725" s="13">
        <f t="shared" si="95"/>
        <v>0</v>
      </c>
      <c r="I725" s="15" t="e">
        <f t="shared" si="96"/>
        <v>#DIV/0!</v>
      </c>
      <c r="T725" s="21" t="e">
        <f t="shared" si="97"/>
        <v>#DIV/0!</v>
      </c>
    </row>
    <row r="726" spans="3:20" x14ac:dyDescent="0.25">
      <c r="C726" s="20">
        <f t="shared" si="98"/>
        <v>0</v>
      </c>
      <c r="H726" s="13">
        <f t="shared" si="95"/>
        <v>0</v>
      </c>
      <c r="I726" s="15" t="e">
        <f t="shared" si="96"/>
        <v>#DIV/0!</v>
      </c>
      <c r="T726" s="21" t="e">
        <f t="shared" si="97"/>
        <v>#DIV/0!</v>
      </c>
    </row>
    <row r="727" spans="3:20" x14ac:dyDescent="0.25">
      <c r="C727" s="20">
        <f t="shared" si="98"/>
        <v>0</v>
      </c>
      <c r="H727" s="13">
        <f t="shared" si="95"/>
        <v>0</v>
      </c>
      <c r="I727" s="15" t="e">
        <f t="shared" si="96"/>
        <v>#DIV/0!</v>
      </c>
      <c r="T727" s="21" t="e">
        <f t="shared" si="97"/>
        <v>#DIV/0!</v>
      </c>
    </row>
    <row r="728" spans="3:20" x14ac:dyDescent="0.25">
      <c r="C728" s="20">
        <f t="shared" si="98"/>
        <v>0</v>
      </c>
      <c r="H728" s="13">
        <f t="shared" si="95"/>
        <v>0</v>
      </c>
      <c r="I728" s="15" t="e">
        <f t="shared" si="96"/>
        <v>#DIV/0!</v>
      </c>
      <c r="T728" s="21" t="e">
        <f t="shared" si="97"/>
        <v>#DIV/0!</v>
      </c>
    </row>
    <row r="729" spans="3:20" x14ac:dyDescent="0.25">
      <c r="C729" s="20">
        <f t="shared" si="98"/>
        <v>0</v>
      </c>
      <c r="H729" s="13">
        <f t="shared" si="95"/>
        <v>0</v>
      </c>
      <c r="I729" s="15" t="e">
        <f t="shared" si="96"/>
        <v>#DIV/0!</v>
      </c>
      <c r="T729" s="21" t="e">
        <f t="shared" si="97"/>
        <v>#DIV/0!</v>
      </c>
    </row>
    <row r="730" spans="3:20" x14ac:dyDescent="0.25">
      <c r="C730" s="20">
        <f t="shared" si="98"/>
        <v>0</v>
      </c>
      <c r="H730" s="13">
        <f t="shared" si="95"/>
        <v>0</v>
      </c>
      <c r="I730" s="15" t="e">
        <f t="shared" si="96"/>
        <v>#DIV/0!</v>
      </c>
      <c r="T730" s="21" t="e">
        <f t="shared" si="97"/>
        <v>#DIV/0!</v>
      </c>
    </row>
    <row r="731" spans="3:20" x14ac:dyDescent="0.25">
      <c r="C731" s="20">
        <f t="shared" si="98"/>
        <v>0</v>
      </c>
      <c r="H731" s="13">
        <f t="shared" si="95"/>
        <v>0</v>
      </c>
      <c r="I731" s="15" t="e">
        <f t="shared" si="96"/>
        <v>#DIV/0!</v>
      </c>
      <c r="T731" s="21" t="e">
        <f t="shared" si="97"/>
        <v>#DIV/0!</v>
      </c>
    </row>
    <row r="732" spans="3:20" x14ac:dyDescent="0.25">
      <c r="C732" s="20">
        <f t="shared" si="98"/>
        <v>0</v>
      </c>
      <c r="H732" s="13">
        <f t="shared" si="95"/>
        <v>0</v>
      </c>
      <c r="I732" s="15" t="e">
        <f t="shared" si="96"/>
        <v>#DIV/0!</v>
      </c>
      <c r="T732" s="21" t="e">
        <f t="shared" si="97"/>
        <v>#DIV/0!</v>
      </c>
    </row>
    <row r="733" spans="3:20" x14ac:dyDescent="0.25">
      <c r="C733" s="20">
        <f t="shared" si="98"/>
        <v>0</v>
      </c>
      <c r="H733" s="13">
        <f t="shared" si="95"/>
        <v>0</v>
      </c>
      <c r="I733" s="15" t="e">
        <f t="shared" si="96"/>
        <v>#DIV/0!</v>
      </c>
      <c r="T733" s="21" t="e">
        <f t="shared" si="97"/>
        <v>#DIV/0!</v>
      </c>
    </row>
    <row r="734" spans="3:20" x14ac:dyDescent="0.25">
      <c r="C734" s="20">
        <f t="shared" si="98"/>
        <v>0</v>
      </c>
      <c r="H734" s="13">
        <f t="shared" si="95"/>
        <v>0</v>
      </c>
      <c r="I734" s="15" t="e">
        <f t="shared" si="96"/>
        <v>#DIV/0!</v>
      </c>
      <c r="T734" s="21" t="e">
        <f t="shared" si="97"/>
        <v>#DIV/0!</v>
      </c>
    </row>
    <row r="735" spans="3:20" x14ac:dyDescent="0.25">
      <c r="C735" s="20">
        <f t="shared" si="98"/>
        <v>0</v>
      </c>
      <c r="H735" s="13">
        <f t="shared" si="95"/>
        <v>0</v>
      </c>
      <c r="I735" s="15" t="e">
        <f t="shared" si="96"/>
        <v>#DIV/0!</v>
      </c>
      <c r="T735" s="21" t="e">
        <f t="shared" si="97"/>
        <v>#DIV/0!</v>
      </c>
    </row>
    <row r="736" spans="3:20" x14ac:dyDescent="0.25">
      <c r="C736" s="20">
        <f t="shared" si="98"/>
        <v>0</v>
      </c>
      <c r="H736" s="13">
        <f t="shared" si="95"/>
        <v>0</v>
      </c>
      <c r="I736" s="15" t="e">
        <f t="shared" si="96"/>
        <v>#DIV/0!</v>
      </c>
      <c r="T736" s="21" t="e">
        <f t="shared" si="97"/>
        <v>#DIV/0!</v>
      </c>
    </row>
    <row r="737" spans="3:20" x14ac:dyDescent="0.25">
      <c r="C737" s="20">
        <f t="shared" si="98"/>
        <v>0</v>
      </c>
      <c r="H737" s="13">
        <f t="shared" si="95"/>
        <v>0</v>
      </c>
      <c r="I737" s="15" t="e">
        <f t="shared" si="96"/>
        <v>#DIV/0!</v>
      </c>
      <c r="T737" s="21" t="e">
        <f t="shared" si="97"/>
        <v>#DIV/0!</v>
      </c>
    </row>
    <row r="738" spans="3:20" x14ac:dyDescent="0.25">
      <c r="C738" s="20">
        <f t="shared" si="98"/>
        <v>0</v>
      </c>
      <c r="H738" s="13">
        <f t="shared" si="95"/>
        <v>0</v>
      </c>
      <c r="I738" s="15" t="e">
        <f t="shared" si="96"/>
        <v>#DIV/0!</v>
      </c>
      <c r="T738" s="21" t="e">
        <f t="shared" si="97"/>
        <v>#DIV/0!</v>
      </c>
    </row>
    <row r="739" spans="3:20" x14ac:dyDescent="0.25">
      <c r="C739" s="20">
        <f t="shared" si="98"/>
        <v>0</v>
      </c>
      <c r="H739" s="13">
        <f t="shared" si="95"/>
        <v>0</v>
      </c>
      <c r="I739" s="15" t="e">
        <f t="shared" si="96"/>
        <v>#DIV/0!</v>
      </c>
      <c r="T739" s="21" t="e">
        <f t="shared" si="97"/>
        <v>#DIV/0!</v>
      </c>
    </row>
    <row r="740" spans="3:20" x14ac:dyDescent="0.25">
      <c r="C740" s="20">
        <f t="shared" si="98"/>
        <v>0</v>
      </c>
      <c r="H740" s="13">
        <f t="shared" si="95"/>
        <v>0</v>
      </c>
      <c r="I740" s="15" t="e">
        <f t="shared" si="96"/>
        <v>#DIV/0!</v>
      </c>
      <c r="T740" s="21" t="e">
        <f t="shared" si="97"/>
        <v>#DIV/0!</v>
      </c>
    </row>
    <row r="741" spans="3:20" x14ac:dyDescent="0.25">
      <c r="C741" s="20">
        <f t="shared" si="98"/>
        <v>0</v>
      </c>
      <c r="H741" s="13">
        <f t="shared" si="95"/>
        <v>0</v>
      </c>
      <c r="I741" s="15" t="e">
        <f t="shared" si="96"/>
        <v>#DIV/0!</v>
      </c>
      <c r="T741" s="21" t="e">
        <f t="shared" si="97"/>
        <v>#DIV/0!</v>
      </c>
    </row>
    <row r="742" spans="3:20" x14ac:dyDescent="0.25">
      <c r="C742" s="20">
        <f t="shared" si="98"/>
        <v>0</v>
      </c>
      <c r="H742" s="13">
        <f t="shared" si="95"/>
        <v>0</v>
      </c>
      <c r="I742" s="15" t="e">
        <f t="shared" si="96"/>
        <v>#DIV/0!</v>
      </c>
      <c r="T742" s="21" t="e">
        <f t="shared" si="97"/>
        <v>#DIV/0!</v>
      </c>
    </row>
    <row r="743" spans="3:20" x14ac:dyDescent="0.25">
      <c r="C743" s="20">
        <f t="shared" si="98"/>
        <v>0</v>
      </c>
      <c r="H743" s="13">
        <f t="shared" si="95"/>
        <v>0</v>
      </c>
      <c r="I743" s="15" t="e">
        <f t="shared" si="96"/>
        <v>#DIV/0!</v>
      </c>
      <c r="T743" s="21" t="e">
        <f t="shared" si="97"/>
        <v>#DIV/0!</v>
      </c>
    </row>
    <row r="744" spans="3:20" x14ac:dyDescent="0.25">
      <c r="C744" s="20">
        <f t="shared" si="98"/>
        <v>0</v>
      </c>
      <c r="H744" s="13">
        <f t="shared" si="95"/>
        <v>0</v>
      </c>
      <c r="I744" s="15" t="e">
        <f t="shared" si="96"/>
        <v>#DIV/0!</v>
      </c>
      <c r="T744" s="21" t="e">
        <f t="shared" si="97"/>
        <v>#DIV/0!</v>
      </c>
    </row>
    <row r="745" spans="3:20" x14ac:dyDescent="0.25">
      <c r="C745" s="20">
        <f t="shared" si="98"/>
        <v>0</v>
      </c>
      <c r="H745" s="13">
        <f t="shared" si="95"/>
        <v>0</v>
      </c>
      <c r="I745" s="15" t="e">
        <f t="shared" si="96"/>
        <v>#DIV/0!</v>
      </c>
      <c r="T745" s="21" t="e">
        <f t="shared" si="97"/>
        <v>#DIV/0!</v>
      </c>
    </row>
    <row r="746" spans="3:20" x14ac:dyDescent="0.25">
      <c r="C746" s="20">
        <f t="shared" si="98"/>
        <v>0</v>
      </c>
      <c r="H746" s="13">
        <f t="shared" si="95"/>
        <v>0</v>
      </c>
      <c r="I746" s="15" t="e">
        <f t="shared" si="96"/>
        <v>#DIV/0!</v>
      </c>
      <c r="T746" s="21" t="e">
        <f t="shared" si="97"/>
        <v>#DIV/0!</v>
      </c>
    </row>
    <row r="747" spans="3:20" x14ac:dyDescent="0.25">
      <c r="C747" s="20">
        <f t="shared" si="98"/>
        <v>0</v>
      </c>
      <c r="H747" s="13">
        <f t="shared" si="95"/>
        <v>0</v>
      </c>
      <c r="I747" s="15" t="e">
        <f t="shared" si="96"/>
        <v>#DIV/0!</v>
      </c>
      <c r="T747" s="21" t="e">
        <f t="shared" si="97"/>
        <v>#DIV/0!</v>
      </c>
    </row>
    <row r="748" spans="3:20" x14ac:dyDescent="0.25">
      <c r="C748" s="20">
        <f t="shared" si="98"/>
        <v>0</v>
      </c>
      <c r="H748" s="13">
        <f t="shared" si="95"/>
        <v>0</v>
      </c>
      <c r="I748" s="15" t="e">
        <f t="shared" si="96"/>
        <v>#DIV/0!</v>
      </c>
      <c r="T748" s="21" t="e">
        <f t="shared" si="97"/>
        <v>#DIV/0!</v>
      </c>
    </row>
  </sheetData>
  <mergeCells count="4">
    <mergeCell ref="A2:X2"/>
    <mergeCell ref="V3:X3"/>
    <mergeCell ref="D3:I3"/>
    <mergeCell ref="J3:N3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23.7109375" bestFit="1" customWidth="1"/>
    <col min="2" max="2" width="7.140625" style="3" bestFit="1" customWidth="1"/>
    <col min="3" max="3" width="7.140625" customWidth="1"/>
    <col min="4" max="4" width="8.42578125" customWidth="1"/>
    <col min="5" max="5" width="6.140625" bestFit="1" customWidth="1"/>
  </cols>
  <sheetData>
    <row r="1" spans="1:24" s="69" customFormat="1" ht="11.25" x14ac:dyDescent="0.2">
      <c r="A1" s="61" t="s">
        <v>59</v>
      </c>
      <c r="B1" s="62"/>
      <c r="C1" s="62"/>
      <c r="D1" s="63"/>
      <c r="E1" s="63"/>
      <c r="F1" s="63"/>
      <c r="G1" s="63"/>
      <c r="H1" s="63"/>
      <c r="I1" s="63"/>
      <c r="J1" s="64"/>
      <c r="K1" s="64"/>
      <c r="L1" s="64"/>
      <c r="M1" s="64"/>
      <c r="N1" s="62"/>
      <c r="O1" s="65"/>
      <c r="P1" s="66"/>
      <c r="Q1" s="66"/>
      <c r="R1" s="62"/>
      <c r="S1" s="62"/>
      <c r="T1" s="67"/>
      <c r="U1" s="63"/>
      <c r="V1" s="62"/>
      <c r="W1" s="62"/>
      <c r="X1" s="68"/>
    </row>
    <row r="2" spans="1:24" x14ac:dyDescent="0.25">
      <c r="A2" s="77" t="s">
        <v>55</v>
      </c>
      <c r="B2" s="78"/>
      <c r="C2" s="78"/>
      <c r="D2" s="78"/>
      <c r="E2" s="78"/>
      <c r="F2" s="78"/>
      <c r="G2" s="84"/>
    </row>
    <row r="3" spans="1:24" x14ac:dyDescent="0.25">
      <c r="A3" s="22" t="s">
        <v>25</v>
      </c>
      <c r="B3" s="51">
        <v>0.59899999999999998</v>
      </c>
      <c r="C3" t="s">
        <v>56</v>
      </c>
    </row>
    <row r="4" spans="1:24" x14ac:dyDescent="0.25">
      <c r="A4" s="22" t="s">
        <v>48</v>
      </c>
      <c r="B4" s="23">
        <f>B5*(1+Conso!T4)</f>
        <v>6.1945961415158859</v>
      </c>
      <c r="C4" t="s">
        <v>27</v>
      </c>
      <c r="F4" s="83" t="s">
        <v>28</v>
      </c>
      <c r="G4" s="83"/>
      <c r="H4" s="3"/>
    </row>
    <row r="5" spans="1:24" x14ac:dyDescent="0.25">
      <c r="A5" s="22" t="s">
        <v>26</v>
      </c>
      <c r="B5" s="52">
        <v>6</v>
      </c>
      <c r="F5" s="24" t="s">
        <v>5</v>
      </c>
      <c r="G5" s="50">
        <v>0.69899999999999995</v>
      </c>
      <c r="H5" s="3"/>
    </row>
    <row r="6" spans="1:24" x14ac:dyDescent="0.25">
      <c r="A6" s="22" t="s">
        <v>29</v>
      </c>
      <c r="B6" s="52">
        <v>675.4</v>
      </c>
      <c r="C6" t="s">
        <v>30</v>
      </c>
      <c r="F6" s="24" t="s">
        <v>8</v>
      </c>
      <c r="G6" s="50">
        <v>1.4990000000000001</v>
      </c>
    </row>
    <row r="7" spans="1:24" x14ac:dyDescent="0.25">
      <c r="A7" s="22" t="s">
        <v>31</v>
      </c>
      <c r="B7" s="17">
        <f>B4*(B6/100)</f>
        <v>41.83830233979829</v>
      </c>
      <c r="C7" t="s">
        <v>32</v>
      </c>
      <c r="F7" s="24" t="s">
        <v>9</v>
      </c>
      <c r="G7" s="50">
        <v>1.5489999999999999</v>
      </c>
      <c r="H7" s="4"/>
    </row>
    <row r="8" spans="1:24" x14ac:dyDescent="0.25">
      <c r="A8" s="22" t="s">
        <v>33</v>
      </c>
      <c r="B8" s="53">
        <v>0.6</v>
      </c>
      <c r="F8" s="24" t="s">
        <v>10</v>
      </c>
      <c r="G8" s="50">
        <v>1.579</v>
      </c>
      <c r="H8" s="4"/>
    </row>
    <row r="9" spans="1:24" x14ac:dyDescent="0.25">
      <c r="A9" s="22" t="s">
        <v>62</v>
      </c>
      <c r="B9" s="58">
        <v>0.8</v>
      </c>
      <c r="C9" t="s">
        <v>61</v>
      </c>
      <c r="H9" s="4"/>
    </row>
    <row r="10" spans="1:24" x14ac:dyDescent="0.25">
      <c r="A10" t="s">
        <v>8</v>
      </c>
      <c r="B10" s="18">
        <v>0.1</v>
      </c>
    </row>
    <row r="11" spans="1:24" x14ac:dyDescent="0.25">
      <c r="A11" t="s">
        <v>9</v>
      </c>
      <c r="B11" s="18">
        <v>0.05</v>
      </c>
    </row>
    <row r="12" spans="1:24" x14ac:dyDescent="0.25">
      <c r="A12" t="s">
        <v>10</v>
      </c>
      <c r="B12" s="18">
        <v>0</v>
      </c>
    </row>
    <row r="13" spans="1:24" x14ac:dyDescent="0.25">
      <c r="A13" t="s">
        <v>34</v>
      </c>
      <c r="B13" s="17">
        <f>B3*(Conso!$AA$2-B7)</f>
        <v>1.8938568984608244</v>
      </c>
      <c r="C13" t="s">
        <v>35</v>
      </c>
    </row>
    <row r="14" spans="1:24" x14ac:dyDescent="0.25">
      <c r="A14" t="s">
        <v>36</v>
      </c>
      <c r="B14" s="17">
        <f>B8*Conso!$AA$2</f>
        <v>27</v>
      </c>
      <c r="C14" t="s">
        <v>37</v>
      </c>
    </row>
    <row r="15" spans="1:24" x14ac:dyDescent="0.25">
      <c r="A15" t="s">
        <v>38</v>
      </c>
      <c r="B15" s="17">
        <f>B14-B13</f>
        <v>25.106143101539175</v>
      </c>
      <c r="C15" t="s">
        <v>39</v>
      </c>
      <c r="I15" s="57"/>
    </row>
    <row r="16" spans="1:24" x14ac:dyDescent="0.25">
      <c r="B16" s="17"/>
    </row>
    <row r="17" spans="1:6" x14ac:dyDescent="0.25">
      <c r="A17" s="10"/>
      <c r="B17" s="16" t="s">
        <v>5</v>
      </c>
      <c r="C17" s="19" t="s">
        <v>40</v>
      </c>
      <c r="D17" s="19" t="s">
        <v>41</v>
      </c>
      <c r="E17" s="3" t="s">
        <v>42</v>
      </c>
      <c r="F17" s="3" t="s">
        <v>63</v>
      </c>
    </row>
    <row r="18" spans="1:6" x14ac:dyDescent="0.25">
      <c r="A18" s="10" t="s">
        <v>43</v>
      </c>
      <c r="B18" s="54">
        <f>(B7*B10-B15)/(B10-B9)</f>
        <v>29.889018382227633</v>
      </c>
      <c r="C18" s="54">
        <f>(B7*B9-B15)/(B9-B10)</f>
        <v>11.94928395757065</v>
      </c>
      <c r="D18" s="55">
        <f>B18*G5+C18*G6</f>
        <v>38.804400501575515</v>
      </c>
      <c r="E18" s="18">
        <f>B18/(B18+C18)</f>
        <v>0.71439367064843817</v>
      </c>
      <c r="F18" s="4">
        <f>D18/(B18+C18)</f>
        <v>0.92748506348124937</v>
      </c>
    </row>
    <row r="19" spans="1:6" x14ac:dyDescent="0.25">
      <c r="A19" s="10" t="s">
        <v>44</v>
      </c>
      <c r="B19" s="54">
        <f>($B$7*B11-$B$15)/(B11-$B$9)</f>
        <v>30.68563731273235</v>
      </c>
      <c r="C19" s="54">
        <f>($B$7*$B$9-$B$15)/($B$9-B11)</f>
        <v>11.152665027065941</v>
      </c>
      <c r="D19" s="55">
        <f>B19*G5+C19*G7</f>
        <v>38.724738608525058</v>
      </c>
      <c r="E19" s="18">
        <f t="shared" ref="E19:E20" si="0">B19/(B19+C19)</f>
        <v>0.73343409260520898</v>
      </c>
      <c r="F19" s="4">
        <f t="shared" ref="F19:F20" si="1">D19/(B19+C19)</f>
        <v>0.92558102128557251</v>
      </c>
    </row>
    <row r="20" spans="1:6" x14ac:dyDescent="0.25">
      <c r="A20" s="10" t="s">
        <v>45</v>
      </c>
      <c r="B20" s="54">
        <f>($B$7*B12-$B$15)/(B12-$B$9)</f>
        <v>31.382678876923968</v>
      </c>
      <c r="C20" s="54">
        <f>($B$7*$B$9-$B$15)/($B$9-B12)</f>
        <v>10.455623462874319</v>
      </c>
      <c r="D20" s="55">
        <f>B20*G5+C20*G8</f>
        <v>38.445921982848404</v>
      </c>
      <c r="E20" s="18">
        <f t="shared" si="0"/>
        <v>0.75009446181738337</v>
      </c>
      <c r="F20" s="4">
        <f t="shared" si="1"/>
        <v>0.91891687360070262</v>
      </c>
    </row>
  </sheetData>
  <mergeCells count="2">
    <mergeCell ref="F4:G4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Conso</vt:lpstr>
      <vt:lpstr>Mix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DELACROIX Vincent</dc:creator>
  <cp:keywords/>
  <dc:description/>
  <cp:lastModifiedBy>DELACROIX Vincent</cp:lastModifiedBy>
  <cp:revision/>
  <dcterms:created xsi:type="dcterms:W3CDTF">2018-03-16T06:32:07Z</dcterms:created>
  <dcterms:modified xsi:type="dcterms:W3CDTF">2018-06-12T12:18:16Z</dcterms:modified>
  <cp:category/>
  <cp:contentStatus/>
</cp:coreProperties>
</file>