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phaine\Documents\PAPA\"/>
    </mc:Choice>
  </mc:AlternateContent>
  <xr:revisionPtr revIDLastSave="0" documentId="8_{B4AFB60A-5D15-4164-AC75-3E3E96B496BD}" xr6:coauthVersionLast="33" xr6:coauthVersionMax="33" xr10:uidLastSave="{00000000-0000-0000-0000-000000000000}"/>
  <bookViews>
    <workbookView xWindow="0" yWindow="0" windowWidth="20490" windowHeight="7545" activeTab="1"/>
  </bookViews>
  <sheets>
    <sheet name="Feuil3" sheetId="3" r:id="rId1"/>
    <sheet name="Feuil1" sheetId="1" r:id="rId2"/>
  </sheet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O6" i="1"/>
  <c r="K6" i="1"/>
  <c r="L6" i="1" s="1"/>
  <c r="P5" i="1"/>
  <c r="O5" i="1"/>
  <c r="L5" i="1"/>
  <c r="P4" i="1"/>
  <c r="O4" i="1"/>
  <c r="L4" i="1"/>
  <c r="P3" i="1"/>
  <c r="O3" i="1"/>
  <c r="L3" i="1"/>
  <c r="P2" i="1"/>
  <c r="O2" i="1"/>
  <c r="L2" i="1"/>
  <c r="P1" i="1"/>
</calcChain>
</file>

<file path=xl/sharedStrings.xml><?xml version="1.0" encoding="utf-8"?>
<sst xmlns="http://schemas.openxmlformats.org/spreadsheetml/2006/main" count="39" uniqueCount="29">
  <si>
    <t xml:space="preserve">    </t>
  </si>
  <si>
    <t>Articulo</t>
  </si>
  <si>
    <t>2018 precio compra</t>
  </si>
  <si>
    <t>0 Familia</t>
  </si>
  <si>
    <t>0 Subfamilia</t>
  </si>
  <si>
    <t>0 FABRICANTE</t>
  </si>
  <si>
    <t>Referencia FABRICANTE</t>
  </si>
  <si>
    <t>Proveedor</t>
  </si>
  <si>
    <t>Referencia proveedor</t>
  </si>
  <si>
    <t>PVP fabricante</t>
  </si>
  <si>
    <t>Precio compra</t>
  </si>
  <si>
    <t>Precio Venta MIN.</t>
  </si>
  <si>
    <t>GENCOD</t>
  </si>
  <si>
    <t>Precio tienda</t>
  </si>
  <si>
    <t>2018 PVP</t>
  </si>
  <si>
    <t>Codo 45º encolar 50</t>
  </si>
  <si>
    <t>Acc. PVC. Fontaneria</t>
  </si>
  <si>
    <t>SCP</t>
  </si>
  <si>
    <t>CPX-560-081</t>
  </si>
  <si>
    <t>Codo 90º encolar  50</t>
  </si>
  <si>
    <t>Cementos Benidorm</t>
  </si>
  <si>
    <t>PPC00000006</t>
  </si>
  <si>
    <t>CPX-560-0082</t>
  </si>
  <si>
    <t>Collecteur en 50</t>
  </si>
  <si>
    <t>RPPCOL050</t>
  </si>
  <si>
    <t>AQUALUX</t>
  </si>
  <si>
    <t>Étiquettes de lignes</t>
  </si>
  <si>
    <t>Total général</t>
  </si>
  <si>
    <t>Somme de Precio tienda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</si>
</sst>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\ &quot;€&quot;"/>
    <numFmt numFmtId="166" formatCode="#,##0.00\ _€"/>
  </numFmts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165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66" fontId="1" fillId="0" borderId="0" xfId="0" applyNumberFormat="1" applyFont="1" applyBorder="1"/>
    <xf numFmtId="166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166" fontId="1" fillId="0" borderId="0" xfId="0" applyNumberFormat="1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0" applyNumberFormat="1" applyFont="1"/>
    <xf numFmtId="166" fontId="3" fillId="0" borderId="0" xfId="0" applyNumberFormat="1" applyFont="1" applyAlignment="1">
      <alignment horizontal="right"/>
    </xf>
    <xf numFmtId="1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0" fillId="0" borderId="0" xfId="0" applyNumberFormat="1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Border="1"/>
    <xf numFmtId="166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NumberFormat="1" applyBorder="1"/>
    <xf numFmtId="0" fontId="0" fillId="0" borderId="5" xfId="0" applyBorder="1" applyAlignment="1">
      <alignment horizontal="left"/>
    </xf>
    <xf numFmtId="0" fontId="0" fillId="0" borderId="6" xfId="0" applyNumberFormat="1" applyBorder="1"/>
  </cellXfs>
  <cellStyles count="1">
    <cellStyle name="Normal" xfId="0" builtinId="0"/>
  </cellStyles>
  <dxfs count="2">
    <dxf>
      <font>
        <b/>
        <i/>
        <strike/>
      </font>
      <numFmt numFmtId="164" formatCode="&quot; &quot;"/>
      <fill>
        <patternFill patternType="solid">
          <fgColor rgb="FFFFFFFF"/>
          <bgColor rgb="FFFFFFFF"/>
        </patternFill>
      </fill>
    </dxf>
    <dxf>
      <font>
        <b/>
        <i/>
        <strike/>
      </font>
      <numFmt numFmtId="164" formatCode="&quot; &quot;"/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phaine Bruyère" refreshedDate="43277.634941898148" createdVersion="6" refreshedVersion="6" minRefreshableVersion="3" recordCount="5">
  <cacheSource type="worksheet">
    <worksheetSource ref="A1:P6" sheet="Feuil1"/>
  </cacheSource>
  <cacheFields count="16">
    <cacheField name="    " numFmtId="0">
      <sharedItems containsSemiMixedTypes="0" containsString="0" containsNumber="1" containsInteger="1" minValue="20010002" maxValue="20010005"/>
    </cacheField>
    <cacheField name="Articulo" numFmtId="0">
      <sharedItems count="3">
        <s v="Codo 45º encolar 50"/>
        <s v="Codo 90º encolar  50"/>
        <s v="Collecteur en 50"/>
      </sharedItems>
    </cacheField>
    <cacheField name="2018 precio compra" numFmtId="165">
      <sharedItems containsString="0" containsBlank="1" containsNumber="1" minValue="0.47" maxValue="0.55000000000000004"/>
    </cacheField>
    <cacheField name="0 Familia" numFmtId="0">
      <sharedItems/>
    </cacheField>
    <cacheField name="0 Subfamilia" numFmtId="0">
      <sharedItems containsSemiMixedTypes="0" containsString="0" containsNumber="1" containsInteger="1" minValue="50" maxValue="50"/>
    </cacheField>
    <cacheField name="0 FABRICANTE" numFmtId="0">
      <sharedItems containsNonDate="0" containsString="0" containsBlank="1"/>
    </cacheField>
    <cacheField name="Referencia FABRICANTE" numFmtId="0">
      <sharedItems containsBlank="1"/>
    </cacheField>
    <cacheField name="Proveedor" numFmtId="0">
      <sharedItems containsBlank="1"/>
    </cacheField>
    <cacheField name="Referencia proveedor" numFmtId="0">
      <sharedItems containsBlank="1"/>
    </cacheField>
    <cacheField name="PVP fabricante" numFmtId="166">
      <sharedItems containsString="0" containsBlank="1" containsNumber="1" minValue="0.73" maxValue="4.18"/>
    </cacheField>
    <cacheField name="Precio compra" numFmtId="166">
      <sharedItems containsString="0" containsBlank="1" containsNumber="1" minValue="0.47" maxValue="2.09"/>
    </cacheField>
    <cacheField name="Precio Venta MIN." numFmtId="166">
      <sharedItems containsSemiMixedTypes="0" containsString="0" containsNumber="1" minValue="0" maxValue="3.9779596999999995"/>
    </cacheField>
    <cacheField name="GENCOD" numFmtId="1">
      <sharedItems containsNonDate="0" containsString="0" containsBlank="1"/>
    </cacheField>
    <cacheField name="Precio tienda" numFmtId="165">
      <sharedItems containsString="0" containsBlank="1" containsNumber="1" minValue="1.4" maxValue="4"/>
    </cacheField>
    <cacheField name="2018 PVP" numFmtId="166">
      <sharedItems containsSemiMixedTypes="0" containsString="0" containsNumber="1" minValue="0" maxValue="1.3642749999999999"/>
    </cacheField>
    <cacheField name="#VALEUR!" numFmtId="2">
      <sharedItems containsSemiMixedTypes="0" containsString="0" containsNumber="1" minValue="0" maxValue="3.30578512396694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0010002"/>
    <x v="0"/>
    <n v="0.55000000000000004"/>
    <s v="Acc. PVC. Fontaneria"/>
    <n v="50"/>
    <m/>
    <m/>
    <s v="SCP"/>
    <s v="CPX-560-081"/>
    <n v="3.1"/>
    <n v="0.55000000000000004"/>
    <n v="1.0468315000000001"/>
    <m/>
    <n v="1.8"/>
    <n v="1.3642749999999999"/>
    <n v="0.93760330578512407"/>
  </r>
  <r>
    <n v="20010002"/>
    <x v="0"/>
    <m/>
    <s v="Acc. PVC. Fontaneria"/>
    <n v="50"/>
    <m/>
    <m/>
    <m/>
    <m/>
    <m/>
    <m/>
    <n v="0"/>
    <m/>
    <m/>
    <n v="0"/>
    <n v="0"/>
  </r>
  <r>
    <n v="20010003"/>
    <x v="1"/>
    <m/>
    <s v="Acc. PVC. Fontaneria"/>
    <n v="50"/>
    <m/>
    <m/>
    <s v="Cementos Benidorm"/>
    <s v="PPC00000006"/>
    <n v="0.73"/>
    <n v="0.73"/>
    <n v="1.3894309"/>
    <m/>
    <n v="1.4"/>
    <n v="0"/>
    <n v="1.1570247933884297"/>
  </r>
  <r>
    <n v="20010003"/>
    <x v="1"/>
    <n v="0.47"/>
    <s v="Acc. PVC. Fontaneria"/>
    <n v="50"/>
    <m/>
    <m/>
    <s v="SCP"/>
    <s v="CPX-560-0082"/>
    <n v="2.8"/>
    <n v="0.47"/>
    <n v="0.8945651"/>
    <m/>
    <n v="1.4"/>
    <n v="1.165835"/>
    <n v="0.6870247933884297"/>
  </r>
  <r>
    <n v="20010005"/>
    <x v="2"/>
    <m/>
    <s v="Acc. PVC. Fontaneria"/>
    <n v="50"/>
    <m/>
    <s v="RPPCOL050"/>
    <s v="AQUALUX"/>
    <s v="RPPCOL050"/>
    <n v="4.18"/>
    <n v="2.09"/>
    <n v="3.9779596999999995"/>
    <m/>
    <n v="4"/>
    <n v="0"/>
    <n v="3.30578512396694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6" firstHeaderRow="1" firstDataRow="1" firstDataCol="1"/>
  <pivotFields count="16">
    <pivotField showAll="0"/>
    <pivotField axis="axisRow" showAll="0">
      <items count="4">
        <item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dataField="1" showAll="0"/>
    <pivotField numFmtId="166" showAll="0"/>
    <pivotField numFmtId="2" showAll="0"/>
  </pivotFields>
  <rowFields count="1">
    <field x="1"/>
  </rowFields>
  <rowItems count="3">
    <i>
      <x/>
    </i>
    <i>
      <x v="2"/>
    </i>
    <i t="grand">
      <x/>
    </i>
  </rowItems>
  <colItems count="1">
    <i/>
  </colItems>
  <dataFields count="1">
    <dataField name="Somme de Precio tienda" fld="1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E7" sqref="E7"/>
    </sheetView>
  </sheetViews>
  <sheetFormatPr baseColWidth="10" defaultRowHeight="15" x14ac:dyDescent="0.25"/>
  <cols>
    <col min="1" max="1" width="21" bestFit="1" customWidth="1"/>
    <col min="2" max="2" width="22.85546875" bestFit="1" customWidth="1"/>
  </cols>
  <sheetData>
    <row r="3" spans="1:2" x14ac:dyDescent="0.25">
      <c r="A3" s="31" t="s">
        <v>26</v>
      </c>
      <c r="B3" s="32" t="s">
        <v>28</v>
      </c>
    </row>
    <row r="4" spans="1:2" x14ac:dyDescent="0.25">
      <c r="A4" s="33" t="s">
        <v>15</v>
      </c>
      <c r="B4" s="34">
        <v>1.8</v>
      </c>
    </row>
    <row r="5" spans="1:2" x14ac:dyDescent="0.25">
      <c r="A5" s="35" t="s">
        <v>23</v>
      </c>
      <c r="B5" s="36">
        <v>4</v>
      </c>
    </row>
    <row r="6" spans="1:2" x14ac:dyDescent="0.25">
      <c r="A6" s="37" t="s">
        <v>27</v>
      </c>
      <c r="B6" s="38">
        <v>5.8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D18" sqref="D18"/>
    </sheetView>
  </sheetViews>
  <sheetFormatPr baseColWidth="10" defaultRowHeight="15" x14ac:dyDescent="0.25"/>
  <sheetData>
    <row r="1" spans="1:16" ht="18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4" t="s">
        <v>9</v>
      </c>
      <c r="K1" s="5" t="s">
        <v>10</v>
      </c>
      <c r="L1" s="4" t="s">
        <v>11</v>
      </c>
      <c r="M1" s="6" t="s">
        <v>12</v>
      </c>
      <c r="N1" s="7" t="s">
        <v>13</v>
      </c>
      <c r="O1" s="8" t="s">
        <v>14</v>
      </c>
      <c r="P1" s="9" t="e">
        <f>(N1/1.21-C1)/C1</f>
        <v>#VALUE!</v>
      </c>
    </row>
    <row r="2" spans="1:16" x14ac:dyDescent="0.25">
      <c r="A2" s="10">
        <v>20010002</v>
      </c>
      <c r="B2" s="11" t="s">
        <v>15</v>
      </c>
      <c r="C2" s="12">
        <v>0.55000000000000004</v>
      </c>
      <c r="D2" s="11" t="s">
        <v>16</v>
      </c>
      <c r="E2" s="13">
        <v>50</v>
      </c>
      <c r="F2" s="11"/>
      <c r="G2" s="11"/>
      <c r="H2" s="13" t="s">
        <v>17</v>
      </c>
      <c r="I2" s="13" t="s">
        <v>18</v>
      </c>
      <c r="J2" s="14">
        <v>3.1</v>
      </c>
      <c r="K2" s="15">
        <v>0.55000000000000004</v>
      </c>
      <c r="L2" s="14">
        <f t="shared" ref="L2:L6" si="0">K2*1.1*1.43*1.21</f>
        <v>1.0468315000000001</v>
      </c>
      <c r="M2" s="16"/>
      <c r="N2" s="17">
        <v>1.8</v>
      </c>
      <c r="O2" s="18">
        <f t="shared" ref="O2:O6" si="1">C2*1.21*2.05</f>
        <v>1.3642749999999999</v>
      </c>
      <c r="P2" s="9">
        <f>(N2/1.21-C2)</f>
        <v>0.93760330578512407</v>
      </c>
    </row>
    <row r="3" spans="1:16" x14ac:dyDescent="0.25">
      <c r="A3" s="10">
        <v>20010002</v>
      </c>
      <c r="B3" s="11" t="s">
        <v>15</v>
      </c>
      <c r="C3" s="12"/>
      <c r="D3" s="11" t="s">
        <v>16</v>
      </c>
      <c r="E3" s="13">
        <v>50</v>
      </c>
      <c r="F3" s="11"/>
      <c r="G3" s="11"/>
      <c r="H3" s="13"/>
      <c r="I3" s="13"/>
      <c r="J3" s="14"/>
      <c r="K3" s="15"/>
      <c r="L3" s="14">
        <f t="shared" si="0"/>
        <v>0</v>
      </c>
      <c r="M3" s="16"/>
      <c r="N3" s="17"/>
      <c r="O3" s="18">
        <f t="shared" si="1"/>
        <v>0</v>
      </c>
      <c r="P3" s="9">
        <f t="shared" ref="P3:P6" si="2">(N3/1.21-C3)</f>
        <v>0</v>
      </c>
    </row>
    <row r="4" spans="1:16" x14ac:dyDescent="0.25">
      <c r="A4" s="10">
        <v>20010003</v>
      </c>
      <c r="B4" s="19" t="s">
        <v>19</v>
      </c>
      <c r="C4" s="20"/>
      <c r="D4" s="11" t="s">
        <v>16</v>
      </c>
      <c r="E4" s="13">
        <v>50</v>
      </c>
      <c r="F4" s="11"/>
      <c r="G4" s="11"/>
      <c r="H4" s="13" t="s">
        <v>20</v>
      </c>
      <c r="I4" s="13" t="s">
        <v>21</v>
      </c>
      <c r="J4" s="14">
        <v>0.73</v>
      </c>
      <c r="K4" s="15">
        <v>0.73</v>
      </c>
      <c r="L4" s="14">
        <f t="shared" si="0"/>
        <v>1.3894309</v>
      </c>
      <c r="M4" s="16"/>
      <c r="N4" s="17">
        <v>1.4</v>
      </c>
      <c r="O4" s="18">
        <f t="shared" si="1"/>
        <v>0</v>
      </c>
      <c r="P4" s="9">
        <f t="shared" si="2"/>
        <v>1.1570247933884297</v>
      </c>
    </row>
    <row r="5" spans="1:16" x14ac:dyDescent="0.25">
      <c r="A5" s="10">
        <v>20010003</v>
      </c>
      <c r="B5" s="19" t="s">
        <v>19</v>
      </c>
      <c r="C5" s="20">
        <v>0.47</v>
      </c>
      <c r="D5" s="11" t="s">
        <v>16</v>
      </c>
      <c r="E5" s="13">
        <v>50</v>
      </c>
      <c r="F5" s="11"/>
      <c r="G5" s="11"/>
      <c r="H5" s="13" t="s">
        <v>17</v>
      </c>
      <c r="I5" s="13" t="s">
        <v>22</v>
      </c>
      <c r="J5" s="14">
        <v>2.8</v>
      </c>
      <c r="K5" s="15">
        <v>0.47</v>
      </c>
      <c r="L5" s="14">
        <f t="shared" si="0"/>
        <v>0.8945651</v>
      </c>
      <c r="M5" s="16"/>
      <c r="N5" s="17">
        <v>1.4</v>
      </c>
      <c r="O5" s="18">
        <f t="shared" si="1"/>
        <v>1.165835</v>
      </c>
      <c r="P5" s="9">
        <f t="shared" si="2"/>
        <v>0.6870247933884297</v>
      </c>
    </row>
    <row r="6" spans="1:16" x14ac:dyDescent="0.25">
      <c r="A6" s="21">
        <v>20010005</v>
      </c>
      <c r="B6" s="22" t="s">
        <v>23</v>
      </c>
      <c r="C6" s="23"/>
      <c r="D6" s="24" t="s">
        <v>16</v>
      </c>
      <c r="E6" s="25">
        <v>50</v>
      </c>
      <c r="F6" s="24"/>
      <c r="G6" s="24" t="s">
        <v>24</v>
      </c>
      <c r="H6" s="25" t="s">
        <v>25</v>
      </c>
      <c r="I6" s="25" t="s">
        <v>24</v>
      </c>
      <c r="J6" s="26">
        <v>4.18</v>
      </c>
      <c r="K6" s="27">
        <f>J6*0.5</f>
        <v>2.09</v>
      </c>
      <c r="L6" s="26">
        <f t="shared" si="0"/>
        <v>3.9779596999999995</v>
      </c>
      <c r="M6" s="28"/>
      <c r="N6" s="29">
        <v>4</v>
      </c>
      <c r="O6" s="30">
        <f t="shared" si="1"/>
        <v>0</v>
      </c>
      <c r="P6" s="9">
        <f t="shared" si="2"/>
        <v>3.3057851239669422</v>
      </c>
    </row>
  </sheetData>
  <conditionalFormatting sqref="L2:M2 L1 L4:L6">
    <cfRule type="cellIs" dxfId="1" priority="2" stopIfTrue="1" operator="equal">
      <formula>0</formula>
    </cfRule>
  </conditionalFormatting>
  <conditionalFormatting sqref="L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Tiphaine Bruyère</dc:creator>
  <cp:lastModifiedBy>Tiphaine Bruyère</cp:lastModifiedBy>
  <dcterms:created xsi:type="dcterms:W3CDTF">2018-06-26T13:13:09Z</dcterms:created>
  <dcterms:modified xsi:type="dcterms:W3CDTF">2018-06-26T13:15:08Z</dcterms:modified>
</cp:coreProperties>
</file>