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mai" sheetId="1" r:id="rId1"/>
  </sheets>
  <externalReferences>
    <externalReference r:id="rId2"/>
  </externalReferences>
  <definedNames>
    <definedName name="Année" localSheetId="0">mai!$A$2</definedName>
    <definedName name="Aout">[1]août!$A$4:$AF$27</definedName>
    <definedName name="Avril">[1]avril!$A$4:$AF$27</definedName>
    <definedName name="Date1">[1]janvier!$B$3:$AF$3</definedName>
    <definedName name="Date10">[1]octobre!$B$3:$AF$3</definedName>
    <definedName name="Date11">[1]novembre!$B$3:$AF$3</definedName>
    <definedName name="Date12">[1]décembre!$B$3:$AF$3</definedName>
    <definedName name="Date2">[1]mars!$B$3:$AF$3</definedName>
    <definedName name="Date3">[1]mars!$B$3:$AF$3</definedName>
    <definedName name="Date4">[1]avril!$B$3:$AF$3</definedName>
    <definedName name="Date5">mai!$B$3:$AF$3</definedName>
    <definedName name="Date6">[1]juin!$B$3:$AF$3</definedName>
    <definedName name="Date7">[1]juillet!$B$3:$AF$3</definedName>
    <definedName name="Date8">[1]août!$B$3:$AF$3</definedName>
    <definedName name="Date9">[1]septembre!$B$3:$AF$3</definedName>
    <definedName name="Décembre">[1]décembre!$A$4:$AF$27</definedName>
    <definedName name="Février">[1]février!$B$4:$AF$27</definedName>
    <definedName name="Janvier">[1]janvier!$A$4:$AF$27</definedName>
    <definedName name="joursfériés">[1]Parametres!$D$39:$L$49</definedName>
    <definedName name="Juillet">[1]juillet!$A$4:$AF$27</definedName>
    <definedName name="Juin">[1]juin!$A$4:$AF$27</definedName>
    <definedName name="Mai">mai!$A$4:$AF$27</definedName>
    <definedName name="Mars">[1]mars!$A$4:$AF$27</definedName>
    <definedName name="Novembre">[1]novembre!$A$4:$AF$27</definedName>
    <definedName name="Octobre">[1]octobre!$A$4:$AF$27</definedName>
    <definedName name="Parametres">[1]Parametres!$B$3:$C$36</definedName>
    <definedName name="Septembre">[1]septembre!$A$4:$AF$27</definedName>
    <definedName name="_xlnm.Print_Area" localSheetId="0">mai!$A$1:$AX$65</definedName>
  </definedNames>
  <calcPr calcId="145621"/>
</workbook>
</file>

<file path=xl/calcChain.xml><?xml version="1.0" encoding="utf-8"?>
<calcChain xmlns="http://schemas.openxmlformats.org/spreadsheetml/2006/main">
  <c r="C80" i="1" l="1"/>
  <c r="C79" i="1"/>
  <c r="C78" i="1"/>
  <c r="C77" i="1"/>
  <c r="C76" i="1"/>
  <c r="C75" i="1"/>
  <c r="C74" i="1"/>
  <c r="C73" i="1"/>
  <c r="C72" i="1"/>
  <c r="C71" i="1"/>
  <c r="I70" i="1"/>
  <c r="C70" i="1"/>
  <c r="A70" i="1"/>
  <c r="BW55" i="1"/>
  <c r="BX55" i="1" s="1"/>
  <c r="BV55" i="1"/>
  <c r="BS55" i="1"/>
  <c r="BR55" i="1"/>
  <c r="BO55" i="1"/>
  <c r="BN55" i="1"/>
  <c r="BP55" i="1" s="1"/>
  <c r="BK55" i="1"/>
  <c r="BL55" i="1" s="1"/>
  <c r="BJ55" i="1"/>
  <c r="BI55" i="1"/>
  <c r="BG55" i="1" a="1"/>
  <c r="BG55" i="1" s="1"/>
  <c r="BF55" i="1"/>
  <c r="BH55" i="1" s="1"/>
  <c r="BE55" i="1"/>
  <c r="BW54" i="1"/>
  <c r="BV54" i="1"/>
  <c r="BX54" i="1" s="1"/>
  <c r="BT54" i="1"/>
  <c r="BS54" i="1"/>
  <c r="BR54" i="1"/>
  <c r="BP54" i="1"/>
  <c r="BO54" i="1"/>
  <c r="BN54" i="1"/>
  <c r="BK54" i="1"/>
  <c r="BJ54" i="1"/>
  <c r="BL54" i="1" s="1"/>
  <c r="BG54" i="1"/>
  <c r="BF54" i="1" s="1"/>
  <c r="BH54" i="1" s="1"/>
  <c r="BG54" i="1" a="1"/>
  <c r="AX54" i="1"/>
  <c r="AW54" i="1"/>
  <c r="AV54" i="1"/>
  <c r="AU54" i="1"/>
  <c r="AT54" i="1"/>
  <c r="AS54" i="1"/>
  <c r="AR54" i="1"/>
  <c r="AQ54" i="1"/>
  <c r="AP54" i="1"/>
  <c r="AO54" i="1"/>
  <c r="AN54" i="1"/>
  <c r="A54" i="1"/>
  <c r="BE54" i="1" s="1"/>
  <c r="BX53" i="1"/>
  <c r="BW53" i="1"/>
  <c r="BV53" i="1"/>
  <c r="BS53" i="1"/>
  <c r="BR53" i="1"/>
  <c r="BT53" i="1" s="1"/>
  <c r="BO53" i="1"/>
  <c r="BN53" i="1"/>
  <c r="BP53" i="1" s="1"/>
  <c r="BL53" i="1"/>
  <c r="BK53" i="1"/>
  <c r="BJ53" i="1"/>
  <c r="BG53" i="1" a="1"/>
  <c r="BG53" i="1" s="1"/>
  <c r="BF53" i="1"/>
  <c r="BH53" i="1" s="1"/>
  <c r="AX53" i="1"/>
  <c r="AW53" i="1"/>
  <c r="AV53" i="1"/>
  <c r="AU53" i="1"/>
  <c r="BI53" i="1" s="1"/>
  <c r="AT53" i="1"/>
  <c r="AS53" i="1"/>
  <c r="AR53" i="1"/>
  <c r="AQ53" i="1"/>
  <c r="AP53" i="1"/>
  <c r="AN53" i="1"/>
  <c r="A53" i="1"/>
  <c r="BE53" i="1" s="1"/>
  <c r="BW52" i="1"/>
  <c r="BV52" i="1"/>
  <c r="BX52" i="1" s="1"/>
  <c r="BT52" i="1"/>
  <c r="BS52" i="1"/>
  <c r="BR52" i="1"/>
  <c r="BO52" i="1"/>
  <c r="BP52" i="1" s="1"/>
  <c r="BN52" i="1"/>
  <c r="BK52" i="1"/>
  <c r="BL52" i="1" s="1"/>
  <c r="BJ52" i="1"/>
  <c r="BG52" i="1" a="1"/>
  <c r="BG52" i="1" s="1"/>
  <c r="BF52" i="1" s="1"/>
  <c r="BH52" i="1" s="1"/>
  <c r="BE52" i="1"/>
  <c r="AX52" i="1"/>
  <c r="AW52" i="1"/>
  <c r="BI52" i="1" s="1"/>
  <c r="AV52" i="1"/>
  <c r="AU52" i="1"/>
  <c r="AT52" i="1"/>
  <c r="AS52" i="1"/>
  <c r="AR52" i="1"/>
  <c r="AQ52" i="1"/>
  <c r="AP52" i="1"/>
  <c r="AO52" i="1"/>
  <c r="AN52" i="1"/>
  <c r="A52" i="1"/>
  <c r="BW51" i="1"/>
  <c r="BX51" i="1" s="1"/>
  <c r="BV51" i="1"/>
  <c r="BS51" i="1"/>
  <c r="BT51" i="1" s="1"/>
  <c r="BR51" i="1"/>
  <c r="BO51" i="1"/>
  <c r="BN51" i="1"/>
  <c r="BP51" i="1" s="1"/>
  <c r="BL51" i="1"/>
  <c r="BK51" i="1"/>
  <c r="BJ51" i="1"/>
  <c r="BG51" i="1" a="1"/>
  <c r="BG51" i="1" s="1"/>
  <c r="BF51" i="1" s="1"/>
  <c r="BH51" i="1" s="1"/>
  <c r="BE51" i="1"/>
  <c r="AX51" i="1"/>
  <c r="AW51" i="1"/>
  <c r="AV51" i="1"/>
  <c r="BI51" i="1" s="1"/>
  <c r="AU51" i="1"/>
  <c r="AT51" i="1"/>
  <c r="AS51" i="1"/>
  <c r="AR51" i="1"/>
  <c r="AQ51" i="1"/>
  <c r="AP51" i="1"/>
  <c r="AO51" i="1"/>
  <c r="AN51" i="1"/>
  <c r="A51" i="1"/>
  <c r="BW50" i="1"/>
  <c r="BV50" i="1"/>
  <c r="BX50" i="1" s="1"/>
  <c r="BT50" i="1"/>
  <c r="BS50" i="1"/>
  <c r="BR50" i="1"/>
  <c r="BP50" i="1"/>
  <c r="BO50" i="1"/>
  <c r="BN50" i="1"/>
  <c r="BK50" i="1"/>
  <c r="BJ50" i="1"/>
  <c r="BL50" i="1" s="1"/>
  <c r="BG50" i="1"/>
  <c r="BF50" i="1" s="1"/>
  <c r="BH50" i="1" s="1"/>
  <c r="BG50" i="1" a="1"/>
  <c r="AX50" i="1"/>
  <c r="AW50" i="1"/>
  <c r="BI50" i="1" s="1"/>
  <c r="AV50" i="1"/>
  <c r="AU50" i="1"/>
  <c r="AT50" i="1"/>
  <c r="AS50" i="1"/>
  <c r="AR50" i="1"/>
  <c r="AQ50" i="1"/>
  <c r="AP50" i="1"/>
  <c r="AO50" i="1"/>
  <c r="AN50" i="1"/>
  <c r="A50" i="1"/>
  <c r="BE50" i="1" s="1"/>
  <c r="BX49" i="1"/>
  <c r="BW49" i="1"/>
  <c r="BV49" i="1"/>
  <c r="BS49" i="1"/>
  <c r="BR49" i="1"/>
  <c r="BT49" i="1" s="1"/>
  <c r="BO49" i="1"/>
  <c r="BN49" i="1"/>
  <c r="BP49" i="1" s="1"/>
  <c r="BL49" i="1"/>
  <c r="BK49" i="1"/>
  <c r="BJ49" i="1"/>
  <c r="BG49" i="1" a="1"/>
  <c r="BG49" i="1" s="1"/>
  <c r="BF49" i="1" s="1"/>
  <c r="BH49" i="1" s="1"/>
  <c r="AX49" i="1"/>
  <c r="AW49" i="1"/>
  <c r="AV49" i="1"/>
  <c r="AU49" i="1"/>
  <c r="BI49" i="1" s="1"/>
  <c r="AT49" i="1"/>
  <c r="AS49" i="1"/>
  <c r="AR49" i="1"/>
  <c r="AQ49" i="1"/>
  <c r="AP49" i="1"/>
  <c r="AN49" i="1"/>
  <c r="A49" i="1"/>
  <c r="BE49" i="1" s="1"/>
  <c r="BW48" i="1"/>
  <c r="BV48" i="1"/>
  <c r="BX48" i="1" s="1"/>
  <c r="BT48" i="1"/>
  <c r="BS48" i="1"/>
  <c r="BR48" i="1"/>
  <c r="BO48" i="1"/>
  <c r="BP48" i="1" s="1"/>
  <c r="BN48" i="1"/>
  <c r="BK48" i="1"/>
  <c r="BL48" i="1" s="1"/>
  <c r="BJ48" i="1"/>
  <c r="BG48" i="1" a="1"/>
  <c r="BG48" i="1" s="1"/>
  <c r="BF48" i="1" s="1"/>
  <c r="BH48" i="1" s="1"/>
  <c r="BE48" i="1"/>
  <c r="AX48" i="1"/>
  <c r="AW48" i="1"/>
  <c r="AV48" i="1"/>
  <c r="AU48" i="1"/>
  <c r="AT48" i="1"/>
  <c r="AS48" i="1"/>
  <c r="AR48" i="1"/>
  <c r="AQ48" i="1"/>
  <c r="AP48" i="1"/>
  <c r="AO48" i="1"/>
  <c r="AN48" i="1"/>
  <c r="A48" i="1"/>
  <c r="BW47" i="1"/>
  <c r="BX47" i="1" s="1"/>
  <c r="BV47" i="1"/>
  <c r="BS47" i="1"/>
  <c r="BT47" i="1" s="1"/>
  <c r="BR47" i="1"/>
  <c r="BO47" i="1"/>
  <c r="BN47" i="1"/>
  <c r="BP47" i="1" s="1"/>
  <c r="BL47" i="1"/>
  <c r="BK47" i="1"/>
  <c r="BJ47" i="1"/>
  <c r="BG47" i="1" a="1"/>
  <c r="BG47" i="1" s="1"/>
  <c r="BF47" i="1" s="1"/>
  <c r="BH47" i="1" s="1"/>
  <c r="BE47" i="1"/>
  <c r="AX47" i="1"/>
  <c r="AW47" i="1"/>
  <c r="AV47" i="1"/>
  <c r="BI47" i="1" s="1"/>
  <c r="AU47" i="1"/>
  <c r="AT47" i="1"/>
  <c r="AS47" i="1"/>
  <c r="AR47" i="1"/>
  <c r="AQ47" i="1"/>
  <c r="AP47" i="1"/>
  <c r="AO47" i="1"/>
  <c r="AN47" i="1"/>
  <c r="A47" i="1"/>
  <c r="BW46" i="1"/>
  <c r="BV46" i="1"/>
  <c r="BX46" i="1" s="1"/>
  <c r="BT46" i="1"/>
  <c r="BS46" i="1"/>
  <c r="BR46" i="1"/>
  <c r="BP46" i="1"/>
  <c r="BO46" i="1"/>
  <c r="BN46" i="1"/>
  <c r="BK46" i="1"/>
  <c r="BJ46" i="1"/>
  <c r="BL46" i="1" s="1"/>
  <c r="BG46" i="1"/>
  <c r="BF46" i="1" s="1"/>
  <c r="BH46" i="1" s="1"/>
  <c r="BG46" i="1" a="1"/>
  <c r="AX46" i="1"/>
  <c r="AW46" i="1"/>
  <c r="AV46" i="1"/>
  <c r="AU46" i="1"/>
  <c r="AT46" i="1"/>
  <c r="AS46" i="1"/>
  <c r="AR46" i="1"/>
  <c r="AQ46" i="1"/>
  <c r="AP46" i="1"/>
  <c r="AO46" i="1"/>
  <c r="AN46" i="1"/>
  <c r="A46" i="1"/>
  <c r="BE46" i="1" s="1"/>
  <c r="BE45" i="1"/>
  <c r="BE44" i="1"/>
  <c r="BE43" i="1"/>
  <c r="BO42" i="1"/>
  <c r="BN42" i="1"/>
  <c r="BP42" i="1" s="1"/>
  <c r="BK42" i="1"/>
  <c r="BJ42" i="1"/>
  <c r="BL42" i="1" s="1"/>
  <c r="BG42" i="1" a="1"/>
  <c r="BG42" i="1" s="1"/>
  <c r="BF42" i="1" s="1"/>
  <c r="BH42" i="1" s="1"/>
  <c r="BE42" i="1"/>
  <c r="BO41" i="1"/>
  <c r="BN41" i="1"/>
  <c r="BP41" i="1" s="1"/>
  <c r="BL41" i="1"/>
  <c r="BK41" i="1"/>
  <c r="BJ41" i="1"/>
  <c r="BG41" i="1"/>
  <c r="BF41" i="1" s="1"/>
  <c r="BH41" i="1" s="1"/>
  <c r="BG41" i="1" a="1"/>
  <c r="BE41" i="1"/>
  <c r="BP40" i="1"/>
  <c r="BO40" i="1"/>
  <c r="BN40" i="1"/>
  <c r="BK40" i="1"/>
  <c r="BL40" i="1" s="1"/>
  <c r="BJ40" i="1"/>
  <c r="BG40" i="1"/>
  <c r="BF40" i="1" s="1"/>
  <c r="BH40" i="1" s="1"/>
  <c r="BG40" i="1" a="1"/>
  <c r="BE40" i="1"/>
  <c r="BO39" i="1"/>
  <c r="BP39" i="1" s="1"/>
  <c r="BN39" i="1"/>
  <c r="BK39" i="1"/>
  <c r="BL39" i="1" s="1"/>
  <c r="BJ39" i="1"/>
  <c r="BG39" i="1" a="1"/>
  <c r="BG39" i="1" s="1"/>
  <c r="BF39" i="1" s="1"/>
  <c r="BH39" i="1" s="1"/>
  <c r="BE39" i="1"/>
  <c r="BO38" i="1"/>
  <c r="BP38" i="1" s="1"/>
  <c r="BN38" i="1"/>
  <c r="BK38" i="1"/>
  <c r="BJ38" i="1"/>
  <c r="BL38" i="1" s="1"/>
  <c r="BG38" i="1" a="1"/>
  <c r="BG38" i="1" s="1"/>
  <c r="BF38" i="1"/>
  <c r="BH38" i="1" s="1"/>
  <c r="BE38" i="1"/>
  <c r="BO37" i="1"/>
  <c r="BN37" i="1"/>
  <c r="BP37" i="1" s="1"/>
  <c r="BL37" i="1"/>
  <c r="BK37" i="1"/>
  <c r="BJ37" i="1"/>
  <c r="BG37" i="1"/>
  <c r="BF37" i="1" s="1"/>
  <c r="BH37" i="1" s="1"/>
  <c r="BG37" i="1" a="1"/>
  <c r="BE37" i="1"/>
  <c r="BP36" i="1"/>
  <c r="BO36" i="1"/>
  <c r="BN36" i="1"/>
  <c r="BL36" i="1"/>
  <c r="BK36" i="1"/>
  <c r="BJ36" i="1"/>
  <c r="BG36" i="1" a="1"/>
  <c r="BG36" i="1" s="1"/>
  <c r="BF36" i="1" s="1"/>
  <c r="BH36" i="1" s="1"/>
  <c r="BE36" i="1"/>
  <c r="BP35" i="1"/>
  <c r="BO35" i="1"/>
  <c r="BN35" i="1"/>
  <c r="BK35" i="1"/>
  <c r="BJ35" i="1"/>
  <c r="BL35" i="1" s="1"/>
  <c r="BG35" i="1" a="1"/>
  <c r="BG35" i="1" s="1"/>
  <c r="BF35" i="1" s="1"/>
  <c r="BH35" i="1" s="1"/>
  <c r="BE35" i="1"/>
  <c r="BO34" i="1"/>
  <c r="BN34" i="1"/>
  <c r="BP34" i="1" s="1"/>
  <c r="BK34" i="1"/>
  <c r="BJ34" i="1"/>
  <c r="BL34" i="1" s="1"/>
  <c r="BG34" i="1" a="1"/>
  <c r="BG34" i="1" s="1"/>
  <c r="BF34" i="1" s="1"/>
  <c r="BH34" i="1" s="1"/>
  <c r="BE34" i="1"/>
  <c r="BO33" i="1"/>
  <c r="BN33" i="1"/>
  <c r="BP33" i="1" s="1"/>
  <c r="BL33" i="1"/>
  <c r="BK33" i="1"/>
  <c r="BJ33" i="1"/>
  <c r="BG33" i="1"/>
  <c r="BF33" i="1" s="1"/>
  <c r="BH33" i="1" s="1"/>
  <c r="BG33" i="1" a="1"/>
  <c r="BE33" i="1"/>
  <c r="BP32" i="1"/>
  <c r="BO32" i="1"/>
  <c r="BN32" i="1"/>
  <c r="BK32" i="1"/>
  <c r="BL32" i="1" s="1"/>
  <c r="BJ32" i="1"/>
  <c r="BG32" i="1"/>
  <c r="BF32" i="1" s="1"/>
  <c r="BH32" i="1" s="1"/>
  <c r="BG32" i="1" a="1"/>
  <c r="BE32" i="1"/>
  <c r="BO31" i="1"/>
  <c r="BP31" i="1" s="1"/>
  <c r="BN31" i="1"/>
  <c r="BK31" i="1"/>
  <c r="BL31" i="1" s="1"/>
  <c r="BJ31" i="1"/>
  <c r="BG31" i="1" a="1"/>
  <c r="BG31" i="1" s="1"/>
  <c r="BF31" i="1" s="1"/>
  <c r="BH31" i="1" s="1"/>
  <c r="BE31" i="1"/>
  <c r="BO30" i="1"/>
  <c r="BP30" i="1" s="1"/>
  <c r="BN30" i="1"/>
  <c r="BK30" i="1"/>
  <c r="BJ30" i="1"/>
  <c r="BL30" i="1" s="1"/>
  <c r="BG30" i="1" a="1"/>
  <c r="BG30" i="1" s="1"/>
  <c r="BF30" i="1" s="1"/>
  <c r="BH30" i="1" s="1"/>
  <c r="BE30" i="1"/>
  <c r="BO29" i="1"/>
  <c r="BN29" i="1"/>
  <c r="BP29" i="1" s="1"/>
  <c r="BL29" i="1"/>
  <c r="BK29" i="1"/>
  <c r="BJ29" i="1"/>
  <c r="BH29" i="1"/>
  <c r="BG29" i="1"/>
  <c r="BF29" i="1" s="1"/>
  <c r="BG29" i="1" a="1"/>
  <c r="BE29" i="1"/>
  <c r="BG28" i="1" a="1"/>
  <c r="BG28" i="1" s="1"/>
  <c r="BF28" i="1"/>
  <c r="BH28" i="1" s="1"/>
  <c r="BE28" i="1"/>
  <c r="BO27" i="1"/>
  <c r="BN27" i="1"/>
  <c r="BP27" i="1" s="1"/>
  <c r="BL27" i="1"/>
  <c r="BK27" i="1"/>
  <c r="BJ27" i="1"/>
  <c r="BG27" i="1" a="1"/>
  <c r="BG27" i="1" s="1"/>
  <c r="BF27" i="1" s="1"/>
  <c r="BH27" i="1" s="1"/>
  <c r="BE27" i="1"/>
  <c r="AX27" i="1"/>
  <c r="AW27" i="1"/>
  <c r="AV27" i="1"/>
  <c r="BI27" i="1" s="1"/>
  <c r="AU27" i="1"/>
  <c r="AT27" i="1"/>
  <c r="AS27" i="1"/>
  <c r="AR27" i="1"/>
  <c r="AQ27" i="1"/>
  <c r="AP27" i="1"/>
  <c r="AO27" i="1"/>
  <c r="AN27" i="1"/>
  <c r="A27" i="1"/>
  <c r="BO26" i="1"/>
  <c r="BN26" i="1"/>
  <c r="BP26" i="1" s="1"/>
  <c r="BL26" i="1"/>
  <c r="BK26" i="1"/>
  <c r="BJ26" i="1"/>
  <c r="BG26" i="1" a="1"/>
  <c r="BG26" i="1" s="1"/>
  <c r="BF26" i="1" s="1"/>
  <c r="BH26" i="1" s="1"/>
  <c r="BE26" i="1"/>
  <c r="AX26" i="1"/>
  <c r="AW26" i="1"/>
  <c r="AV26" i="1"/>
  <c r="BI26" i="1" s="1"/>
  <c r="AU26" i="1"/>
  <c r="AT26" i="1"/>
  <c r="AS26" i="1"/>
  <c r="AR26" i="1"/>
  <c r="AQ26" i="1"/>
  <c r="AP26" i="1"/>
  <c r="AO26" i="1"/>
  <c r="AN26" i="1"/>
  <c r="A26" i="1"/>
  <c r="BO25" i="1"/>
  <c r="BN25" i="1"/>
  <c r="BP25" i="1" s="1"/>
  <c r="BL25" i="1"/>
  <c r="BK25" i="1"/>
  <c r="BJ25" i="1"/>
  <c r="BG25" i="1" a="1"/>
  <c r="BG25" i="1" s="1"/>
  <c r="BF25" i="1" s="1"/>
  <c r="BH25" i="1" s="1"/>
  <c r="BE25" i="1"/>
  <c r="AX25" i="1"/>
  <c r="AW25" i="1"/>
  <c r="AV25" i="1"/>
  <c r="BI25" i="1" s="1"/>
  <c r="AU25" i="1"/>
  <c r="AT25" i="1"/>
  <c r="AS25" i="1"/>
  <c r="AR25" i="1"/>
  <c r="AQ25" i="1"/>
  <c r="AP25" i="1"/>
  <c r="AO25" i="1"/>
  <c r="AN25" i="1"/>
  <c r="A25" i="1"/>
  <c r="BO24" i="1"/>
  <c r="BN24" i="1"/>
  <c r="BP24" i="1" s="1"/>
  <c r="BL24" i="1"/>
  <c r="BK24" i="1"/>
  <c r="BJ24" i="1"/>
  <c r="BG24" i="1" a="1"/>
  <c r="BG24" i="1" s="1"/>
  <c r="BF24" i="1" s="1"/>
  <c r="BH24" i="1" s="1"/>
  <c r="BE24" i="1"/>
  <c r="AX24" i="1"/>
  <c r="AW24" i="1"/>
  <c r="AV24" i="1"/>
  <c r="BI24" i="1" s="1"/>
  <c r="AU24" i="1"/>
  <c r="AT24" i="1"/>
  <c r="AS24" i="1"/>
  <c r="AR24" i="1"/>
  <c r="AQ24" i="1"/>
  <c r="AP24" i="1"/>
  <c r="AO24" i="1"/>
  <c r="AN24" i="1"/>
  <c r="A24" i="1"/>
  <c r="BO23" i="1"/>
  <c r="BN23" i="1"/>
  <c r="BP23" i="1" s="1"/>
  <c r="BL23" i="1"/>
  <c r="BK23" i="1"/>
  <c r="BJ23" i="1"/>
  <c r="BG23" i="1" a="1"/>
  <c r="BG23" i="1" s="1"/>
  <c r="BF23" i="1" s="1"/>
  <c r="BH23" i="1" s="1"/>
  <c r="BE23" i="1"/>
  <c r="AX23" i="1"/>
  <c r="AW23" i="1"/>
  <c r="AV23" i="1"/>
  <c r="BI23" i="1" s="1"/>
  <c r="AU23" i="1"/>
  <c r="AT23" i="1"/>
  <c r="AS23" i="1"/>
  <c r="AR23" i="1"/>
  <c r="AQ23" i="1"/>
  <c r="AP23" i="1"/>
  <c r="AO23" i="1"/>
  <c r="AN23" i="1"/>
  <c r="A23" i="1"/>
  <c r="BO22" i="1"/>
  <c r="BN22" i="1"/>
  <c r="BP22" i="1" s="1"/>
  <c r="BL22" i="1"/>
  <c r="BK22" i="1"/>
  <c r="BJ22" i="1"/>
  <c r="BG22" i="1" a="1"/>
  <c r="BG22" i="1" s="1"/>
  <c r="BF22" i="1" s="1"/>
  <c r="BH22" i="1" s="1"/>
  <c r="BE22" i="1"/>
  <c r="AX22" i="1"/>
  <c r="AW22" i="1"/>
  <c r="AV22" i="1"/>
  <c r="BI22" i="1" s="1"/>
  <c r="AU22" i="1"/>
  <c r="AT22" i="1"/>
  <c r="AS22" i="1"/>
  <c r="AR22" i="1"/>
  <c r="AQ22" i="1"/>
  <c r="AP22" i="1"/>
  <c r="AO22" i="1"/>
  <c r="AN22" i="1"/>
  <c r="A22" i="1"/>
  <c r="BO21" i="1"/>
  <c r="BN21" i="1"/>
  <c r="BP21" i="1" s="1"/>
  <c r="BL21" i="1"/>
  <c r="BK21" i="1"/>
  <c r="BJ21" i="1"/>
  <c r="BG21" i="1" a="1"/>
  <c r="BG21" i="1" s="1"/>
  <c r="BF21" i="1" s="1"/>
  <c r="BH21" i="1" s="1"/>
  <c r="BE21" i="1"/>
  <c r="AX21" i="1"/>
  <c r="AW21" i="1"/>
  <c r="AV21" i="1"/>
  <c r="BI21" i="1" s="1"/>
  <c r="AU21" i="1"/>
  <c r="AT21" i="1"/>
  <c r="AS21" i="1"/>
  <c r="AR21" i="1"/>
  <c r="AQ21" i="1"/>
  <c r="AP21" i="1"/>
  <c r="AO21" i="1"/>
  <c r="AN21" i="1"/>
  <c r="A21" i="1"/>
  <c r="BO20" i="1"/>
  <c r="BN20" i="1"/>
  <c r="BP20" i="1" s="1"/>
  <c r="BL20" i="1"/>
  <c r="BK20" i="1"/>
  <c r="BJ20" i="1"/>
  <c r="BG20" i="1" a="1"/>
  <c r="BG20" i="1" s="1"/>
  <c r="BF20" i="1" s="1"/>
  <c r="BH20" i="1" s="1"/>
  <c r="BE20" i="1"/>
  <c r="AX20" i="1"/>
  <c r="AW20" i="1"/>
  <c r="AV20" i="1"/>
  <c r="BI20" i="1" s="1"/>
  <c r="AU20" i="1"/>
  <c r="AT20" i="1"/>
  <c r="AS20" i="1"/>
  <c r="AR20" i="1"/>
  <c r="AQ20" i="1"/>
  <c r="AP20" i="1"/>
  <c r="AO20" i="1"/>
  <c r="AN20" i="1"/>
  <c r="A20" i="1"/>
  <c r="BO19" i="1"/>
  <c r="BN19" i="1"/>
  <c r="BP19" i="1" s="1"/>
  <c r="BL19" i="1"/>
  <c r="BK19" i="1"/>
  <c r="BJ19" i="1"/>
  <c r="BG19" i="1" a="1"/>
  <c r="BG19" i="1" s="1"/>
  <c r="BF19" i="1" s="1"/>
  <c r="BH19" i="1" s="1"/>
  <c r="BE19" i="1"/>
  <c r="AX19" i="1"/>
  <c r="AW19" i="1"/>
  <c r="AV19" i="1"/>
  <c r="BI19" i="1" s="1"/>
  <c r="AU19" i="1"/>
  <c r="AT19" i="1"/>
  <c r="AS19" i="1"/>
  <c r="AR19" i="1"/>
  <c r="AQ19" i="1"/>
  <c r="AP19" i="1"/>
  <c r="AO19" i="1"/>
  <c r="AN19" i="1"/>
  <c r="A19" i="1"/>
  <c r="BO18" i="1"/>
  <c r="BN18" i="1"/>
  <c r="BP18" i="1" s="1"/>
  <c r="BL18" i="1"/>
  <c r="BK18" i="1"/>
  <c r="BJ18" i="1"/>
  <c r="BG18" i="1" a="1"/>
  <c r="BG18" i="1" s="1"/>
  <c r="BF18" i="1" s="1"/>
  <c r="BH18" i="1" s="1"/>
  <c r="BE18" i="1"/>
  <c r="AX18" i="1"/>
  <c r="AW18" i="1"/>
  <c r="AV18" i="1"/>
  <c r="BI18" i="1" s="1"/>
  <c r="AU18" i="1"/>
  <c r="AT18" i="1"/>
  <c r="AS18" i="1"/>
  <c r="AR18" i="1"/>
  <c r="AQ18" i="1"/>
  <c r="AP18" i="1"/>
  <c r="AO18" i="1"/>
  <c r="AN18" i="1"/>
  <c r="A18" i="1"/>
  <c r="BO17" i="1"/>
  <c r="BN17" i="1"/>
  <c r="BP17" i="1" s="1"/>
  <c r="BL17" i="1"/>
  <c r="BK17" i="1"/>
  <c r="BJ17" i="1"/>
  <c r="BG17" i="1" a="1"/>
  <c r="BG17" i="1" s="1"/>
  <c r="BF17" i="1" s="1"/>
  <c r="BH17" i="1" s="1"/>
  <c r="BE17" i="1"/>
  <c r="AX17" i="1"/>
  <c r="AW17" i="1"/>
  <c r="AV17" i="1"/>
  <c r="BI17" i="1" s="1"/>
  <c r="AU17" i="1"/>
  <c r="AT17" i="1"/>
  <c r="AS17" i="1"/>
  <c r="AR17" i="1"/>
  <c r="AQ17" i="1"/>
  <c r="AP17" i="1"/>
  <c r="AO17" i="1"/>
  <c r="AN17" i="1"/>
  <c r="A17" i="1"/>
  <c r="BO16" i="1"/>
  <c r="BN16" i="1"/>
  <c r="BP16" i="1" s="1"/>
  <c r="BL16" i="1"/>
  <c r="BK16" i="1"/>
  <c r="BJ16" i="1"/>
  <c r="BG16" i="1" a="1"/>
  <c r="BG16" i="1" s="1"/>
  <c r="BF16" i="1" s="1"/>
  <c r="BH16" i="1" s="1"/>
  <c r="BE16" i="1"/>
  <c r="AX16" i="1"/>
  <c r="AW16" i="1"/>
  <c r="AV16" i="1"/>
  <c r="BI16" i="1" s="1"/>
  <c r="AU16" i="1"/>
  <c r="AT16" i="1"/>
  <c r="AS16" i="1"/>
  <c r="AR16" i="1"/>
  <c r="AQ16" i="1"/>
  <c r="AP16" i="1"/>
  <c r="AO16" i="1"/>
  <c r="AN16" i="1"/>
  <c r="A16" i="1"/>
  <c r="BO15" i="1"/>
  <c r="BN15" i="1"/>
  <c r="BP15" i="1" s="1"/>
  <c r="BL15" i="1"/>
  <c r="BK15" i="1"/>
  <c r="BJ15" i="1"/>
  <c r="BG15" i="1" a="1"/>
  <c r="BG15" i="1" s="1"/>
  <c r="BF15" i="1" s="1"/>
  <c r="BH15" i="1" s="1"/>
  <c r="BE15" i="1"/>
  <c r="AX15" i="1"/>
  <c r="AW15" i="1"/>
  <c r="AV15" i="1"/>
  <c r="BI15" i="1" s="1"/>
  <c r="AU15" i="1"/>
  <c r="AT15" i="1"/>
  <c r="AS15" i="1"/>
  <c r="AR15" i="1"/>
  <c r="AQ15" i="1"/>
  <c r="AP15" i="1"/>
  <c r="AO15" i="1"/>
  <c r="AN15" i="1"/>
  <c r="A15" i="1"/>
  <c r="BO14" i="1"/>
  <c r="BN14" i="1"/>
  <c r="BP14" i="1" s="1"/>
  <c r="BL14" i="1"/>
  <c r="BK14" i="1"/>
  <c r="BJ14" i="1"/>
  <c r="BG14" i="1" a="1"/>
  <c r="BG14" i="1" s="1"/>
  <c r="BF14" i="1" s="1"/>
  <c r="BH14" i="1" s="1"/>
  <c r="BE14" i="1"/>
  <c r="AX14" i="1"/>
  <c r="AW14" i="1"/>
  <c r="AV14" i="1"/>
  <c r="BI14" i="1" s="1"/>
  <c r="AU14" i="1"/>
  <c r="AT14" i="1"/>
  <c r="AS14" i="1"/>
  <c r="AR14" i="1"/>
  <c r="AQ14" i="1"/>
  <c r="AP14" i="1"/>
  <c r="AO14" i="1"/>
  <c r="AN14" i="1"/>
  <c r="A14" i="1"/>
  <c r="BO13" i="1"/>
  <c r="BN13" i="1"/>
  <c r="BP13" i="1" s="1"/>
  <c r="BL13" i="1"/>
  <c r="BK13" i="1"/>
  <c r="BJ13" i="1"/>
  <c r="BG13" i="1" a="1"/>
  <c r="BG13" i="1" s="1"/>
  <c r="BF13" i="1" s="1"/>
  <c r="BH13" i="1" s="1"/>
  <c r="BE13" i="1"/>
  <c r="AX13" i="1"/>
  <c r="AW13" i="1"/>
  <c r="AV13" i="1"/>
  <c r="BI13" i="1" s="1"/>
  <c r="AU13" i="1"/>
  <c r="AT13" i="1"/>
  <c r="AS13" i="1"/>
  <c r="AR13" i="1"/>
  <c r="AQ13" i="1"/>
  <c r="AP13" i="1"/>
  <c r="AO13" i="1"/>
  <c r="AN13" i="1"/>
  <c r="A13" i="1"/>
  <c r="BO12" i="1"/>
  <c r="BN12" i="1"/>
  <c r="BP12" i="1" s="1"/>
  <c r="BL12" i="1"/>
  <c r="BK12" i="1"/>
  <c r="BJ12" i="1"/>
  <c r="BG12" i="1" a="1"/>
  <c r="BG12" i="1" s="1"/>
  <c r="BF12" i="1" s="1"/>
  <c r="BH12" i="1" s="1"/>
  <c r="BE12" i="1"/>
  <c r="AX12" i="1"/>
  <c r="AW12" i="1"/>
  <c r="AV12" i="1"/>
  <c r="BI12" i="1" s="1"/>
  <c r="AU12" i="1"/>
  <c r="AT12" i="1"/>
  <c r="AS12" i="1"/>
  <c r="AR12" i="1"/>
  <c r="AQ12" i="1"/>
  <c r="AP12" i="1"/>
  <c r="AO12" i="1"/>
  <c r="AN12" i="1"/>
  <c r="A12" i="1"/>
  <c r="BO11" i="1"/>
  <c r="BN11" i="1"/>
  <c r="BP11" i="1" s="1"/>
  <c r="BL11" i="1"/>
  <c r="BK11" i="1"/>
  <c r="BJ11" i="1"/>
  <c r="BG11" i="1" a="1"/>
  <c r="BG11" i="1" s="1"/>
  <c r="BF11" i="1" s="1"/>
  <c r="BH11" i="1" s="1"/>
  <c r="BE11" i="1"/>
  <c r="AX11" i="1"/>
  <c r="AW11" i="1"/>
  <c r="AV11" i="1"/>
  <c r="BI11" i="1" s="1"/>
  <c r="AU11" i="1"/>
  <c r="AT11" i="1"/>
  <c r="AS11" i="1"/>
  <c r="AR11" i="1"/>
  <c r="AQ11" i="1"/>
  <c r="AP11" i="1"/>
  <c r="AO11" i="1"/>
  <c r="AN11" i="1"/>
  <c r="A11" i="1"/>
  <c r="BO10" i="1"/>
  <c r="BN10" i="1"/>
  <c r="BP10" i="1" s="1"/>
  <c r="BL10" i="1"/>
  <c r="BK10" i="1"/>
  <c r="BJ10" i="1"/>
  <c r="BG10" i="1" a="1"/>
  <c r="BG10" i="1" s="1"/>
  <c r="BF10" i="1" s="1"/>
  <c r="BH10" i="1" s="1"/>
  <c r="BE10" i="1"/>
  <c r="AX10" i="1"/>
  <c r="AW10" i="1"/>
  <c r="AV10" i="1"/>
  <c r="BI10" i="1" s="1"/>
  <c r="AU10" i="1"/>
  <c r="AT10" i="1"/>
  <c r="AS10" i="1"/>
  <c r="AR10" i="1"/>
  <c r="AQ10" i="1"/>
  <c r="AP10" i="1"/>
  <c r="AO10" i="1"/>
  <c r="AN10" i="1"/>
  <c r="A10" i="1"/>
  <c r="BO9" i="1"/>
  <c r="BN9" i="1"/>
  <c r="BP9" i="1" s="1"/>
  <c r="BL9" i="1"/>
  <c r="BK9" i="1"/>
  <c r="BJ9" i="1"/>
  <c r="BG9" i="1" a="1"/>
  <c r="BG9" i="1" s="1"/>
  <c r="BF9" i="1" s="1"/>
  <c r="BH9" i="1" s="1"/>
  <c r="BE9" i="1"/>
  <c r="AX9" i="1"/>
  <c r="AW9" i="1"/>
  <c r="AV9" i="1"/>
  <c r="BI9" i="1" s="1"/>
  <c r="AU9" i="1"/>
  <c r="AT9" i="1"/>
  <c r="AS9" i="1"/>
  <c r="AR9" i="1"/>
  <c r="AQ9" i="1"/>
  <c r="AP9" i="1"/>
  <c r="AO9" i="1"/>
  <c r="AN9" i="1"/>
  <c r="A9" i="1"/>
  <c r="BO8" i="1"/>
  <c r="BN8" i="1"/>
  <c r="BP8" i="1" s="1"/>
  <c r="BL8" i="1"/>
  <c r="BK8" i="1"/>
  <c r="BJ8" i="1"/>
  <c r="BG8" i="1" a="1"/>
  <c r="BG8" i="1" s="1"/>
  <c r="BF8" i="1" s="1"/>
  <c r="BH8" i="1" s="1"/>
  <c r="BE8" i="1"/>
  <c r="AX8" i="1"/>
  <c r="AW8" i="1"/>
  <c r="AV8" i="1"/>
  <c r="BI8" i="1" s="1"/>
  <c r="AU8" i="1"/>
  <c r="AT8" i="1"/>
  <c r="AS8" i="1"/>
  <c r="AR8" i="1"/>
  <c r="AQ8" i="1"/>
  <c r="AP8" i="1"/>
  <c r="AO8" i="1"/>
  <c r="AN8" i="1"/>
  <c r="A8" i="1"/>
  <c r="BO7" i="1"/>
  <c r="BN7" i="1"/>
  <c r="BP7" i="1" s="1"/>
  <c r="BL7" i="1"/>
  <c r="BK7" i="1"/>
  <c r="BJ7" i="1"/>
  <c r="BG7" i="1" a="1"/>
  <c r="BG7" i="1" s="1"/>
  <c r="BF7" i="1" s="1"/>
  <c r="BH7" i="1" s="1"/>
  <c r="BE7" i="1"/>
  <c r="AX7" i="1"/>
  <c r="AW7" i="1"/>
  <c r="AV7" i="1"/>
  <c r="BI7" i="1" s="1"/>
  <c r="AU7" i="1"/>
  <c r="AT7" i="1"/>
  <c r="AS7" i="1"/>
  <c r="AR7" i="1"/>
  <c r="AQ7" i="1"/>
  <c r="AP7" i="1"/>
  <c r="AO7" i="1"/>
  <c r="AN7" i="1"/>
  <c r="A7" i="1"/>
  <c r="BO6" i="1"/>
  <c r="BN6" i="1"/>
  <c r="BP6" i="1" s="1"/>
  <c r="BL6" i="1"/>
  <c r="BK6" i="1"/>
  <c r="BJ6" i="1"/>
  <c r="BG6" i="1" a="1"/>
  <c r="BG6" i="1" s="1"/>
  <c r="BF6" i="1" s="1"/>
  <c r="BH6" i="1" s="1"/>
  <c r="BE6" i="1"/>
  <c r="AX6" i="1"/>
  <c r="AW6" i="1"/>
  <c r="AV6" i="1"/>
  <c r="BI6" i="1" s="1"/>
  <c r="AU6" i="1"/>
  <c r="AT6" i="1"/>
  <c r="AS6" i="1"/>
  <c r="AR6" i="1"/>
  <c r="AQ6" i="1"/>
  <c r="AP6" i="1"/>
  <c r="AO6" i="1"/>
  <c r="AN6" i="1"/>
  <c r="A6" i="1"/>
  <c r="BO5" i="1"/>
  <c r="BN5" i="1"/>
  <c r="BP5" i="1" s="1"/>
  <c r="BL5" i="1"/>
  <c r="BK5" i="1"/>
  <c r="BJ5" i="1"/>
  <c r="BG5" i="1" a="1"/>
  <c r="BG5" i="1" s="1"/>
  <c r="BF5" i="1" s="1"/>
  <c r="BH5" i="1" s="1"/>
  <c r="BE5" i="1"/>
  <c r="AX5" i="1"/>
  <c r="AW5" i="1"/>
  <c r="AV5" i="1"/>
  <c r="BI5" i="1" s="1"/>
  <c r="AU5" i="1"/>
  <c r="AT5" i="1"/>
  <c r="AS5" i="1"/>
  <c r="AR5" i="1"/>
  <c r="AQ5" i="1"/>
  <c r="AP5" i="1"/>
  <c r="AO5" i="1"/>
  <c r="AN5" i="1"/>
  <c r="A5" i="1"/>
  <c r="BR4" i="1" a="1"/>
  <c r="BR4" i="1" s="1"/>
  <c r="BO4" i="1"/>
  <c r="BP4" i="1" s="1"/>
  <c r="BN4" i="1"/>
  <c r="BK4" i="1"/>
  <c r="BL4" i="1" s="1"/>
  <c r="BJ4" i="1"/>
  <c r="BG4" i="1" a="1"/>
  <c r="BG4" i="1" s="1"/>
  <c r="BF4" i="1" s="1"/>
  <c r="BH4" i="1" s="1"/>
  <c r="BE4" i="1"/>
  <c r="AX4" i="1"/>
  <c r="AW4" i="1"/>
  <c r="AV4" i="1"/>
  <c r="AU4" i="1"/>
  <c r="AT4" i="1"/>
  <c r="AS4" i="1"/>
  <c r="AR4" i="1"/>
  <c r="AQ4" i="1"/>
  <c r="AP4" i="1"/>
  <c r="AN4" i="1"/>
  <c r="A4" i="1"/>
  <c r="AO4" i="1" s="1"/>
  <c r="BI54" i="1" l="1"/>
  <c r="BI4" i="1"/>
  <c r="BI46" i="1"/>
  <c r="BI48" i="1"/>
  <c r="AO49" i="1"/>
  <c r="AO53" i="1"/>
</calcChain>
</file>

<file path=xl/sharedStrings.xml><?xml version="1.0" encoding="utf-8"?>
<sst xmlns="http://schemas.openxmlformats.org/spreadsheetml/2006/main" count="416" uniqueCount="35">
  <si>
    <t>mai-2018</t>
  </si>
  <si>
    <t>Formation</t>
  </si>
  <si>
    <t>Stage</t>
  </si>
  <si>
    <t>Présence</t>
  </si>
  <si>
    <t>Maladie</t>
  </si>
  <si>
    <t>Absence</t>
  </si>
  <si>
    <t>Conges</t>
  </si>
  <si>
    <t>Ancienneté</t>
  </si>
  <si>
    <t>Sans Solde</t>
  </si>
  <si>
    <t>Rtt</t>
  </si>
  <si>
    <t>C Exceptionnel</t>
  </si>
  <si>
    <t>Nbre de jours</t>
  </si>
  <si>
    <t>Début du congès</t>
  </si>
  <si>
    <t>Reprise du travail</t>
  </si>
  <si>
    <t>Type</t>
  </si>
  <si>
    <t>Congès ayant droit</t>
  </si>
  <si>
    <t>Congès pris</t>
  </si>
  <si>
    <t>Reste(s)</t>
  </si>
  <si>
    <t>P</t>
  </si>
  <si>
    <t>CP</t>
  </si>
  <si>
    <t>RTT</t>
  </si>
  <si>
    <t>F</t>
  </si>
  <si>
    <t>R</t>
  </si>
  <si>
    <t>S</t>
  </si>
  <si>
    <t>A</t>
  </si>
  <si>
    <t>CA</t>
  </si>
  <si>
    <t>CE</t>
  </si>
  <si>
    <t>Congè ayant droit</t>
  </si>
  <si>
    <t>M</t>
  </si>
  <si>
    <t>Nom</t>
  </si>
  <si>
    <t>Date</t>
  </si>
  <si>
    <t>Motif de l'absence</t>
  </si>
  <si>
    <t>Année</t>
  </si>
  <si>
    <t>Jours Fériés</t>
  </si>
  <si>
    <t>Pâques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</si>
</sst>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"/>
    <numFmt numFmtId="165" formatCode="ddd"/>
    <numFmt numFmtId="166" formatCode="dd"/>
  </numFmts>
  <fonts count="47" x14ac:knownFonts="1">
    <font>
      <sz val="10"/>
      <name val="Arial"/>
    </font>
    <font>
      <b/>
      <sz val="11"/>
      <color theme="1"/>
      <name val="Calibri"/>
      <family val="2"/>
      <scheme val="minor"/>
    </font>
    <font>
      <sz val="10"/>
      <name val="Arial"/>
    </font>
    <font>
      <b/>
      <i/>
      <sz val="16"/>
      <color indexed="8"/>
      <name val="Calibri"/>
      <family val="2"/>
      <scheme val="minor"/>
    </font>
    <font>
      <b/>
      <i/>
      <sz val="16"/>
      <color theme="0"/>
      <name val="Calibri"/>
      <family val="2"/>
      <scheme val="minor"/>
    </font>
    <font>
      <sz val="10"/>
      <name val="Arial"/>
      <family val="2"/>
    </font>
    <font>
      <sz val="10"/>
      <color theme="0" tint="-0.3499862666707357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 tint="-0.34998626667073579"/>
      <name val="Calibri"/>
      <family val="2"/>
      <scheme val="minor"/>
    </font>
    <font>
      <sz val="8"/>
      <color indexed="8"/>
      <name val="Arial"/>
      <family val="2"/>
    </font>
    <font>
      <b/>
      <sz val="6"/>
      <color indexed="8"/>
      <name val="Arial"/>
      <family val="2"/>
    </font>
    <font>
      <b/>
      <sz val="6"/>
      <color theme="0"/>
      <name val="Arial"/>
      <family val="2"/>
    </font>
    <font>
      <sz val="8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8"/>
      <color theme="0"/>
      <name val="Arial"/>
      <family val="2"/>
    </font>
    <font>
      <sz val="10"/>
      <name val="MS Sans Serif"/>
      <family val="2"/>
    </font>
    <font>
      <b/>
      <sz val="8.5"/>
      <name val="MS Sans Serif"/>
      <family val="2"/>
    </font>
    <font>
      <b/>
      <sz val="8.5"/>
      <color indexed="8"/>
      <name val="MS Sans Serif"/>
      <family val="2"/>
    </font>
    <font>
      <b/>
      <sz val="8"/>
      <color indexed="8"/>
      <name val="MS Sans Serif"/>
      <family val="2"/>
    </font>
    <font>
      <b/>
      <sz val="8"/>
      <name val="Arial"/>
      <family val="2"/>
    </font>
    <font>
      <b/>
      <sz val="10"/>
      <color theme="0"/>
      <name val="Calibri"/>
      <family val="2"/>
      <scheme val="minor"/>
    </font>
    <font>
      <b/>
      <sz val="8.5"/>
      <color indexed="9"/>
      <name val="MS Sans Serif"/>
      <family val="2"/>
    </font>
    <font>
      <b/>
      <sz val="8.5"/>
      <color indexed="11"/>
      <name val="MS Sans Serif"/>
      <family val="2"/>
    </font>
    <font>
      <b/>
      <sz val="8.5"/>
      <color indexed="10"/>
      <name val="MS Sans Serif"/>
      <family val="2"/>
    </font>
    <font>
      <i/>
      <sz val="8.5"/>
      <color indexed="8"/>
      <name val="Arial"/>
      <family val="2"/>
    </font>
    <font>
      <b/>
      <sz val="6"/>
      <color indexed="8"/>
      <name val="MS Sans Serif"/>
      <family val="2"/>
    </font>
    <font>
      <b/>
      <sz val="10"/>
      <color theme="0"/>
      <name val="Arial Narrow"/>
      <family val="2"/>
    </font>
    <font>
      <b/>
      <sz val="10"/>
      <name val="Arial Narrow"/>
      <family val="2"/>
    </font>
    <font>
      <b/>
      <sz val="10"/>
      <name val="Arial"/>
      <family val="2"/>
    </font>
    <font>
      <b/>
      <sz val="10"/>
      <color indexed="8"/>
      <name val="MS Sans Serif"/>
      <family val="2"/>
    </font>
    <font>
      <sz val="10"/>
      <color indexed="8"/>
      <name val="Arial"/>
      <family val="2"/>
    </font>
    <font>
      <sz val="8.5"/>
      <color indexed="8"/>
      <name val="Arial"/>
      <family val="2"/>
    </font>
    <font>
      <b/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sz val="8"/>
      <color indexed="9"/>
      <name val="Arial"/>
      <family val="2"/>
    </font>
    <font>
      <sz val="8"/>
      <name val="Verdana"/>
      <family val="2"/>
    </font>
    <font>
      <sz val="8"/>
      <color theme="0"/>
      <name val="Verdana"/>
      <family val="2"/>
    </font>
    <font>
      <b/>
      <i/>
      <sz val="7"/>
      <color theme="0"/>
      <name val="Verdana"/>
      <family val="2"/>
    </font>
    <font>
      <b/>
      <i/>
      <sz val="8"/>
      <color theme="0"/>
      <name val="Verdana"/>
      <family val="2"/>
    </font>
    <font>
      <sz val="6"/>
      <color theme="0"/>
      <name val="Verdana"/>
      <family val="2"/>
    </font>
    <font>
      <u/>
      <sz val="10"/>
      <color indexed="12"/>
      <name val="Arial"/>
      <family val="2"/>
    </font>
    <font>
      <u/>
      <sz val="8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7" fillId="0" borderId="6" applyBorder="0"/>
    <xf numFmtId="0" fontId="2" fillId="0" borderId="0"/>
    <xf numFmtId="0" fontId="45" fillId="0" borderId="0" applyNumberFormat="0" applyFill="0" applyBorder="0" applyAlignment="0" applyProtection="0">
      <alignment vertical="top"/>
      <protection locked="0"/>
    </xf>
  </cellStyleXfs>
  <cellXfs count="225">
    <xf numFmtId="0" fontId="0" fillId="0" borderId="0" xfId="0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textRotation="90"/>
    </xf>
    <xf numFmtId="0" fontId="0" fillId="0" borderId="0" xfId="0" applyFill="1"/>
    <xf numFmtId="0" fontId="1" fillId="0" borderId="1" xfId="0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164" fontId="7" fillId="0" borderId="3" xfId="0" applyNumberFormat="1" applyFont="1" applyFill="1" applyBorder="1" applyAlignment="1">
      <alignment horizontal="center" vertical="center" wrapText="1"/>
    </xf>
    <xf numFmtId="164" fontId="8" fillId="0" borderId="3" xfId="0" applyNumberFormat="1" applyFont="1" applyFill="1" applyBorder="1" applyAlignment="1">
      <alignment horizontal="center" vertical="center" wrapText="1"/>
    </xf>
    <xf numFmtId="164" fontId="9" fillId="0" borderId="3" xfId="0" applyNumberFormat="1" applyFont="1" applyFill="1" applyBorder="1" applyAlignment="1">
      <alignment horizontal="center" vertical="center" wrapText="1"/>
    </xf>
    <xf numFmtId="164" fontId="8" fillId="0" borderId="4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/>
    <xf numFmtId="165" fontId="11" fillId="0" borderId="0" xfId="0" applyNumberFormat="1" applyFont="1" applyFill="1" applyAlignment="1">
      <alignment horizontal="center"/>
    </xf>
    <xf numFmtId="165" fontId="12" fillId="0" borderId="0" xfId="0" applyNumberFormat="1" applyFont="1" applyFill="1" applyAlignment="1">
      <alignment horizontal="center"/>
    </xf>
    <xf numFmtId="0" fontId="13" fillId="0" borderId="0" xfId="0" applyFont="1" applyFill="1"/>
    <xf numFmtId="0" fontId="1" fillId="0" borderId="5" xfId="0" applyFont="1" applyFill="1" applyBorder="1" applyAlignment="1">
      <alignment horizontal="center" vertical="center" wrapText="1"/>
    </xf>
    <xf numFmtId="164" fontId="6" fillId="0" borderId="6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9" fillId="0" borderId="0" xfId="0" applyNumberFormat="1" applyFont="1" applyFill="1" applyBorder="1" applyAlignment="1">
      <alignment horizontal="center" vertical="center" wrapText="1"/>
    </xf>
    <xf numFmtId="164" fontId="8" fillId="0" borderId="7" xfId="0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/>
    </xf>
    <xf numFmtId="166" fontId="15" fillId="0" borderId="8" xfId="0" applyNumberFormat="1" applyFont="1" applyFill="1" applyBorder="1" applyAlignment="1">
      <alignment horizontal="center"/>
    </xf>
    <xf numFmtId="166" fontId="15" fillId="0" borderId="0" xfId="0" applyNumberFormat="1" applyFont="1" applyFill="1" applyAlignment="1">
      <alignment horizontal="center"/>
    </xf>
    <xf numFmtId="166" fontId="16" fillId="0" borderId="0" xfId="0" applyNumberFormat="1" applyFont="1" applyFill="1" applyAlignment="1">
      <alignment horizontal="center"/>
    </xf>
    <xf numFmtId="0" fontId="1" fillId="0" borderId="9" xfId="0" applyFont="1" applyFill="1" applyBorder="1" applyAlignment="1">
      <alignment horizontal="center" vertical="center" wrapText="1"/>
    </xf>
    <xf numFmtId="164" fontId="6" fillId="0" borderId="10" xfId="0" applyNumberFormat="1" applyFont="1" applyFill="1" applyBorder="1" applyAlignment="1">
      <alignment horizontal="center" vertical="center" wrapText="1"/>
    </xf>
    <xf numFmtId="164" fontId="7" fillId="0" borderId="8" xfId="0" applyNumberFormat="1" applyFont="1" applyFill="1" applyBorder="1" applyAlignment="1">
      <alignment horizontal="center" vertical="center" wrapText="1"/>
    </xf>
    <xf numFmtId="164" fontId="8" fillId="0" borderId="8" xfId="0" applyNumberFormat="1" applyFont="1" applyFill="1" applyBorder="1" applyAlignment="1">
      <alignment horizontal="center" vertical="center" wrapText="1"/>
    </xf>
    <xf numFmtId="164" fontId="9" fillId="0" borderId="8" xfId="0" applyNumberFormat="1" applyFont="1" applyFill="1" applyBorder="1" applyAlignment="1">
      <alignment horizontal="center" vertical="center" wrapText="1"/>
    </xf>
    <xf numFmtId="164" fontId="8" fillId="0" borderId="11" xfId="0" applyNumberFormat="1" applyFont="1" applyFill="1" applyBorder="1" applyAlignment="1">
      <alignment horizontal="center" vertical="center" wrapText="1"/>
    </xf>
    <xf numFmtId="0" fontId="10" fillId="0" borderId="12" xfId="1" applyFont="1" applyFill="1" applyBorder="1" applyAlignment="1">
      <alignment horizontal="left" vertical="center" wrapText="1"/>
    </xf>
    <xf numFmtId="0" fontId="18" fillId="2" borderId="13" xfId="0" applyFont="1" applyFill="1" applyBorder="1" applyAlignment="1">
      <alignment horizontal="center"/>
    </xf>
    <xf numFmtId="0" fontId="19" fillId="2" borderId="13" xfId="0" applyFont="1" applyFill="1" applyBorder="1" applyAlignment="1">
      <alignment horizontal="center"/>
    </xf>
    <xf numFmtId="0" fontId="18" fillId="0" borderId="13" xfId="0" applyFont="1" applyFill="1" applyBorder="1" applyAlignment="1">
      <alignment horizontal="center"/>
    </xf>
    <xf numFmtId="0" fontId="18" fillId="3" borderId="13" xfId="0" applyFont="1" applyFill="1" applyBorder="1" applyAlignment="1">
      <alignment horizontal="center"/>
    </xf>
    <xf numFmtId="0" fontId="18" fillId="2" borderId="14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13" fillId="0" borderId="15" xfId="0" applyFont="1" applyFill="1" applyBorder="1"/>
    <xf numFmtId="0" fontId="22" fillId="4" borderId="16" xfId="0" applyNumberFormat="1" applyFont="1" applyFill="1" applyBorder="1" applyAlignment="1">
      <alignment horizontal="center" vertical="center" wrapText="1"/>
    </xf>
    <xf numFmtId="14" fontId="22" fillId="4" borderId="16" xfId="0" applyNumberFormat="1" applyFont="1" applyFill="1" applyBorder="1" applyAlignment="1">
      <alignment horizontal="center" vertical="center" wrapText="1"/>
    </xf>
    <xf numFmtId="0" fontId="22" fillId="4" borderId="16" xfId="0" applyFont="1" applyFill="1" applyBorder="1" applyAlignment="1">
      <alignment horizontal="center" vertical="center"/>
    </xf>
    <xf numFmtId="0" fontId="22" fillId="4" borderId="16" xfId="0" applyNumberFormat="1" applyFont="1" applyFill="1" applyBorder="1" applyAlignment="1">
      <alignment horizontal="center" vertical="center"/>
    </xf>
    <xf numFmtId="0" fontId="22" fillId="4" borderId="17" xfId="0" applyNumberFormat="1" applyFont="1" applyFill="1" applyBorder="1" applyAlignment="1">
      <alignment horizontal="right" vertical="center"/>
    </xf>
    <xf numFmtId="0" fontId="22" fillId="4" borderId="18" xfId="0" applyNumberFormat="1" applyFont="1" applyFill="1" applyBorder="1" applyAlignment="1">
      <alignment horizontal="left" vertical="center"/>
    </xf>
    <xf numFmtId="0" fontId="22" fillId="4" borderId="19" xfId="0" applyNumberFormat="1" applyFont="1" applyFill="1" applyBorder="1" applyAlignment="1">
      <alignment horizontal="left" vertical="center"/>
    </xf>
    <xf numFmtId="14" fontId="13" fillId="0" borderId="0" xfId="0" applyNumberFormat="1" applyFont="1" applyFill="1"/>
    <xf numFmtId="0" fontId="10" fillId="0" borderId="20" xfId="1" applyFont="1" applyFill="1" applyBorder="1" applyAlignment="1">
      <alignment horizontal="left" vertical="center" wrapText="1"/>
    </xf>
    <xf numFmtId="0" fontId="18" fillId="2" borderId="21" xfId="0" applyFont="1" applyFill="1" applyBorder="1" applyAlignment="1">
      <alignment horizontal="center"/>
    </xf>
    <xf numFmtId="0" fontId="19" fillId="2" borderId="21" xfId="0" applyFont="1" applyFill="1" applyBorder="1" applyAlignment="1">
      <alignment horizontal="center"/>
    </xf>
    <xf numFmtId="0" fontId="18" fillId="0" borderId="21" xfId="0" applyFont="1" applyFill="1" applyBorder="1" applyAlignment="1">
      <alignment horizontal="center"/>
    </xf>
    <xf numFmtId="0" fontId="18" fillId="3" borderId="21" xfId="0" applyFont="1" applyFill="1" applyBorder="1" applyAlignment="1">
      <alignment horizontal="center"/>
    </xf>
    <xf numFmtId="0" fontId="23" fillId="5" borderId="21" xfId="0" applyFont="1" applyFill="1" applyBorder="1" applyAlignment="1">
      <alignment horizontal="center"/>
    </xf>
    <xf numFmtId="0" fontId="18" fillId="2" borderId="22" xfId="0" applyFont="1" applyFill="1" applyBorder="1" applyAlignment="1">
      <alignment horizontal="center"/>
    </xf>
    <xf numFmtId="0" fontId="13" fillId="0" borderId="23" xfId="0" applyFont="1" applyFill="1" applyBorder="1"/>
    <xf numFmtId="0" fontId="22" fillId="4" borderId="21" xfId="0" applyNumberFormat="1" applyFont="1" applyFill="1" applyBorder="1" applyAlignment="1">
      <alignment horizontal="center" vertical="center" wrapText="1"/>
    </xf>
    <xf numFmtId="14" fontId="22" fillId="4" borderId="21" xfId="0" applyNumberFormat="1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/>
    </xf>
    <xf numFmtId="0" fontId="22" fillId="4" borderId="21" xfId="0" applyNumberFormat="1" applyFont="1" applyFill="1" applyBorder="1" applyAlignment="1">
      <alignment horizontal="center" vertical="center"/>
    </xf>
    <xf numFmtId="0" fontId="22" fillId="4" borderId="24" xfId="0" applyNumberFormat="1" applyFont="1" applyFill="1" applyBorder="1" applyAlignment="1">
      <alignment horizontal="right" vertical="center"/>
    </xf>
    <xf numFmtId="0" fontId="22" fillId="4" borderId="25" xfId="0" applyNumberFormat="1" applyFont="1" applyFill="1" applyBorder="1" applyAlignment="1">
      <alignment horizontal="left" vertical="center"/>
    </xf>
    <xf numFmtId="0" fontId="22" fillId="4" borderId="26" xfId="0" applyNumberFormat="1" applyFont="1" applyFill="1" applyBorder="1" applyAlignment="1">
      <alignment horizontal="left" vertical="center"/>
    </xf>
    <xf numFmtId="0" fontId="10" fillId="0" borderId="27" xfId="1" applyFont="1" applyFill="1" applyBorder="1" applyAlignment="1">
      <alignment horizontal="left" vertical="center" wrapText="1"/>
    </xf>
    <xf numFmtId="0" fontId="19" fillId="0" borderId="21" xfId="0" applyFont="1" applyFill="1" applyBorder="1" applyAlignment="1">
      <alignment horizontal="center"/>
    </xf>
    <xf numFmtId="0" fontId="23" fillId="6" borderId="21" xfId="0" applyFont="1" applyFill="1" applyBorder="1" applyAlignment="1">
      <alignment horizontal="center"/>
    </xf>
    <xf numFmtId="0" fontId="23" fillId="6" borderId="22" xfId="0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" fillId="0" borderId="0" xfId="0" applyFont="1" applyFill="1"/>
    <xf numFmtId="0" fontId="23" fillId="7" borderId="21" xfId="0" applyFont="1" applyFill="1" applyBorder="1" applyAlignment="1">
      <alignment horizontal="center"/>
    </xf>
    <xf numFmtId="0" fontId="23" fillId="2" borderId="21" xfId="0" applyFont="1" applyFill="1" applyBorder="1" applyAlignment="1">
      <alignment horizontal="center"/>
    </xf>
    <xf numFmtId="0" fontId="23" fillId="8" borderId="21" xfId="0" applyFont="1" applyFill="1" applyBorder="1" applyAlignment="1">
      <alignment horizontal="center"/>
    </xf>
    <xf numFmtId="0" fontId="10" fillId="0" borderId="27" xfId="0" applyFont="1" applyFill="1" applyBorder="1" applyAlignment="1">
      <alignment horizontal="left"/>
    </xf>
    <xf numFmtId="0" fontId="10" fillId="0" borderId="28" xfId="0" applyFont="1" applyFill="1" applyBorder="1" applyAlignment="1">
      <alignment horizontal="left"/>
    </xf>
    <xf numFmtId="0" fontId="13" fillId="0" borderId="0" xfId="0" applyFont="1" applyFill="1" applyBorder="1"/>
    <xf numFmtId="0" fontId="10" fillId="0" borderId="29" xfId="0" applyFont="1" applyFill="1" applyBorder="1" applyAlignment="1">
      <alignment horizontal="left"/>
    </xf>
    <xf numFmtId="0" fontId="18" fillId="2" borderId="30" xfId="0" applyFont="1" applyFill="1" applyBorder="1" applyAlignment="1">
      <alignment horizontal="center"/>
    </xf>
    <xf numFmtId="0" fontId="18" fillId="3" borderId="30" xfId="0" applyFont="1" applyFill="1" applyBorder="1" applyAlignment="1">
      <alignment horizontal="center"/>
    </xf>
    <xf numFmtId="0" fontId="18" fillId="2" borderId="31" xfId="0" applyFont="1" applyFill="1" applyBorder="1" applyAlignment="1">
      <alignment horizontal="center"/>
    </xf>
    <xf numFmtId="0" fontId="13" fillId="0" borderId="32" xfId="0" applyFont="1" applyFill="1" applyBorder="1"/>
    <xf numFmtId="0" fontId="22" fillId="4" borderId="33" xfId="0" applyNumberFormat="1" applyFont="1" applyFill="1" applyBorder="1" applyAlignment="1">
      <alignment horizontal="center" vertical="center" wrapText="1"/>
    </xf>
    <xf numFmtId="14" fontId="22" fillId="4" borderId="33" xfId="0" applyNumberFormat="1" applyFont="1" applyFill="1" applyBorder="1" applyAlignment="1">
      <alignment horizontal="center" vertical="center" wrapText="1"/>
    </xf>
    <xf numFmtId="0" fontId="22" fillId="4" borderId="33" xfId="0" applyFont="1" applyFill="1" applyBorder="1" applyAlignment="1">
      <alignment horizontal="center" vertical="center"/>
    </xf>
    <xf numFmtId="0" fontId="22" fillId="4" borderId="33" xfId="0" applyNumberFormat="1" applyFont="1" applyFill="1" applyBorder="1" applyAlignment="1">
      <alignment horizontal="center" vertical="center"/>
    </xf>
    <xf numFmtId="0" fontId="22" fillId="4" borderId="34" xfId="0" applyNumberFormat="1" applyFont="1" applyFill="1" applyBorder="1" applyAlignment="1">
      <alignment horizontal="right" vertical="center"/>
    </xf>
    <xf numFmtId="0" fontId="22" fillId="4" borderId="35" xfId="0" applyNumberFormat="1" applyFont="1" applyFill="1" applyBorder="1" applyAlignment="1">
      <alignment horizontal="left" vertical="center"/>
    </xf>
    <xf numFmtId="0" fontId="22" fillId="4" borderId="36" xfId="0" applyNumberFormat="1" applyFont="1" applyFill="1" applyBorder="1" applyAlignment="1">
      <alignment horizontal="left" vertical="center"/>
    </xf>
    <xf numFmtId="0" fontId="26" fillId="0" borderId="37" xfId="0" applyFont="1" applyFill="1" applyBorder="1" applyAlignment="1">
      <alignment horizontal="left"/>
    </xf>
    <xf numFmtId="0" fontId="27" fillId="0" borderId="38" xfId="0" applyFont="1" applyFill="1" applyBorder="1" applyAlignment="1">
      <alignment horizontal="center"/>
    </xf>
    <xf numFmtId="0" fontId="27" fillId="0" borderId="39" xfId="0" applyFont="1" applyFill="1" applyBorder="1" applyAlignment="1">
      <alignment horizontal="center"/>
    </xf>
    <xf numFmtId="0" fontId="27" fillId="0" borderId="40" xfId="0" applyFont="1" applyFill="1" applyBorder="1" applyAlignment="1">
      <alignment horizontal="center"/>
    </xf>
    <xf numFmtId="0" fontId="27" fillId="0" borderId="41" xfId="0" applyFont="1" applyFill="1" applyBorder="1" applyAlignment="1">
      <alignment horizontal="center"/>
    </xf>
    <xf numFmtId="0" fontId="27" fillId="0" borderId="42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28" fillId="0" borderId="0" xfId="0" applyNumberFormat="1" applyFont="1" applyFill="1" applyBorder="1" applyAlignment="1">
      <alignment horizontal="center" wrapText="1"/>
    </xf>
    <xf numFmtId="14" fontId="28" fillId="0" borderId="0" xfId="0" applyNumberFormat="1" applyFont="1" applyFill="1" applyBorder="1" applyAlignment="1">
      <alignment horizontal="center" wrapText="1"/>
    </xf>
    <xf numFmtId="0" fontId="16" fillId="0" borderId="0" xfId="0" applyFont="1" applyFill="1" applyBorder="1" applyAlignment="1">
      <alignment horizontal="center" vertical="center"/>
    </xf>
    <xf numFmtId="0" fontId="29" fillId="0" borderId="2" xfId="0" applyNumberFormat="1" applyFont="1" applyFill="1" applyBorder="1" applyAlignment="1">
      <alignment horizontal="center"/>
    </xf>
    <xf numFmtId="0" fontId="29" fillId="0" borderId="3" xfId="0" applyNumberFormat="1" applyFont="1" applyFill="1" applyBorder="1" applyAlignment="1">
      <alignment horizontal="center"/>
    </xf>
    <xf numFmtId="0" fontId="29" fillId="0" borderId="3" xfId="0" applyNumberFormat="1" applyFont="1" applyFill="1" applyBorder="1" applyAlignment="1"/>
    <xf numFmtId="0" fontId="30" fillId="0" borderId="0" xfId="0" applyFont="1" applyFill="1" applyBorder="1" applyAlignment="1"/>
    <xf numFmtId="0" fontId="26" fillId="0" borderId="0" xfId="0" applyFont="1" applyFill="1" applyBorder="1" applyAlignment="1">
      <alignment horizontal="left"/>
    </xf>
    <xf numFmtId="0" fontId="28" fillId="0" borderId="6" xfId="0" applyNumberFormat="1" applyFont="1" applyFill="1" applyBorder="1" applyAlignment="1">
      <alignment horizontal="center"/>
    </xf>
    <xf numFmtId="0" fontId="28" fillId="0" borderId="0" xfId="0" applyNumberFormat="1" applyFont="1" applyFill="1" applyBorder="1" applyAlignment="1">
      <alignment horizontal="center"/>
    </xf>
    <xf numFmtId="0" fontId="28" fillId="0" borderId="0" xfId="0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left"/>
    </xf>
    <xf numFmtId="0" fontId="28" fillId="0" borderId="7" xfId="0" applyNumberFormat="1" applyFont="1" applyFill="1" applyBorder="1" applyAlignment="1">
      <alignment horizontal="left"/>
    </xf>
    <xf numFmtId="0" fontId="13" fillId="0" borderId="6" xfId="0" applyFont="1" applyFill="1" applyBorder="1"/>
    <xf numFmtId="0" fontId="13" fillId="0" borderId="7" xfId="0" applyFont="1" applyFill="1" applyBorder="1"/>
    <xf numFmtId="0" fontId="0" fillId="0" borderId="0" xfId="0" applyFill="1" applyBorder="1"/>
    <xf numFmtId="0" fontId="0" fillId="0" borderId="6" xfId="0" applyFill="1" applyBorder="1"/>
    <xf numFmtId="0" fontId="0" fillId="0" borderId="7" xfId="0" applyFill="1" applyBorder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/>
    <xf numFmtId="14" fontId="14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0" fontId="10" fillId="0" borderId="0" xfId="0" applyFont="1" applyFill="1" applyBorder="1" applyAlignment="1"/>
    <xf numFmtId="14" fontId="32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33" fillId="0" borderId="0" xfId="0" applyFont="1" applyFill="1" applyBorder="1"/>
    <xf numFmtId="0" fontId="32" fillId="0" borderId="0" xfId="0" applyFont="1" applyFill="1" applyBorder="1" applyAlignment="1">
      <alignment horizontal="center"/>
    </xf>
    <xf numFmtId="0" fontId="32" fillId="0" borderId="0" xfId="0" applyFont="1" applyFill="1" applyBorder="1"/>
    <xf numFmtId="0" fontId="34" fillId="0" borderId="0" xfId="0" applyFont="1" applyFill="1" applyBorder="1" applyAlignment="1">
      <alignment horizontal="center" vertical="center" wrapText="1"/>
    </xf>
    <xf numFmtId="0" fontId="30" fillId="0" borderId="0" xfId="0" applyFont="1" applyFill="1"/>
    <xf numFmtId="164" fontId="34" fillId="0" borderId="6" xfId="0" applyNumberFormat="1" applyFont="1" applyFill="1" applyBorder="1" applyAlignment="1">
      <alignment horizontal="center" vertical="center" wrapText="1"/>
    </xf>
    <xf numFmtId="164" fontId="34" fillId="0" borderId="0" xfId="0" applyNumberFormat="1" applyFont="1" applyFill="1" applyBorder="1" applyAlignment="1">
      <alignment horizontal="center" vertical="center" wrapText="1"/>
    </xf>
    <xf numFmtId="164" fontId="34" fillId="0" borderId="0" xfId="0" applyNumberFormat="1" applyFont="1" applyFill="1" applyBorder="1" applyAlignment="1">
      <alignment vertical="center" wrapText="1"/>
    </xf>
    <xf numFmtId="0" fontId="33" fillId="0" borderId="8" xfId="0" applyFont="1" applyFill="1" applyBorder="1"/>
    <xf numFmtId="14" fontId="32" fillId="0" borderId="8" xfId="0" applyNumberFormat="1" applyFont="1" applyFill="1" applyBorder="1" applyAlignment="1">
      <alignment horizontal="center"/>
    </xf>
    <xf numFmtId="0" fontId="10" fillId="0" borderId="8" xfId="0" applyFont="1" applyFill="1" applyBorder="1" applyAlignment="1">
      <alignment horizontal="center"/>
    </xf>
    <xf numFmtId="0" fontId="14" fillId="0" borderId="43" xfId="0" applyFont="1" applyFill="1" applyBorder="1" applyAlignment="1">
      <alignment horizontal="center" vertical="center"/>
    </xf>
    <xf numFmtId="166" fontId="15" fillId="0" borderId="39" xfId="0" applyNumberFormat="1" applyFont="1" applyFill="1" applyBorder="1" applyAlignment="1">
      <alignment horizontal="center"/>
    </xf>
    <xf numFmtId="166" fontId="15" fillId="0" borderId="40" xfId="0" applyNumberFormat="1" applyFont="1" applyFill="1" applyBorder="1" applyAlignment="1">
      <alignment horizontal="center"/>
    </xf>
    <xf numFmtId="166" fontId="15" fillId="0" borderId="44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164" fontId="34" fillId="0" borderId="10" xfId="0" applyNumberFormat="1" applyFont="1" applyFill="1" applyBorder="1" applyAlignment="1">
      <alignment horizontal="center" vertical="center" wrapText="1"/>
    </xf>
    <xf numFmtId="164" fontId="34" fillId="0" borderId="8" xfId="0" applyNumberFormat="1" applyFont="1" applyFill="1" applyBorder="1" applyAlignment="1">
      <alignment horizontal="center" vertical="center" wrapText="1"/>
    </xf>
    <xf numFmtId="164" fontId="34" fillId="0" borderId="8" xfId="0" applyNumberFormat="1" applyFont="1" applyFill="1" applyBorder="1" applyAlignment="1">
      <alignment vertical="center" wrapText="1"/>
    </xf>
    <xf numFmtId="0" fontId="10" fillId="0" borderId="45" xfId="0" applyFont="1" applyFill="1" applyBorder="1" applyAlignment="1"/>
    <xf numFmtId="0" fontId="19" fillId="0" borderId="13" xfId="0" applyFont="1" applyFill="1" applyBorder="1" applyAlignment="1">
      <alignment horizontal="center"/>
    </xf>
    <xf numFmtId="0" fontId="23" fillId="6" borderId="13" xfId="0" applyFont="1" applyFill="1" applyBorder="1" applyAlignment="1">
      <alignment horizontal="center"/>
    </xf>
    <xf numFmtId="0" fontId="35" fillId="4" borderId="16" xfId="0" applyFont="1" applyFill="1" applyBorder="1" applyAlignment="1">
      <alignment horizontal="center" vertical="center"/>
    </xf>
    <xf numFmtId="0" fontId="22" fillId="4" borderId="46" xfId="0" applyNumberFormat="1" applyFont="1" applyFill="1" applyBorder="1" applyAlignment="1">
      <alignment horizontal="left" vertical="center"/>
    </xf>
    <xf numFmtId="0" fontId="22" fillId="4" borderId="16" xfId="0" applyFont="1" applyFill="1" applyBorder="1" applyAlignment="1">
      <alignment vertical="center"/>
    </xf>
    <xf numFmtId="0" fontId="22" fillId="4" borderId="17" xfId="0" applyFont="1" applyFill="1" applyBorder="1" applyAlignment="1">
      <alignment vertical="center"/>
    </xf>
    <xf numFmtId="0" fontId="22" fillId="4" borderId="18" xfId="0" applyFont="1" applyFill="1" applyBorder="1" applyAlignment="1">
      <alignment vertical="center"/>
    </xf>
    <xf numFmtId="0" fontId="22" fillId="4" borderId="19" xfId="0" applyFont="1" applyFill="1" applyBorder="1" applyAlignment="1">
      <alignment vertical="center"/>
    </xf>
    <xf numFmtId="0" fontId="10" fillId="0" borderId="20" xfId="0" applyFont="1" applyFill="1" applyBorder="1" applyAlignment="1"/>
    <xf numFmtId="0" fontId="23" fillId="9" borderId="21" xfId="0" applyFont="1" applyFill="1" applyBorder="1" applyAlignment="1">
      <alignment horizontal="center"/>
    </xf>
    <xf numFmtId="0" fontId="23" fillId="10" borderId="21" xfId="0" applyFont="1" applyFill="1" applyBorder="1" applyAlignment="1">
      <alignment horizontal="center"/>
    </xf>
    <xf numFmtId="0" fontId="23" fillId="10" borderId="13" xfId="0" applyFont="1" applyFill="1" applyBorder="1" applyAlignment="1">
      <alignment horizontal="center"/>
    </xf>
    <xf numFmtId="0" fontId="35" fillId="4" borderId="21" xfId="0" applyFont="1" applyFill="1" applyBorder="1" applyAlignment="1">
      <alignment horizontal="center" vertical="center"/>
    </xf>
    <xf numFmtId="0" fontId="22" fillId="4" borderId="13" xfId="0" applyNumberFormat="1" applyFont="1" applyFill="1" applyBorder="1" applyAlignment="1">
      <alignment horizontal="center" vertical="center"/>
    </xf>
    <xf numFmtId="0" fontId="22" fillId="4" borderId="47" xfId="0" applyNumberFormat="1" applyFont="1" applyFill="1" applyBorder="1" applyAlignment="1">
      <alignment horizontal="right" vertical="center"/>
    </xf>
    <xf numFmtId="0" fontId="22" fillId="4" borderId="48" xfId="0" applyNumberFormat="1" applyFont="1" applyFill="1" applyBorder="1" applyAlignment="1">
      <alignment horizontal="left" vertical="center"/>
    </xf>
    <xf numFmtId="0" fontId="22" fillId="4" borderId="21" xfId="0" applyFont="1" applyFill="1" applyBorder="1" applyAlignment="1">
      <alignment vertical="center"/>
    </xf>
    <xf numFmtId="0" fontId="22" fillId="4" borderId="24" xfId="0" applyFont="1" applyFill="1" applyBorder="1" applyAlignment="1">
      <alignment vertical="center"/>
    </xf>
    <xf numFmtId="0" fontId="22" fillId="4" borderId="25" xfId="0" applyFont="1" applyFill="1" applyBorder="1" applyAlignment="1">
      <alignment vertical="center"/>
    </xf>
    <xf numFmtId="0" fontId="22" fillId="4" borderId="26" xfId="0" applyFont="1" applyFill="1" applyBorder="1" applyAlignment="1">
      <alignment vertical="center"/>
    </xf>
    <xf numFmtId="0" fontId="10" fillId="0" borderId="27" xfId="0" applyFont="1" applyFill="1" applyBorder="1" applyAlignment="1"/>
    <xf numFmtId="0" fontId="0" fillId="2" borderId="0" xfId="0" applyFill="1"/>
    <xf numFmtId="0" fontId="18" fillId="0" borderId="30" xfId="0" applyFont="1" applyFill="1" applyBorder="1" applyAlignment="1">
      <alignment horizontal="center"/>
    </xf>
    <xf numFmtId="0" fontId="27" fillId="0" borderId="44" xfId="0" applyFont="1" applyFill="1" applyBorder="1" applyAlignment="1">
      <alignment horizontal="center"/>
    </xf>
    <xf numFmtId="0" fontId="35" fillId="4" borderId="33" xfId="0" applyFont="1" applyFill="1" applyBorder="1" applyAlignment="1">
      <alignment horizontal="center" vertical="center"/>
    </xf>
    <xf numFmtId="0" fontId="22" fillId="4" borderId="49" xfId="0" applyNumberFormat="1" applyFont="1" applyFill="1" applyBorder="1" applyAlignment="1">
      <alignment horizontal="center" vertical="center"/>
    </xf>
    <xf numFmtId="0" fontId="22" fillId="4" borderId="8" xfId="0" applyNumberFormat="1" applyFont="1" applyFill="1" applyBorder="1" applyAlignment="1">
      <alignment horizontal="left" vertical="center"/>
    </xf>
    <xf numFmtId="0" fontId="22" fillId="4" borderId="33" xfId="0" applyFont="1" applyFill="1" applyBorder="1" applyAlignment="1">
      <alignment vertical="center"/>
    </xf>
    <xf numFmtId="0" fontId="22" fillId="4" borderId="34" xfId="0" applyFont="1" applyFill="1" applyBorder="1" applyAlignment="1">
      <alignment vertical="center"/>
    </xf>
    <xf numFmtId="0" fontId="22" fillId="4" borderId="35" xfId="0" applyFont="1" applyFill="1" applyBorder="1" applyAlignment="1">
      <alignment vertical="center"/>
    </xf>
    <xf numFmtId="0" fontId="22" fillId="4" borderId="36" xfId="0" applyFont="1" applyFill="1" applyBorder="1" applyAlignment="1">
      <alignment vertical="center"/>
    </xf>
    <xf numFmtId="0" fontId="36" fillId="0" borderId="0" xfId="0" applyFont="1" applyFill="1" applyBorder="1" applyAlignment="1">
      <alignment horizontal="center"/>
    </xf>
    <xf numFmtId="0" fontId="32" fillId="0" borderId="0" xfId="0" applyFont="1" applyFill="1" applyBorder="1" applyAlignment="1"/>
    <xf numFmtId="0" fontId="0" fillId="0" borderId="0" xfId="0" applyFill="1" applyBorder="1" applyAlignment="1"/>
    <xf numFmtId="0" fontId="37" fillId="0" borderId="0" xfId="0" applyFont="1" applyFill="1" applyBorder="1" applyAlignment="1"/>
    <xf numFmtId="0" fontId="5" fillId="0" borderId="0" xfId="0" applyFont="1" applyFill="1" applyBorder="1"/>
    <xf numFmtId="0" fontId="30" fillId="0" borderId="15" xfId="0" applyFont="1" applyFill="1" applyBorder="1"/>
    <xf numFmtId="14" fontId="30" fillId="0" borderId="17" xfId="0" applyNumberFormat="1" applyFont="1" applyFill="1" applyBorder="1" applyAlignment="1">
      <alignment horizontal="center"/>
    </xf>
    <xf numFmtId="14" fontId="30" fillId="0" borderId="46" xfId="0" applyNumberFormat="1" applyFont="1" applyFill="1" applyBorder="1" applyAlignment="1">
      <alignment horizontal="center"/>
    </xf>
    <xf numFmtId="14" fontId="30" fillId="0" borderId="18" xfId="0" applyNumberFormat="1" applyFont="1" applyFill="1" applyBorder="1" applyAlignment="1">
      <alignment horizontal="center"/>
    </xf>
    <xf numFmtId="0" fontId="30" fillId="0" borderId="17" xfId="0" applyFont="1" applyFill="1" applyBorder="1" applyAlignment="1">
      <alignment horizontal="center"/>
    </xf>
    <xf numFmtId="0" fontId="30" fillId="0" borderId="46" xfId="0" applyFont="1" applyFill="1" applyBorder="1" applyAlignment="1">
      <alignment horizontal="center"/>
    </xf>
    <xf numFmtId="0" fontId="30" fillId="0" borderId="19" xfId="0" applyFont="1" applyFill="1" applyBorder="1" applyAlignment="1">
      <alignment horizontal="center"/>
    </xf>
    <xf numFmtId="0" fontId="10" fillId="0" borderId="23" xfId="0" applyFont="1" applyFill="1" applyBorder="1" applyAlignment="1"/>
    <xf numFmtId="14" fontId="32" fillId="0" borderId="24" xfId="0" applyNumberFormat="1" applyFont="1" applyFill="1" applyBorder="1" applyAlignment="1">
      <alignment horizontal="center"/>
    </xf>
    <xf numFmtId="14" fontId="32" fillId="0" borderId="50" xfId="0" applyNumberFormat="1" applyFont="1" applyFill="1" applyBorder="1" applyAlignment="1">
      <alignment horizontal="center"/>
    </xf>
    <xf numFmtId="14" fontId="32" fillId="0" borderId="25" xfId="0" applyNumberFormat="1" applyFont="1" applyFill="1" applyBorder="1" applyAlignment="1">
      <alignment horizontal="center"/>
    </xf>
    <xf numFmtId="0" fontId="10" fillId="0" borderId="24" xfId="0" applyFont="1" applyFill="1" applyBorder="1" applyAlignment="1">
      <alignment horizontal="center"/>
    </xf>
    <xf numFmtId="0" fontId="10" fillId="0" borderId="50" xfId="0" applyFont="1" applyFill="1" applyBorder="1" applyAlignment="1">
      <alignment horizontal="center"/>
    </xf>
    <xf numFmtId="0" fontId="10" fillId="0" borderId="26" xfId="0" applyFont="1" applyFill="1" applyBorder="1" applyAlignment="1">
      <alignment horizontal="center"/>
    </xf>
    <xf numFmtId="0" fontId="33" fillId="0" borderId="23" xfId="0" applyFont="1" applyFill="1" applyBorder="1"/>
    <xf numFmtId="0" fontId="37" fillId="0" borderId="0" xfId="0" applyFont="1" applyFill="1" applyBorder="1"/>
    <xf numFmtId="0" fontId="32" fillId="0" borderId="50" xfId="0" applyFont="1" applyFill="1" applyBorder="1" applyAlignment="1">
      <alignment horizontal="center"/>
    </xf>
    <xf numFmtId="0" fontId="32" fillId="0" borderId="25" xfId="0" applyFont="1" applyFill="1" applyBorder="1" applyAlignment="1">
      <alignment horizontal="center"/>
    </xf>
    <xf numFmtId="0" fontId="10" fillId="0" borderId="0" xfId="0" applyFont="1" applyFill="1" applyBorder="1"/>
    <xf numFmtId="0" fontId="33" fillId="0" borderId="32" xfId="0" applyFont="1" applyFill="1" applyBorder="1"/>
    <xf numFmtId="14" fontId="32" fillId="0" borderId="34" xfId="0" applyNumberFormat="1" applyFont="1" applyFill="1" applyBorder="1" applyAlignment="1">
      <alignment horizontal="center"/>
    </xf>
    <xf numFmtId="14" fontId="32" fillId="0" borderId="51" xfId="0" applyNumberFormat="1" applyFont="1" applyFill="1" applyBorder="1" applyAlignment="1">
      <alignment horizontal="center"/>
    </xf>
    <xf numFmtId="14" fontId="32" fillId="0" borderId="35" xfId="0" applyNumberFormat="1" applyFont="1" applyFill="1" applyBorder="1" applyAlignment="1">
      <alignment horizontal="center"/>
    </xf>
    <xf numFmtId="0" fontId="10" fillId="0" borderId="34" xfId="0" applyFont="1" applyFill="1" applyBorder="1" applyAlignment="1">
      <alignment horizontal="center"/>
    </xf>
    <xf numFmtId="0" fontId="10" fillId="0" borderId="51" xfId="0" applyFont="1" applyFill="1" applyBorder="1" applyAlignment="1">
      <alignment horizontal="center"/>
    </xf>
    <xf numFmtId="0" fontId="10" fillId="0" borderId="36" xfId="0" applyFont="1" applyFill="1" applyBorder="1" applyAlignment="1">
      <alignment horizontal="center"/>
    </xf>
    <xf numFmtId="0" fontId="38" fillId="0" borderId="0" xfId="0" applyFont="1" applyFill="1" applyAlignment="1">
      <alignment horizontal="center"/>
    </xf>
    <xf numFmtId="0" fontId="32" fillId="0" borderId="0" xfId="0" applyFont="1" applyFill="1"/>
    <xf numFmtId="0" fontId="0" fillId="0" borderId="0" xfId="0" applyFill="1" applyAlignment="1">
      <alignment wrapText="1"/>
    </xf>
    <xf numFmtId="0" fontId="5" fillId="0" borderId="0" xfId="0" applyFont="1" applyFill="1"/>
    <xf numFmtId="0" fontId="39" fillId="0" borderId="0" xfId="0" applyFont="1" applyFill="1" applyBorder="1"/>
    <xf numFmtId="0" fontId="40" fillId="0" borderId="0" xfId="2" applyFont="1" applyFill="1"/>
    <xf numFmtId="0" fontId="40" fillId="0" borderId="0" xfId="2" applyFont="1" applyFill="1" applyAlignment="1">
      <alignment wrapText="1"/>
    </xf>
    <xf numFmtId="0" fontId="36" fillId="0" borderId="0" xfId="2" applyFont="1" applyFill="1" applyBorder="1"/>
    <xf numFmtId="0" fontId="41" fillId="0" borderId="0" xfId="2" applyFont="1" applyFill="1" applyBorder="1"/>
    <xf numFmtId="0" fontId="42" fillId="0" borderId="0" xfId="2" applyFont="1" applyFill="1" applyBorder="1" applyAlignment="1">
      <alignment horizontal="center"/>
    </xf>
    <xf numFmtId="0" fontId="43" fillId="0" borderId="0" xfId="2" applyFont="1" applyFill="1" applyBorder="1"/>
    <xf numFmtId="0" fontId="41" fillId="0" borderId="0" xfId="2" applyFont="1" applyFill="1" applyBorder="1" applyAlignment="1">
      <alignment horizontal="center"/>
    </xf>
    <xf numFmtId="0" fontId="40" fillId="0" borderId="0" xfId="2" applyFont="1" applyFill="1" applyBorder="1"/>
    <xf numFmtId="0" fontId="16" fillId="0" borderId="0" xfId="2" applyFont="1" applyFill="1" applyBorder="1" applyProtection="1">
      <protection locked="0"/>
    </xf>
    <xf numFmtId="14" fontId="44" fillId="0" borderId="0" xfId="2" applyNumberFormat="1" applyFont="1" applyFill="1" applyBorder="1" applyAlignment="1">
      <alignment horizontal="center"/>
    </xf>
    <xf numFmtId="0" fontId="41" fillId="0" borderId="0" xfId="2" applyNumberFormat="1" applyFont="1" applyFill="1" applyBorder="1"/>
    <xf numFmtId="15" fontId="44" fillId="0" borderId="0" xfId="2" applyNumberFormat="1" applyFont="1" applyFill="1" applyBorder="1" applyAlignment="1">
      <alignment horizontal="center"/>
    </xf>
    <xf numFmtId="16" fontId="41" fillId="0" borderId="0" xfId="2" applyNumberFormat="1" applyFont="1" applyFill="1" applyBorder="1"/>
    <xf numFmtId="0" fontId="46" fillId="0" borderId="0" xfId="3" applyFont="1" applyFill="1" applyBorder="1" applyAlignment="1" applyProtection="1"/>
  </cellXfs>
  <cellStyles count="4">
    <cellStyle name="Lien hypertexte_jb-PlanningMensuelCycleV2" xfId="3"/>
    <cellStyle name="Normal" xfId="0" builtinId="0"/>
    <cellStyle name="Normal_Feuil1" xfId="1"/>
    <cellStyle name="Normal_jb-PlanningMensuelCycleV2" xfId="2"/>
  </cellStyles>
  <dxfs count="31"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indexed="52"/>
        </patternFill>
      </fill>
    </dxf>
    <dxf>
      <fill>
        <patternFill>
          <bgColor theme="0" tint="-0.24994659260841701"/>
        </patternFill>
      </fill>
    </dxf>
    <dxf>
      <fill>
        <patternFill>
          <bgColor indexed="52"/>
        </patternFill>
      </fill>
    </dxf>
    <dxf>
      <fill>
        <patternFill>
          <bgColor theme="0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ont>
        <condense val="0"/>
        <extend val="0"/>
        <color indexed="9"/>
      </font>
    </dxf>
    <dxf>
      <fill>
        <patternFill>
          <bgColor indexed="52"/>
        </patternFill>
      </fill>
    </dxf>
    <dxf>
      <fill>
        <patternFill>
          <bgColor theme="0" tint="-0.24994659260841701"/>
        </patternFill>
      </fill>
    </dxf>
    <dxf>
      <font>
        <condense val="0"/>
        <extend val="0"/>
        <color indexed="9"/>
      </font>
    </dxf>
    <dxf>
      <fill>
        <patternFill>
          <bgColor indexed="52"/>
        </patternFill>
      </fill>
    </dxf>
    <dxf>
      <fill>
        <patternFill>
          <bgColor indexed="54"/>
        </patternFill>
      </fill>
    </dxf>
    <dxf>
      <font>
        <condense val="0"/>
        <extend val="0"/>
        <color indexed="9"/>
      </font>
    </dxf>
    <dxf>
      <fill>
        <patternFill>
          <bgColor indexed="52"/>
        </patternFill>
      </fill>
    </dxf>
    <dxf>
      <fill>
        <patternFill>
          <bgColor indexed="54"/>
        </patternFill>
      </fill>
    </dxf>
    <dxf>
      <font>
        <condense val="0"/>
        <extend val="0"/>
        <color indexed="9"/>
      </font>
    </dxf>
    <dxf>
      <fill>
        <patternFill>
          <bgColor indexed="52"/>
        </patternFill>
      </fill>
    </dxf>
    <dxf>
      <fill>
        <patternFill>
          <bgColor indexed="54"/>
        </patternFill>
      </fill>
    </dxf>
    <dxf>
      <fill>
        <patternFill>
          <bgColor indexed="52"/>
        </patternFill>
      </fill>
    </dxf>
    <dxf>
      <fill>
        <patternFill>
          <bgColor indexed="5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56</xdr:col>
      <xdr:colOff>80077</xdr:colOff>
      <xdr:row>0</xdr:row>
      <xdr:rowOff>72887</xdr:rowOff>
    </xdr:from>
    <xdr:to>
      <xdr:col>56</xdr:col>
      <xdr:colOff>1482478</xdr:colOff>
      <xdr:row>2</xdr:row>
      <xdr:rowOff>113436</xdr:rowOff>
    </xdr:to>
    <xdr:sp macro="[1]!Exportation" textlink="">
      <xdr:nvSpPr>
        <xdr:cNvPr id="2" name="Text Box 11"/>
        <xdr:cNvSpPr txBox="1">
          <a:spLocks noChangeArrowheads="1"/>
        </xdr:cNvSpPr>
      </xdr:nvSpPr>
      <xdr:spPr bwMode="auto">
        <a:xfrm>
          <a:off x="11310052" y="72887"/>
          <a:ext cx="1402401" cy="545374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>
          <a:solidFill>
            <a:schemeClr val="bg1">
              <a:lumMod val="85000"/>
            </a:schemeClr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fr-FR" sz="1600" b="1" i="0" u="sng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E</a:t>
          </a:r>
          <a:r>
            <a:rPr lang="fr-FR" sz="800" b="1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xportation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&#233;sence%202018%20-%20Test%20-%20rec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face"/>
      <sheetName val="Parametres"/>
      <sheetName val="Matrix"/>
      <sheetName val="Analytique"/>
      <sheetName val="Fiche"/>
      <sheetName val="janvier"/>
      <sheetName val="février"/>
      <sheetName val="mars"/>
      <sheetName val="avril"/>
      <sheetName val="mai"/>
      <sheetName val="juin"/>
      <sheetName val="juillet"/>
      <sheetName val="août"/>
      <sheetName val="septembre"/>
      <sheetName val="octobre"/>
      <sheetName val="novembre"/>
      <sheetName val="décembre"/>
    </sheetNames>
    <definedNames>
      <definedName name="Exportation"/>
    </definedNames>
    <sheetDataSet>
      <sheetData sheetId="0">
        <row r="2">
          <cell r="B2">
            <v>2018</v>
          </cell>
        </row>
        <row r="12">
          <cell r="B12" t="str">
            <v>BELARBI Jean-Claude</v>
          </cell>
          <cell r="F12" t="str">
            <v>BARRET Alexandre</v>
          </cell>
        </row>
        <row r="13">
          <cell r="B13" t="str">
            <v>BERHAUT Sandrine</v>
          </cell>
          <cell r="F13" t="str">
            <v>BOURRIQUET  Jacqueline</v>
          </cell>
        </row>
        <row r="14">
          <cell r="B14" t="str">
            <v>BRESSON Olivier</v>
          </cell>
          <cell r="F14" t="str">
            <v>DUMONT Guillaume</v>
          </cell>
        </row>
        <row r="15">
          <cell r="B15" t="str">
            <v>COLMAN Yannick</v>
          </cell>
          <cell r="F15" t="str">
            <v>LEVEQUE   Christian</v>
          </cell>
        </row>
        <row r="16">
          <cell r="B16" t="str">
            <v>DAGOIS Jean-Marie</v>
          </cell>
          <cell r="F16" t="str">
            <v>MARAUD  Maryse</v>
          </cell>
        </row>
        <row r="17">
          <cell r="B17" t="str">
            <v>DE ALMEDA  Fernando</v>
          </cell>
          <cell r="F17" t="str">
            <v>PERICHON  Alain</v>
          </cell>
        </row>
        <row r="18">
          <cell r="B18" t="str">
            <v>DIAS  Frédéric</v>
          </cell>
        </row>
        <row r="19">
          <cell r="B19" t="str">
            <v>DUQUEROIR  Séverine</v>
          </cell>
        </row>
        <row r="20">
          <cell r="B20" t="str">
            <v>EMERY Jean Paul</v>
          </cell>
        </row>
        <row r="21">
          <cell r="B21" t="str">
            <v>FAVIER Sandrine</v>
          </cell>
        </row>
        <row r="22">
          <cell r="B22" t="str">
            <v>GRIMAUD Emmanuel</v>
          </cell>
        </row>
        <row r="23">
          <cell r="B23" t="str">
            <v>GUIMARAES Julien</v>
          </cell>
        </row>
        <row r="24">
          <cell r="B24" t="str">
            <v>KAMELI Pascal</v>
          </cell>
        </row>
        <row r="25">
          <cell r="B25" t="str">
            <v>MARTIN Sylvie</v>
          </cell>
        </row>
        <row r="26">
          <cell r="B26" t="str">
            <v>MARION Nadine</v>
          </cell>
        </row>
        <row r="27">
          <cell r="B27" t="str">
            <v>OLIVEIRA Nicolas</v>
          </cell>
        </row>
        <row r="28">
          <cell r="B28" t="str">
            <v>QUENTEL Patrick</v>
          </cell>
        </row>
        <row r="29">
          <cell r="B29" t="str">
            <v>SENOTIER Christian</v>
          </cell>
        </row>
        <row r="30">
          <cell r="B30" t="str">
            <v>ROUZEYROL Grace</v>
          </cell>
        </row>
        <row r="31">
          <cell r="B31" t="str">
            <v>DESFOUGERES Mélinda</v>
          </cell>
        </row>
      </sheetData>
      <sheetData sheetId="1">
        <row r="3">
          <cell r="B3" t="str">
            <v>Monsieur</v>
          </cell>
          <cell r="C3" t="str">
            <v>BELARBI Jean-Claude</v>
          </cell>
          <cell r="D3">
            <v>25</v>
          </cell>
          <cell r="E3">
            <v>10</v>
          </cell>
        </row>
        <row r="4">
          <cell r="B4" t="str">
            <v>Madame</v>
          </cell>
          <cell r="C4" t="str">
            <v>BERHAUT Sandrine</v>
          </cell>
          <cell r="D4">
            <v>25</v>
          </cell>
          <cell r="E4">
            <v>10</v>
          </cell>
        </row>
        <row r="5">
          <cell r="B5" t="str">
            <v>Monsieur</v>
          </cell>
          <cell r="C5" t="str">
            <v>BRESSON Olivier</v>
          </cell>
          <cell r="D5">
            <v>25</v>
          </cell>
          <cell r="E5">
            <v>10</v>
          </cell>
        </row>
        <row r="6">
          <cell r="B6" t="str">
            <v>Monsieur</v>
          </cell>
          <cell r="C6" t="str">
            <v>COLMAN Yannick</v>
          </cell>
          <cell r="D6">
            <v>25</v>
          </cell>
          <cell r="E6">
            <v>10</v>
          </cell>
        </row>
        <row r="7">
          <cell r="B7" t="str">
            <v>Monsieur</v>
          </cell>
          <cell r="C7" t="str">
            <v>DAGOIS Jean-Marie</v>
          </cell>
          <cell r="D7">
            <v>25</v>
          </cell>
          <cell r="E7">
            <v>10</v>
          </cell>
        </row>
        <row r="8">
          <cell r="B8" t="str">
            <v>Monsieur</v>
          </cell>
          <cell r="C8" t="str">
            <v>DE ALMEDA  Fernando</v>
          </cell>
          <cell r="D8">
            <v>25</v>
          </cell>
          <cell r="E8">
            <v>10</v>
          </cell>
        </row>
        <row r="9">
          <cell r="B9" t="str">
            <v>Monsieur</v>
          </cell>
          <cell r="C9" t="str">
            <v>DIAS  Frédéric</v>
          </cell>
          <cell r="D9">
            <v>25</v>
          </cell>
          <cell r="E9">
            <v>10</v>
          </cell>
        </row>
        <row r="10">
          <cell r="B10" t="str">
            <v>Madame</v>
          </cell>
          <cell r="C10" t="str">
            <v>DUQUEROIR  Séverine</v>
          </cell>
          <cell r="D10">
            <v>25</v>
          </cell>
          <cell r="E10">
            <v>10</v>
          </cell>
        </row>
        <row r="11">
          <cell r="B11" t="str">
            <v>Monsieur</v>
          </cell>
          <cell r="C11" t="str">
            <v>EMERY Jean Paul</v>
          </cell>
          <cell r="D11">
            <v>25</v>
          </cell>
          <cell r="E11">
            <v>10</v>
          </cell>
        </row>
        <row r="12">
          <cell r="B12" t="str">
            <v>Madame</v>
          </cell>
          <cell r="C12" t="str">
            <v>FAVIER Sandrine</v>
          </cell>
          <cell r="D12">
            <v>25</v>
          </cell>
          <cell r="E12">
            <v>10</v>
          </cell>
        </row>
        <row r="13">
          <cell r="B13" t="str">
            <v>Monsieur</v>
          </cell>
          <cell r="C13" t="str">
            <v>GRIMAUD Emmanuel</v>
          </cell>
          <cell r="D13">
            <v>25</v>
          </cell>
          <cell r="E13">
            <v>10</v>
          </cell>
        </row>
        <row r="14">
          <cell r="B14" t="str">
            <v>Monsieur</v>
          </cell>
          <cell r="C14" t="str">
            <v>GUIMARAES Julien</v>
          </cell>
          <cell r="D14">
            <v>25</v>
          </cell>
          <cell r="E14">
            <v>10</v>
          </cell>
        </row>
        <row r="15">
          <cell r="B15" t="str">
            <v>Monsieur</v>
          </cell>
          <cell r="C15" t="str">
            <v>KAMELI Pascal</v>
          </cell>
          <cell r="D15">
            <v>25</v>
          </cell>
          <cell r="E15">
            <v>10</v>
          </cell>
        </row>
        <row r="16">
          <cell r="B16" t="str">
            <v>Madame</v>
          </cell>
          <cell r="C16" t="str">
            <v>MARTIN Sylvie</v>
          </cell>
          <cell r="D16">
            <v>25</v>
          </cell>
          <cell r="E16">
            <v>10</v>
          </cell>
        </row>
        <row r="17">
          <cell r="B17" t="str">
            <v>Madame</v>
          </cell>
          <cell r="C17" t="str">
            <v>MARION Nadine</v>
          </cell>
          <cell r="D17">
            <v>25</v>
          </cell>
          <cell r="E17">
            <v>10</v>
          </cell>
        </row>
        <row r="18">
          <cell r="B18" t="str">
            <v>Monsieur</v>
          </cell>
          <cell r="C18" t="str">
            <v>OLIVEIRA Nicolas</v>
          </cell>
          <cell r="D18">
            <v>22</v>
          </cell>
          <cell r="E18">
            <v>10</v>
          </cell>
        </row>
        <row r="19">
          <cell r="B19" t="str">
            <v>Monsieur</v>
          </cell>
          <cell r="C19" t="str">
            <v>QUENTEL Patrick</v>
          </cell>
          <cell r="D19">
            <v>25</v>
          </cell>
          <cell r="E19">
            <v>10</v>
          </cell>
        </row>
        <row r="20">
          <cell r="B20" t="str">
            <v>Monsieur</v>
          </cell>
          <cell r="C20" t="str">
            <v>SENOTIER Christian</v>
          </cell>
          <cell r="D20">
            <v>25</v>
          </cell>
          <cell r="E20">
            <v>10</v>
          </cell>
        </row>
        <row r="21">
          <cell r="B21" t="str">
            <v>Madame</v>
          </cell>
          <cell r="C21" t="str">
            <v>ROUZEYROL Grace</v>
          </cell>
          <cell r="D21">
            <v>25</v>
          </cell>
          <cell r="E21">
            <v>2</v>
          </cell>
        </row>
        <row r="22">
          <cell r="B22" t="str">
            <v>Madame</v>
          </cell>
          <cell r="C22" t="str">
            <v>DESFOUGERES Mélinda</v>
          </cell>
        </row>
        <row r="23">
          <cell r="C23">
            <v>0</v>
          </cell>
        </row>
        <row r="24">
          <cell r="C24">
            <v>0</v>
          </cell>
        </row>
        <row r="28">
          <cell r="B28" t="str">
            <v>Monsieur</v>
          </cell>
          <cell r="C28" t="str">
            <v>BARRET Alexandre</v>
          </cell>
          <cell r="D28">
            <v>25</v>
          </cell>
          <cell r="E28">
            <v>16</v>
          </cell>
          <cell r="F28">
            <v>2</v>
          </cell>
        </row>
        <row r="29">
          <cell r="B29" t="str">
            <v>Madame</v>
          </cell>
          <cell r="C29" t="str">
            <v>BOURRIQUET  Jacqueline</v>
          </cell>
          <cell r="D29">
            <v>25</v>
          </cell>
          <cell r="E29">
            <v>16</v>
          </cell>
          <cell r="F29">
            <v>6</v>
          </cell>
        </row>
        <row r="30">
          <cell r="B30" t="str">
            <v>Monsieur</v>
          </cell>
          <cell r="C30" t="str">
            <v>DUMONT Guillaume</v>
          </cell>
          <cell r="D30">
            <v>25</v>
          </cell>
          <cell r="E30">
            <v>16</v>
          </cell>
          <cell r="F30">
            <v>0</v>
          </cell>
        </row>
        <row r="31">
          <cell r="B31" t="str">
            <v>Monsieur</v>
          </cell>
          <cell r="C31" t="str">
            <v>LEVEQUE   Christian</v>
          </cell>
          <cell r="D31">
            <v>25</v>
          </cell>
          <cell r="E31">
            <v>16</v>
          </cell>
          <cell r="F31">
            <v>6</v>
          </cell>
        </row>
        <row r="32">
          <cell r="B32" t="str">
            <v>Madame</v>
          </cell>
          <cell r="C32" t="str">
            <v>MARAUD  Maryse</v>
          </cell>
          <cell r="D32">
            <v>25</v>
          </cell>
          <cell r="E32">
            <v>16</v>
          </cell>
          <cell r="F32">
            <v>4</v>
          </cell>
        </row>
        <row r="33">
          <cell r="B33" t="str">
            <v>Monsieur</v>
          </cell>
          <cell r="C33" t="str">
            <v>PERICHON  Alain</v>
          </cell>
          <cell r="D33">
            <v>25</v>
          </cell>
          <cell r="E33">
            <v>16</v>
          </cell>
          <cell r="F33">
            <v>6</v>
          </cell>
        </row>
        <row r="34">
          <cell r="C34">
            <v>0</v>
          </cell>
        </row>
        <row r="35">
          <cell r="C35">
            <v>0</v>
          </cell>
        </row>
        <row r="36">
          <cell r="C36">
            <v>0</v>
          </cell>
        </row>
        <row r="38">
          <cell r="D38" t="str">
            <v>Jours Fériés</v>
          </cell>
        </row>
        <row r="39">
          <cell r="D39">
            <v>43101</v>
          </cell>
          <cell r="J39">
            <v>43191</v>
          </cell>
        </row>
        <row r="40">
          <cell r="D40">
            <v>43221</v>
          </cell>
        </row>
        <row r="41">
          <cell r="D41">
            <v>43228</v>
          </cell>
        </row>
        <row r="42">
          <cell r="D42">
            <v>43295</v>
          </cell>
        </row>
        <row r="43">
          <cell r="D43">
            <v>43327</v>
          </cell>
        </row>
        <row r="44">
          <cell r="D44">
            <v>43405</v>
          </cell>
        </row>
        <row r="45">
          <cell r="D45">
            <v>43415</v>
          </cell>
        </row>
        <row r="46">
          <cell r="D46">
            <v>43459</v>
          </cell>
        </row>
        <row r="47">
          <cell r="D47">
            <v>43192</v>
          </cell>
        </row>
        <row r="48">
          <cell r="D48">
            <v>43230</v>
          </cell>
        </row>
        <row r="49">
          <cell r="D49">
            <v>43241</v>
          </cell>
        </row>
      </sheetData>
      <sheetData sheetId="2" refreshError="1"/>
      <sheetData sheetId="3">
        <row r="40">
          <cell r="CW40">
            <v>0</v>
          </cell>
          <cell r="CZ40">
            <v>0</v>
          </cell>
        </row>
        <row r="41">
          <cell r="CW41">
            <v>0</v>
          </cell>
          <cell r="CZ41">
            <v>0</v>
          </cell>
        </row>
        <row r="42">
          <cell r="CW42">
            <v>0</v>
          </cell>
          <cell r="CZ42">
            <v>0</v>
          </cell>
        </row>
        <row r="43">
          <cell r="CW43">
            <v>0</v>
          </cell>
          <cell r="CZ43">
            <v>0</v>
          </cell>
        </row>
        <row r="44">
          <cell r="CW44">
            <v>0</v>
          </cell>
          <cell r="CZ44">
            <v>0</v>
          </cell>
        </row>
        <row r="45">
          <cell r="CW45">
            <v>0</v>
          </cell>
          <cell r="CZ45">
            <v>0</v>
          </cell>
        </row>
        <row r="46">
          <cell r="CW46">
            <v>0</v>
          </cell>
          <cell r="CZ46">
            <v>0</v>
          </cell>
        </row>
        <row r="47">
          <cell r="CW47">
            <v>0</v>
          </cell>
          <cell r="CZ47">
            <v>0</v>
          </cell>
        </row>
        <row r="48">
          <cell r="CW48">
            <v>0</v>
          </cell>
          <cell r="CZ48">
            <v>0</v>
          </cell>
        </row>
        <row r="49">
          <cell r="CW49">
            <v>0</v>
          </cell>
          <cell r="CZ49">
            <v>0</v>
          </cell>
        </row>
        <row r="50">
          <cell r="CW50">
            <v>0</v>
          </cell>
          <cell r="CZ50">
            <v>0</v>
          </cell>
        </row>
        <row r="51">
          <cell r="CW51">
            <v>0</v>
          </cell>
          <cell r="CZ51">
            <v>0</v>
          </cell>
        </row>
        <row r="52">
          <cell r="CW52">
            <v>0</v>
          </cell>
          <cell r="CZ52">
            <v>0</v>
          </cell>
        </row>
        <row r="53">
          <cell r="CW53">
            <v>0</v>
          </cell>
          <cell r="CZ53">
            <v>0</v>
          </cell>
        </row>
        <row r="54">
          <cell r="CW54">
            <v>0</v>
          </cell>
          <cell r="CZ54">
            <v>0</v>
          </cell>
        </row>
        <row r="55">
          <cell r="CW55">
            <v>0</v>
          </cell>
          <cell r="CZ55">
            <v>0</v>
          </cell>
        </row>
        <row r="56">
          <cell r="CW56">
            <v>0</v>
          </cell>
          <cell r="CZ56">
            <v>0</v>
          </cell>
        </row>
        <row r="57">
          <cell r="CW57">
            <v>0</v>
          </cell>
          <cell r="CZ57">
            <v>0</v>
          </cell>
        </row>
        <row r="58">
          <cell r="CW58">
            <v>0</v>
          </cell>
          <cell r="CZ58">
            <v>0</v>
          </cell>
        </row>
        <row r="59">
          <cell r="CW59">
            <v>0</v>
          </cell>
          <cell r="CZ59">
            <v>0</v>
          </cell>
        </row>
        <row r="60">
          <cell r="CW60">
            <v>0</v>
          </cell>
          <cell r="CZ60">
            <v>0</v>
          </cell>
        </row>
        <row r="61">
          <cell r="CW61">
            <v>0</v>
          </cell>
          <cell r="CZ61">
            <v>0</v>
          </cell>
        </row>
        <row r="62">
          <cell r="CW62">
            <v>0</v>
          </cell>
          <cell r="CZ62">
            <v>0</v>
          </cell>
        </row>
        <row r="63">
          <cell r="CW63">
            <v>0</v>
          </cell>
          <cell r="CZ63">
            <v>0</v>
          </cell>
        </row>
        <row r="65">
          <cell r="CW65">
            <v>0</v>
          </cell>
          <cell r="CZ65">
            <v>0</v>
          </cell>
        </row>
        <row r="67">
          <cell r="CW67" t="str">
            <v>C Exceptionnel</v>
          </cell>
          <cell r="CZ67" t="str">
            <v>Présence</v>
          </cell>
        </row>
        <row r="68">
          <cell r="CW68">
            <v>0</v>
          </cell>
          <cell r="CX68">
            <v>0</v>
          </cell>
          <cell r="CZ68">
            <v>0</v>
          </cell>
          <cell r="DB68">
            <v>0</v>
          </cell>
        </row>
        <row r="69">
          <cell r="CW69">
            <v>0</v>
          </cell>
          <cell r="CX69">
            <v>0</v>
          </cell>
          <cell r="CZ69">
            <v>0</v>
          </cell>
          <cell r="DB69">
            <v>0</v>
          </cell>
        </row>
        <row r="70">
          <cell r="CW70">
            <v>0</v>
          </cell>
          <cell r="CX70">
            <v>0</v>
          </cell>
          <cell r="CZ70">
            <v>0</v>
          </cell>
          <cell r="DB70">
            <v>0</v>
          </cell>
        </row>
        <row r="71">
          <cell r="CW71">
            <v>0</v>
          </cell>
          <cell r="CX71">
            <v>0</v>
          </cell>
          <cell r="CZ71">
            <v>0</v>
          </cell>
          <cell r="DB71">
            <v>0</v>
          </cell>
        </row>
        <row r="72">
          <cell r="CW72">
            <v>0</v>
          </cell>
          <cell r="CX72">
            <v>0</v>
          </cell>
          <cell r="CZ72">
            <v>0</v>
          </cell>
          <cell r="DB72">
            <v>0</v>
          </cell>
        </row>
        <row r="73">
          <cell r="CW73">
            <v>0</v>
          </cell>
          <cell r="CX73">
            <v>0</v>
          </cell>
          <cell r="CZ73">
            <v>0</v>
          </cell>
          <cell r="DB73">
            <v>0</v>
          </cell>
        </row>
        <row r="74">
          <cell r="CW74">
            <v>0</v>
          </cell>
          <cell r="CX74">
            <v>0</v>
          </cell>
          <cell r="CZ74">
            <v>0</v>
          </cell>
          <cell r="DB74">
            <v>0</v>
          </cell>
        </row>
        <row r="75">
          <cell r="CW75">
            <v>0</v>
          </cell>
          <cell r="CX75">
            <v>0</v>
          </cell>
          <cell r="CZ75">
            <v>0</v>
          </cell>
          <cell r="DB75">
            <v>0</v>
          </cell>
        </row>
        <row r="76">
          <cell r="CW76">
            <v>0</v>
          </cell>
          <cell r="CX76">
            <v>0</v>
          </cell>
          <cell r="CZ76">
            <v>0</v>
          </cell>
          <cell r="DB76">
            <v>0</v>
          </cell>
        </row>
        <row r="77">
          <cell r="CX77">
            <v>103</v>
          </cell>
          <cell r="CZ77">
            <v>23</v>
          </cell>
        </row>
      </sheetData>
      <sheetData sheetId="4" refreshError="1"/>
      <sheetData sheetId="5">
        <row r="3">
          <cell r="B3">
            <v>43101</v>
          </cell>
          <cell r="C3">
            <v>43102</v>
          </cell>
          <cell r="D3">
            <v>43103</v>
          </cell>
          <cell r="E3">
            <v>43104</v>
          </cell>
          <cell r="F3">
            <v>43105</v>
          </cell>
          <cell r="G3">
            <v>43106</v>
          </cell>
          <cell r="H3">
            <v>43107</v>
          </cell>
          <cell r="I3">
            <v>43108</v>
          </cell>
          <cell r="J3">
            <v>43109</v>
          </cell>
          <cell r="K3">
            <v>43110</v>
          </cell>
          <cell r="L3">
            <v>43111</v>
          </cell>
          <cell r="M3">
            <v>43112</v>
          </cell>
          <cell r="N3">
            <v>43113</v>
          </cell>
          <cell r="O3">
            <v>43114</v>
          </cell>
          <cell r="P3">
            <v>43115</v>
          </cell>
          <cell r="Q3">
            <v>43116</v>
          </cell>
          <cell r="R3">
            <v>43117</v>
          </cell>
          <cell r="S3">
            <v>43118</v>
          </cell>
          <cell r="T3">
            <v>43119</v>
          </cell>
          <cell r="U3">
            <v>43120</v>
          </cell>
          <cell r="V3">
            <v>43121</v>
          </cell>
          <cell r="W3">
            <v>43122</v>
          </cell>
          <cell r="X3">
            <v>43123</v>
          </cell>
          <cell r="Y3">
            <v>43124</v>
          </cell>
          <cell r="Z3">
            <v>43125</v>
          </cell>
          <cell r="AA3">
            <v>43126</v>
          </cell>
          <cell r="AB3">
            <v>43127</v>
          </cell>
          <cell r="AC3">
            <v>43128</v>
          </cell>
          <cell r="AD3">
            <v>43129</v>
          </cell>
          <cell r="AE3">
            <v>43130</v>
          </cell>
          <cell r="AF3">
            <v>43131</v>
          </cell>
        </row>
        <row r="4">
          <cell r="A4" t="str">
            <v>BELARBI Jean-Claude</v>
          </cell>
          <cell r="C4" t="str">
            <v>C</v>
          </cell>
          <cell r="D4" t="str">
            <v>C</v>
          </cell>
          <cell r="E4" t="str">
            <v>C</v>
          </cell>
          <cell r="F4" t="str">
            <v>C</v>
          </cell>
          <cell r="I4" t="str">
            <v>P</v>
          </cell>
          <cell r="J4" t="str">
            <v>P</v>
          </cell>
          <cell r="K4" t="str">
            <v>P</v>
          </cell>
          <cell r="L4" t="str">
            <v>P</v>
          </cell>
          <cell r="M4" t="str">
            <v>P</v>
          </cell>
          <cell r="P4" t="str">
            <v>P</v>
          </cell>
          <cell r="Q4" t="str">
            <v>P</v>
          </cell>
          <cell r="R4" t="str">
            <v>P</v>
          </cell>
          <cell r="S4" t="str">
            <v>P</v>
          </cell>
          <cell r="T4" t="str">
            <v>P</v>
          </cell>
          <cell r="W4" t="str">
            <v>C</v>
          </cell>
          <cell r="X4" t="str">
            <v>P</v>
          </cell>
          <cell r="Y4" t="str">
            <v>P</v>
          </cell>
          <cell r="Z4" t="str">
            <v>P</v>
          </cell>
          <cell r="AA4" t="str">
            <v>P</v>
          </cell>
          <cell r="AD4" t="str">
            <v>P</v>
          </cell>
          <cell r="AE4" t="str">
            <v>P</v>
          </cell>
          <cell r="AF4" t="str">
            <v>P</v>
          </cell>
        </row>
        <row r="5">
          <cell r="A5" t="str">
            <v>BERHAUT Sandrine</v>
          </cell>
          <cell r="C5" t="str">
            <v>P</v>
          </cell>
          <cell r="D5" t="str">
            <v>P</v>
          </cell>
          <cell r="E5" t="str">
            <v>P</v>
          </cell>
          <cell r="F5" t="str">
            <v>P</v>
          </cell>
          <cell r="I5" t="str">
            <v>P</v>
          </cell>
          <cell r="J5" t="str">
            <v>P</v>
          </cell>
          <cell r="K5" t="str">
            <v>P</v>
          </cell>
          <cell r="L5" t="str">
            <v>P</v>
          </cell>
          <cell r="M5" t="str">
            <v>P</v>
          </cell>
          <cell r="P5" t="str">
            <v>P</v>
          </cell>
          <cell r="Q5" t="str">
            <v>P</v>
          </cell>
          <cell r="R5" t="str">
            <v>P</v>
          </cell>
          <cell r="S5" t="str">
            <v>P</v>
          </cell>
          <cell r="T5" t="str">
            <v>P</v>
          </cell>
          <cell r="W5" t="str">
            <v>P</v>
          </cell>
          <cell r="X5" t="str">
            <v>P</v>
          </cell>
          <cell r="Y5" t="str">
            <v>P</v>
          </cell>
          <cell r="Z5" t="str">
            <v>C</v>
          </cell>
          <cell r="AA5" t="str">
            <v>P</v>
          </cell>
          <cell r="AD5" t="str">
            <v>P</v>
          </cell>
          <cell r="AE5" t="str">
            <v>P</v>
          </cell>
          <cell r="AF5" t="str">
            <v>P</v>
          </cell>
        </row>
        <row r="6">
          <cell r="A6" t="str">
            <v>BRESSON Olivier</v>
          </cell>
          <cell r="C6" t="str">
            <v>P</v>
          </cell>
          <cell r="D6" t="str">
            <v>P</v>
          </cell>
          <cell r="E6" t="str">
            <v>P</v>
          </cell>
          <cell r="F6" t="str">
            <v>P</v>
          </cell>
          <cell r="I6" t="str">
            <v>P</v>
          </cell>
          <cell r="J6" t="str">
            <v>P</v>
          </cell>
          <cell r="K6" t="str">
            <v>P</v>
          </cell>
          <cell r="L6" t="str">
            <v>P</v>
          </cell>
          <cell r="M6" t="str">
            <v>P</v>
          </cell>
          <cell r="P6" t="str">
            <v>P</v>
          </cell>
          <cell r="Q6" t="str">
            <v>P</v>
          </cell>
          <cell r="R6" t="str">
            <v>P</v>
          </cell>
          <cell r="S6" t="str">
            <v>P</v>
          </cell>
          <cell r="T6" t="str">
            <v>P</v>
          </cell>
          <cell r="W6" t="str">
            <v>P</v>
          </cell>
          <cell r="X6" t="str">
            <v>P</v>
          </cell>
          <cell r="Y6" t="str">
            <v>P</v>
          </cell>
          <cell r="Z6" t="str">
            <v>P</v>
          </cell>
          <cell r="AA6" t="str">
            <v>P</v>
          </cell>
          <cell r="AD6" t="str">
            <v>P</v>
          </cell>
          <cell r="AE6" t="str">
            <v>P</v>
          </cell>
          <cell r="AF6" t="str">
            <v>P</v>
          </cell>
        </row>
        <row r="7">
          <cell r="A7" t="str">
            <v>COLMAN Yannick</v>
          </cell>
          <cell r="C7" t="str">
            <v>P</v>
          </cell>
          <cell r="D7" t="str">
            <v>P</v>
          </cell>
          <cell r="E7" t="str">
            <v>P</v>
          </cell>
          <cell r="F7" t="str">
            <v>P</v>
          </cell>
          <cell r="I7" t="str">
            <v>P</v>
          </cell>
          <cell r="J7" t="str">
            <v>P</v>
          </cell>
          <cell r="K7" t="str">
            <v>P</v>
          </cell>
          <cell r="L7" t="str">
            <v>P</v>
          </cell>
          <cell r="M7" t="str">
            <v>P</v>
          </cell>
          <cell r="P7" t="str">
            <v>P</v>
          </cell>
          <cell r="Q7" t="str">
            <v>P</v>
          </cell>
          <cell r="R7" t="str">
            <v>P</v>
          </cell>
          <cell r="S7" t="str">
            <v>P</v>
          </cell>
          <cell r="T7" t="str">
            <v>P</v>
          </cell>
          <cell r="W7" t="str">
            <v>P</v>
          </cell>
          <cell r="X7" t="str">
            <v>P</v>
          </cell>
          <cell r="Y7" t="str">
            <v>P</v>
          </cell>
          <cell r="Z7" t="str">
            <v>P</v>
          </cell>
          <cell r="AA7" t="str">
            <v>P</v>
          </cell>
          <cell r="AD7" t="str">
            <v>M</v>
          </cell>
          <cell r="AE7" t="str">
            <v>M</v>
          </cell>
          <cell r="AF7" t="str">
            <v>P</v>
          </cell>
        </row>
        <row r="8">
          <cell r="A8" t="str">
            <v>DAGOIS Jean-Marie</v>
          </cell>
          <cell r="C8" t="str">
            <v>C</v>
          </cell>
          <cell r="D8" t="str">
            <v>C</v>
          </cell>
          <cell r="E8" t="str">
            <v>C</v>
          </cell>
          <cell r="F8" t="str">
            <v>C</v>
          </cell>
          <cell r="I8" t="str">
            <v>P</v>
          </cell>
          <cell r="J8" t="str">
            <v>P</v>
          </cell>
          <cell r="K8" t="str">
            <v>P</v>
          </cell>
          <cell r="L8" t="str">
            <v>P</v>
          </cell>
          <cell r="M8" t="str">
            <v>P</v>
          </cell>
          <cell r="P8" t="str">
            <v>P</v>
          </cell>
          <cell r="Q8" t="str">
            <v>P</v>
          </cell>
          <cell r="R8" t="str">
            <v>P</v>
          </cell>
          <cell r="S8" t="str">
            <v>P</v>
          </cell>
          <cell r="T8" t="str">
            <v>P</v>
          </cell>
          <cell r="W8" t="str">
            <v>P</v>
          </cell>
          <cell r="X8" t="str">
            <v>P</v>
          </cell>
          <cell r="Y8" t="str">
            <v>P</v>
          </cell>
          <cell r="Z8" t="str">
            <v>P</v>
          </cell>
          <cell r="AA8" t="str">
            <v>P</v>
          </cell>
          <cell r="AD8" t="str">
            <v>P</v>
          </cell>
          <cell r="AE8" t="str">
            <v>P</v>
          </cell>
          <cell r="AF8" t="str">
            <v>P</v>
          </cell>
        </row>
        <row r="9">
          <cell r="A9" t="str">
            <v>DE ALMEDA  Fernando</v>
          </cell>
          <cell r="C9" t="str">
            <v>P</v>
          </cell>
          <cell r="D9" t="str">
            <v>P</v>
          </cell>
          <cell r="E9" t="str">
            <v>P</v>
          </cell>
          <cell r="F9" t="str">
            <v>P</v>
          </cell>
          <cell r="I9" t="str">
            <v>P</v>
          </cell>
          <cell r="J9" t="str">
            <v>P</v>
          </cell>
          <cell r="K9" t="str">
            <v>P</v>
          </cell>
          <cell r="L9" t="str">
            <v>A</v>
          </cell>
          <cell r="M9" t="str">
            <v>P</v>
          </cell>
          <cell r="P9" t="str">
            <v>P</v>
          </cell>
          <cell r="Q9" t="str">
            <v>P</v>
          </cell>
          <cell r="R9" t="str">
            <v>P</v>
          </cell>
          <cell r="S9" t="str">
            <v>P</v>
          </cell>
          <cell r="T9" t="str">
            <v>P</v>
          </cell>
          <cell r="W9" t="str">
            <v>P</v>
          </cell>
          <cell r="X9" t="str">
            <v>P</v>
          </cell>
          <cell r="Y9" t="str">
            <v>P</v>
          </cell>
          <cell r="Z9" t="str">
            <v>C</v>
          </cell>
          <cell r="AA9" t="str">
            <v>P</v>
          </cell>
          <cell r="AD9" t="str">
            <v>P</v>
          </cell>
          <cell r="AE9" t="str">
            <v>P</v>
          </cell>
          <cell r="AF9" t="str">
            <v>P</v>
          </cell>
        </row>
        <row r="10">
          <cell r="A10" t="str">
            <v>DIAS  Frédéric</v>
          </cell>
          <cell r="C10" t="str">
            <v>C</v>
          </cell>
          <cell r="D10" t="str">
            <v>C</v>
          </cell>
          <cell r="E10" t="str">
            <v>C</v>
          </cell>
          <cell r="F10" t="str">
            <v>C</v>
          </cell>
          <cell r="I10" t="str">
            <v>C</v>
          </cell>
          <cell r="J10" t="str">
            <v>P</v>
          </cell>
          <cell r="K10" t="str">
            <v>P</v>
          </cell>
          <cell r="L10" t="str">
            <v>P</v>
          </cell>
          <cell r="M10" t="str">
            <v>P</v>
          </cell>
          <cell r="P10" t="str">
            <v>P</v>
          </cell>
          <cell r="Q10" t="str">
            <v>P</v>
          </cell>
          <cell r="R10" t="str">
            <v>P</v>
          </cell>
          <cell r="S10" t="str">
            <v>C</v>
          </cell>
          <cell r="T10" t="str">
            <v>P</v>
          </cell>
          <cell r="W10" t="str">
            <v>C</v>
          </cell>
          <cell r="X10" t="str">
            <v>P</v>
          </cell>
          <cell r="Y10" t="str">
            <v>P</v>
          </cell>
          <cell r="Z10" t="str">
            <v>P</v>
          </cell>
          <cell r="AA10" t="str">
            <v>P</v>
          </cell>
          <cell r="AD10" t="str">
            <v>P</v>
          </cell>
          <cell r="AE10" t="str">
            <v>P</v>
          </cell>
          <cell r="AF10" t="str">
            <v>P</v>
          </cell>
        </row>
        <row r="11">
          <cell r="A11" t="str">
            <v>DUQUEROIR  Séverine</v>
          </cell>
          <cell r="C11" t="str">
            <v>P</v>
          </cell>
          <cell r="D11" t="str">
            <v>P</v>
          </cell>
          <cell r="E11" t="str">
            <v>P</v>
          </cell>
          <cell r="F11" t="str">
            <v>P</v>
          </cell>
          <cell r="I11" t="str">
            <v>P</v>
          </cell>
          <cell r="J11" t="str">
            <v>P</v>
          </cell>
          <cell r="K11" t="str">
            <v>P</v>
          </cell>
          <cell r="L11" t="str">
            <v>C</v>
          </cell>
          <cell r="M11" t="str">
            <v>P</v>
          </cell>
          <cell r="P11" t="str">
            <v>P</v>
          </cell>
          <cell r="Q11" t="str">
            <v>P</v>
          </cell>
          <cell r="R11" t="str">
            <v>P</v>
          </cell>
          <cell r="S11" t="str">
            <v>P</v>
          </cell>
          <cell r="T11" t="str">
            <v>P</v>
          </cell>
          <cell r="W11" t="str">
            <v>P</v>
          </cell>
          <cell r="X11" t="str">
            <v>P</v>
          </cell>
          <cell r="Y11" t="str">
            <v>P</v>
          </cell>
          <cell r="Z11" t="str">
            <v>P</v>
          </cell>
          <cell r="AA11" t="str">
            <v>P</v>
          </cell>
          <cell r="AD11" t="str">
            <v>P</v>
          </cell>
          <cell r="AE11" t="str">
            <v>P</v>
          </cell>
          <cell r="AF11" t="str">
            <v>P</v>
          </cell>
        </row>
        <row r="12">
          <cell r="A12" t="str">
            <v>EMERY Jean Paul</v>
          </cell>
          <cell r="C12" t="str">
            <v>P</v>
          </cell>
          <cell r="D12" t="str">
            <v>P</v>
          </cell>
          <cell r="E12" t="str">
            <v>P</v>
          </cell>
          <cell r="F12" t="str">
            <v>P</v>
          </cell>
          <cell r="I12" t="str">
            <v>P</v>
          </cell>
          <cell r="J12" t="str">
            <v>P</v>
          </cell>
          <cell r="K12" t="str">
            <v>P</v>
          </cell>
          <cell r="L12" t="str">
            <v>P</v>
          </cell>
          <cell r="M12" t="str">
            <v>P</v>
          </cell>
          <cell r="P12" t="str">
            <v>P</v>
          </cell>
          <cell r="Q12" t="str">
            <v>P</v>
          </cell>
          <cell r="R12" t="str">
            <v>P</v>
          </cell>
          <cell r="S12" t="str">
            <v>P</v>
          </cell>
          <cell r="T12" t="str">
            <v>P</v>
          </cell>
          <cell r="W12" t="str">
            <v>P</v>
          </cell>
          <cell r="X12" t="str">
            <v>P</v>
          </cell>
          <cell r="Y12" t="str">
            <v>P</v>
          </cell>
          <cell r="Z12" t="str">
            <v>P</v>
          </cell>
          <cell r="AA12" t="str">
            <v>P</v>
          </cell>
          <cell r="AD12" t="str">
            <v>P</v>
          </cell>
          <cell r="AE12" t="str">
            <v>P</v>
          </cell>
          <cell r="AF12" t="str">
            <v>P</v>
          </cell>
        </row>
        <row r="13">
          <cell r="A13" t="str">
            <v>FAVIER Sandrine</v>
          </cell>
          <cell r="C13" t="str">
            <v>P</v>
          </cell>
          <cell r="D13" t="str">
            <v>P</v>
          </cell>
          <cell r="E13" t="str">
            <v>P</v>
          </cell>
          <cell r="F13" t="str">
            <v>P</v>
          </cell>
          <cell r="I13" t="str">
            <v>P</v>
          </cell>
          <cell r="J13" t="str">
            <v>P</v>
          </cell>
          <cell r="K13" t="str">
            <v>P</v>
          </cell>
          <cell r="L13" t="str">
            <v>P</v>
          </cell>
          <cell r="M13" t="str">
            <v>P</v>
          </cell>
          <cell r="P13" t="str">
            <v>P</v>
          </cell>
          <cell r="Q13" t="str">
            <v>P</v>
          </cell>
          <cell r="R13" t="str">
            <v>P</v>
          </cell>
          <cell r="S13" t="str">
            <v>P</v>
          </cell>
          <cell r="T13" t="str">
            <v>P</v>
          </cell>
          <cell r="W13" t="str">
            <v>P</v>
          </cell>
          <cell r="X13" t="str">
            <v>P</v>
          </cell>
          <cell r="Y13" t="str">
            <v>P</v>
          </cell>
          <cell r="Z13" t="str">
            <v>P</v>
          </cell>
          <cell r="AA13" t="str">
            <v>P</v>
          </cell>
          <cell r="AD13" t="str">
            <v>P</v>
          </cell>
          <cell r="AE13" t="str">
            <v>P</v>
          </cell>
          <cell r="AF13" t="str">
            <v>P</v>
          </cell>
        </row>
        <row r="14">
          <cell r="A14" t="str">
            <v>GRIMAUD Emmanuel</v>
          </cell>
          <cell r="C14" t="str">
            <v>P</v>
          </cell>
          <cell r="D14" t="str">
            <v>P</v>
          </cell>
          <cell r="E14" t="str">
            <v>P</v>
          </cell>
          <cell r="F14" t="str">
            <v>P</v>
          </cell>
          <cell r="I14" t="str">
            <v>P</v>
          </cell>
          <cell r="J14" t="str">
            <v>P</v>
          </cell>
          <cell r="K14" t="str">
            <v>P</v>
          </cell>
          <cell r="L14" t="str">
            <v>P</v>
          </cell>
          <cell r="M14" t="str">
            <v>P</v>
          </cell>
          <cell r="P14" t="str">
            <v>P</v>
          </cell>
          <cell r="Q14" t="str">
            <v>P</v>
          </cell>
          <cell r="R14" t="str">
            <v>P</v>
          </cell>
          <cell r="S14" t="str">
            <v>P</v>
          </cell>
          <cell r="T14" t="str">
            <v>P</v>
          </cell>
          <cell r="W14" t="str">
            <v>P</v>
          </cell>
          <cell r="X14" t="str">
            <v>P</v>
          </cell>
          <cell r="Y14" t="str">
            <v>P</v>
          </cell>
          <cell r="Z14" t="str">
            <v>P</v>
          </cell>
          <cell r="AA14" t="str">
            <v>P</v>
          </cell>
          <cell r="AD14" t="str">
            <v>P</v>
          </cell>
          <cell r="AE14" t="str">
            <v>P</v>
          </cell>
          <cell r="AF14" t="str">
            <v>P</v>
          </cell>
        </row>
        <row r="15">
          <cell r="A15" t="str">
            <v>GUIMARAES Julien</v>
          </cell>
          <cell r="C15" t="str">
            <v>P</v>
          </cell>
          <cell r="D15" t="str">
            <v>P</v>
          </cell>
          <cell r="E15" t="str">
            <v>P</v>
          </cell>
          <cell r="F15" t="str">
            <v>P</v>
          </cell>
          <cell r="I15" t="str">
            <v>P</v>
          </cell>
          <cell r="J15" t="str">
            <v>P</v>
          </cell>
          <cell r="K15" t="str">
            <v>P</v>
          </cell>
          <cell r="L15" t="str">
            <v>P</v>
          </cell>
          <cell r="M15" t="str">
            <v>P</v>
          </cell>
          <cell r="P15" t="str">
            <v>P</v>
          </cell>
          <cell r="Q15" t="str">
            <v>P</v>
          </cell>
          <cell r="R15" t="str">
            <v>P</v>
          </cell>
          <cell r="S15" t="str">
            <v>P</v>
          </cell>
          <cell r="T15" t="str">
            <v>P</v>
          </cell>
          <cell r="W15" t="str">
            <v>P</v>
          </cell>
          <cell r="X15" t="str">
            <v>P</v>
          </cell>
          <cell r="Y15" t="str">
            <v>P</v>
          </cell>
          <cell r="Z15" t="str">
            <v>P</v>
          </cell>
          <cell r="AA15" t="str">
            <v>P</v>
          </cell>
          <cell r="AD15" t="str">
            <v>P</v>
          </cell>
          <cell r="AE15" t="str">
            <v>P</v>
          </cell>
          <cell r="AF15" t="str">
            <v>P</v>
          </cell>
        </row>
        <row r="16">
          <cell r="A16" t="str">
            <v>KAMELI Pascal</v>
          </cell>
          <cell r="C16" t="str">
            <v>P</v>
          </cell>
          <cell r="D16" t="str">
            <v>P</v>
          </cell>
          <cell r="E16" t="str">
            <v>P</v>
          </cell>
          <cell r="F16" t="str">
            <v>P</v>
          </cell>
          <cell r="I16" t="str">
            <v>P</v>
          </cell>
          <cell r="J16" t="str">
            <v>P</v>
          </cell>
          <cell r="K16" t="str">
            <v>P</v>
          </cell>
          <cell r="L16" t="str">
            <v>P</v>
          </cell>
          <cell r="M16" t="str">
            <v>P</v>
          </cell>
          <cell r="P16" t="str">
            <v>P</v>
          </cell>
          <cell r="Q16" t="str">
            <v>P</v>
          </cell>
          <cell r="R16" t="str">
            <v>P</v>
          </cell>
          <cell r="S16" t="str">
            <v>C</v>
          </cell>
          <cell r="T16" t="str">
            <v>P</v>
          </cell>
          <cell r="W16" t="str">
            <v>P</v>
          </cell>
          <cell r="X16" t="str">
            <v>P</v>
          </cell>
          <cell r="Y16" t="str">
            <v>P</v>
          </cell>
          <cell r="Z16" t="str">
            <v>P</v>
          </cell>
          <cell r="AA16" t="str">
            <v>P</v>
          </cell>
          <cell r="AD16" t="str">
            <v>P</v>
          </cell>
          <cell r="AE16" t="str">
            <v>P</v>
          </cell>
          <cell r="AF16" t="str">
            <v>P</v>
          </cell>
        </row>
        <row r="17">
          <cell r="A17" t="str">
            <v>MARTIN Sylvie</v>
          </cell>
          <cell r="C17" t="str">
            <v>C</v>
          </cell>
          <cell r="D17" t="str">
            <v>P</v>
          </cell>
          <cell r="E17" t="str">
            <v>P</v>
          </cell>
          <cell r="F17" t="str">
            <v>P</v>
          </cell>
          <cell r="I17" t="str">
            <v>P</v>
          </cell>
          <cell r="J17" t="str">
            <v>P</v>
          </cell>
          <cell r="K17" t="str">
            <v>P</v>
          </cell>
          <cell r="L17" t="str">
            <v>P</v>
          </cell>
          <cell r="M17" t="str">
            <v>P</v>
          </cell>
          <cell r="P17" t="str">
            <v>P</v>
          </cell>
          <cell r="Q17" t="str">
            <v>P</v>
          </cell>
          <cell r="R17" t="str">
            <v>P</v>
          </cell>
          <cell r="S17" t="str">
            <v>P</v>
          </cell>
          <cell r="T17" t="str">
            <v>P</v>
          </cell>
          <cell r="W17" t="str">
            <v>P</v>
          </cell>
          <cell r="X17" t="str">
            <v>P</v>
          </cell>
          <cell r="Y17" t="str">
            <v>P</v>
          </cell>
          <cell r="Z17" t="str">
            <v>P</v>
          </cell>
          <cell r="AA17" t="str">
            <v>P</v>
          </cell>
          <cell r="AD17" t="str">
            <v>P</v>
          </cell>
          <cell r="AE17" t="str">
            <v>P</v>
          </cell>
          <cell r="AF17" t="str">
            <v>P</v>
          </cell>
        </row>
        <row r="18">
          <cell r="A18" t="str">
            <v>MARION Nadine</v>
          </cell>
          <cell r="C18" t="str">
            <v>P</v>
          </cell>
          <cell r="D18" t="str">
            <v>P</v>
          </cell>
          <cell r="E18" t="str">
            <v>P</v>
          </cell>
          <cell r="F18" t="str">
            <v>P</v>
          </cell>
          <cell r="I18" t="str">
            <v>P</v>
          </cell>
          <cell r="J18" t="str">
            <v>P</v>
          </cell>
          <cell r="K18" t="str">
            <v>P</v>
          </cell>
          <cell r="L18" t="str">
            <v>P</v>
          </cell>
          <cell r="M18" t="str">
            <v>P</v>
          </cell>
          <cell r="P18" t="str">
            <v>P</v>
          </cell>
          <cell r="Q18" t="str">
            <v>P</v>
          </cell>
          <cell r="R18" t="str">
            <v>P</v>
          </cell>
          <cell r="S18" t="str">
            <v>P</v>
          </cell>
          <cell r="T18" t="str">
            <v>P</v>
          </cell>
          <cell r="W18" t="str">
            <v>P</v>
          </cell>
          <cell r="X18" t="str">
            <v>P</v>
          </cell>
          <cell r="Y18" t="str">
            <v>P</v>
          </cell>
          <cell r="Z18" t="str">
            <v>P</v>
          </cell>
          <cell r="AA18" t="str">
            <v>P</v>
          </cell>
          <cell r="AD18" t="str">
            <v>P</v>
          </cell>
          <cell r="AE18" t="str">
            <v>P</v>
          </cell>
          <cell r="AF18" t="str">
            <v>P</v>
          </cell>
        </row>
        <row r="19">
          <cell r="A19" t="str">
            <v>OLIVEIRA Nicolas</v>
          </cell>
          <cell r="C19" t="str">
            <v>P</v>
          </cell>
          <cell r="D19" t="str">
            <v>P</v>
          </cell>
          <cell r="E19" t="str">
            <v>P</v>
          </cell>
          <cell r="F19" t="str">
            <v>P</v>
          </cell>
          <cell r="I19" t="str">
            <v>P</v>
          </cell>
          <cell r="J19" t="str">
            <v>P</v>
          </cell>
          <cell r="K19" t="str">
            <v>P</v>
          </cell>
          <cell r="L19" t="str">
            <v>P</v>
          </cell>
          <cell r="M19" t="str">
            <v>P</v>
          </cell>
          <cell r="P19" t="str">
            <v>P</v>
          </cell>
          <cell r="Q19" t="str">
            <v>P</v>
          </cell>
          <cell r="R19" t="str">
            <v>P</v>
          </cell>
          <cell r="S19" t="str">
            <v>P</v>
          </cell>
          <cell r="T19" t="str">
            <v>P</v>
          </cell>
          <cell r="W19" t="str">
            <v>P</v>
          </cell>
          <cell r="X19" t="str">
            <v>P</v>
          </cell>
          <cell r="Y19" t="str">
            <v>P</v>
          </cell>
          <cell r="Z19" t="str">
            <v>P</v>
          </cell>
          <cell r="AA19" t="str">
            <v>P</v>
          </cell>
          <cell r="AD19" t="str">
            <v>P</v>
          </cell>
          <cell r="AE19" t="str">
            <v>P</v>
          </cell>
          <cell r="AF19" t="str">
            <v>P</v>
          </cell>
        </row>
        <row r="20">
          <cell r="A20" t="str">
            <v>QUENTEL Patrick</v>
          </cell>
          <cell r="C20" t="str">
            <v>C</v>
          </cell>
          <cell r="D20" t="str">
            <v>C</v>
          </cell>
          <cell r="E20" t="str">
            <v>C</v>
          </cell>
          <cell r="F20" t="str">
            <v>C</v>
          </cell>
          <cell r="I20" t="str">
            <v>C</v>
          </cell>
          <cell r="J20" t="str">
            <v>C</v>
          </cell>
          <cell r="K20" t="str">
            <v>C</v>
          </cell>
          <cell r="L20" t="str">
            <v>C</v>
          </cell>
          <cell r="M20" t="str">
            <v>C</v>
          </cell>
          <cell r="P20" t="str">
            <v>C</v>
          </cell>
          <cell r="Q20" t="str">
            <v>C</v>
          </cell>
          <cell r="R20" t="str">
            <v>C</v>
          </cell>
          <cell r="S20" t="str">
            <v>C</v>
          </cell>
          <cell r="T20" t="str">
            <v>C</v>
          </cell>
          <cell r="W20" t="str">
            <v>C</v>
          </cell>
          <cell r="X20" t="str">
            <v>C</v>
          </cell>
          <cell r="Y20" t="str">
            <v>C</v>
          </cell>
          <cell r="Z20" t="str">
            <v>C</v>
          </cell>
          <cell r="AA20" t="str">
            <v>C</v>
          </cell>
          <cell r="AD20" t="str">
            <v>P</v>
          </cell>
          <cell r="AE20" t="str">
            <v>P</v>
          </cell>
          <cell r="AF20" t="str">
            <v>P</v>
          </cell>
        </row>
        <row r="21">
          <cell r="A21" t="str">
            <v>SENOTIER Christian</v>
          </cell>
          <cell r="C21" t="str">
            <v>P</v>
          </cell>
          <cell r="D21" t="str">
            <v>P</v>
          </cell>
          <cell r="E21" t="str">
            <v>P</v>
          </cell>
          <cell r="F21" t="str">
            <v>P</v>
          </cell>
          <cell r="I21" t="str">
            <v>P</v>
          </cell>
          <cell r="J21" t="str">
            <v>P</v>
          </cell>
          <cell r="K21" t="str">
            <v>P</v>
          </cell>
          <cell r="L21" t="str">
            <v>P</v>
          </cell>
          <cell r="M21" t="str">
            <v>P</v>
          </cell>
          <cell r="P21" t="str">
            <v>P</v>
          </cell>
          <cell r="Q21" t="str">
            <v>P</v>
          </cell>
          <cell r="R21" t="str">
            <v>P</v>
          </cell>
          <cell r="S21" t="str">
            <v>P</v>
          </cell>
          <cell r="T21" t="str">
            <v>P</v>
          </cell>
          <cell r="W21" t="str">
            <v>P</v>
          </cell>
          <cell r="X21" t="str">
            <v>P</v>
          </cell>
          <cell r="Y21" t="str">
            <v>P</v>
          </cell>
          <cell r="Z21" t="str">
            <v>P</v>
          </cell>
          <cell r="AA21" t="str">
            <v>P</v>
          </cell>
          <cell r="AD21" t="str">
            <v>P</v>
          </cell>
          <cell r="AE21" t="str">
            <v>P</v>
          </cell>
          <cell r="AF21" t="str">
            <v>P</v>
          </cell>
        </row>
        <row r="22">
          <cell r="A22" t="str">
            <v>ROUZEYROL Grace</v>
          </cell>
        </row>
        <row r="23">
          <cell r="A23" t="str">
            <v>DESFOUGERES Mélinda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</sheetData>
      <sheetData sheetId="6">
        <row r="4">
          <cell r="B4" t="str">
            <v>P</v>
          </cell>
          <cell r="C4" t="str">
            <v>P</v>
          </cell>
          <cell r="F4" t="str">
            <v>P</v>
          </cell>
          <cell r="G4" t="str">
            <v>P</v>
          </cell>
          <cell r="H4" t="str">
            <v>P</v>
          </cell>
          <cell r="I4" t="str">
            <v>P</v>
          </cell>
          <cell r="J4" t="str">
            <v>P</v>
          </cell>
          <cell r="M4" t="str">
            <v>P</v>
          </cell>
          <cell r="N4" t="str">
            <v>P</v>
          </cell>
          <cell r="O4" t="str">
            <v>P</v>
          </cell>
          <cell r="P4" t="str">
            <v>P</v>
          </cell>
          <cell r="Q4" t="str">
            <v>P</v>
          </cell>
          <cell r="T4" t="str">
            <v>P</v>
          </cell>
          <cell r="U4" t="str">
            <v>P</v>
          </cell>
          <cell r="V4" t="str">
            <v>P</v>
          </cell>
          <cell r="W4" t="str">
            <v>P</v>
          </cell>
          <cell r="X4" t="str">
            <v>P</v>
          </cell>
          <cell r="AA4" t="str">
            <v>P</v>
          </cell>
          <cell r="AB4" t="str">
            <v>P</v>
          </cell>
          <cell r="AC4" t="str">
            <v>P</v>
          </cell>
        </row>
        <row r="5">
          <cell r="B5" t="str">
            <v>P</v>
          </cell>
          <cell r="C5" t="str">
            <v>P</v>
          </cell>
          <cell r="F5" t="str">
            <v>P</v>
          </cell>
          <cell r="G5" t="str">
            <v>P</v>
          </cell>
          <cell r="H5" t="str">
            <v>P</v>
          </cell>
          <cell r="I5" t="str">
            <v>P</v>
          </cell>
          <cell r="J5" t="str">
            <v>P</v>
          </cell>
          <cell r="M5" t="str">
            <v>P</v>
          </cell>
          <cell r="N5" t="str">
            <v>P</v>
          </cell>
          <cell r="O5" t="str">
            <v>P</v>
          </cell>
          <cell r="P5" t="str">
            <v>P</v>
          </cell>
          <cell r="Q5" t="str">
            <v>P</v>
          </cell>
          <cell r="T5" t="str">
            <v>P</v>
          </cell>
          <cell r="U5" t="str">
            <v>P</v>
          </cell>
          <cell r="V5" t="str">
            <v>P</v>
          </cell>
          <cell r="W5" t="str">
            <v>P</v>
          </cell>
          <cell r="X5" t="str">
            <v>P</v>
          </cell>
          <cell r="AA5" t="str">
            <v>P</v>
          </cell>
          <cell r="AB5" t="str">
            <v>P</v>
          </cell>
          <cell r="AC5" t="str">
            <v>P</v>
          </cell>
        </row>
        <row r="6">
          <cell r="B6" t="str">
            <v>P</v>
          </cell>
          <cell r="C6" t="str">
            <v>P</v>
          </cell>
          <cell r="F6" t="str">
            <v>P</v>
          </cell>
          <cell r="G6" t="str">
            <v>P</v>
          </cell>
          <cell r="H6" t="str">
            <v>P</v>
          </cell>
          <cell r="I6" t="str">
            <v>P</v>
          </cell>
          <cell r="J6" t="str">
            <v>P</v>
          </cell>
          <cell r="M6" t="str">
            <v>P</v>
          </cell>
          <cell r="N6" t="str">
            <v>P</v>
          </cell>
          <cell r="O6" t="str">
            <v>P</v>
          </cell>
          <cell r="P6" t="str">
            <v>P</v>
          </cell>
          <cell r="Q6" t="str">
            <v>P</v>
          </cell>
          <cell r="T6" t="str">
            <v>P</v>
          </cell>
          <cell r="U6" t="str">
            <v>P</v>
          </cell>
          <cell r="V6" t="str">
            <v>P</v>
          </cell>
          <cell r="W6" t="str">
            <v>P</v>
          </cell>
          <cell r="X6" t="str">
            <v>P</v>
          </cell>
          <cell r="AA6" t="str">
            <v>P</v>
          </cell>
          <cell r="AB6" t="str">
            <v>P</v>
          </cell>
          <cell r="AC6" t="str">
            <v>A</v>
          </cell>
        </row>
        <row r="7">
          <cell r="B7" t="str">
            <v>P</v>
          </cell>
          <cell r="C7" t="str">
            <v>P</v>
          </cell>
          <cell r="F7" t="str">
            <v>P</v>
          </cell>
          <cell r="G7" t="str">
            <v>P</v>
          </cell>
          <cell r="H7" t="str">
            <v>P</v>
          </cell>
          <cell r="I7" t="str">
            <v>P</v>
          </cell>
          <cell r="J7" t="str">
            <v>P</v>
          </cell>
          <cell r="M7" t="str">
            <v>P</v>
          </cell>
          <cell r="N7" t="str">
            <v>P</v>
          </cell>
          <cell r="O7" t="str">
            <v>P</v>
          </cell>
          <cell r="P7" t="str">
            <v>P</v>
          </cell>
          <cell r="Q7" t="str">
            <v>P</v>
          </cell>
          <cell r="T7" t="str">
            <v>P</v>
          </cell>
          <cell r="U7" t="str">
            <v>P</v>
          </cell>
          <cell r="V7" t="str">
            <v>P</v>
          </cell>
          <cell r="W7" t="str">
            <v>P</v>
          </cell>
          <cell r="X7" t="str">
            <v>P</v>
          </cell>
          <cell r="AA7" t="str">
            <v>P</v>
          </cell>
          <cell r="AB7" t="str">
            <v>M</v>
          </cell>
          <cell r="AC7" t="str">
            <v>M</v>
          </cell>
        </row>
        <row r="8">
          <cell r="B8" t="str">
            <v>P</v>
          </cell>
          <cell r="C8" t="str">
            <v>P</v>
          </cell>
          <cell r="F8" t="str">
            <v>P</v>
          </cell>
          <cell r="G8" t="str">
            <v>P</v>
          </cell>
          <cell r="H8" t="str">
            <v>P</v>
          </cell>
          <cell r="I8" t="str">
            <v>P</v>
          </cell>
          <cell r="J8" t="str">
            <v>P</v>
          </cell>
          <cell r="M8" t="str">
            <v>P</v>
          </cell>
          <cell r="N8" t="str">
            <v>P</v>
          </cell>
          <cell r="O8" t="str">
            <v>P</v>
          </cell>
          <cell r="P8" t="str">
            <v>P</v>
          </cell>
          <cell r="Q8" t="str">
            <v>P</v>
          </cell>
          <cell r="T8" t="str">
            <v>P</v>
          </cell>
          <cell r="U8" t="str">
            <v>P</v>
          </cell>
          <cell r="V8" t="str">
            <v>P</v>
          </cell>
          <cell r="W8" t="str">
            <v>P</v>
          </cell>
          <cell r="X8" t="str">
            <v>P</v>
          </cell>
          <cell r="AA8" t="str">
            <v>P</v>
          </cell>
          <cell r="AB8" t="str">
            <v>P</v>
          </cell>
          <cell r="AC8" t="str">
            <v>P</v>
          </cell>
        </row>
        <row r="9">
          <cell r="B9" t="str">
            <v>P</v>
          </cell>
          <cell r="C9" t="str">
            <v>P</v>
          </cell>
          <cell r="F9" t="str">
            <v>P</v>
          </cell>
          <cell r="G9" t="str">
            <v>P</v>
          </cell>
          <cell r="H9" t="str">
            <v>P</v>
          </cell>
          <cell r="I9" t="str">
            <v>P</v>
          </cell>
          <cell r="J9" t="str">
            <v>P</v>
          </cell>
          <cell r="M9" t="str">
            <v>P</v>
          </cell>
          <cell r="N9" t="str">
            <v>P</v>
          </cell>
          <cell r="O9" t="str">
            <v>P</v>
          </cell>
          <cell r="P9" t="str">
            <v>P</v>
          </cell>
          <cell r="Q9" t="str">
            <v>P</v>
          </cell>
          <cell r="T9" t="str">
            <v>P</v>
          </cell>
          <cell r="U9" t="str">
            <v>P</v>
          </cell>
          <cell r="V9" t="str">
            <v>P</v>
          </cell>
          <cell r="W9" t="str">
            <v>P</v>
          </cell>
          <cell r="X9" t="str">
            <v>P</v>
          </cell>
          <cell r="AA9" t="str">
            <v>P</v>
          </cell>
          <cell r="AB9" t="str">
            <v>P</v>
          </cell>
          <cell r="AC9" t="str">
            <v>A</v>
          </cell>
        </row>
        <row r="10">
          <cell r="B10" t="str">
            <v>P</v>
          </cell>
          <cell r="C10" t="str">
            <v>P</v>
          </cell>
          <cell r="F10" t="str">
            <v>P</v>
          </cell>
          <cell r="G10" t="str">
            <v>P</v>
          </cell>
          <cell r="H10" t="str">
            <v>P</v>
          </cell>
          <cell r="I10" t="str">
            <v>P</v>
          </cell>
          <cell r="J10" t="str">
            <v>P</v>
          </cell>
          <cell r="M10" t="str">
            <v>P</v>
          </cell>
          <cell r="N10" t="str">
            <v>P</v>
          </cell>
          <cell r="O10" t="str">
            <v>P</v>
          </cell>
          <cell r="P10" t="str">
            <v>P</v>
          </cell>
          <cell r="Q10" t="str">
            <v>P</v>
          </cell>
          <cell r="T10" t="str">
            <v>P</v>
          </cell>
          <cell r="U10" t="str">
            <v>P</v>
          </cell>
          <cell r="V10" t="str">
            <v>P</v>
          </cell>
          <cell r="W10" t="str">
            <v>P</v>
          </cell>
          <cell r="X10" t="str">
            <v>P</v>
          </cell>
          <cell r="AA10" t="str">
            <v>P</v>
          </cell>
          <cell r="AB10" t="str">
            <v>P</v>
          </cell>
          <cell r="AC10" t="str">
            <v>P</v>
          </cell>
        </row>
        <row r="11">
          <cell r="B11" t="str">
            <v>P</v>
          </cell>
          <cell r="C11" t="str">
            <v>P</v>
          </cell>
          <cell r="F11" t="str">
            <v>P</v>
          </cell>
          <cell r="G11" t="str">
            <v>P</v>
          </cell>
          <cell r="H11" t="str">
            <v>P</v>
          </cell>
          <cell r="I11" t="str">
            <v>P</v>
          </cell>
          <cell r="J11" t="str">
            <v>P</v>
          </cell>
          <cell r="M11" t="str">
            <v>P</v>
          </cell>
          <cell r="N11" t="str">
            <v>P</v>
          </cell>
          <cell r="O11" t="str">
            <v>P</v>
          </cell>
          <cell r="P11" t="str">
            <v>P</v>
          </cell>
          <cell r="Q11" t="str">
            <v>P</v>
          </cell>
          <cell r="T11" t="str">
            <v>P</v>
          </cell>
          <cell r="U11" t="str">
            <v>P</v>
          </cell>
          <cell r="V11" t="str">
            <v>P</v>
          </cell>
          <cell r="W11" t="str">
            <v>P</v>
          </cell>
          <cell r="X11" t="str">
            <v>P</v>
          </cell>
          <cell r="AA11" t="str">
            <v>P</v>
          </cell>
          <cell r="AB11" t="str">
            <v>P</v>
          </cell>
          <cell r="AC11" t="str">
            <v>P</v>
          </cell>
        </row>
        <row r="12">
          <cell r="B12" t="str">
            <v>P</v>
          </cell>
          <cell r="C12" t="str">
            <v>P</v>
          </cell>
          <cell r="F12" t="str">
            <v>P</v>
          </cell>
          <cell r="G12" t="str">
            <v>P</v>
          </cell>
          <cell r="H12" t="str">
            <v>P</v>
          </cell>
          <cell r="I12" t="str">
            <v>P</v>
          </cell>
          <cell r="J12" t="str">
            <v>P</v>
          </cell>
          <cell r="M12" t="str">
            <v>P</v>
          </cell>
          <cell r="N12" t="str">
            <v>P</v>
          </cell>
          <cell r="O12" t="str">
            <v>P</v>
          </cell>
          <cell r="P12" t="str">
            <v>P</v>
          </cell>
          <cell r="Q12" t="str">
            <v>P</v>
          </cell>
          <cell r="T12" t="str">
            <v>C</v>
          </cell>
          <cell r="U12" t="str">
            <v>P</v>
          </cell>
          <cell r="V12" t="str">
            <v>P</v>
          </cell>
          <cell r="W12" t="str">
            <v>P</v>
          </cell>
          <cell r="X12" t="str">
            <v>P</v>
          </cell>
          <cell r="AA12" t="str">
            <v>P</v>
          </cell>
          <cell r="AB12" t="str">
            <v>P</v>
          </cell>
          <cell r="AC12" t="str">
            <v>P</v>
          </cell>
        </row>
        <row r="13">
          <cell r="B13" t="str">
            <v>P</v>
          </cell>
          <cell r="C13" t="str">
            <v>P</v>
          </cell>
          <cell r="F13" t="str">
            <v>P</v>
          </cell>
          <cell r="G13" t="str">
            <v>P</v>
          </cell>
          <cell r="H13" t="str">
            <v>P</v>
          </cell>
          <cell r="I13" t="str">
            <v>P</v>
          </cell>
          <cell r="J13" t="str">
            <v>P</v>
          </cell>
          <cell r="M13" t="str">
            <v>P</v>
          </cell>
          <cell r="N13" t="str">
            <v>P</v>
          </cell>
          <cell r="O13" t="str">
            <v>P</v>
          </cell>
          <cell r="P13" t="str">
            <v>P</v>
          </cell>
          <cell r="Q13" t="str">
            <v>P</v>
          </cell>
          <cell r="T13" t="str">
            <v>P</v>
          </cell>
          <cell r="U13" t="str">
            <v>P</v>
          </cell>
          <cell r="V13" t="str">
            <v>P</v>
          </cell>
          <cell r="W13" t="str">
            <v>P</v>
          </cell>
          <cell r="X13" t="str">
            <v>P</v>
          </cell>
          <cell r="AA13" t="str">
            <v>P</v>
          </cell>
          <cell r="AB13" t="str">
            <v>P</v>
          </cell>
          <cell r="AC13" t="str">
            <v>P</v>
          </cell>
        </row>
        <row r="14">
          <cell r="B14" t="str">
            <v>P</v>
          </cell>
          <cell r="C14" t="str">
            <v>P</v>
          </cell>
          <cell r="F14" t="str">
            <v>P</v>
          </cell>
          <cell r="G14" t="str">
            <v>P</v>
          </cell>
          <cell r="H14" t="str">
            <v>P</v>
          </cell>
          <cell r="I14" t="str">
            <v>P</v>
          </cell>
          <cell r="J14" t="str">
            <v>P</v>
          </cell>
          <cell r="M14" t="str">
            <v>P</v>
          </cell>
          <cell r="N14" t="str">
            <v>P</v>
          </cell>
          <cell r="O14" t="str">
            <v>P</v>
          </cell>
          <cell r="P14" t="str">
            <v>P</v>
          </cell>
          <cell r="Q14" t="str">
            <v>P</v>
          </cell>
          <cell r="T14" t="str">
            <v>P</v>
          </cell>
          <cell r="U14" t="str">
            <v>P</v>
          </cell>
          <cell r="V14" t="str">
            <v>P</v>
          </cell>
          <cell r="W14" t="str">
            <v>P</v>
          </cell>
          <cell r="X14" t="str">
            <v>P</v>
          </cell>
          <cell r="AA14" t="str">
            <v>P</v>
          </cell>
          <cell r="AB14" t="str">
            <v>P</v>
          </cell>
          <cell r="AC14" t="str">
            <v>P</v>
          </cell>
        </row>
        <row r="15">
          <cell r="B15" t="str">
            <v>M</v>
          </cell>
          <cell r="C15" t="str">
            <v>M</v>
          </cell>
          <cell r="F15" t="str">
            <v>P</v>
          </cell>
          <cell r="G15" t="str">
            <v>P</v>
          </cell>
          <cell r="H15" t="str">
            <v>A</v>
          </cell>
          <cell r="I15" t="str">
            <v>P</v>
          </cell>
          <cell r="J15" t="str">
            <v>P</v>
          </cell>
          <cell r="M15" t="str">
            <v>R</v>
          </cell>
          <cell r="N15" t="str">
            <v>R</v>
          </cell>
          <cell r="O15" t="str">
            <v>R</v>
          </cell>
          <cell r="P15" t="str">
            <v>R</v>
          </cell>
          <cell r="Q15" t="str">
            <v>R</v>
          </cell>
          <cell r="T15" t="str">
            <v>A</v>
          </cell>
          <cell r="U15" t="str">
            <v>P</v>
          </cell>
          <cell r="V15" t="str">
            <v>P</v>
          </cell>
          <cell r="W15" t="str">
            <v>P</v>
          </cell>
          <cell r="X15" t="str">
            <v>P</v>
          </cell>
          <cell r="AA15" t="str">
            <v>P</v>
          </cell>
          <cell r="AB15" t="str">
            <v>P</v>
          </cell>
          <cell r="AC15" t="str">
            <v>P</v>
          </cell>
        </row>
        <row r="16">
          <cell r="B16" t="str">
            <v>P</v>
          </cell>
          <cell r="C16" t="str">
            <v>P</v>
          </cell>
          <cell r="F16" t="str">
            <v>P</v>
          </cell>
          <cell r="G16" t="str">
            <v>P</v>
          </cell>
          <cell r="H16" t="str">
            <v>P</v>
          </cell>
          <cell r="I16" t="str">
            <v>P</v>
          </cell>
          <cell r="J16" t="str">
            <v>P</v>
          </cell>
          <cell r="M16" t="str">
            <v>P</v>
          </cell>
          <cell r="N16" t="str">
            <v>P</v>
          </cell>
          <cell r="O16" t="str">
            <v>P</v>
          </cell>
          <cell r="P16" t="str">
            <v>P</v>
          </cell>
          <cell r="Q16" t="str">
            <v>P</v>
          </cell>
          <cell r="T16" t="str">
            <v>P</v>
          </cell>
          <cell r="U16" t="str">
            <v>P</v>
          </cell>
          <cell r="V16" t="str">
            <v>P</v>
          </cell>
          <cell r="W16" t="str">
            <v>P</v>
          </cell>
          <cell r="X16" t="str">
            <v>P</v>
          </cell>
          <cell r="AA16" t="str">
            <v>P</v>
          </cell>
          <cell r="AB16" t="str">
            <v>P</v>
          </cell>
          <cell r="AC16" t="str">
            <v>P</v>
          </cell>
        </row>
        <row r="17">
          <cell r="B17" t="str">
            <v>P</v>
          </cell>
          <cell r="C17" t="str">
            <v>P</v>
          </cell>
          <cell r="F17" t="str">
            <v>P</v>
          </cell>
          <cell r="G17" t="str">
            <v>P</v>
          </cell>
          <cell r="H17" t="str">
            <v>P</v>
          </cell>
          <cell r="I17" t="str">
            <v>P</v>
          </cell>
          <cell r="J17" t="str">
            <v>P</v>
          </cell>
          <cell r="M17" t="str">
            <v>P</v>
          </cell>
          <cell r="N17" t="str">
            <v>P</v>
          </cell>
          <cell r="O17" t="str">
            <v>P</v>
          </cell>
          <cell r="P17" t="str">
            <v>P</v>
          </cell>
          <cell r="Q17" t="str">
            <v>R</v>
          </cell>
          <cell r="T17" t="str">
            <v>P</v>
          </cell>
          <cell r="U17" t="str">
            <v>P</v>
          </cell>
          <cell r="V17" t="str">
            <v>P</v>
          </cell>
          <cell r="W17" t="str">
            <v>P</v>
          </cell>
          <cell r="X17" t="str">
            <v>P</v>
          </cell>
          <cell r="AA17" t="str">
            <v>P</v>
          </cell>
          <cell r="AB17" t="str">
            <v>P</v>
          </cell>
          <cell r="AC17" t="str">
            <v>P</v>
          </cell>
        </row>
        <row r="18">
          <cell r="B18" t="str">
            <v>P</v>
          </cell>
          <cell r="C18" t="str">
            <v>P</v>
          </cell>
          <cell r="F18" t="str">
            <v>P</v>
          </cell>
          <cell r="G18" t="str">
            <v>P</v>
          </cell>
          <cell r="H18" t="str">
            <v>P</v>
          </cell>
          <cell r="I18" t="str">
            <v>P</v>
          </cell>
          <cell r="J18" t="str">
            <v>P</v>
          </cell>
          <cell r="M18" t="str">
            <v>P</v>
          </cell>
          <cell r="N18" t="str">
            <v>P</v>
          </cell>
          <cell r="O18" t="str">
            <v>P</v>
          </cell>
          <cell r="P18" t="str">
            <v>P</v>
          </cell>
          <cell r="Q18" t="str">
            <v>P</v>
          </cell>
          <cell r="T18" t="str">
            <v>P</v>
          </cell>
          <cell r="U18" t="str">
            <v>P</v>
          </cell>
          <cell r="V18" t="str">
            <v>P</v>
          </cell>
          <cell r="W18" t="str">
            <v>P</v>
          </cell>
          <cell r="X18" t="str">
            <v>P</v>
          </cell>
          <cell r="AA18" t="str">
            <v>P</v>
          </cell>
          <cell r="AB18" t="str">
            <v>P</v>
          </cell>
          <cell r="AC18" t="str">
            <v>P</v>
          </cell>
        </row>
        <row r="19">
          <cell r="B19" t="str">
            <v>P</v>
          </cell>
          <cell r="C19" t="str">
            <v>P</v>
          </cell>
          <cell r="F19" t="str">
            <v>P</v>
          </cell>
          <cell r="G19" t="str">
            <v>P</v>
          </cell>
          <cell r="H19" t="str">
            <v>P</v>
          </cell>
          <cell r="I19" t="str">
            <v>P</v>
          </cell>
          <cell r="J19" t="str">
            <v>P</v>
          </cell>
          <cell r="M19" t="str">
            <v>P</v>
          </cell>
          <cell r="N19" t="str">
            <v>P</v>
          </cell>
          <cell r="O19" t="str">
            <v>P</v>
          </cell>
          <cell r="P19" t="str">
            <v>P</v>
          </cell>
          <cell r="Q19" t="str">
            <v>P</v>
          </cell>
          <cell r="T19" t="str">
            <v>P</v>
          </cell>
          <cell r="U19" t="str">
            <v>P</v>
          </cell>
          <cell r="V19" t="str">
            <v>P</v>
          </cell>
          <cell r="W19" t="str">
            <v>P</v>
          </cell>
          <cell r="X19" t="str">
            <v>P</v>
          </cell>
          <cell r="AA19" t="str">
            <v>P</v>
          </cell>
          <cell r="AB19" t="str">
            <v>P</v>
          </cell>
          <cell r="AC19" t="str">
            <v>P</v>
          </cell>
        </row>
        <row r="20">
          <cell r="B20" t="str">
            <v>P</v>
          </cell>
          <cell r="C20" t="str">
            <v>P</v>
          </cell>
          <cell r="F20" t="str">
            <v>P</v>
          </cell>
          <cell r="G20" t="str">
            <v>P</v>
          </cell>
          <cell r="H20" t="str">
            <v>P</v>
          </cell>
          <cell r="I20" t="str">
            <v>P</v>
          </cell>
          <cell r="J20" t="str">
            <v>P</v>
          </cell>
          <cell r="M20" t="str">
            <v>P</v>
          </cell>
          <cell r="N20" t="str">
            <v>P</v>
          </cell>
          <cell r="O20" t="str">
            <v>P</v>
          </cell>
          <cell r="P20" t="str">
            <v>P</v>
          </cell>
          <cell r="Q20" t="str">
            <v>P</v>
          </cell>
          <cell r="T20" t="str">
            <v>P</v>
          </cell>
          <cell r="U20" t="str">
            <v>P</v>
          </cell>
          <cell r="V20" t="str">
            <v>P</v>
          </cell>
          <cell r="W20" t="str">
            <v>P</v>
          </cell>
          <cell r="X20" t="str">
            <v>P</v>
          </cell>
          <cell r="AA20" t="str">
            <v>P</v>
          </cell>
          <cell r="AB20" t="str">
            <v>P</v>
          </cell>
          <cell r="AC20" t="str">
            <v>P</v>
          </cell>
        </row>
        <row r="21">
          <cell r="B21" t="str">
            <v>P</v>
          </cell>
          <cell r="C21" t="str">
            <v>P</v>
          </cell>
          <cell r="F21" t="str">
            <v>P</v>
          </cell>
          <cell r="G21" t="str">
            <v>P</v>
          </cell>
          <cell r="H21" t="str">
            <v>P</v>
          </cell>
          <cell r="I21" t="str">
            <v>P</v>
          </cell>
          <cell r="J21" t="str">
            <v>P</v>
          </cell>
          <cell r="M21" t="str">
            <v>P</v>
          </cell>
          <cell r="N21" t="str">
            <v>P</v>
          </cell>
          <cell r="O21" t="str">
            <v>P</v>
          </cell>
          <cell r="P21" t="str">
            <v>P</v>
          </cell>
          <cell r="Q21" t="str">
            <v>P</v>
          </cell>
          <cell r="T21" t="str">
            <v>P</v>
          </cell>
          <cell r="U21" t="str">
            <v>P</v>
          </cell>
          <cell r="V21" t="str">
            <v>P</v>
          </cell>
          <cell r="W21" t="str">
            <v>P</v>
          </cell>
          <cell r="X21" t="str">
            <v>P</v>
          </cell>
          <cell r="AA21" t="str">
            <v>P</v>
          </cell>
          <cell r="AB21" t="str">
            <v>P</v>
          </cell>
          <cell r="AC21" t="str">
            <v>P</v>
          </cell>
        </row>
      </sheetData>
      <sheetData sheetId="7">
        <row r="3">
          <cell r="B3">
            <v>43160</v>
          </cell>
          <cell r="C3">
            <v>43161</v>
          </cell>
          <cell r="D3">
            <v>43162</v>
          </cell>
          <cell r="E3">
            <v>43163</v>
          </cell>
          <cell r="F3">
            <v>43164</v>
          </cell>
          <cell r="G3">
            <v>43165</v>
          </cell>
          <cell r="H3">
            <v>43166</v>
          </cell>
          <cell r="I3">
            <v>43167</v>
          </cell>
          <cell r="J3">
            <v>43168</v>
          </cell>
          <cell r="K3">
            <v>43169</v>
          </cell>
          <cell r="L3">
            <v>43170</v>
          </cell>
          <cell r="M3">
            <v>43171</v>
          </cell>
          <cell r="N3">
            <v>43172</v>
          </cell>
          <cell r="O3">
            <v>43173</v>
          </cell>
          <cell r="P3">
            <v>43174</v>
          </cell>
          <cell r="Q3">
            <v>43175</v>
          </cell>
          <cell r="R3">
            <v>43176</v>
          </cell>
          <cell r="S3">
            <v>43177</v>
          </cell>
          <cell r="T3">
            <v>43178</v>
          </cell>
          <cell r="U3">
            <v>43179</v>
          </cell>
          <cell r="V3">
            <v>43180</v>
          </cell>
          <cell r="W3">
            <v>43181</v>
          </cell>
          <cell r="X3">
            <v>43182</v>
          </cell>
          <cell r="Y3">
            <v>43183</v>
          </cell>
          <cell r="Z3">
            <v>43184</v>
          </cell>
          <cell r="AA3">
            <v>43185</v>
          </cell>
          <cell r="AB3">
            <v>43186</v>
          </cell>
          <cell r="AC3">
            <v>43187</v>
          </cell>
          <cell r="AD3">
            <v>43188</v>
          </cell>
          <cell r="AE3">
            <v>43189</v>
          </cell>
          <cell r="AF3">
            <v>43190</v>
          </cell>
        </row>
        <row r="4">
          <cell r="A4" t="str">
            <v>BELARBI Jean-Claude</v>
          </cell>
          <cell r="B4" t="str">
            <v>P</v>
          </cell>
          <cell r="C4" t="str">
            <v>P</v>
          </cell>
          <cell r="F4" t="str">
            <v>P</v>
          </cell>
          <cell r="G4" t="str">
            <v>P</v>
          </cell>
          <cell r="H4" t="str">
            <v>P</v>
          </cell>
          <cell r="I4" t="str">
            <v>P</v>
          </cell>
          <cell r="J4" t="str">
            <v>P</v>
          </cell>
          <cell r="M4" t="str">
            <v>P</v>
          </cell>
          <cell r="N4" t="str">
            <v>P</v>
          </cell>
          <cell r="O4" t="str">
            <v>P</v>
          </cell>
          <cell r="P4" t="str">
            <v>P</v>
          </cell>
          <cell r="Q4" t="str">
            <v>P</v>
          </cell>
          <cell r="T4" t="str">
            <v>P</v>
          </cell>
          <cell r="U4" t="str">
            <v>P</v>
          </cell>
          <cell r="V4" t="str">
            <v>P</v>
          </cell>
          <cell r="W4" t="str">
            <v>P</v>
          </cell>
          <cell r="X4" t="str">
            <v>P</v>
          </cell>
          <cell r="AA4" t="str">
            <v>R</v>
          </cell>
          <cell r="AB4" t="str">
            <v>R</v>
          </cell>
          <cell r="AC4" t="str">
            <v>R</v>
          </cell>
          <cell r="AD4" t="str">
            <v>R</v>
          </cell>
          <cell r="AE4" t="str">
            <v>R</v>
          </cell>
        </row>
        <row r="5">
          <cell r="A5" t="str">
            <v>BERHAUT Sandrine</v>
          </cell>
          <cell r="B5" t="str">
            <v>P</v>
          </cell>
          <cell r="C5" t="str">
            <v>P</v>
          </cell>
          <cell r="F5" t="str">
            <v>P</v>
          </cell>
          <cell r="G5" t="str">
            <v>P</v>
          </cell>
          <cell r="H5" t="str">
            <v>P</v>
          </cell>
          <cell r="I5" t="str">
            <v>P</v>
          </cell>
          <cell r="J5" t="str">
            <v>P</v>
          </cell>
          <cell r="M5" t="str">
            <v>P</v>
          </cell>
          <cell r="N5" t="str">
            <v>P</v>
          </cell>
          <cell r="O5" t="str">
            <v>P</v>
          </cell>
          <cell r="P5" t="str">
            <v>P</v>
          </cell>
          <cell r="Q5" t="str">
            <v>P</v>
          </cell>
          <cell r="T5" t="str">
            <v>P</v>
          </cell>
          <cell r="U5" t="str">
            <v>P</v>
          </cell>
          <cell r="V5" t="str">
            <v>P</v>
          </cell>
          <cell r="W5" t="str">
            <v>P</v>
          </cell>
          <cell r="X5" t="str">
            <v>P</v>
          </cell>
          <cell r="AA5" t="str">
            <v>P</v>
          </cell>
          <cell r="AB5" t="str">
            <v>P</v>
          </cell>
          <cell r="AC5" t="str">
            <v>P</v>
          </cell>
          <cell r="AD5" t="str">
            <v>P</v>
          </cell>
          <cell r="AE5" t="str">
            <v>P</v>
          </cell>
        </row>
        <row r="6">
          <cell r="A6" t="str">
            <v>BRESSON Olivier</v>
          </cell>
          <cell r="B6" t="str">
            <v>P</v>
          </cell>
          <cell r="C6" t="str">
            <v>P</v>
          </cell>
          <cell r="F6" t="str">
            <v>P</v>
          </cell>
          <cell r="G6" t="str">
            <v>P</v>
          </cell>
          <cell r="H6" t="str">
            <v>P</v>
          </cell>
          <cell r="I6" t="str">
            <v>P</v>
          </cell>
          <cell r="J6" t="str">
            <v>P</v>
          </cell>
          <cell r="M6" t="str">
            <v>P</v>
          </cell>
          <cell r="N6" t="str">
            <v>P</v>
          </cell>
          <cell r="O6" t="str">
            <v>P</v>
          </cell>
          <cell r="P6" t="str">
            <v>P</v>
          </cell>
          <cell r="Q6" t="str">
            <v>P</v>
          </cell>
          <cell r="T6" t="str">
            <v>P</v>
          </cell>
          <cell r="U6" t="str">
            <v>P</v>
          </cell>
          <cell r="V6" t="str">
            <v>P</v>
          </cell>
          <cell r="W6" t="str">
            <v>P</v>
          </cell>
          <cell r="X6" t="str">
            <v>P</v>
          </cell>
          <cell r="AA6" t="str">
            <v>P</v>
          </cell>
          <cell r="AB6" t="str">
            <v>P</v>
          </cell>
          <cell r="AC6" t="str">
            <v>P</v>
          </cell>
          <cell r="AD6" t="str">
            <v>P</v>
          </cell>
          <cell r="AE6" t="str">
            <v>P</v>
          </cell>
        </row>
        <row r="7">
          <cell r="A7" t="str">
            <v>COLMAN Yannick</v>
          </cell>
          <cell r="B7" t="str">
            <v>P</v>
          </cell>
          <cell r="C7" t="str">
            <v>P</v>
          </cell>
          <cell r="F7" t="str">
            <v>P</v>
          </cell>
          <cell r="G7" t="str">
            <v>P</v>
          </cell>
          <cell r="H7" t="str">
            <v>P</v>
          </cell>
          <cell r="I7" t="str">
            <v>P</v>
          </cell>
          <cell r="J7" t="str">
            <v>A</v>
          </cell>
          <cell r="M7" t="str">
            <v>P</v>
          </cell>
          <cell r="N7" t="str">
            <v>P</v>
          </cell>
          <cell r="O7" t="str">
            <v>P</v>
          </cell>
          <cell r="P7" t="str">
            <v>P</v>
          </cell>
          <cell r="Q7" t="str">
            <v>P</v>
          </cell>
          <cell r="T7" t="str">
            <v>P</v>
          </cell>
          <cell r="U7" t="str">
            <v>P</v>
          </cell>
          <cell r="V7" t="str">
            <v>P</v>
          </cell>
          <cell r="W7" t="str">
            <v>P</v>
          </cell>
          <cell r="X7" t="str">
            <v>P</v>
          </cell>
          <cell r="AA7" t="str">
            <v>P</v>
          </cell>
          <cell r="AB7" t="str">
            <v>P</v>
          </cell>
          <cell r="AC7" t="str">
            <v>P</v>
          </cell>
          <cell r="AD7" t="str">
            <v>P</v>
          </cell>
          <cell r="AE7" t="str">
            <v>P</v>
          </cell>
        </row>
        <row r="8">
          <cell r="A8" t="str">
            <v>DAGOIS Jean-Marie</v>
          </cell>
          <cell r="B8" t="str">
            <v>P</v>
          </cell>
          <cell r="C8" t="str">
            <v>P</v>
          </cell>
          <cell r="F8" t="str">
            <v>P</v>
          </cell>
          <cell r="G8" t="str">
            <v>P</v>
          </cell>
          <cell r="H8" t="str">
            <v>P</v>
          </cell>
          <cell r="I8" t="str">
            <v>P</v>
          </cell>
          <cell r="J8" t="str">
            <v>P</v>
          </cell>
          <cell r="M8" t="str">
            <v>P</v>
          </cell>
          <cell r="N8" t="str">
            <v>P</v>
          </cell>
          <cell r="O8" t="str">
            <v>P</v>
          </cell>
          <cell r="P8" t="str">
            <v>P</v>
          </cell>
          <cell r="Q8" t="str">
            <v>P</v>
          </cell>
          <cell r="T8" t="str">
            <v>P</v>
          </cell>
          <cell r="U8" t="str">
            <v>P</v>
          </cell>
          <cell r="V8" t="str">
            <v>P</v>
          </cell>
          <cell r="W8" t="str">
            <v>P</v>
          </cell>
          <cell r="X8" t="str">
            <v>P</v>
          </cell>
          <cell r="AA8" t="str">
            <v>R</v>
          </cell>
          <cell r="AB8" t="str">
            <v>R</v>
          </cell>
          <cell r="AC8" t="str">
            <v>R</v>
          </cell>
          <cell r="AD8" t="str">
            <v>R</v>
          </cell>
          <cell r="AE8" t="str">
            <v>R</v>
          </cell>
        </row>
        <row r="9">
          <cell r="A9" t="str">
            <v>DE ALMEDA  Fernando</v>
          </cell>
          <cell r="B9" t="str">
            <v>A</v>
          </cell>
          <cell r="C9" t="str">
            <v>P</v>
          </cell>
          <cell r="F9" t="str">
            <v>P</v>
          </cell>
          <cell r="G9" t="str">
            <v>P</v>
          </cell>
          <cell r="H9" t="str">
            <v>P</v>
          </cell>
          <cell r="I9" t="str">
            <v>P</v>
          </cell>
          <cell r="J9" t="str">
            <v>P</v>
          </cell>
          <cell r="M9" t="str">
            <v>AT</v>
          </cell>
          <cell r="N9" t="str">
            <v>AT</v>
          </cell>
          <cell r="O9" t="str">
            <v>AT</v>
          </cell>
          <cell r="P9" t="str">
            <v>AT</v>
          </cell>
          <cell r="Q9" t="str">
            <v>AT</v>
          </cell>
          <cell r="T9" t="str">
            <v>AT</v>
          </cell>
          <cell r="U9" t="str">
            <v>AT</v>
          </cell>
          <cell r="V9" t="str">
            <v>AT</v>
          </cell>
          <cell r="W9" t="str">
            <v>AT</v>
          </cell>
          <cell r="X9" t="str">
            <v>AT</v>
          </cell>
          <cell r="AA9" t="str">
            <v>AT</v>
          </cell>
          <cell r="AB9" t="str">
            <v>AT</v>
          </cell>
          <cell r="AC9" t="str">
            <v>AT</v>
          </cell>
          <cell r="AD9" t="str">
            <v>AT</v>
          </cell>
          <cell r="AE9" t="str">
            <v>AT</v>
          </cell>
        </row>
        <row r="10">
          <cell r="A10" t="str">
            <v>DIAS  Frédéric</v>
          </cell>
          <cell r="B10" t="str">
            <v>P</v>
          </cell>
          <cell r="C10" t="str">
            <v>P</v>
          </cell>
          <cell r="F10" t="str">
            <v>P</v>
          </cell>
          <cell r="G10" t="str">
            <v>P</v>
          </cell>
          <cell r="H10" t="str">
            <v>P</v>
          </cell>
          <cell r="I10" t="str">
            <v>P</v>
          </cell>
          <cell r="J10" t="str">
            <v>P</v>
          </cell>
          <cell r="M10" t="str">
            <v>P</v>
          </cell>
          <cell r="N10" t="str">
            <v>P</v>
          </cell>
          <cell r="O10" t="str">
            <v>P</v>
          </cell>
          <cell r="P10" t="str">
            <v>P</v>
          </cell>
          <cell r="Q10" t="str">
            <v>P</v>
          </cell>
          <cell r="T10" t="str">
            <v>P</v>
          </cell>
          <cell r="U10" t="str">
            <v>P</v>
          </cell>
          <cell r="V10" t="str">
            <v>P</v>
          </cell>
          <cell r="W10" t="str">
            <v>P</v>
          </cell>
          <cell r="X10" t="str">
            <v>P</v>
          </cell>
          <cell r="AA10" t="str">
            <v>P</v>
          </cell>
          <cell r="AB10" t="str">
            <v>P</v>
          </cell>
          <cell r="AC10" t="str">
            <v>P</v>
          </cell>
          <cell r="AD10" t="str">
            <v>P</v>
          </cell>
          <cell r="AE10" t="str">
            <v>P</v>
          </cell>
        </row>
        <row r="11">
          <cell r="A11" t="str">
            <v>DUQUEROIR  Séverine</v>
          </cell>
          <cell r="B11" t="str">
            <v>P</v>
          </cell>
          <cell r="C11" t="str">
            <v>P</v>
          </cell>
          <cell r="F11" t="str">
            <v>P</v>
          </cell>
          <cell r="G11" t="str">
            <v>P</v>
          </cell>
          <cell r="H11" t="str">
            <v>P</v>
          </cell>
          <cell r="I11" t="str">
            <v>P</v>
          </cell>
          <cell r="J11" t="str">
            <v>P</v>
          </cell>
          <cell r="M11" t="str">
            <v>P</v>
          </cell>
          <cell r="N11" t="str">
            <v>P</v>
          </cell>
          <cell r="O11" t="str">
            <v>P</v>
          </cell>
          <cell r="P11" t="str">
            <v>P</v>
          </cell>
          <cell r="Q11" t="str">
            <v>P</v>
          </cell>
          <cell r="T11" t="str">
            <v>P</v>
          </cell>
          <cell r="U11" t="str">
            <v>P</v>
          </cell>
          <cell r="V11" t="str">
            <v>P</v>
          </cell>
          <cell r="W11" t="str">
            <v>P</v>
          </cell>
          <cell r="X11" t="str">
            <v>P</v>
          </cell>
          <cell r="AA11" t="str">
            <v>P</v>
          </cell>
          <cell r="AB11" t="str">
            <v>P</v>
          </cell>
          <cell r="AC11" t="str">
            <v>P</v>
          </cell>
          <cell r="AD11" t="str">
            <v>P</v>
          </cell>
          <cell r="AE11" t="str">
            <v>P</v>
          </cell>
        </row>
        <row r="12">
          <cell r="A12" t="str">
            <v>EMERY Jean Paul</v>
          </cell>
          <cell r="B12" t="str">
            <v>P</v>
          </cell>
          <cell r="C12" t="str">
            <v>P</v>
          </cell>
          <cell r="F12" t="str">
            <v>P</v>
          </cell>
          <cell r="G12" t="str">
            <v>P</v>
          </cell>
          <cell r="H12" t="str">
            <v>P</v>
          </cell>
          <cell r="I12" t="str">
            <v>P</v>
          </cell>
          <cell r="J12" t="str">
            <v>P</v>
          </cell>
          <cell r="M12" t="str">
            <v>P</v>
          </cell>
          <cell r="N12" t="str">
            <v>P</v>
          </cell>
          <cell r="O12" t="str">
            <v>P</v>
          </cell>
          <cell r="P12" t="str">
            <v>P</v>
          </cell>
          <cell r="Q12" t="str">
            <v>P</v>
          </cell>
          <cell r="T12" t="str">
            <v>P</v>
          </cell>
          <cell r="U12" t="str">
            <v>P</v>
          </cell>
          <cell r="V12" t="str">
            <v>P</v>
          </cell>
          <cell r="W12" t="str">
            <v>P</v>
          </cell>
          <cell r="X12" t="str">
            <v>P</v>
          </cell>
          <cell r="AA12" t="str">
            <v>P</v>
          </cell>
          <cell r="AB12" t="str">
            <v>P</v>
          </cell>
          <cell r="AC12" t="str">
            <v>P</v>
          </cell>
          <cell r="AD12" t="str">
            <v>P</v>
          </cell>
          <cell r="AE12" t="str">
            <v>P</v>
          </cell>
        </row>
        <row r="13">
          <cell r="A13" t="str">
            <v>FAVIER Sandrine</v>
          </cell>
          <cell r="B13" t="str">
            <v>P</v>
          </cell>
          <cell r="C13" t="str">
            <v>P</v>
          </cell>
          <cell r="F13" t="str">
            <v>P</v>
          </cell>
          <cell r="G13" t="str">
            <v>P</v>
          </cell>
          <cell r="H13" t="str">
            <v>P</v>
          </cell>
          <cell r="I13" t="str">
            <v>P</v>
          </cell>
          <cell r="J13" t="str">
            <v>P</v>
          </cell>
          <cell r="M13" t="str">
            <v>P</v>
          </cell>
          <cell r="N13" t="str">
            <v>P</v>
          </cell>
          <cell r="O13" t="str">
            <v>P</v>
          </cell>
          <cell r="P13" t="str">
            <v>P</v>
          </cell>
          <cell r="Q13" t="str">
            <v>P</v>
          </cell>
          <cell r="T13" t="str">
            <v>P</v>
          </cell>
          <cell r="U13" t="str">
            <v>P</v>
          </cell>
          <cell r="V13" t="str">
            <v>P</v>
          </cell>
          <cell r="W13" t="str">
            <v>P</v>
          </cell>
          <cell r="X13" t="str">
            <v>P</v>
          </cell>
          <cell r="AA13" t="str">
            <v>P</v>
          </cell>
          <cell r="AB13" t="str">
            <v>P</v>
          </cell>
          <cell r="AC13" t="str">
            <v>P</v>
          </cell>
          <cell r="AD13" t="str">
            <v>P</v>
          </cell>
          <cell r="AE13" t="str">
            <v>P</v>
          </cell>
        </row>
        <row r="14">
          <cell r="A14" t="str">
            <v>GRIMAUD Emmanuel</v>
          </cell>
          <cell r="B14" t="str">
            <v>P</v>
          </cell>
          <cell r="C14" t="str">
            <v>P</v>
          </cell>
          <cell r="F14" t="str">
            <v>P</v>
          </cell>
          <cell r="G14" t="str">
            <v>P</v>
          </cell>
          <cell r="H14" t="str">
            <v>P</v>
          </cell>
          <cell r="I14" t="str">
            <v>P</v>
          </cell>
          <cell r="J14" t="str">
            <v>P</v>
          </cell>
          <cell r="M14" t="str">
            <v>P</v>
          </cell>
          <cell r="N14" t="str">
            <v>P</v>
          </cell>
          <cell r="O14" t="str">
            <v>P</v>
          </cell>
          <cell r="P14" t="str">
            <v>P</v>
          </cell>
          <cell r="Q14" t="str">
            <v>P</v>
          </cell>
          <cell r="T14" t="str">
            <v>P</v>
          </cell>
          <cell r="U14" t="str">
            <v>P</v>
          </cell>
          <cell r="V14" t="str">
            <v>P</v>
          </cell>
          <cell r="W14" t="str">
            <v>P</v>
          </cell>
          <cell r="X14" t="str">
            <v>P</v>
          </cell>
          <cell r="AA14" t="str">
            <v>P</v>
          </cell>
          <cell r="AB14" t="str">
            <v>P</v>
          </cell>
          <cell r="AC14" t="str">
            <v>P</v>
          </cell>
          <cell r="AD14" t="str">
            <v>P</v>
          </cell>
          <cell r="AE14" t="str">
            <v>P</v>
          </cell>
        </row>
        <row r="15">
          <cell r="A15" t="str">
            <v>GUIMARAES Julien</v>
          </cell>
          <cell r="B15" t="str">
            <v>P</v>
          </cell>
          <cell r="C15" t="str">
            <v>P</v>
          </cell>
          <cell r="F15" t="str">
            <v>P</v>
          </cell>
          <cell r="G15" t="str">
            <v>P</v>
          </cell>
          <cell r="H15" t="str">
            <v>P</v>
          </cell>
          <cell r="I15" t="str">
            <v>P</v>
          </cell>
          <cell r="J15" t="str">
            <v>P</v>
          </cell>
          <cell r="M15" t="str">
            <v>P</v>
          </cell>
          <cell r="N15" t="str">
            <v>P</v>
          </cell>
          <cell r="O15" t="str">
            <v>P</v>
          </cell>
          <cell r="P15" t="str">
            <v>P</v>
          </cell>
          <cell r="Q15" t="str">
            <v>P</v>
          </cell>
          <cell r="T15" t="str">
            <v>R</v>
          </cell>
          <cell r="U15" t="str">
            <v>R</v>
          </cell>
          <cell r="V15" t="str">
            <v>R</v>
          </cell>
          <cell r="W15" t="str">
            <v>R</v>
          </cell>
          <cell r="X15" t="str">
            <v>R</v>
          </cell>
          <cell r="AA15" t="str">
            <v>P</v>
          </cell>
          <cell r="AB15" t="str">
            <v>P</v>
          </cell>
          <cell r="AC15" t="str">
            <v>P</v>
          </cell>
          <cell r="AD15" t="str">
            <v>P</v>
          </cell>
          <cell r="AE15" t="str">
            <v>P</v>
          </cell>
        </row>
        <row r="16">
          <cell r="A16" t="str">
            <v>KAMELI Pascal</v>
          </cell>
          <cell r="B16" t="str">
            <v>P</v>
          </cell>
          <cell r="C16" t="str">
            <v>P</v>
          </cell>
          <cell r="F16" t="str">
            <v>P</v>
          </cell>
          <cell r="G16" t="str">
            <v>P</v>
          </cell>
          <cell r="H16" t="str">
            <v>P</v>
          </cell>
          <cell r="I16" t="str">
            <v>P</v>
          </cell>
          <cell r="J16" t="str">
            <v>P</v>
          </cell>
          <cell r="M16" t="str">
            <v>P</v>
          </cell>
          <cell r="N16" t="str">
            <v>P</v>
          </cell>
          <cell r="O16" t="str">
            <v>P</v>
          </cell>
          <cell r="P16" t="str">
            <v>P</v>
          </cell>
          <cell r="Q16" t="str">
            <v>P</v>
          </cell>
          <cell r="T16" t="str">
            <v>P</v>
          </cell>
          <cell r="U16" t="str">
            <v>P</v>
          </cell>
          <cell r="V16" t="str">
            <v>P</v>
          </cell>
          <cell r="W16" t="str">
            <v>P</v>
          </cell>
          <cell r="X16" t="str">
            <v>P</v>
          </cell>
          <cell r="AA16" t="str">
            <v>P</v>
          </cell>
          <cell r="AB16" t="str">
            <v>P</v>
          </cell>
          <cell r="AC16" t="str">
            <v>P</v>
          </cell>
          <cell r="AD16" t="str">
            <v>P</v>
          </cell>
          <cell r="AE16" t="str">
            <v>P</v>
          </cell>
        </row>
        <row r="17">
          <cell r="A17" t="str">
            <v>MARTIN Sylvie</v>
          </cell>
          <cell r="B17" t="str">
            <v>P</v>
          </cell>
          <cell r="C17" t="str">
            <v>P</v>
          </cell>
          <cell r="F17" t="str">
            <v>P</v>
          </cell>
          <cell r="G17" t="str">
            <v>P</v>
          </cell>
          <cell r="H17" t="str">
            <v>P</v>
          </cell>
          <cell r="I17" t="str">
            <v>P</v>
          </cell>
          <cell r="J17" t="str">
            <v>P</v>
          </cell>
          <cell r="M17" t="str">
            <v>P</v>
          </cell>
          <cell r="N17" t="str">
            <v>P</v>
          </cell>
          <cell r="O17" t="str">
            <v>P</v>
          </cell>
          <cell r="P17" t="str">
            <v>P</v>
          </cell>
          <cell r="Q17" t="str">
            <v>P</v>
          </cell>
          <cell r="T17" t="str">
            <v>P</v>
          </cell>
          <cell r="U17" t="str">
            <v>P</v>
          </cell>
          <cell r="V17" t="str">
            <v>P</v>
          </cell>
          <cell r="W17" t="str">
            <v>P</v>
          </cell>
          <cell r="X17" t="str">
            <v>P</v>
          </cell>
          <cell r="AA17" t="str">
            <v>P</v>
          </cell>
          <cell r="AB17" t="str">
            <v>P</v>
          </cell>
          <cell r="AC17" t="str">
            <v>P</v>
          </cell>
          <cell r="AD17" t="str">
            <v>P</v>
          </cell>
          <cell r="AE17" t="str">
            <v>P</v>
          </cell>
        </row>
        <row r="18">
          <cell r="A18" t="str">
            <v>MARION Nadine</v>
          </cell>
          <cell r="B18" t="str">
            <v>P</v>
          </cell>
          <cell r="C18" t="str">
            <v>P</v>
          </cell>
          <cell r="F18" t="str">
            <v>P</v>
          </cell>
          <cell r="G18" t="str">
            <v>P</v>
          </cell>
          <cell r="H18" t="str">
            <v>P</v>
          </cell>
          <cell r="I18" t="str">
            <v>P</v>
          </cell>
          <cell r="J18" t="str">
            <v>P</v>
          </cell>
          <cell r="M18" t="str">
            <v>P</v>
          </cell>
          <cell r="N18" t="str">
            <v>P</v>
          </cell>
          <cell r="O18" t="str">
            <v>P</v>
          </cell>
          <cell r="P18" t="str">
            <v>P</v>
          </cell>
          <cell r="Q18" t="str">
            <v>P</v>
          </cell>
          <cell r="T18" t="str">
            <v>P</v>
          </cell>
          <cell r="U18" t="str">
            <v>P</v>
          </cell>
          <cell r="V18" t="str">
            <v>P</v>
          </cell>
          <cell r="W18" t="str">
            <v>P</v>
          </cell>
          <cell r="X18" t="str">
            <v>P</v>
          </cell>
          <cell r="AA18" t="str">
            <v>P</v>
          </cell>
          <cell r="AB18" t="str">
            <v>P</v>
          </cell>
          <cell r="AC18" t="str">
            <v>P</v>
          </cell>
          <cell r="AD18" t="str">
            <v>P</v>
          </cell>
          <cell r="AE18" t="str">
            <v>P</v>
          </cell>
        </row>
        <row r="19">
          <cell r="A19" t="str">
            <v>OLIVEIRA Nicolas</v>
          </cell>
          <cell r="B19" t="str">
            <v>P</v>
          </cell>
          <cell r="C19" t="str">
            <v>P</v>
          </cell>
          <cell r="F19" t="str">
            <v>P</v>
          </cell>
          <cell r="G19" t="str">
            <v>P</v>
          </cell>
          <cell r="H19" t="str">
            <v>P</v>
          </cell>
          <cell r="I19" t="str">
            <v>P</v>
          </cell>
          <cell r="J19" t="str">
            <v>P</v>
          </cell>
          <cell r="M19" t="str">
            <v>P</v>
          </cell>
          <cell r="N19" t="str">
            <v>P</v>
          </cell>
          <cell r="O19" t="str">
            <v>P</v>
          </cell>
          <cell r="P19" t="str">
            <v>P</v>
          </cell>
          <cell r="Q19" t="str">
            <v>P</v>
          </cell>
          <cell r="T19" t="str">
            <v>P</v>
          </cell>
          <cell r="U19" t="str">
            <v>P</v>
          </cell>
          <cell r="V19" t="str">
            <v>P</v>
          </cell>
          <cell r="W19" t="str">
            <v>P</v>
          </cell>
          <cell r="X19" t="str">
            <v>P</v>
          </cell>
          <cell r="AA19" t="str">
            <v>P</v>
          </cell>
          <cell r="AB19" t="str">
            <v>P</v>
          </cell>
          <cell r="AC19" t="str">
            <v>P</v>
          </cell>
          <cell r="AD19" t="str">
            <v>P</v>
          </cell>
          <cell r="AE19" t="str">
            <v>P</v>
          </cell>
        </row>
        <row r="20">
          <cell r="A20" t="str">
            <v>QUENTEL Patrick</v>
          </cell>
          <cell r="B20" t="str">
            <v>P</v>
          </cell>
          <cell r="C20" t="str">
            <v>P</v>
          </cell>
          <cell r="F20" t="str">
            <v>P</v>
          </cell>
          <cell r="G20" t="str">
            <v>P</v>
          </cell>
          <cell r="H20" t="str">
            <v>P</v>
          </cell>
          <cell r="I20" t="str">
            <v>P</v>
          </cell>
          <cell r="J20" t="str">
            <v>P</v>
          </cell>
          <cell r="M20" t="str">
            <v>P</v>
          </cell>
          <cell r="N20" t="str">
            <v>P</v>
          </cell>
          <cell r="O20" t="str">
            <v>P</v>
          </cell>
          <cell r="P20" t="str">
            <v>P</v>
          </cell>
          <cell r="Q20" t="str">
            <v>P</v>
          </cell>
          <cell r="T20" t="str">
            <v>P</v>
          </cell>
          <cell r="U20" t="str">
            <v>P</v>
          </cell>
          <cell r="V20" t="str">
            <v>P</v>
          </cell>
          <cell r="W20" t="str">
            <v>P</v>
          </cell>
          <cell r="X20" t="str">
            <v>P</v>
          </cell>
          <cell r="AA20" t="str">
            <v>P</v>
          </cell>
          <cell r="AB20" t="str">
            <v>P</v>
          </cell>
          <cell r="AC20" t="str">
            <v>P</v>
          </cell>
          <cell r="AD20" t="str">
            <v>P</v>
          </cell>
          <cell r="AE20" t="str">
            <v>P</v>
          </cell>
        </row>
        <row r="21">
          <cell r="A21" t="str">
            <v>SENOTIER Christian</v>
          </cell>
          <cell r="B21" t="str">
            <v>P</v>
          </cell>
          <cell r="C21" t="str">
            <v>P</v>
          </cell>
          <cell r="F21" t="str">
            <v>P</v>
          </cell>
          <cell r="G21" t="str">
            <v>P</v>
          </cell>
          <cell r="H21" t="str">
            <v>P</v>
          </cell>
          <cell r="I21" t="str">
            <v>P</v>
          </cell>
          <cell r="J21" t="str">
            <v>P</v>
          </cell>
          <cell r="M21" t="str">
            <v>P</v>
          </cell>
          <cell r="N21" t="str">
            <v>P</v>
          </cell>
          <cell r="O21" t="str">
            <v>P</v>
          </cell>
          <cell r="P21" t="str">
            <v>P</v>
          </cell>
          <cell r="Q21" t="str">
            <v>P</v>
          </cell>
          <cell r="T21" t="str">
            <v>P</v>
          </cell>
          <cell r="U21" t="str">
            <v>P</v>
          </cell>
          <cell r="V21" t="str">
            <v>P</v>
          </cell>
          <cell r="W21" t="str">
            <v>P</v>
          </cell>
          <cell r="X21" t="str">
            <v>P</v>
          </cell>
          <cell r="AA21" t="str">
            <v>P</v>
          </cell>
          <cell r="AB21" t="str">
            <v>P</v>
          </cell>
          <cell r="AC21" t="str">
            <v>P</v>
          </cell>
          <cell r="AD21" t="str">
            <v>P</v>
          </cell>
          <cell r="AE21" t="str">
            <v>P</v>
          </cell>
        </row>
        <row r="22">
          <cell r="A22" t="str">
            <v>ROUZEYROL Grace</v>
          </cell>
          <cell r="F22" t="str">
            <v>P</v>
          </cell>
          <cell r="G22" t="str">
            <v>P</v>
          </cell>
          <cell r="H22" t="str">
            <v>A</v>
          </cell>
          <cell r="I22" t="str">
            <v>P</v>
          </cell>
          <cell r="J22" t="str">
            <v>P</v>
          </cell>
          <cell r="M22" t="str">
            <v>P</v>
          </cell>
          <cell r="N22" t="str">
            <v>P</v>
          </cell>
          <cell r="O22" t="str">
            <v>P</v>
          </cell>
          <cell r="P22" t="str">
            <v>P</v>
          </cell>
          <cell r="Q22" t="str">
            <v>P</v>
          </cell>
          <cell r="T22" t="str">
            <v>P</v>
          </cell>
          <cell r="U22" t="str">
            <v>P</v>
          </cell>
          <cell r="V22" t="str">
            <v>A</v>
          </cell>
          <cell r="W22" t="str">
            <v>P</v>
          </cell>
          <cell r="X22" t="str">
            <v>P</v>
          </cell>
          <cell r="AA22" t="str">
            <v>P</v>
          </cell>
          <cell r="AB22" t="str">
            <v>P</v>
          </cell>
          <cell r="AC22" t="str">
            <v>P</v>
          </cell>
          <cell r="AD22" t="str">
            <v>P</v>
          </cell>
          <cell r="AE22" t="str">
            <v>P</v>
          </cell>
        </row>
        <row r="23">
          <cell r="A23" t="str">
            <v>DESFOUGERES Mélinda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</sheetData>
      <sheetData sheetId="8">
        <row r="3">
          <cell r="B3">
            <v>43191</v>
          </cell>
          <cell r="C3">
            <v>43192</v>
          </cell>
          <cell r="D3">
            <v>43193</v>
          </cell>
          <cell r="E3">
            <v>43194</v>
          </cell>
          <cell r="F3">
            <v>43195</v>
          </cell>
          <cell r="G3">
            <v>43196</v>
          </cell>
          <cell r="H3">
            <v>43197</v>
          </cell>
          <cell r="I3">
            <v>43198</v>
          </cell>
          <cell r="J3">
            <v>43199</v>
          </cell>
          <cell r="K3">
            <v>43200</v>
          </cell>
          <cell r="L3">
            <v>43201</v>
          </cell>
          <cell r="M3">
            <v>43202</v>
          </cell>
          <cell r="N3">
            <v>43203</v>
          </cell>
          <cell r="O3">
            <v>43204</v>
          </cell>
          <cell r="P3">
            <v>43205</v>
          </cell>
          <cell r="Q3">
            <v>43206</v>
          </cell>
          <cell r="R3">
            <v>43207</v>
          </cell>
          <cell r="S3">
            <v>43208</v>
          </cell>
          <cell r="T3">
            <v>43209</v>
          </cell>
          <cell r="U3">
            <v>43210</v>
          </cell>
          <cell r="V3">
            <v>43211</v>
          </cell>
          <cell r="W3">
            <v>43212</v>
          </cell>
          <cell r="X3">
            <v>43213</v>
          </cell>
          <cell r="Y3">
            <v>43214</v>
          </cell>
          <cell r="Z3">
            <v>43215</v>
          </cell>
          <cell r="AA3">
            <v>43216</v>
          </cell>
          <cell r="AB3">
            <v>43217</v>
          </cell>
          <cell r="AC3">
            <v>43218</v>
          </cell>
          <cell r="AD3">
            <v>43219</v>
          </cell>
          <cell r="AE3">
            <v>43220</v>
          </cell>
        </row>
        <row r="4">
          <cell r="A4" t="str">
            <v>BELARBI Jean-Claude</v>
          </cell>
          <cell r="D4" t="str">
            <v>P</v>
          </cell>
          <cell r="E4" t="str">
            <v>P</v>
          </cell>
          <cell r="F4" t="str">
            <v>P</v>
          </cell>
          <cell r="G4" t="str">
            <v>P</v>
          </cell>
          <cell r="J4" t="str">
            <v>P</v>
          </cell>
          <cell r="K4" t="str">
            <v>P</v>
          </cell>
          <cell r="L4" t="str">
            <v>P</v>
          </cell>
          <cell r="M4" t="str">
            <v>P</v>
          </cell>
          <cell r="N4" t="str">
            <v>P</v>
          </cell>
          <cell r="Q4" t="str">
            <v>P</v>
          </cell>
          <cell r="R4" t="str">
            <v>P</v>
          </cell>
          <cell r="S4" t="str">
            <v>P</v>
          </cell>
          <cell r="T4" t="str">
            <v>P</v>
          </cell>
          <cell r="U4" t="str">
            <v>P</v>
          </cell>
          <cell r="X4" t="str">
            <v>P</v>
          </cell>
          <cell r="Y4" t="str">
            <v>P</v>
          </cell>
          <cell r="Z4" t="str">
            <v>P</v>
          </cell>
          <cell r="AA4" t="str">
            <v>P</v>
          </cell>
          <cell r="AB4" t="str">
            <v>P</v>
          </cell>
        </row>
        <row r="5">
          <cell r="A5" t="str">
            <v>BERHAUT Sandrine</v>
          </cell>
          <cell r="D5" t="str">
            <v>P</v>
          </cell>
          <cell r="E5" t="str">
            <v>P</v>
          </cell>
          <cell r="F5" t="str">
            <v>P</v>
          </cell>
          <cell r="G5" t="str">
            <v>P</v>
          </cell>
          <cell r="J5" t="str">
            <v>P</v>
          </cell>
          <cell r="K5" t="str">
            <v>P</v>
          </cell>
          <cell r="L5" t="str">
            <v>P</v>
          </cell>
          <cell r="M5" t="str">
            <v>P</v>
          </cell>
          <cell r="N5" t="str">
            <v>P</v>
          </cell>
          <cell r="Q5" t="str">
            <v>P</v>
          </cell>
          <cell r="R5" t="str">
            <v>P</v>
          </cell>
          <cell r="S5" t="str">
            <v>P</v>
          </cell>
          <cell r="T5" t="str">
            <v>P</v>
          </cell>
          <cell r="U5" t="str">
            <v>P</v>
          </cell>
          <cell r="X5" t="str">
            <v>P</v>
          </cell>
          <cell r="Y5" t="str">
            <v>R</v>
          </cell>
          <cell r="Z5" t="str">
            <v>R</v>
          </cell>
          <cell r="AA5" t="str">
            <v>R</v>
          </cell>
          <cell r="AB5" t="str">
            <v>R</v>
          </cell>
          <cell r="AE5" t="str">
            <v>P</v>
          </cell>
        </row>
        <row r="6">
          <cell r="A6" t="str">
            <v>BRESSON Olivier</v>
          </cell>
          <cell r="D6" t="str">
            <v>P</v>
          </cell>
          <cell r="E6" t="str">
            <v>P</v>
          </cell>
          <cell r="F6" t="str">
            <v>P</v>
          </cell>
          <cell r="G6" t="str">
            <v>P</v>
          </cell>
          <cell r="J6" t="str">
            <v>P</v>
          </cell>
          <cell r="K6" t="str">
            <v>P</v>
          </cell>
          <cell r="L6" t="str">
            <v>P</v>
          </cell>
          <cell r="M6" t="str">
            <v>P</v>
          </cell>
          <cell r="N6" t="str">
            <v>P</v>
          </cell>
          <cell r="Q6" t="str">
            <v>R</v>
          </cell>
          <cell r="R6" t="str">
            <v>R</v>
          </cell>
          <cell r="S6" t="str">
            <v>R</v>
          </cell>
          <cell r="T6" t="str">
            <v>R</v>
          </cell>
          <cell r="U6" t="str">
            <v>R</v>
          </cell>
          <cell r="X6" t="str">
            <v>P</v>
          </cell>
          <cell r="Y6" t="str">
            <v>P</v>
          </cell>
          <cell r="Z6" t="str">
            <v>P</v>
          </cell>
          <cell r="AA6" t="str">
            <v>P</v>
          </cell>
          <cell r="AB6" t="str">
            <v>P</v>
          </cell>
          <cell r="AE6" t="str">
            <v>P</v>
          </cell>
        </row>
        <row r="7">
          <cell r="A7" t="str">
            <v>COLMAN Yannick</v>
          </cell>
          <cell r="D7" t="str">
            <v>P</v>
          </cell>
          <cell r="E7" t="str">
            <v>P</v>
          </cell>
          <cell r="F7" t="str">
            <v>P</v>
          </cell>
          <cell r="G7" t="str">
            <v>P</v>
          </cell>
          <cell r="J7" t="str">
            <v>R</v>
          </cell>
          <cell r="K7" t="str">
            <v>R</v>
          </cell>
          <cell r="L7" t="str">
            <v>R</v>
          </cell>
          <cell r="M7" t="str">
            <v>R</v>
          </cell>
          <cell r="N7" t="str">
            <v>R</v>
          </cell>
          <cell r="Q7" t="str">
            <v>P</v>
          </cell>
          <cell r="R7" t="str">
            <v>P</v>
          </cell>
          <cell r="S7" t="str">
            <v>P</v>
          </cell>
          <cell r="T7" t="str">
            <v>P</v>
          </cell>
          <cell r="U7" t="str">
            <v>P</v>
          </cell>
          <cell r="X7" t="str">
            <v>P</v>
          </cell>
          <cell r="Y7" t="str">
            <v>P</v>
          </cell>
          <cell r="Z7" t="str">
            <v>P</v>
          </cell>
          <cell r="AA7" t="str">
            <v>P</v>
          </cell>
          <cell r="AB7" t="str">
            <v>P</v>
          </cell>
          <cell r="AE7" t="str">
            <v>P</v>
          </cell>
        </row>
        <row r="8">
          <cell r="A8" t="str">
            <v>DAGOIS Jean-Marie</v>
          </cell>
          <cell r="D8" t="str">
            <v>P</v>
          </cell>
          <cell r="E8" t="str">
            <v>P</v>
          </cell>
          <cell r="F8" t="str">
            <v>P</v>
          </cell>
          <cell r="G8" t="str">
            <v>P</v>
          </cell>
          <cell r="J8" t="str">
            <v>P</v>
          </cell>
          <cell r="K8" t="str">
            <v>P</v>
          </cell>
          <cell r="L8" t="str">
            <v>P</v>
          </cell>
          <cell r="M8" t="str">
            <v>P</v>
          </cell>
          <cell r="N8" t="str">
            <v>P</v>
          </cell>
          <cell r="Q8" t="str">
            <v>P</v>
          </cell>
          <cell r="R8" t="str">
            <v>P</v>
          </cell>
          <cell r="S8" t="str">
            <v>P</v>
          </cell>
          <cell r="T8" t="str">
            <v>P</v>
          </cell>
          <cell r="U8" t="str">
            <v>P</v>
          </cell>
          <cell r="X8" t="str">
            <v>P</v>
          </cell>
          <cell r="Y8" t="str">
            <v>P</v>
          </cell>
          <cell r="Z8" t="str">
            <v>P</v>
          </cell>
          <cell r="AA8" t="str">
            <v>P</v>
          </cell>
          <cell r="AB8" t="str">
            <v>P</v>
          </cell>
          <cell r="AE8" t="str">
            <v>P</v>
          </cell>
        </row>
        <row r="9">
          <cell r="A9" t="str">
            <v>DE ALMEDA  Fernando</v>
          </cell>
          <cell r="D9" t="str">
            <v>AT</v>
          </cell>
          <cell r="E9" t="str">
            <v>AT</v>
          </cell>
          <cell r="F9" t="str">
            <v>AT</v>
          </cell>
          <cell r="G9" t="str">
            <v>AT</v>
          </cell>
          <cell r="J9" t="str">
            <v>P</v>
          </cell>
          <cell r="K9" t="str">
            <v>P</v>
          </cell>
          <cell r="L9" t="str">
            <v>P</v>
          </cell>
          <cell r="M9" t="str">
            <v>P</v>
          </cell>
          <cell r="N9" t="str">
            <v>P</v>
          </cell>
          <cell r="Q9" t="str">
            <v>P</v>
          </cell>
          <cell r="R9" t="str">
            <v>P</v>
          </cell>
          <cell r="S9" t="str">
            <v>P</v>
          </cell>
          <cell r="T9" t="str">
            <v>P</v>
          </cell>
          <cell r="U9" t="str">
            <v>P</v>
          </cell>
          <cell r="X9" t="str">
            <v>P</v>
          </cell>
          <cell r="Y9" t="str">
            <v>P</v>
          </cell>
          <cell r="Z9" t="str">
            <v>P</v>
          </cell>
          <cell r="AA9" t="str">
            <v>P</v>
          </cell>
          <cell r="AB9" t="str">
            <v>P</v>
          </cell>
          <cell r="AE9" t="str">
            <v>P</v>
          </cell>
        </row>
        <row r="10">
          <cell r="A10" t="str">
            <v>DIAS  Frédéric</v>
          </cell>
          <cell r="D10" t="str">
            <v>P</v>
          </cell>
          <cell r="E10" t="str">
            <v>P</v>
          </cell>
          <cell r="F10" t="str">
            <v>P</v>
          </cell>
          <cell r="G10" t="str">
            <v>P</v>
          </cell>
          <cell r="J10" t="str">
            <v>R</v>
          </cell>
          <cell r="K10" t="str">
            <v>R</v>
          </cell>
          <cell r="L10" t="str">
            <v>R</v>
          </cell>
          <cell r="M10" t="str">
            <v>R</v>
          </cell>
          <cell r="N10" t="str">
            <v>R</v>
          </cell>
          <cell r="Q10" t="str">
            <v>P</v>
          </cell>
          <cell r="R10" t="str">
            <v>P</v>
          </cell>
          <cell r="S10" t="str">
            <v>P</v>
          </cell>
          <cell r="T10" t="str">
            <v>P</v>
          </cell>
          <cell r="U10" t="str">
            <v>P</v>
          </cell>
          <cell r="X10" t="str">
            <v>P</v>
          </cell>
          <cell r="Y10" t="str">
            <v>P</v>
          </cell>
          <cell r="Z10" t="str">
            <v>P</v>
          </cell>
          <cell r="AA10" t="str">
            <v>P</v>
          </cell>
          <cell r="AB10" t="str">
            <v>P</v>
          </cell>
          <cell r="AE10" t="str">
            <v>P</v>
          </cell>
        </row>
        <row r="11">
          <cell r="A11" t="str">
            <v>DUQUEROIR  Séverine</v>
          </cell>
          <cell r="D11" t="str">
            <v>R</v>
          </cell>
          <cell r="E11" t="str">
            <v>R</v>
          </cell>
          <cell r="F11" t="str">
            <v>R</v>
          </cell>
          <cell r="G11" t="str">
            <v>R</v>
          </cell>
          <cell r="J11" t="str">
            <v>P</v>
          </cell>
          <cell r="K11" t="str">
            <v>P</v>
          </cell>
          <cell r="L11" t="str">
            <v>P</v>
          </cell>
          <cell r="M11" t="str">
            <v>P</v>
          </cell>
          <cell r="N11" t="str">
            <v>P</v>
          </cell>
          <cell r="Q11" t="str">
            <v>P</v>
          </cell>
          <cell r="R11" t="str">
            <v>P</v>
          </cell>
          <cell r="S11" t="str">
            <v>P</v>
          </cell>
          <cell r="T11" t="str">
            <v>P</v>
          </cell>
          <cell r="U11" t="str">
            <v>P</v>
          </cell>
          <cell r="X11" t="str">
            <v>P</v>
          </cell>
          <cell r="Y11" t="str">
            <v>P</v>
          </cell>
          <cell r="Z11" t="str">
            <v>P</v>
          </cell>
          <cell r="AA11" t="str">
            <v>P</v>
          </cell>
          <cell r="AB11" t="str">
            <v>P</v>
          </cell>
          <cell r="AE11" t="str">
            <v>P</v>
          </cell>
        </row>
        <row r="12">
          <cell r="A12" t="str">
            <v>EMERY Jean Paul</v>
          </cell>
          <cell r="D12" t="str">
            <v>P</v>
          </cell>
          <cell r="E12" t="str">
            <v>P</v>
          </cell>
          <cell r="F12" t="str">
            <v>P</v>
          </cell>
          <cell r="G12" t="str">
            <v>P</v>
          </cell>
          <cell r="J12" t="str">
            <v>R</v>
          </cell>
          <cell r="K12" t="str">
            <v>R</v>
          </cell>
          <cell r="L12" t="str">
            <v>R</v>
          </cell>
          <cell r="M12" t="str">
            <v>R</v>
          </cell>
          <cell r="N12" t="str">
            <v>R</v>
          </cell>
          <cell r="Q12" t="str">
            <v>P</v>
          </cell>
          <cell r="R12" t="str">
            <v>P</v>
          </cell>
          <cell r="S12" t="str">
            <v>P</v>
          </cell>
          <cell r="T12" t="str">
            <v>P</v>
          </cell>
          <cell r="U12" t="str">
            <v>P</v>
          </cell>
          <cell r="X12" t="str">
            <v>P</v>
          </cell>
          <cell r="Y12" t="str">
            <v>P</v>
          </cell>
          <cell r="Z12" t="str">
            <v>P</v>
          </cell>
          <cell r="AA12" t="str">
            <v>P</v>
          </cell>
          <cell r="AB12" t="str">
            <v>P</v>
          </cell>
          <cell r="AE12" t="str">
            <v>P</v>
          </cell>
        </row>
        <row r="13">
          <cell r="A13" t="str">
            <v>FAVIER Sandrine</v>
          </cell>
          <cell r="D13" t="str">
            <v>P</v>
          </cell>
          <cell r="E13" t="str">
            <v>P</v>
          </cell>
          <cell r="F13" t="str">
            <v>P</v>
          </cell>
          <cell r="G13" t="str">
            <v>P</v>
          </cell>
          <cell r="J13" t="str">
            <v>P</v>
          </cell>
          <cell r="K13" t="str">
            <v>P</v>
          </cell>
          <cell r="L13" t="str">
            <v>P</v>
          </cell>
          <cell r="M13" t="str">
            <v>P</v>
          </cell>
          <cell r="N13" t="str">
            <v>P</v>
          </cell>
          <cell r="Q13" t="str">
            <v>R</v>
          </cell>
          <cell r="R13" t="str">
            <v>R</v>
          </cell>
          <cell r="S13" t="str">
            <v>R</v>
          </cell>
          <cell r="T13" t="str">
            <v>R</v>
          </cell>
          <cell r="U13" t="str">
            <v>R</v>
          </cell>
          <cell r="X13" t="str">
            <v>P</v>
          </cell>
          <cell r="Y13" t="str">
            <v>P</v>
          </cell>
          <cell r="Z13" t="str">
            <v>P</v>
          </cell>
          <cell r="AA13" t="str">
            <v>P</v>
          </cell>
          <cell r="AB13" t="str">
            <v>P</v>
          </cell>
          <cell r="AE13" t="str">
            <v>P</v>
          </cell>
        </row>
        <row r="14">
          <cell r="A14" t="str">
            <v>GRIMAUD Emmanuel</v>
          </cell>
          <cell r="D14" t="str">
            <v>P</v>
          </cell>
          <cell r="E14" t="str">
            <v>P</v>
          </cell>
          <cell r="F14" t="str">
            <v>P</v>
          </cell>
          <cell r="G14" t="str">
            <v>P</v>
          </cell>
          <cell r="J14" t="str">
            <v>P</v>
          </cell>
          <cell r="K14" t="str">
            <v>P</v>
          </cell>
          <cell r="L14" t="str">
            <v>A</v>
          </cell>
          <cell r="M14" t="str">
            <v>M</v>
          </cell>
          <cell r="N14" t="str">
            <v>M</v>
          </cell>
          <cell r="Q14" t="str">
            <v>C</v>
          </cell>
          <cell r="R14" t="str">
            <v>C</v>
          </cell>
          <cell r="S14" t="str">
            <v>C</v>
          </cell>
          <cell r="T14" t="str">
            <v>C</v>
          </cell>
          <cell r="U14" t="str">
            <v>C</v>
          </cell>
          <cell r="X14" t="str">
            <v>P</v>
          </cell>
          <cell r="Y14" t="str">
            <v>P</v>
          </cell>
          <cell r="Z14" t="str">
            <v>P</v>
          </cell>
          <cell r="AA14" t="str">
            <v>P</v>
          </cell>
          <cell r="AB14" t="str">
            <v>P</v>
          </cell>
          <cell r="AE14" t="str">
            <v>P</v>
          </cell>
        </row>
        <row r="15">
          <cell r="A15" t="str">
            <v>GUIMARAES Julien</v>
          </cell>
          <cell r="D15" t="str">
            <v>P</v>
          </cell>
          <cell r="E15" t="str">
            <v>P</v>
          </cell>
          <cell r="F15" t="str">
            <v>P</v>
          </cell>
          <cell r="G15" t="str">
            <v>P</v>
          </cell>
          <cell r="J15" t="str">
            <v>P</v>
          </cell>
          <cell r="K15" t="str">
            <v>P</v>
          </cell>
          <cell r="L15" t="str">
            <v>P</v>
          </cell>
          <cell r="M15" t="str">
            <v>P</v>
          </cell>
          <cell r="N15" t="str">
            <v>P</v>
          </cell>
          <cell r="Q15" t="str">
            <v>P</v>
          </cell>
          <cell r="R15" t="str">
            <v>P</v>
          </cell>
          <cell r="S15" t="str">
            <v>P</v>
          </cell>
          <cell r="T15" t="str">
            <v>P</v>
          </cell>
          <cell r="U15" t="str">
            <v>P</v>
          </cell>
          <cell r="X15" t="str">
            <v>P</v>
          </cell>
          <cell r="Y15" t="str">
            <v>P</v>
          </cell>
          <cell r="Z15" t="str">
            <v>P</v>
          </cell>
          <cell r="AA15" t="str">
            <v>P</v>
          </cell>
          <cell r="AB15" t="str">
            <v>P</v>
          </cell>
          <cell r="AE15" t="str">
            <v>P</v>
          </cell>
        </row>
        <row r="16">
          <cell r="A16" t="str">
            <v>KAMELI Pascal</v>
          </cell>
          <cell r="D16" t="str">
            <v>P</v>
          </cell>
          <cell r="E16" t="str">
            <v>P</v>
          </cell>
          <cell r="F16" t="str">
            <v>P</v>
          </cell>
          <cell r="G16" t="str">
            <v>P</v>
          </cell>
          <cell r="J16" t="str">
            <v>P</v>
          </cell>
          <cell r="K16" t="str">
            <v>P</v>
          </cell>
          <cell r="L16" t="str">
            <v>P</v>
          </cell>
          <cell r="M16" t="str">
            <v>P</v>
          </cell>
          <cell r="N16" t="str">
            <v>P</v>
          </cell>
          <cell r="Q16" t="str">
            <v>P</v>
          </cell>
          <cell r="R16" t="str">
            <v>P</v>
          </cell>
          <cell r="S16" t="str">
            <v>P</v>
          </cell>
          <cell r="T16" t="str">
            <v>P</v>
          </cell>
          <cell r="U16" t="str">
            <v>P</v>
          </cell>
          <cell r="X16" t="str">
            <v>R</v>
          </cell>
          <cell r="Y16" t="str">
            <v>R</v>
          </cell>
          <cell r="Z16" t="str">
            <v>R</v>
          </cell>
          <cell r="AA16" t="str">
            <v>R</v>
          </cell>
          <cell r="AB16" t="str">
            <v>R</v>
          </cell>
          <cell r="AE16" t="str">
            <v>P</v>
          </cell>
        </row>
        <row r="17">
          <cell r="A17" t="str">
            <v>MARTIN Sylvie</v>
          </cell>
          <cell r="D17" t="str">
            <v>P</v>
          </cell>
          <cell r="E17" t="str">
            <v>P</v>
          </cell>
          <cell r="F17" t="str">
            <v>P</v>
          </cell>
          <cell r="G17" t="str">
            <v>P</v>
          </cell>
          <cell r="J17" t="str">
            <v>R</v>
          </cell>
          <cell r="K17" t="str">
            <v>R</v>
          </cell>
          <cell r="L17" t="str">
            <v>R</v>
          </cell>
          <cell r="M17" t="str">
            <v>R</v>
          </cell>
          <cell r="N17" t="str">
            <v>R</v>
          </cell>
          <cell r="Q17" t="str">
            <v>P</v>
          </cell>
          <cell r="R17" t="str">
            <v>A</v>
          </cell>
          <cell r="S17" t="str">
            <v>P</v>
          </cell>
          <cell r="T17" t="str">
            <v>P</v>
          </cell>
          <cell r="U17" t="str">
            <v>P</v>
          </cell>
          <cell r="X17" t="str">
            <v>P</v>
          </cell>
          <cell r="Y17" t="str">
            <v>P</v>
          </cell>
          <cell r="Z17" t="str">
            <v>P</v>
          </cell>
          <cell r="AA17" t="str">
            <v>P</v>
          </cell>
          <cell r="AB17" t="str">
            <v>P</v>
          </cell>
          <cell r="AE17" t="str">
            <v>P</v>
          </cell>
        </row>
        <row r="18">
          <cell r="A18" t="str">
            <v>MARION Nadine</v>
          </cell>
          <cell r="D18" t="str">
            <v>P</v>
          </cell>
          <cell r="E18" t="str">
            <v>P</v>
          </cell>
          <cell r="F18" t="str">
            <v>P</v>
          </cell>
          <cell r="G18" t="str">
            <v>P</v>
          </cell>
          <cell r="J18" t="str">
            <v>P</v>
          </cell>
          <cell r="K18" t="str">
            <v>P</v>
          </cell>
          <cell r="L18" t="str">
            <v>P</v>
          </cell>
          <cell r="M18" t="str">
            <v>P</v>
          </cell>
          <cell r="N18" t="str">
            <v>P</v>
          </cell>
          <cell r="Q18" t="str">
            <v>R</v>
          </cell>
          <cell r="R18" t="str">
            <v>R</v>
          </cell>
          <cell r="S18" t="str">
            <v>R</v>
          </cell>
          <cell r="T18" t="str">
            <v>R</v>
          </cell>
          <cell r="U18" t="str">
            <v>R</v>
          </cell>
          <cell r="X18" t="str">
            <v>P</v>
          </cell>
          <cell r="Y18" t="str">
            <v>P</v>
          </cell>
          <cell r="Z18" t="str">
            <v>P</v>
          </cell>
          <cell r="AA18" t="str">
            <v>P</v>
          </cell>
          <cell r="AB18" t="str">
            <v>P</v>
          </cell>
          <cell r="AE18" t="str">
            <v>P</v>
          </cell>
        </row>
        <row r="19">
          <cell r="A19" t="str">
            <v>OLIVEIRA Nicolas</v>
          </cell>
          <cell r="D19" t="str">
            <v>P</v>
          </cell>
          <cell r="E19" t="str">
            <v>P</v>
          </cell>
          <cell r="F19" t="str">
            <v>P</v>
          </cell>
          <cell r="G19" t="str">
            <v>P</v>
          </cell>
          <cell r="J19" t="str">
            <v>P</v>
          </cell>
          <cell r="K19" t="str">
            <v>P</v>
          </cell>
          <cell r="L19" t="str">
            <v>P</v>
          </cell>
          <cell r="M19" t="str">
            <v>P</v>
          </cell>
          <cell r="N19" t="str">
            <v>P</v>
          </cell>
          <cell r="Q19" t="str">
            <v>P</v>
          </cell>
          <cell r="R19" t="str">
            <v>P</v>
          </cell>
          <cell r="S19" t="str">
            <v>P</v>
          </cell>
          <cell r="T19" t="str">
            <v>P</v>
          </cell>
          <cell r="U19" t="str">
            <v>P</v>
          </cell>
          <cell r="X19" t="str">
            <v>P</v>
          </cell>
          <cell r="Y19" t="str">
            <v>P</v>
          </cell>
          <cell r="Z19" t="str">
            <v>P</v>
          </cell>
          <cell r="AA19" t="str">
            <v>P</v>
          </cell>
          <cell r="AB19" t="str">
            <v>P</v>
          </cell>
          <cell r="AE19" t="str">
            <v>R</v>
          </cell>
        </row>
        <row r="20">
          <cell r="A20" t="str">
            <v>QUENTEL Patrick</v>
          </cell>
          <cell r="D20" t="str">
            <v>P</v>
          </cell>
          <cell r="E20" t="str">
            <v>P</v>
          </cell>
          <cell r="F20" t="str">
            <v>P</v>
          </cell>
          <cell r="G20" t="str">
            <v>P</v>
          </cell>
          <cell r="J20" t="str">
            <v>P</v>
          </cell>
          <cell r="K20" t="str">
            <v>P</v>
          </cell>
          <cell r="L20" t="str">
            <v>P</v>
          </cell>
          <cell r="M20" t="str">
            <v>P</v>
          </cell>
          <cell r="N20" t="str">
            <v>P</v>
          </cell>
          <cell r="Q20" t="str">
            <v>P</v>
          </cell>
          <cell r="R20" t="str">
            <v>P</v>
          </cell>
          <cell r="S20" t="str">
            <v>P</v>
          </cell>
          <cell r="T20" t="str">
            <v>P</v>
          </cell>
          <cell r="U20" t="str">
            <v>P</v>
          </cell>
          <cell r="X20" t="str">
            <v>P</v>
          </cell>
          <cell r="Y20" t="str">
            <v>P</v>
          </cell>
          <cell r="Z20" t="str">
            <v>P</v>
          </cell>
          <cell r="AA20" t="str">
            <v>P</v>
          </cell>
          <cell r="AB20" t="str">
            <v>P</v>
          </cell>
          <cell r="AE20" t="str">
            <v>R</v>
          </cell>
        </row>
        <row r="21">
          <cell r="A21" t="str">
            <v>SENOTIER Christian</v>
          </cell>
          <cell r="D21" t="str">
            <v>R</v>
          </cell>
          <cell r="E21" t="str">
            <v>R</v>
          </cell>
          <cell r="F21" t="str">
            <v>R</v>
          </cell>
          <cell r="G21" t="str">
            <v>R</v>
          </cell>
          <cell r="J21" t="str">
            <v>P</v>
          </cell>
          <cell r="K21" t="str">
            <v>P</v>
          </cell>
          <cell r="L21" t="str">
            <v>P</v>
          </cell>
          <cell r="M21" t="str">
            <v>P</v>
          </cell>
          <cell r="N21" t="str">
            <v>P</v>
          </cell>
          <cell r="Q21" t="str">
            <v>P</v>
          </cell>
          <cell r="R21" t="str">
            <v>P</v>
          </cell>
          <cell r="S21" t="str">
            <v>P</v>
          </cell>
          <cell r="T21" t="str">
            <v>P</v>
          </cell>
          <cell r="U21" t="str">
            <v>P</v>
          </cell>
          <cell r="X21" t="str">
            <v>P</v>
          </cell>
          <cell r="Y21" t="str">
            <v>P</v>
          </cell>
          <cell r="Z21" t="str">
            <v>P</v>
          </cell>
          <cell r="AA21" t="str">
            <v>P</v>
          </cell>
          <cell r="AB21" t="str">
            <v>P</v>
          </cell>
          <cell r="AE21" t="str">
            <v>P</v>
          </cell>
        </row>
        <row r="22">
          <cell r="A22" t="str">
            <v>ROUZEYROL Grace</v>
          </cell>
          <cell r="D22" t="str">
            <v>P</v>
          </cell>
          <cell r="E22" t="str">
            <v>P</v>
          </cell>
          <cell r="F22" t="str">
            <v>P</v>
          </cell>
          <cell r="G22" t="str">
            <v>P</v>
          </cell>
          <cell r="J22" t="str">
            <v>R</v>
          </cell>
          <cell r="K22" t="str">
            <v>R</v>
          </cell>
          <cell r="L22" t="str">
            <v>R</v>
          </cell>
          <cell r="M22" t="str">
            <v>R</v>
          </cell>
          <cell r="N22" t="str">
            <v>R</v>
          </cell>
          <cell r="Q22" t="str">
            <v>P</v>
          </cell>
          <cell r="R22" t="str">
            <v>P</v>
          </cell>
          <cell r="S22" t="str">
            <v>P</v>
          </cell>
          <cell r="T22" t="str">
            <v>P</v>
          </cell>
          <cell r="U22" t="str">
            <v>P</v>
          </cell>
          <cell r="X22" t="str">
            <v>P</v>
          </cell>
          <cell r="Y22" t="str">
            <v>P</v>
          </cell>
          <cell r="Z22" t="str">
            <v>P</v>
          </cell>
          <cell r="AA22" t="str">
            <v>P</v>
          </cell>
          <cell r="AB22" t="str">
            <v>P</v>
          </cell>
          <cell r="AE22" t="str">
            <v>P</v>
          </cell>
        </row>
        <row r="23">
          <cell r="A23" t="str">
            <v>DESFOUGERES Mélinda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</sheetData>
      <sheetData sheetId="9"/>
      <sheetData sheetId="10">
        <row r="3">
          <cell r="B3">
            <v>43252</v>
          </cell>
          <cell r="C3">
            <v>43253</v>
          </cell>
          <cell r="D3">
            <v>43254</v>
          </cell>
          <cell r="E3">
            <v>43255</v>
          </cell>
          <cell r="F3">
            <v>43256</v>
          </cell>
          <cell r="G3">
            <v>43257</v>
          </cell>
          <cell r="H3">
            <v>43258</v>
          </cell>
          <cell r="I3">
            <v>43259</v>
          </cell>
          <cell r="J3">
            <v>43260</v>
          </cell>
          <cell r="K3">
            <v>43261</v>
          </cell>
          <cell r="L3">
            <v>43262</v>
          </cell>
          <cell r="M3">
            <v>43263</v>
          </cell>
          <cell r="N3">
            <v>43264</v>
          </cell>
          <cell r="O3">
            <v>43265</v>
          </cell>
          <cell r="P3">
            <v>43266</v>
          </cell>
          <cell r="Q3">
            <v>43267</v>
          </cell>
          <cell r="R3">
            <v>43268</v>
          </cell>
          <cell r="S3">
            <v>43269</v>
          </cell>
          <cell r="T3">
            <v>43270</v>
          </cell>
          <cell r="U3">
            <v>43271</v>
          </cell>
          <cell r="V3">
            <v>43272</v>
          </cell>
          <cell r="W3">
            <v>43273</v>
          </cell>
          <cell r="X3">
            <v>43274</v>
          </cell>
          <cell r="Y3">
            <v>43275</v>
          </cell>
          <cell r="Z3">
            <v>43276</v>
          </cell>
          <cell r="AA3">
            <v>43277</v>
          </cell>
          <cell r="AB3">
            <v>43278</v>
          </cell>
          <cell r="AC3">
            <v>43279</v>
          </cell>
          <cell r="AD3">
            <v>43280</v>
          </cell>
          <cell r="AE3">
            <v>43281</v>
          </cell>
        </row>
        <row r="4">
          <cell r="A4" t="str">
            <v>BELARBI Jean-Claude</v>
          </cell>
        </row>
        <row r="5">
          <cell r="A5" t="str">
            <v>BERHAUT Sandrine</v>
          </cell>
        </row>
        <row r="6">
          <cell r="A6" t="str">
            <v>BRESSON Olivier</v>
          </cell>
        </row>
        <row r="7">
          <cell r="A7" t="str">
            <v>COLMAN Yannick</v>
          </cell>
        </row>
        <row r="8">
          <cell r="A8" t="str">
            <v>DAGOIS Jean-Marie</v>
          </cell>
        </row>
        <row r="9">
          <cell r="A9" t="str">
            <v>DE ALMEDA  Fernando</v>
          </cell>
        </row>
        <row r="10">
          <cell r="A10" t="str">
            <v>DIAS  Frédéric</v>
          </cell>
        </row>
        <row r="11">
          <cell r="A11" t="str">
            <v>DUQUEROIR  Séverine</v>
          </cell>
        </row>
        <row r="12">
          <cell r="A12" t="str">
            <v>EMERY Jean Paul</v>
          </cell>
        </row>
        <row r="13">
          <cell r="A13" t="str">
            <v>FAVIER Sandrine</v>
          </cell>
        </row>
        <row r="14">
          <cell r="A14" t="str">
            <v>GRIMAUD Emmanuel</v>
          </cell>
        </row>
        <row r="15">
          <cell r="A15" t="str">
            <v>GUIMARAES Julien</v>
          </cell>
        </row>
        <row r="16">
          <cell r="A16" t="str">
            <v>KAMELI Pascal</v>
          </cell>
        </row>
        <row r="17">
          <cell r="A17" t="str">
            <v>MARTIN Sylvie</v>
          </cell>
        </row>
        <row r="18">
          <cell r="A18" t="str">
            <v>MARION Nadine</v>
          </cell>
        </row>
        <row r="19">
          <cell r="A19" t="str">
            <v>OLIVEIRA Nicolas</v>
          </cell>
        </row>
        <row r="20">
          <cell r="A20" t="str">
            <v>QUENTEL Patrick</v>
          </cell>
        </row>
        <row r="21">
          <cell r="A21" t="str">
            <v>SENOTIER Christian</v>
          </cell>
        </row>
        <row r="22">
          <cell r="A22" t="str">
            <v>ROUZEYROL Grace</v>
          </cell>
        </row>
        <row r="23">
          <cell r="A23" t="str">
            <v>DESFOUGERES Mélinda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</sheetData>
      <sheetData sheetId="11">
        <row r="3">
          <cell r="B3">
            <v>43282</v>
          </cell>
          <cell r="C3">
            <v>43283</v>
          </cell>
          <cell r="D3">
            <v>43284</v>
          </cell>
          <cell r="E3">
            <v>43285</v>
          </cell>
          <cell r="F3">
            <v>43286</v>
          </cell>
          <cell r="G3">
            <v>43287</v>
          </cell>
          <cell r="H3">
            <v>43288</v>
          </cell>
          <cell r="I3">
            <v>43289</v>
          </cell>
          <cell r="J3">
            <v>43290</v>
          </cell>
          <cell r="K3">
            <v>43291</v>
          </cell>
          <cell r="L3">
            <v>43292</v>
          </cell>
          <cell r="M3">
            <v>43293</v>
          </cell>
          <cell r="N3">
            <v>43294</v>
          </cell>
          <cell r="O3">
            <v>43295</v>
          </cell>
          <cell r="P3">
            <v>43296</v>
          </cell>
          <cell r="Q3">
            <v>43297</v>
          </cell>
          <cell r="R3">
            <v>43298</v>
          </cell>
          <cell r="S3">
            <v>43299</v>
          </cell>
          <cell r="T3">
            <v>43300</v>
          </cell>
          <cell r="U3">
            <v>43301</v>
          </cell>
          <cell r="V3">
            <v>43302</v>
          </cell>
          <cell r="W3">
            <v>43303</v>
          </cell>
          <cell r="X3">
            <v>43304</v>
          </cell>
          <cell r="Y3">
            <v>43305</v>
          </cell>
          <cell r="Z3">
            <v>43306</v>
          </cell>
          <cell r="AA3">
            <v>43307</v>
          </cell>
          <cell r="AB3">
            <v>43308</v>
          </cell>
          <cell r="AC3">
            <v>43309</v>
          </cell>
          <cell r="AD3">
            <v>43310</v>
          </cell>
          <cell r="AE3">
            <v>43311</v>
          </cell>
          <cell r="AF3">
            <v>43312</v>
          </cell>
        </row>
        <row r="4">
          <cell r="A4" t="str">
            <v>BELARBI Jean-Claude</v>
          </cell>
        </row>
        <row r="5">
          <cell r="A5" t="str">
            <v>BERHAUT Sandrine</v>
          </cell>
        </row>
        <row r="6">
          <cell r="A6" t="str">
            <v>BRESSON Olivier</v>
          </cell>
        </row>
        <row r="7">
          <cell r="A7" t="str">
            <v>COLMAN Yannick</v>
          </cell>
        </row>
        <row r="8">
          <cell r="A8" t="str">
            <v>DAGOIS Jean-Marie</v>
          </cell>
        </row>
        <row r="9">
          <cell r="A9" t="str">
            <v>DE ALMEDA  Fernando</v>
          </cell>
        </row>
        <row r="10">
          <cell r="A10" t="str">
            <v>DIAS  Frédéric</v>
          </cell>
        </row>
        <row r="11">
          <cell r="A11" t="str">
            <v>DUQUEROIR  Séverine</v>
          </cell>
        </row>
        <row r="12">
          <cell r="A12" t="str">
            <v>EMERY Jean Paul</v>
          </cell>
        </row>
        <row r="13">
          <cell r="A13" t="str">
            <v>FAVIER Sandrine</v>
          </cell>
        </row>
        <row r="14">
          <cell r="A14" t="str">
            <v>GRIMAUD Emmanuel</v>
          </cell>
        </row>
        <row r="15">
          <cell r="A15" t="str">
            <v>GUIMARAES Julien</v>
          </cell>
        </row>
        <row r="16">
          <cell r="A16" t="str">
            <v>KAMELI Pascal</v>
          </cell>
        </row>
        <row r="17">
          <cell r="A17" t="str">
            <v>MARTIN Sylvie</v>
          </cell>
        </row>
        <row r="18">
          <cell r="A18" t="str">
            <v>MARION Nadine</v>
          </cell>
        </row>
        <row r="19">
          <cell r="A19" t="str">
            <v>OLIVEIRA Nicolas</v>
          </cell>
        </row>
        <row r="20">
          <cell r="A20" t="str">
            <v>QUENTEL Patrick</v>
          </cell>
        </row>
        <row r="21">
          <cell r="A21" t="str">
            <v>SENOTIER Christian</v>
          </cell>
        </row>
        <row r="22">
          <cell r="A22" t="str">
            <v>ROUZEYROL Grace</v>
          </cell>
        </row>
        <row r="23">
          <cell r="A23" t="str">
            <v>DESFOUGERES Mélinda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</sheetData>
      <sheetData sheetId="12">
        <row r="3">
          <cell r="B3">
            <v>43313</v>
          </cell>
          <cell r="C3">
            <v>43314</v>
          </cell>
          <cell r="D3">
            <v>43315</v>
          </cell>
          <cell r="E3">
            <v>43316</v>
          </cell>
          <cell r="F3">
            <v>43317</v>
          </cell>
          <cell r="G3">
            <v>43318</v>
          </cell>
          <cell r="H3">
            <v>43319</v>
          </cell>
          <cell r="I3">
            <v>43320</v>
          </cell>
          <cell r="J3">
            <v>43321</v>
          </cell>
          <cell r="K3">
            <v>43322</v>
          </cell>
          <cell r="L3">
            <v>43323</v>
          </cell>
          <cell r="M3">
            <v>43324</v>
          </cell>
          <cell r="N3">
            <v>43325</v>
          </cell>
          <cell r="O3">
            <v>43326</v>
          </cell>
          <cell r="P3">
            <v>43327</v>
          </cell>
          <cell r="Q3">
            <v>43328</v>
          </cell>
          <cell r="R3">
            <v>43329</v>
          </cell>
          <cell r="S3">
            <v>43330</v>
          </cell>
          <cell r="T3">
            <v>43331</v>
          </cell>
          <cell r="U3">
            <v>43332</v>
          </cell>
          <cell r="V3">
            <v>43333</v>
          </cell>
          <cell r="W3">
            <v>43334</v>
          </cell>
          <cell r="X3">
            <v>43335</v>
          </cell>
          <cell r="Y3">
            <v>43336</v>
          </cell>
          <cell r="Z3">
            <v>43337</v>
          </cell>
          <cell r="AA3">
            <v>43338</v>
          </cell>
          <cell r="AB3">
            <v>43339</v>
          </cell>
          <cell r="AC3">
            <v>43340</v>
          </cell>
          <cell r="AD3">
            <v>43341</v>
          </cell>
          <cell r="AE3">
            <v>43342</v>
          </cell>
          <cell r="AF3">
            <v>43343</v>
          </cell>
        </row>
        <row r="4">
          <cell r="A4" t="str">
            <v>BELARBI Jean-Claude</v>
          </cell>
        </row>
        <row r="5">
          <cell r="A5" t="str">
            <v>BERHAUT Sandrine</v>
          </cell>
        </row>
        <row r="6">
          <cell r="A6" t="str">
            <v>BRESSON Olivier</v>
          </cell>
        </row>
        <row r="7">
          <cell r="A7" t="str">
            <v>COLMAN Yannick</v>
          </cell>
        </row>
        <row r="8">
          <cell r="A8" t="str">
            <v>DAGOIS Jean-Marie</v>
          </cell>
        </row>
        <row r="9">
          <cell r="A9" t="str">
            <v>DE ALMEDA  Fernando</v>
          </cell>
        </row>
        <row r="10">
          <cell r="A10" t="str">
            <v>DIAS  Frédéric</v>
          </cell>
        </row>
        <row r="11">
          <cell r="A11" t="str">
            <v>DUQUEROIR  Séverine</v>
          </cell>
        </row>
        <row r="12">
          <cell r="A12" t="str">
            <v>EMERY Jean Paul</v>
          </cell>
        </row>
        <row r="13">
          <cell r="A13" t="str">
            <v>FAVIER Sandrine</v>
          </cell>
        </row>
        <row r="14">
          <cell r="A14" t="str">
            <v>GRIMAUD Emmanuel</v>
          </cell>
        </row>
        <row r="15">
          <cell r="A15" t="str">
            <v>GUIMARAES Julien</v>
          </cell>
        </row>
        <row r="16">
          <cell r="A16" t="str">
            <v>KAMELI Pascal</v>
          </cell>
        </row>
        <row r="17">
          <cell r="A17" t="str">
            <v>MARTIN Sylvie</v>
          </cell>
        </row>
        <row r="18">
          <cell r="A18" t="str">
            <v>MARION Nadine</v>
          </cell>
        </row>
        <row r="19">
          <cell r="A19" t="str">
            <v>OLIVEIRA Nicolas</v>
          </cell>
        </row>
        <row r="20">
          <cell r="A20" t="str">
            <v>QUENTEL Patrick</v>
          </cell>
        </row>
        <row r="21">
          <cell r="A21" t="str">
            <v>SENOTIER Christian</v>
          </cell>
        </row>
        <row r="22">
          <cell r="A22" t="str">
            <v>ROUZEYROL Grace</v>
          </cell>
        </row>
        <row r="23">
          <cell r="A23" t="str">
            <v>DESFOUGERES Mélinda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</sheetData>
      <sheetData sheetId="13">
        <row r="3">
          <cell r="B3">
            <v>43344</v>
          </cell>
          <cell r="C3">
            <v>43345</v>
          </cell>
          <cell r="D3">
            <v>43346</v>
          </cell>
          <cell r="E3">
            <v>43347</v>
          </cell>
          <cell r="F3">
            <v>43348</v>
          </cell>
          <cell r="G3">
            <v>43349</v>
          </cell>
          <cell r="H3">
            <v>43350</v>
          </cell>
          <cell r="I3">
            <v>43351</v>
          </cell>
          <cell r="J3">
            <v>43352</v>
          </cell>
          <cell r="K3">
            <v>43353</v>
          </cell>
          <cell r="L3">
            <v>43354</v>
          </cell>
          <cell r="M3">
            <v>43355</v>
          </cell>
          <cell r="N3">
            <v>43356</v>
          </cell>
          <cell r="O3">
            <v>43357</v>
          </cell>
          <cell r="P3">
            <v>43358</v>
          </cell>
          <cell r="Q3">
            <v>43359</v>
          </cell>
          <cell r="R3">
            <v>43360</v>
          </cell>
          <cell r="S3">
            <v>43361</v>
          </cell>
          <cell r="T3">
            <v>43362</v>
          </cell>
          <cell r="U3">
            <v>43363</v>
          </cell>
          <cell r="V3">
            <v>43364</v>
          </cell>
          <cell r="W3">
            <v>43365</v>
          </cell>
          <cell r="X3">
            <v>43366</v>
          </cell>
          <cell r="Y3">
            <v>43367</v>
          </cell>
          <cell r="Z3">
            <v>43368</v>
          </cell>
          <cell r="AA3">
            <v>43369</v>
          </cell>
          <cell r="AB3">
            <v>43370</v>
          </cell>
          <cell r="AC3">
            <v>43371</v>
          </cell>
          <cell r="AD3">
            <v>43372</v>
          </cell>
          <cell r="AE3">
            <v>43373</v>
          </cell>
        </row>
        <row r="4">
          <cell r="A4" t="str">
            <v>BELARBI Jean-Claude</v>
          </cell>
        </row>
        <row r="5">
          <cell r="A5" t="str">
            <v>BERHAUT Sandrine</v>
          </cell>
        </row>
        <row r="6">
          <cell r="A6" t="str">
            <v>BRESSON Olivier</v>
          </cell>
        </row>
        <row r="7">
          <cell r="A7" t="str">
            <v>COLMAN Yannick</v>
          </cell>
        </row>
        <row r="8">
          <cell r="A8" t="str">
            <v>DAGOIS Jean-Marie</v>
          </cell>
        </row>
        <row r="9">
          <cell r="A9" t="str">
            <v>DE ALMEDA  Fernando</v>
          </cell>
        </row>
        <row r="10">
          <cell r="A10" t="str">
            <v>DIAS  Frédéric</v>
          </cell>
        </row>
        <row r="11">
          <cell r="A11" t="str">
            <v>DUQUEROIR  Séverine</v>
          </cell>
        </row>
        <row r="12">
          <cell r="A12" t="str">
            <v>EMERY Jean Paul</v>
          </cell>
        </row>
        <row r="13">
          <cell r="A13" t="str">
            <v>FAVIER Sandrine</v>
          </cell>
        </row>
        <row r="14">
          <cell r="A14" t="str">
            <v>GRIMAUD Emmanuel</v>
          </cell>
        </row>
        <row r="15">
          <cell r="A15" t="str">
            <v>GUIMARAES Julien</v>
          </cell>
        </row>
        <row r="16">
          <cell r="A16" t="str">
            <v>KAMELI Pascal</v>
          </cell>
        </row>
        <row r="17">
          <cell r="A17" t="str">
            <v>MARTIN Sylvie</v>
          </cell>
        </row>
        <row r="18">
          <cell r="A18" t="str">
            <v>MARION Nadine</v>
          </cell>
        </row>
        <row r="19">
          <cell r="A19" t="str">
            <v>OLIVEIRA Nicolas</v>
          </cell>
        </row>
        <row r="20">
          <cell r="A20" t="str">
            <v>QUENTEL Patrick</v>
          </cell>
        </row>
        <row r="21">
          <cell r="A21" t="str">
            <v>SENOTIER Christian</v>
          </cell>
        </row>
        <row r="22">
          <cell r="A22" t="str">
            <v>ROUZEYROL Grace</v>
          </cell>
        </row>
        <row r="23">
          <cell r="A23" t="str">
            <v>DESFOUGERES Mélinda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</sheetData>
      <sheetData sheetId="14">
        <row r="3">
          <cell r="B3">
            <v>43374</v>
          </cell>
          <cell r="C3">
            <v>43375</v>
          </cell>
          <cell r="D3">
            <v>43376</v>
          </cell>
          <cell r="E3">
            <v>43377</v>
          </cell>
          <cell r="F3">
            <v>43378</v>
          </cell>
          <cell r="G3">
            <v>43379</v>
          </cell>
          <cell r="H3">
            <v>43380</v>
          </cell>
          <cell r="I3">
            <v>43381</v>
          </cell>
          <cell r="J3">
            <v>43382</v>
          </cell>
          <cell r="K3">
            <v>43383</v>
          </cell>
          <cell r="L3">
            <v>43384</v>
          </cell>
          <cell r="M3">
            <v>43385</v>
          </cell>
          <cell r="N3">
            <v>43386</v>
          </cell>
          <cell r="O3">
            <v>43387</v>
          </cell>
          <cell r="P3">
            <v>43388</v>
          </cell>
          <cell r="Q3">
            <v>43389</v>
          </cell>
          <cell r="R3">
            <v>43390</v>
          </cell>
          <cell r="S3">
            <v>43391</v>
          </cell>
          <cell r="T3">
            <v>43392</v>
          </cell>
          <cell r="U3">
            <v>43393</v>
          </cell>
          <cell r="V3">
            <v>43394</v>
          </cell>
          <cell r="W3">
            <v>43395</v>
          </cell>
          <cell r="X3">
            <v>43396</v>
          </cell>
          <cell r="Y3">
            <v>43397</v>
          </cell>
          <cell r="Z3">
            <v>43398</v>
          </cell>
          <cell r="AA3">
            <v>43399</v>
          </cell>
          <cell r="AB3">
            <v>43400</v>
          </cell>
          <cell r="AC3">
            <v>43401</v>
          </cell>
          <cell r="AD3">
            <v>43402</v>
          </cell>
          <cell r="AE3">
            <v>43403</v>
          </cell>
          <cell r="AF3">
            <v>43404</v>
          </cell>
        </row>
        <row r="4">
          <cell r="A4" t="str">
            <v>BELARBI Jean-Claude</v>
          </cell>
        </row>
        <row r="5">
          <cell r="A5" t="str">
            <v>BERHAUT Sandrine</v>
          </cell>
        </row>
        <row r="6">
          <cell r="A6" t="str">
            <v>BRESSON Olivier</v>
          </cell>
        </row>
        <row r="7">
          <cell r="A7" t="str">
            <v>COLMAN Yannick</v>
          </cell>
        </row>
        <row r="8">
          <cell r="A8" t="str">
            <v>DAGOIS Jean-Marie</v>
          </cell>
        </row>
        <row r="9">
          <cell r="A9" t="str">
            <v>DE ALMEDA  Fernando</v>
          </cell>
        </row>
        <row r="10">
          <cell r="A10" t="str">
            <v>DIAS  Frédéric</v>
          </cell>
        </row>
        <row r="11">
          <cell r="A11" t="str">
            <v>DUQUEROIR  Séverine</v>
          </cell>
        </row>
        <row r="12">
          <cell r="A12" t="str">
            <v>EMERY Jean Paul</v>
          </cell>
        </row>
        <row r="13">
          <cell r="A13" t="str">
            <v>FAVIER Sandrine</v>
          </cell>
        </row>
        <row r="14">
          <cell r="A14" t="str">
            <v>GRIMAUD Emmanuel</v>
          </cell>
        </row>
        <row r="15">
          <cell r="A15" t="str">
            <v>GUIMARAES Julien</v>
          </cell>
        </row>
        <row r="16">
          <cell r="A16" t="str">
            <v>KAMELI Pascal</v>
          </cell>
        </row>
        <row r="17">
          <cell r="A17" t="str">
            <v>MARTIN Sylvie</v>
          </cell>
        </row>
        <row r="18">
          <cell r="A18" t="str">
            <v>MARION Nadine</v>
          </cell>
        </row>
        <row r="19">
          <cell r="A19" t="str">
            <v>OLIVEIRA Nicolas</v>
          </cell>
        </row>
        <row r="20">
          <cell r="A20" t="str">
            <v>QUENTEL Patrick</v>
          </cell>
        </row>
        <row r="21">
          <cell r="A21" t="str">
            <v>SENOTIER Christian</v>
          </cell>
        </row>
        <row r="22">
          <cell r="A22" t="str">
            <v>ROUZEYROL Grace</v>
          </cell>
        </row>
        <row r="23">
          <cell r="A23" t="str">
            <v>DESFOUGERES Mélinda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</sheetData>
      <sheetData sheetId="15">
        <row r="3">
          <cell r="B3">
            <v>43405</v>
          </cell>
          <cell r="C3">
            <v>43406</v>
          </cell>
          <cell r="D3">
            <v>43407</v>
          </cell>
          <cell r="E3">
            <v>43408</v>
          </cell>
          <cell r="F3">
            <v>43409</v>
          </cell>
          <cell r="G3">
            <v>43410</v>
          </cell>
          <cell r="H3">
            <v>43411</v>
          </cell>
          <cell r="I3">
            <v>43412</v>
          </cell>
          <cell r="J3">
            <v>43413</v>
          </cell>
          <cell r="K3">
            <v>43414</v>
          </cell>
          <cell r="L3">
            <v>43415</v>
          </cell>
          <cell r="M3">
            <v>43416</v>
          </cell>
          <cell r="N3">
            <v>43417</v>
          </cell>
          <cell r="O3">
            <v>43418</v>
          </cell>
          <cell r="P3">
            <v>43419</v>
          </cell>
          <cell r="Q3">
            <v>43420</v>
          </cell>
          <cell r="R3">
            <v>43421</v>
          </cell>
          <cell r="S3">
            <v>43422</v>
          </cell>
          <cell r="T3">
            <v>43423</v>
          </cell>
          <cell r="U3">
            <v>43424</v>
          </cell>
          <cell r="V3">
            <v>43425</v>
          </cell>
          <cell r="W3">
            <v>43426</v>
          </cell>
          <cell r="X3">
            <v>43427</v>
          </cell>
          <cell r="Y3">
            <v>43428</v>
          </cell>
          <cell r="Z3">
            <v>43429</v>
          </cell>
          <cell r="AA3">
            <v>43430</v>
          </cell>
          <cell r="AB3">
            <v>43431</v>
          </cell>
          <cell r="AC3">
            <v>43432</v>
          </cell>
          <cell r="AD3">
            <v>43433</v>
          </cell>
          <cell r="AE3">
            <v>43434</v>
          </cell>
        </row>
        <row r="4">
          <cell r="A4" t="str">
            <v>BELARBI Jean-Claude</v>
          </cell>
        </row>
        <row r="5">
          <cell r="A5" t="str">
            <v>BERHAUT Sandrine</v>
          </cell>
        </row>
        <row r="6">
          <cell r="A6" t="str">
            <v>BRESSON Olivier</v>
          </cell>
        </row>
        <row r="7">
          <cell r="A7" t="str">
            <v>COLMAN Yannick</v>
          </cell>
        </row>
        <row r="8">
          <cell r="A8" t="str">
            <v>DAGOIS Jean-Marie</v>
          </cell>
        </row>
        <row r="9">
          <cell r="A9" t="str">
            <v>DE ALMEDA  Fernando</v>
          </cell>
        </row>
        <row r="10">
          <cell r="A10" t="str">
            <v>DIAS  Frédéric</v>
          </cell>
        </row>
        <row r="11">
          <cell r="A11" t="str">
            <v>DUQUEROIR  Séverine</v>
          </cell>
        </row>
        <row r="12">
          <cell r="A12" t="str">
            <v>EMERY Jean Paul</v>
          </cell>
        </row>
        <row r="13">
          <cell r="A13" t="str">
            <v>FAVIER Sandrine</v>
          </cell>
        </row>
        <row r="14">
          <cell r="A14" t="str">
            <v>GRIMAUD Emmanuel</v>
          </cell>
        </row>
        <row r="15">
          <cell r="A15" t="str">
            <v>GUIMARAES Julien</v>
          </cell>
        </row>
        <row r="16">
          <cell r="A16" t="str">
            <v>KAMELI Pascal</v>
          </cell>
        </row>
        <row r="17">
          <cell r="A17" t="str">
            <v>MARTIN Sylvie</v>
          </cell>
        </row>
        <row r="18">
          <cell r="A18" t="str">
            <v>MARION Nadine</v>
          </cell>
        </row>
        <row r="19">
          <cell r="A19" t="str">
            <v>OLIVEIRA Nicolas</v>
          </cell>
        </row>
        <row r="20">
          <cell r="A20" t="str">
            <v>QUENTEL Patrick</v>
          </cell>
        </row>
        <row r="21">
          <cell r="A21" t="str">
            <v>SENOTIER Christian</v>
          </cell>
        </row>
        <row r="22">
          <cell r="A22" t="str">
            <v>ROUZEYROL Grace</v>
          </cell>
        </row>
        <row r="23">
          <cell r="A23" t="str">
            <v>DESFOUGERES Mélinda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</sheetData>
      <sheetData sheetId="16">
        <row r="3">
          <cell r="B3">
            <v>43435</v>
          </cell>
          <cell r="C3">
            <v>43436</v>
          </cell>
          <cell r="D3">
            <v>43437</v>
          </cell>
          <cell r="E3">
            <v>43438</v>
          </cell>
          <cell r="F3">
            <v>43439</v>
          </cell>
          <cell r="G3">
            <v>43440</v>
          </cell>
          <cell r="H3">
            <v>43441</v>
          </cell>
          <cell r="I3">
            <v>43442</v>
          </cell>
          <cell r="J3">
            <v>43443</v>
          </cell>
          <cell r="K3">
            <v>43444</v>
          </cell>
          <cell r="L3">
            <v>43445</v>
          </cell>
          <cell r="M3">
            <v>43446</v>
          </cell>
          <cell r="N3">
            <v>43447</v>
          </cell>
          <cell r="O3">
            <v>43448</v>
          </cell>
          <cell r="P3">
            <v>43449</v>
          </cell>
          <cell r="Q3">
            <v>43450</v>
          </cell>
          <cell r="R3">
            <v>43451</v>
          </cell>
          <cell r="S3">
            <v>43452</v>
          </cell>
          <cell r="T3">
            <v>43453</v>
          </cell>
          <cell r="U3">
            <v>43454</v>
          </cell>
          <cell r="V3">
            <v>43455</v>
          </cell>
          <cell r="W3">
            <v>43456</v>
          </cell>
          <cell r="X3">
            <v>43457</v>
          </cell>
          <cell r="Y3">
            <v>43458</v>
          </cell>
          <cell r="Z3">
            <v>43459</v>
          </cell>
          <cell r="AA3">
            <v>43460</v>
          </cell>
          <cell r="AB3">
            <v>43461</v>
          </cell>
          <cell r="AC3">
            <v>43462</v>
          </cell>
          <cell r="AD3">
            <v>43463</v>
          </cell>
          <cell r="AE3">
            <v>43464</v>
          </cell>
          <cell r="AF3">
            <v>43465</v>
          </cell>
        </row>
        <row r="4">
          <cell r="A4" t="str">
            <v>BELARBI Jean-Claude</v>
          </cell>
        </row>
        <row r="5">
          <cell r="A5" t="str">
            <v>BERHAUT Sandrine</v>
          </cell>
        </row>
        <row r="6">
          <cell r="A6" t="str">
            <v>BRESSON Olivier</v>
          </cell>
        </row>
        <row r="7">
          <cell r="A7" t="str">
            <v>COLMAN Yannick</v>
          </cell>
        </row>
        <row r="8">
          <cell r="A8" t="str">
            <v>DAGOIS Jean-Marie</v>
          </cell>
        </row>
        <row r="9">
          <cell r="A9" t="str">
            <v>DE ALMEDA  Fernando</v>
          </cell>
        </row>
        <row r="10">
          <cell r="A10" t="str">
            <v>DIAS  Frédéric</v>
          </cell>
        </row>
        <row r="11">
          <cell r="A11" t="str">
            <v>DUQUEROIR  Séverine</v>
          </cell>
        </row>
        <row r="12">
          <cell r="A12" t="str">
            <v>EMERY Jean Paul</v>
          </cell>
        </row>
        <row r="13">
          <cell r="A13" t="str">
            <v>FAVIER Sandrine</v>
          </cell>
        </row>
        <row r="14">
          <cell r="A14" t="str">
            <v>GRIMAUD Emmanuel</v>
          </cell>
        </row>
        <row r="15">
          <cell r="A15" t="str">
            <v>GUIMARAES Julien</v>
          </cell>
        </row>
        <row r="16">
          <cell r="A16" t="str">
            <v>KAMELI Pascal</v>
          </cell>
        </row>
        <row r="17">
          <cell r="A17" t="str">
            <v>MARTIN Sylvie</v>
          </cell>
        </row>
        <row r="18">
          <cell r="A18" t="str">
            <v>MARION Nadine</v>
          </cell>
        </row>
        <row r="19">
          <cell r="A19" t="str">
            <v>OLIVEIRA Nicolas</v>
          </cell>
        </row>
        <row r="20">
          <cell r="A20" t="str">
            <v>QUENTEL Patrick</v>
          </cell>
        </row>
        <row r="21">
          <cell r="A21" t="str">
            <v>SENOTIER Christian</v>
          </cell>
        </row>
        <row r="22">
          <cell r="A22" t="str">
            <v>ROUZEYROL Grace</v>
          </cell>
        </row>
        <row r="23">
          <cell r="A23" t="str">
            <v>DESFOUGERES Mélinda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atrix5"/>
  <dimension ref="A1:BY81"/>
  <sheetViews>
    <sheetView showGridLines="0" showZeros="0" tabSelected="1" zoomScaleNormal="100" zoomScaleSheetLayoutView="100" workbookViewId="0">
      <selection activeCell="BG9" sqref="BG9"/>
    </sheetView>
  </sheetViews>
  <sheetFormatPr baseColWidth="10" defaultColWidth="3.7109375" defaultRowHeight="16.5" customHeight="1" x14ac:dyDescent="0.2"/>
  <cols>
    <col min="1" max="1" width="21.28515625" style="209" customWidth="1"/>
    <col min="2" max="32" width="2.5703125" style="5" customWidth="1"/>
    <col min="33" max="33" width="10.7109375" style="5" hidden="1" customWidth="1"/>
    <col min="34" max="34" width="14.28515625" style="5" hidden="1" customWidth="1"/>
    <col min="35" max="35" width="14" style="5" hidden="1" customWidth="1"/>
    <col min="36" max="36" width="15.7109375" style="5" hidden="1" customWidth="1"/>
    <col min="37" max="37" width="12.140625" style="5" hidden="1" customWidth="1"/>
    <col min="38" max="38" width="12.7109375" style="5" hidden="1" customWidth="1"/>
    <col min="39" max="39" width="3" style="5" hidden="1" customWidth="1"/>
    <col min="40" max="40" width="2.7109375" style="195" customWidth="1"/>
    <col min="41" max="41" width="3.5703125" style="210" customWidth="1"/>
    <col min="42" max="42" width="5.140625" style="113" customWidth="1"/>
    <col min="43" max="43" width="4.28515625" style="113" customWidth="1"/>
    <col min="44" max="44" width="4.42578125" style="113" customWidth="1"/>
    <col min="45" max="45" width="4.140625" style="113" customWidth="1"/>
    <col min="46" max="46" width="3.42578125" style="113" customWidth="1"/>
    <col min="47" max="47" width="4.42578125" style="195" customWidth="1"/>
    <col min="48" max="48" width="3.5703125" style="195" customWidth="1"/>
    <col min="49" max="49" width="5.28515625" style="195" customWidth="1"/>
    <col min="50" max="50" width="4.42578125" style="179" customWidth="1"/>
    <col min="51" max="51" width="4" style="5" customWidth="1"/>
    <col min="52" max="52" width="4.5703125" style="5" customWidth="1"/>
    <col min="53" max="53" width="4.140625" style="5" customWidth="1"/>
    <col min="54" max="54" width="4" style="5" customWidth="1"/>
    <col min="55" max="55" width="2.7109375" style="5" customWidth="1"/>
    <col min="56" max="56" width="2.5703125" style="5" customWidth="1"/>
    <col min="57" max="57" width="23.85546875" style="5" customWidth="1"/>
    <col min="58" max="58" width="8" style="208" customWidth="1"/>
    <col min="59" max="60" width="14.7109375" style="208" customWidth="1"/>
    <col min="61" max="61" width="30" style="5" customWidth="1"/>
    <col min="62" max="62" width="8.7109375" style="5" hidden="1" customWidth="1"/>
    <col min="63" max="63" width="8.140625" style="5" hidden="1" customWidth="1"/>
    <col min="64" max="65" width="5.140625" style="5" customWidth="1"/>
    <col min="66" max="66" width="7.5703125" style="5" hidden="1" customWidth="1"/>
    <col min="67" max="67" width="7.140625" style="5" hidden="1" customWidth="1"/>
    <col min="68" max="68" width="5.140625" style="5" customWidth="1"/>
    <col min="69" max="69" width="5.7109375" style="5" customWidth="1"/>
    <col min="70" max="70" width="1.85546875" style="5" hidden="1" customWidth="1"/>
    <col min="71" max="71" width="2" style="5" hidden="1" customWidth="1"/>
    <col min="72" max="73" width="5.140625" style="5" customWidth="1"/>
    <col min="74" max="74" width="2.7109375" style="5" hidden="1" customWidth="1"/>
    <col min="75" max="75" width="1.85546875" style="5" hidden="1" customWidth="1"/>
    <col min="76" max="77" width="5.140625" style="5" customWidth="1"/>
    <col min="78" max="16384" width="3.7109375" style="5"/>
  </cols>
  <sheetData>
    <row r="1" spans="1:70" ht="28.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2"/>
      <c r="AH1" s="2"/>
      <c r="AI1" s="2"/>
      <c r="AJ1" s="2"/>
      <c r="AK1" s="2"/>
      <c r="AL1" s="2"/>
      <c r="AM1" s="2"/>
      <c r="AN1" s="3"/>
      <c r="AO1" s="4" t="s">
        <v>1</v>
      </c>
      <c r="AP1" s="4" t="s">
        <v>2</v>
      </c>
      <c r="AQ1" s="4" t="s">
        <v>3</v>
      </c>
      <c r="AR1" s="4" t="s">
        <v>4</v>
      </c>
      <c r="AS1" s="4" t="s">
        <v>5</v>
      </c>
      <c r="AT1" s="4" t="s">
        <v>6</v>
      </c>
      <c r="AU1" s="4" t="s">
        <v>7</v>
      </c>
      <c r="AV1" s="4" t="s">
        <v>8</v>
      </c>
      <c r="AW1" s="4" t="s">
        <v>9</v>
      </c>
      <c r="AX1" s="4" t="s">
        <v>10</v>
      </c>
      <c r="BF1" s="6" t="s">
        <v>11</v>
      </c>
      <c r="BG1" s="6" t="s">
        <v>12</v>
      </c>
      <c r="BH1" s="6" t="s">
        <v>13</v>
      </c>
      <c r="BI1" s="6" t="s">
        <v>14</v>
      </c>
      <c r="BJ1" s="7" t="s">
        <v>15</v>
      </c>
      <c r="BK1" s="8" t="s">
        <v>16</v>
      </c>
      <c r="BL1" s="9" t="s">
        <v>17</v>
      </c>
      <c r="BM1" s="9"/>
      <c r="BN1" s="10" t="s">
        <v>15</v>
      </c>
      <c r="BO1" s="9" t="s">
        <v>16</v>
      </c>
      <c r="BP1" s="9" t="s">
        <v>17</v>
      </c>
      <c r="BQ1" s="11"/>
      <c r="BR1" s="12"/>
    </row>
    <row r="2" spans="1:70" s="16" customFormat="1" ht="11.25" customHeight="1" x14ac:dyDescent="0.2">
      <c r="A2" s="13"/>
      <c r="B2" s="14">
        <v>43221</v>
      </c>
      <c r="C2" s="14">
        <v>43222</v>
      </c>
      <c r="D2" s="14">
        <v>43223</v>
      </c>
      <c r="E2" s="14">
        <v>43224</v>
      </c>
      <c r="F2" s="14">
        <v>43225</v>
      </c>
      <c r="G2" s="14">
        <v>43226</v>
      </c>
      <c r="H2" s="14">
        <v>43227</v>
      </c>
      <c r="I2" s="14">
        <v>43228</v>
      </c>
      <c r="J2" s="14">
        <v>43229</v>
      </c>
      <c r="K2" s="14">
        <v>43230</v>
      </c>
      <c r="L2" s="14">
        <v>43231</v>
      </c>
      <c r="M2" s="14">
        <v>43232</v>
      </c>
      <c r="N2" s="14">
        <v>43233</v>
      </c>
      <c r="O2" s="14">
        <v>43234</v>
      </c>
      <c r="P2" s="14">
        <v>43235</v>
      </c>
      <c r="Q2" s="14">
        <v>43236</v>
      </c>
      <c r="R2" s="14">
        <v>43237</v>
      </c>
      <c r="S2" s="14">
        <v>43238</v>
      </c>
      <c r="T2" s="14">
        <v>43239</v>
      </c>
      <c r="U2" s="14">
        <v>43240</v>
      </c>
      <c r="V2" s="14">
        <v>43241</v>
      </c>
      <c r="W2" s="14">
        <v>43242</v>
      </c>
      <c r="X2" s="14">
        <v>43243</v>
      </c>
      <c r="Y2" s="14">
        <v>43244</v>
      </c>
      <c r="Z2" s="14">
        <v>43245</v>
      </c>
      <c r="AA2" s="14">
        <v>43246</v>
      </c>
      <c r="AB2" s="14">
        <v>43247</v>
      </c>
      <c r="AC2" s="14">
        <v>43248</v>
      </c>
      <c r="AD2" s="14">
        <v>43249</v>
      </c>
      <c r="AE2" s="14">
        <v>43250</v>
      </c>
      <c r="AF2" s="14">
        <v>43251</v>
      </c>
      <c r="AG2" s="14"/>
      <c r="AH2" s="14"/>
      <c r="AI2" s="14"/>
      <c r="AJ2" s="14"/>
      <c r="AK2" s="14"/>
      <c r="AL2" s="14"/>
      <c r="AM2" s="14"/>
      <c r="AN2" s="15"/>
      <c r="AO2" s="4"/>
      <c r="AP2" s="4"/>
      <c r="AQ2" s="4"/>
      <c r="AR2" s="4"/>
      <c r="AS2" s="4"/>
      <c r="AT2" s="4"/>
      <c r="AU2" s="4"/>
      <c r="AV2" s="4"/>
      <c r="AW2" s="4"/>
      <c r="AX2" s="4"/>
      <c r="BF2" s="17"/>
      <c r="BG2" s="17"/>
      <c r="BH2" s="17"/>
      <c r="BI2" s="17"/>
      <c r="BJ2" s="18"/>
      <c r="BK2" s="19"/>
      <c r="BL2" s="20"/>
      <c r="BM2" s="20"/>
      <c r="BN2" s="21"/>
      <c r="BO2" s="20"/>
      <c r="BP2" s="20"/>
      <c r="BQ2" s="22"/>
      <c r="BR2" s="12"/>
    </row>
    <row r="3" spans="1:70" s="16" customFormat="1" ht="16.5" customHeight="1" thickBot="1" x14ac:dyDescent="0.25">
      <c r="A3" s="23"/>
      <c r="B3" s="24">
        <v>43221</v>
      </c>
      <c r="C3" s="24">
        <v>43222</v>
      </c>
      <c r="D3" s="24">
        <v>43223</v>
      </c>
      <c r="E3" s="24">
        <v>43224</v>
      </c>
      <c r="F3" s="24">
        <v>43225</v>
      </c>
      <c r="G3" s="24">
        <v>43226</v>
      </c>
      <c r="H3" s="24">
        <v>43227</v>
      </c>
      <c r="I3" s="24">
        <v>43228</v>
      </c>
      <c r="J3" s="24">
        <v>43229</v>
      </c>
      <c r="K3" s="24">
        <v>43230</v>
      </c>
      <c r="L3" s="24">
        <v>43231</v>
      </c>
      <c r="M3" s="24">
        <v>43232</v>
      </c>
      <c r="N3" s="24">
        <v>43233</v>
      </c>
      <c r="O3" s="24">
        <v>43234</v>
      </c>
      <c r="P3" s="24">
        <v>43235</v>
      </c>
      <c r="Q3" s="24">
        <v>43236</v>
      </c>
      <c r="R3" s="24">
        <v>43237</v>
      </c>
      <c r="S3" s="24">
        <v>43238</v>
      </c>
      <c r="T3" s="24">
        <v>43239</v>
      </c>
      <c r="U3" s="24">
        <v>43240</v>
      </c>
      <c r="V3" s="24">
        <v>43241</v>
      </c>
      <c r="W3" s="24">
        <v>43242</v>
      </c>
      <c r="X3" s="24">
        <v>43243</v>
      </c>
      <c r="Y3" s="24">
        <v>43244</v>
      </c>
      <c r="Z3" s="24">
        <v>43245</v>
      </c>
      <c r="AA3" s="24">
        <v>43246</v>
      </c>
      <c r="AB3" s="24">
        <v>43247</v>
      </c>
      <c r="AC3" s="24">
        <v>43248</v>
      </c>
      <c r="AD3" s="24">
        <v>43249</v>
      </c>
      <c r="AE3" s="24">
        <v>43250</v>
      </c>
      <c r="AF3" s="24">
        <v>43251</v>
      </c>
      <c r="AG3" s="25"/>
      <c r="AH3" s="25"/>
      <c r="AI3" s="25"/>
      <c r="AJ3" s="25"/>
      <c r="AK3" s="25"/>
      <c r="AL3" s="25"/>
      <c r="AM3" s="25"/>
      <c r="AN3" s="26"/>
      <c r="AO3" s="4"/>
      <c r="AP3" s="4"/>
      <c r="AQ3" s="4"/>
      <c r="AR3" s="4"/>
      <c r="AS3" s="4"/>
      <c r="AT3" s="4"/>
      <c r="AU3" s="4"/>
      <c r="AV3" s="4"/>
      <c r="AW3" s="4"/>
      <c r="AX3" s="4"/>
      <c r="BF3" s="27"/>
      <c r="BG3" s="27"/>
      <c r="BH3" s="27"/>
      <c r="BI3" s="27"/>
      <c r="BJ3" s="28"/>
      <c r="BK3" s="29"/>
      <c r="BL3" s="30"/>
      <c r="BM3" s="30"/>
      <c r="BN3" s="31"/>
      <c r="BO3" s="30"/>
      <c r="BP3" s="30"/>
      <c r="BQ3" s="32"/>
      <c r="BR3" s="12"/>
    </row>
    <row r="4" spans="1:70" s="16" customFormat="1" ht="16.5" customHeight="1" x14ac:dyDescent="0.2">
      <c r="A4" s="33" t="str">
        <f>[1]Interface!B12</f>
        <v>BELARBI Jean-Claude</v>
      </c>
      <c r="B4" s="34"/>
      <c r="C4" s="35" t="s">
        <v>18</v>
      </c>
      <c r="D4" s="36" t="s">
        <v>18</v>
      </c>
      <c r="E4" s="36" t="s">
        <v>18</v>
      </c>
      <c r="F4" s="34"/>
      <c r="G4" s="34"/>
      <c r="H4" s="35" t="s">
        <v>18</v>
      </c>
      <c r="I4" s="34"/>
      <c r="J4" s="36" t="s">
        <v>18</v>
      </c>
      <c r="K4" s="37"/>
      <c r="L4" s="36" t="s">
        <v>18</v>
      </c>
      <c r="M4" s="34"/>
      <c r="N4" s="34"/>
      <c r="O4" s="36" t="s">
        <v>18</v>
      </c>
      <c r="P4" s="36" t="s">
        <v>18</v>
      </c>
      <c r="Q4" s="36" t="s">
        <v>18</v>
      </c>
      <c r="R4" s="36" t="s">
        <v>18</v>
      </c>
      <c r="S4" s="36" t="s">
        <v>18</v>
      </c>
      <c r="T4" s="34"/>
      <c r="U4" s="34"/>
      <c r="V4" s="36" t="s">
        <v>18</v>
      </c>
      <c r="W4" s="34"/>
      <c r="X4" s="34"/>
      <c r="Y4" s="34"/>
      <c r="Z4" s="34"/>
      <c r="AA4" s="34"/>
      <c r="AB4" s="34"/>
      <c r="AC4" s="34"/>
      <c r="AD4" s="34"/>
      <c r="AE4" s="34"/>
      <c r="AF4" s="38"/>
      <c r="AG4" s="39"/>
      <c r="AH4" s="39"/>
      <c r="AI4" s="39"/>
      <c r="AJ4" s="39"/>
      <c r="AK4" s="39"/>
      <c r="AL4" s="39"/>
      <c r="AM4" s="39"/>
      <c r="AN4" s="40">
        <f>COUNTIF(B4:AF4,"S")</f>
        <v>0</v>
      </c>
      <c r="AO4" s="41">
        <f>COUNTIF(A4:AE4,"F")</f>
        <v>0</v>
      </c>
      <c r="AP4" s="41">
        <f>COUNTIF(B4:AF4,"AT")</f>
        <v>0</v>
      </c>
      <c r="AQ4" s="41">
        <f t="shared" ref="AQ4:AQ27" si="0">COUNTIF($B4:$AF4,"P")</f>
        <v>12</v>
      </c>
      <c r="AR4" s="41">
        <f t="shared" ref="AR4:AR27" si="1">COUNTIF($B4:$AF4,"M")</f>
        <v>0</v>
      </c>
      <c r="AS4" s="41">
        <f t="shared" ref="AS4:AS27" si="2">COUNTIF($B4:$AF4,"A")</f>
        <v>0</v>
      </c>
      <c r="AT4" s="41">
        <f t="shared" ref="AT4:AT27" si="3">COUNTIF($B4:$AF4,"C")</f>
        <v>0</v>
      </c>
      <c r="AU4" s="41">
        <f t="shared" ref="AU4:AU27" si="4">COUNTIF($B4:$AF4,"CA")</f>
        <v>0</v>
      </c>
      <c r="AV4" s="41">
        <f t="shared" ref="AV4:AV27" si="5">COUNTIF($B4:$AF4,"SS")</f>
        <v>0</v>
      </c>
      <c r="AW4" s="41">
        <f t="shared" ref="AW4:AW27" si="6">COUNTIF($B4:$AF4,"R")</f>
        <v>0</v>
      </c>
      <c r="AX4" s="41">
        <f t="shared" ref="AX4:AX27" si="7">COUNTIF($B4:$AF4,"CE")</f>
        <v>0</v>
      </c>
      <c r="BE4" s="42" t="str">
        <f>A4</f>
        <v>BELARBI Jean-Claude</v>
      </c>
      <c r="BF4" s="43">
        <f>IF(BG4=0,0,COUNTIF(B4:AF4,"R")+COUNTIF(B4:AF4,"C"))+COUNTIF(B4:AF4,"SS")+COUNTIF(B4:AF4,"CA")+COUNTIF(B4:AF4,"CE")</f>
        <v>0</v>
      </c>
      <c r="BG4" s="44">
        <f t="array" ref="BG4">IFERROR(INDEX(Date5,MATCH(TRUE,B4:AF4&gt;"",0)),"")</f>
        <v>43222</v>
      </c>
      <c r="BH4" s="44">
        <f>IF(BF4=0,0,WORKDAY(BG4,BF4,$C$364:$F$375))</f>
        <v>0</v>
      </c>
      <c r="BI4" s="45" t="str">
        <f t="shared" ref="BI4:BI27" si="8">IF(AW4&gt;0,"Repos compensateurs","")&amp;" "&amp;IF(AT4&gt;0,"Congès payés","")&amp;" "&amp;IF(AU4&gt;0,"Congès Anciennetés","")&amp;" "&amp;IF(AV4&gt;0,"Congès Sans Solde","")&amp;" "&amp;IF(AX4&gt;0,"Congès exceptionnels","")</f>
        <v xml:space="preserve">    </v>
      </c>
      <c r="BJ4" s="46">
        <f>[1]Parametres!$D3</f>
        <v>25</v>
      </c>
      <c r="BK4" s="46">
        <f>[1]Analytique!$CW40</f>
        <v>0</v>
      </c>
      <c r="BL4" s="47">
        <f>BJ4-BK4</f>
        <v>25</v>
      </c>
      <c r="BM4" s="48" t="s">
        <v>19</v>
      </c>
      <c r="BN4" s="46">
        <f>[1]Parametres!$E3</f>
        <v>10</v>
      </c>
      <c r="BO4" s="46">
        <f>[1]Analytique!$CZ40</f>
        <v>0</v>
      </c>
      <c r="BP4" s="47">
        <f>BN4-BO4</f>
        <v>10</v>
      </c>
      <c r="BQ4" s="49" t="s">
        <v>20</v>
      </c>
      <c r="BR4" s="50">
        <f t="array" ref="BR4">IFERROR(INDEX(Date1,MATCH("z"&amp;MAX(B4:AF4),B4:AF4,1)),"")</f>
        <v>43121</v>
      </c>
    </row>
    <row r="5" spans="1:70" s="16" customFormat="1" ht="16.5" customHeight="1" x14ac:dyDescent="0.2">
      <c r="A5" s="51" t="str">
        <f>[1]Interface!B13</f>
        <v>BERHAUT Sandrine</v>
      </c>
      <c r="B5" s="52"/>
      <c r="C5" s="53" t="s">
        <v>18</v>
      </c>
      <c r="D5" s="34" t="s">
        <v>18</v>
      </c>
      <c r="E5" s="53" t="s">
        <v>18</v>
      </c>
      <c r="F5" s="52"/>
      <c r="G5" s="52"/>
      <c r="H5" s="54" t="s">
        <v>18</v>
      </c>
      <c r="I5" s="52"/>
      <c r="J5" s="54" t="s">
        <v>18</v>
      </c>
      <c r="K5" s="55"/>
      <c r="L5" s="54" t="s">
        <v>18</v>
      </c>
      <c r="M5" s="52"/>
      <c r="N5" s="52"/>
      <c r="O5" s="54" t="s">
        <v>18</v>
      </c>
      <c r="P5" s="54" t="s">
        <v>18</v>
      </c>
      <c r="Q5" s="54" t="s">
        <v>18</v>
      </c>
      <c r="R5" s="54" t="s">
        <v>18</v>
      </c>
      <c r="S5" s="54" t="s">
        <v>18</v>
      </c>
      <c r="T5" s="52"/>
      <c r="U5" s="52"/>
      <c r="V5" s="54" t="s">
        <v>18</v>
      </c>
      <c r="W5" s="52"/>
      <c r="X5" s="52"/>
      <c r="Y5" s="52"/>
      <c r="Z5" s="56" t="s">
        <v>21</v>
      </c>
      <c r="AA5" s="52"/>
      <c r="AB5" s="52"/>
      <c r="AC5" s="52"/>
      <c r="AD5" s="52"/>
      <c r="AE5" s="52"/>
      <c r="AF5" s="57"/>
      <c r="AG5" s="39"/>
      <c r="AH5" s="39"/>
      <c r="AI5" s="39"/>
      <c r="AJ5" s="39"/>
      <c r="AK5" s="39"/>
      <c r="AL5" s="39"/>
      <c r="AM5" s="39"/>
      <c r="AN5" s="40">
        <f t="shared" ref="AN5:AN27" si="9">COUNTIF(B5:AF5,"S")</f>
        <v>0</v>
      </c>
      <c r="AO5" s="41">
        <f t="shared" ref="AO5:AO27" si="10">COUNTIF(A5:AE5,"F")</f>
        <v>1</v>
      </c>
      <c r="AP5" s="41">
        <f t="shared" ref="AP5:AP27" si="11">COUNTIF(B5:AF5,"AT")</f>
        <v>0</v>
      </c>
      <c r="AQ5" s="41">
        <f t="shared" si="0"/>
        <v>12</v>
      </c>
      <c r="AR5" s="41">
        <f t="shared" si="1"/>
        <v>0</v>
      </c>
      <c r="AS5" s="41">
        <f t="shared" si="2"/>
        <v>0</v>
      </c>
      <c r="AT5" s="41">
        <f t="shared" si="3"/>
        <v>0</v>
      </c>
      <c r="AU5" s="41">
        <f t="shared" si="4"/>
        <v>0</v>
      </c>
      <c r="AV5" s="41">
        <f t="shared" si="5"/>
        <v>0</v>
      </c>
      <c r="AW5" s="41">
        <f t="shared" si="6"/>
        <v>0</v>
      </c>
      <c r="AX5" s="41">
        <f t="shared" si="7"/>
        <v>0</v>
      </c>
      <c r="BE5" s="58" t="str">
        <f t="shared" ref="BE5:BE55" si="12">A5</f>
        <v>BERHAUT Sandrine</v>
      </c>
      <c r="BF5" s="59">
        <f>IF(BG5=0,0,COUNTIF(B5:AF5,"R")+COUNTIF(B5:AF5,"C"))+COUNTIF(B5:AF5,"SS")+COUNTIF(B5:AF5,"CA")+COUNTIF(B5:AF5,"CE")</f>
        <v>0</v>
      </c>
      <c r="BG5" s="60">
        <f t="array" ref="BG5">IFERROR(INDEX(Date5,MATCH(TRUE,B5:AF5&gt;"",0)),"")</f>
        <v>43222</v>
      </c>
      <c r="BH5" s="60">
        <f>IF(BF5=0,0,WORKDAY(BG5,BF5,$C$364:$F$375))</f>
        <v>0</v>
      </c>
      <c r="BI5" s="61" t="str">
        <f t="shared" si="8"/>
        <v xml:space="preserve">    </v>
      </c>
      <c r="BJ5" s="62">
        <f>[1]Parametres!$D4</f>
        <v>25</v>
      </c>
      <c r="BK5" s="62">
        <f>[1]Analytique!$CW41</f>
        <v>0</v>
      </c>
      <c r="BL5" s="63">
        <f t="shared" ref="BL5:BL27" si="13">BJ5-BK5</f>
        <v>25</v>
      </c>
      <c r="BM5" s="64" t="s">
        <v>19</v>
      </c>
      <c r="BN5" s="62">
        <f>[1]Parametres!$E4</f>
        <v>10</v>
      </c>
      <c r="BO5" s="62">
        <f>[1]Analytique!$CZ41</f>
        <v>0</v>
      </c>
      <c r="BP5" s="63">
        <f t="shared" ref="BP5:BP27" si="14">BN5-BO5</f>
        <v>10</v>
      </c>
      <c r="BQ5" s="65" t="s">
        <v>20</v>
      </c>
    </row>
    <row r="6" spans="1:70" s="16" customFormat="1" ht="16.5" customHeight="1" x14ac:dyDescent="0.2">
      <c r="A6" s="66" t="str">
        <f>[1]Interface!B14</f>
        <v>BRESSON Olivier</v>
      </c>
      <c r="B6" s="52"/>
      <c r="C6" s="54" t="s">
        <v>18</v>
      </c>
      <c r="D6" s="34" t="s">
        <v>18</v>
      </c>
      <c r="E6" s="54" t="s">
        <v>18</v>
      </c>
      <c r="F6" s="52"/>
      <c r="G6" s="52"/>
      <c r="H6" s="54" t="s">
        <v>18</v>
      </c>
      <c r="I6" s="52"/>
      <c r="J6" s="54" t="s">
        <v>18</v>
      </c>
      <c r="K6" s="55"/>
      <c r="L6" s="54" t="s">
        <v>18</v>
      </c>
      <c r="M6" s="52"/>
      <c r="N6" s="52"/>
      <c r="O6" s="54" t="s">
        <v>18</v>
      </c>
      <c r="P6" s="54" t="s">
        <v>18</v>
      </c>
      <c r="Q6" s="54" t="s">
        <v>18</v>
      </c>
      <c r="R6" s="54" t="s">
        <v>18</v>
      </c>
      <c r="S6" s="54" t="s">
        <v>18</v>
      </c>
      <c r="T6" s="52"/>
      <c r="U6" s="52"/>
      <c r="V6" s="52" t="s">
        <v>18</v>
      </c>
      <c r="W6" s="52"/>
      <c r="X6" s="52"/>
      <c r="Y6" s="52"/>
      <c r="Z6" s="52"/>
      <c r="AA6" s="52"/>
      <c r="AB6" s="52"/>
      <c r="AC6" s="52"/>
      <c r="AD6" s="52"/>
      <c r="AE6" s="52"/>
      <c r="AF6" s="57"/>
      <c r="AG6" s="39"/>
      <c r="AH6" s="39"/>
      <c r="AI6" s="39"/>
      <c r="AJ6" s="39"/>
      <c r="AK6" s="39"/>
      <c r="AL6" s="39"/>
      <c r="AM6" s="39"/>
      <c r="AN6" s="40">
        <f t="shared" si="9"/>
        <v>0</v>
      </c>
      <c r="AO6" s="41">
        <f t="shared" si="10"/>
        <v>0</v>
      </c>
      <c r="AP6" s="41">
        <f t="shared" si="11"/>
        <v>0</v>
      </c>
      <c r="AQ6" s="41">
        <f t="shared" si="0"/>
        <v>12</v>
      </c>
      <c r="AR6" s="41">
        <f t="shared" si="1"/>
        <v>0</v>
      </c>
      <c r="AS6" s="41">
        <f t="shared" si="2"/>
        <v>0</v>
      </c>
      <c r="AT6" s="41">
        <f t="shared" si="3"/>
        <v>0</v>
      </c>
      <c r="AU6" s="41">
        <f t="shared" si="4"/>
        <v>0</v>
      </c>
      <c r="AV6" s="41">
        <f t="shared" si="5"/>
        <v>0</v>
      </c>
      <c r="AW6" s="41">
        <f t="shared" si="6"/>
        <v>0</v>
      </c>
      <c r="AX6" s="41">
        <f t="shared" si="7"/>
        <v>0</v>
      </c>
      <c r="BE6" s="58" t="str">
        <f t="shared" si="12"/>
        <v>BRESSON Olivier</v>
      </c>
      <c r="BF6" s="59">
        <f>IF(BG6=0,0,COUNTIF(B6:AF6,"R")+COUNTIF(B6:AF6,"C"))+COUNTIF(B6:AF6,"SS")+COUNTIF(B6:AF6,"CA")+COUNTIF(B6:AF6,"CE")</f>
        <v>0</v>
      </c>
      <c r="BG6" s="60">
        <f t="array" ref="BG6">IFERROR(INDEX(Date5,MATCH(TRUE,B6:AF6&gt;"",0)),"")</f>
        <v>43222</v>
      </c>
      <c r="BH6" s="60">
        <f>IF(BF6=0,0,WORKDAY(BG6,BF6,$C$364:$F$375))</f>
        <v>0</v>
      </c>
      <c r="BI6" s="61" t="str">
        <f t="shared" si="8"/>
        <v xml:space="preserve">    </v>
      </c>
      <c r="BJ6" s="62">
        <f>[1]Parametres!$D5</f>
        <v>25</v>
      </c>
      <c r="BK6" s="62">
        <f>[1]Analytique!$CW42</f>
        <v>0</v>
      </c>
      <c r="BL6" s="63">
        <f t="shared" si="13"/>
        <v>25</v>
      </c>
      <c r="BM6" s="64" t="s">
        <v>19</v>
      </c>
      <c r="BN6" s="62">
        <f>[1]Parametres!$E5</f>
        <v>10</v>
      </c>
      <c r="BO6" s="62">
        <f>[1]Analytique!$CZ42</f>
        <v>0</v>
      </c>
      <c r="BP6" s="63">
        <f t="shared" si="14"/>
        <v>10</v>
      </c>
      <c r="BQ6" s="65" t="s">
        <v>20</v>
      </c>
    </row>
    <row r="7" spans="1:70" s="16" customFormat="1" ht="16.5" customHeight="1" x14ac:dyDescent="0.2">
      <c r="A7" s="51" t="str">
        <f>[1]Interface!B15</f>
        <v>COLMAN Yannick</v>
      </c>
      <c r="B7" s="52"/>
      <c r="C7" s="67" t="s">
        <v>18</v>
      </c>
      <c r="D7" s="34" t="s">
        <v>18</v>
      </c>
      <c r="E7" s="53" t="s">
        <v>18</v>
      </c>
      <c r="F7" s="52"/>
      <c r="G7" s="52"/>
      <c r="H7" s="54" t="s">
        <v>18</v>
      </c>
      <c r="I7" s="52"/>
      <c r="J7" s="54" t="s">
        <v>18</v>
      </c>
      <c r="K7" s="55"/>
      <c r="L7" s="54" t="s">
        <v>18</v>
      </c>
      <c r="M7" s="52"/>
      <c r="N7" s="52"/>
      <c r="O7" s="54" t="s">
        <v>18</v>
      </c>
      <c r="P7" s="54" t="s">
        <v>18</v>
      </c>
      <c r="Q7" s="54" t="s">
        <v>18</v>
      </c>
      <c r="R7" s="54" t="s">
        <v>18</v>
      </c>
      <c r="S7" s="54" t="s">
        <v>18</v>
      </c>
      <c r="T7" s="52"/>
      <c r="U7" s="52"/>
      <c r="V7" s="52" t="s">
        <v>18</v>
      </c>
      <c r="W7" s="52"/>
      <c r="X7" s="52"/>
      <c r="Y7" s="52"/>
      <c r="Z7" s="56" t="s">
        <v>21</v>
      </c>
      <c r="AA7" s="52"/>
      <c r="AB7" s="52"/>
      <c r="AC7" s="52"/>
      <c r="AD7" s="52"/>
      <c r="AE7" s="52"/>
      <c r="AF7" s="57"/>
      <c r="AG7" s="39"/>
      <c r="AH7" s="39"/>
      <c r="AI7" s="39"/>
      <c r="AJ7" s="39"/>
      <c r="AK7" s="39"/>
      <c r="AL7" s="39"/>
      <c r="AM7" s="39"/>
      <c r="AN7" s="40">
        <f t="shared" si="9"/>
        <v>0</v>
      </c>
      <c r="AO7" s="41">
        <f t="shared" si="10"/>
        <v>1</v>
      </c>
      <c r="AP7" s="41">
        <f t="shared" si="11"/>
        <v>0</v>
      </c>
      <c r="AQ7" s="41">
        <f t="shared" si="0"/>
        <v>12</v>
      </c>
      <c r="AR7" s="41">
        <f t="shared" si="1"/>
        <v>0</v>
      </c>
      <c r="AS7" s="41">
        <f t="shared" si="2"/>
        <v>0</v>
      </c>
      <c r="AT7" s="41">
        <f t="shared" si="3"/>
        <v>0</v>
      </c>
      <c r="AU7" s="41">
        <f t="shared" si="4"/>
        <v>0</v>
      </c>
      <c r="AV7" s="41">
        <f t="shared" si="5"/>
        <v>0</v>
      </c>
      <c r="AW7" s="41">
        <f t="shared" si="6"/>
        <v>0</v>
      </c>
      <c r="AX7" s="41">
        <f t="shared" si="7"/>
        <v>0</v>
      </c>
      <c r="BE7" s="58" t="str">
        <f t="shared" si="12"/>
        <v>COLMAN Yannick</v>
      </c>
      <c r="BF7" s="59">
        <f>IF(BG7=0,0,COUNTIF(B7:AF7,"R")+COUNTIF(B7:AF7,"C"))+COUNTIF(B7:AF7,"SS")+COUNTIF(B7:AF7,"CA")+COUNTIF(B7:AF7,"CE")</f>
        <v>0</v>
      </c>
      <c r="BG7" s="60">
        <f t="array" ref="BG7">IFERROR(INDEX(Date5,MATCH(TRUE,B7:AF7&gt;"",0)),"")</f>
        <v>43222</v>
      </c>
      <c r="BH7" s="60">
        <f>IF(BF7=0,0,WORKDAY(BG7,BF7,$C$364:$F$375))</f>
        <v>0</v>
      </c>
      <c r="BI7" s="61" t="str">
        <f t="shared" si="8"/>
        <v xml:space="preserve">    </v>
      </c>
      <c r="BJ7" s="62">
        <f>[1]Parametres!$D6</f>
        <v>25</v>
      </c>
      <c r="BK7" s="62">
        <f>[1]Analytique!$CW43</f>
        <v>0</v>
      </c>
      <c r="BL7" s="63">
        <f t="shared" si="13"/>
        <v>25</v>
      </c>
      <c r="BM7" s="64" t="s">
        <v>19</v>
      </c>
      <c r="BN7" s="62">
        <f>[1]Parametres!$E6</f>
        <v>10</v>
      </c>
      <c r="BO7" s="62">
        <f>[1]Analytique!$CZ43</f>
        <v>0</v>
      </c>
      <c r="BP7" s="63">
        <f t="shared" si="14"/>
        <v>10</v>
      </c>
      <c r="BQ7" s="65" t="s">
        <v>20</v>
      </c>
    </row>
    <row r="8" spans="1:70" s="16" customFormat="1" ht="16.5" customHeight="1" x14ac:dyDescent="0.2">
      <c r="A8" s="51" t="str">
        <f>[1]Interface!B16</f>
        <v>DAGOIS Jean-Marie</v>
      </c>
      <c r="B8" s="52"/>
      <c r="C8" s="67" t="s">
        <v>18</v>
      </c>
      <c r="D8" s="34" t="s">
        <v>18</v>
      </c>
      <c r="E8" s="54" t="s">
        <v>18</v>
      </c>
      <c r="F8" s="54"/>
      <c r="G8" s="52"/>
      <c r="H8" s="54" t="s">
        <v>18</v>
      </c>
      <c r="I8" s="52"/>
      <c r="J8" s="54" t="s">
        <v>18</v>
      </c>
      <c r="K8" s="55"/>
      <c r="L8" s="54" t="s">
        <v>18</v>
      </c>
      <c r="M8" s="52"/>
      <c r="N8" s="52"/>
      <c r="O8" s="54" t="s">
        <v>18</v>
      </c>
      <c r="P8" s="54" t="s">
        <v>18</v>
      </c>
      <c r="Q8" s="54" t="s">
        <v>18</v>
      </c>
      <c r="R8" s="54" t="s">
        <v>18</v>
      </c>
      <c r="S8" s="54" t="s">
        <v>18</v>
      </c>
      <c r="T8" s="52"/>
      <c r="U8" s="52"/>
      <c r="V8" s="52" t="s">
        <v>18</v>
      </c>
      <c r="W8" s="52"/>
      <c r="X8" s="52"/>
      <c r="Y8" s="52"/>
      <c r="Z8" s="52"/>
      <c r="AA8" s="52"/>
      <c r="AB8" s="52"/>
      <c r="AC8" s="52"/>
      <c r="AD8" s="52"/>
      <c r="AE8" s="52"/>
      <c r="AF8" s="57"/>
      <c r="AG8" s="39"/>
      <c r="AH8" s="39"/>
      <c r="AI8" s="39"/>
      <c r="AJ8" s="39"/>
      <c r="AK8" s="39"/>
      <c r="AL8" s="39"/>
      <c r="AM8" s="39"/>
      <c r="AN8" s="40">
        <f t="shared" si="9"/>
        <v>0</v>
      </c>
      <c r="AO8" s="41">
        <f t="shared" si="10"/>
        <v>0</v>
      </c>
      <c r="AP8" s="41">
        <f t="shared" si="11"/>
        <v>0</v>
      </c>
      <c r="AQ8" s="41">
        <f t="shared" si="0"/>
        <v>12</v>
      </c>
      <c r="AR8" s="41">
        <f t="shared" si="1"/>
        <v>0</v>
      </c>
      <c r="AS8" s="41">
        <f t="shared" si="2"/>
        <v>0</v>
      </c>
      <c r="AT8" s="41">
        <f t="shared" si="3"/>
        <v>0</v>
      </c>
      <c r="AU8" s="41">
        <f t="shared" si="4"/>
        <v>0</v>
      </c>
      <c r="AV8" s="41">
        <f t="shared" si="5"/>
        <v>0</v>
      </c>
      <c r="AW8" s="41">
        <f t="shared" si="6"/>
        <v>0</v>
      </c>
      <c r="AX8" s="41">
        <f t="shared" si="7"/>
        <v>0</v>
      </c>
      <c r="BE8" s="58" t="str">
        <f t="shared" si="12"/>
        <v>DAGOIS Jean-Marie</v>
      </c>
      <c r="BF8" s="59">
        <f t="shared" ref="BF8:BF42" si="15">IF(BG8=0,0,COUNTIF(B8:AF8,"R")+COUNTIF(B8:AF8,"C"))+COUNTIF(B8:AF8,"SS")+COUNTIF(B8:AF8,"CA")+COUNTIF(B8:AF8,"CE")</f>
        <v>0</v>
      </c>
      <c r="BG8" s="60">
        <f t="array" ref="BG8">IFERROR(INDEX(Date5,MATCH(TRUE,B8:AF8&gt;"",0)),"")</f>
        <v>43222</v>
      </c>
      <c r="BH8" s="60">
        <f t="shared" ref="BH8:BH42" si="16">IF(BF8=0,0,WORKDAY(BG8,BF8,$C$364:$F$375))</f>
        <v>0</v>
      </c>
      <c r="BI8" s="61" t="str">
        <f t="shared" si="8"/>
        <v xml:space="preserve">    </v>
      </c>
      <c r="BJ8" s="62">
        <f>[1]Parametres!$D7</f>
        <v>25</v>
      </c>
      <c r="BK8" s="62">
        <f>[1]Analytique!$CW44</f>
        <v>0</v>
      </c>
      <c r="BL8" s="63">
        <f t="shared" si="13"/>
        <v>25</v>
      </c>
      <c r="BM8" s="64" t="s">
        <v>19</v>
      </c>
      <c r="BN8" s="62">
        <f>[1]Parametres!$E7</f>
        <v>10</v>
      </c>
      <c r="BO8" s="62">
        <f>[1]Analytique!$CZ44</f>
        <v>0</v>
      </c>
      <c r="BP8" s="63">
        <f t="shared" si="14"/>
        <v>10</v>
      </c>
      <c r="BQ8" s="65" t="s">
        <v>20</v>
      </c>
    </row>
    <row r="9" spans="1:70" s="16" customFormat="1" ht="16.5" customHeight="1" x14ac:dyDescent="0.2">
      <c r="A9" s="51" t="str">
        <f>[1]Interface!B17</f>
        <v>DE ALMEDA  Fernando</v>
      </c>
      <c r="B9" s="52"/>
      <c r="C9" s="53" t="s">
        <v>18</v>
      </c>
      <c r="D9" s="34"/>
      <c r="E9" s="54"/>
      <c r="F9" s="52"/>
      <c r="G9" s="52"/>
      <c r="H9" s="54"/>
      <c r="I9" s="52"/>
      <c r="J9" s="54"/>
      <c r="K9" s="55"/>
      <c r="L9" s="54"/>
      <c r="M9" s="52"/>
      <c r="N9" s="52"/>
      <c r="O9" s="54"/>
      <c r="P9" s="54"/>
      <c r="Q9" s="54"/>
      <c r="R9" s="54"/>
      <c r="S9" s="54"/>
      <c r="T9" s="52"/>
      <c r="U9" s="52"/>
      <c r="V9" s="52"/>
      <c r="W9" s="52"/>
      <c r="X9" s="52"/>
      <c r="Y9" s="52"/>
      <c r="Z9" s="52"/>
      <c r="AA9" s="52"/>
      <c r="AB9" s="52"/>
      <c r="AC9" s="68" t="s">
        <v>22</v>
      </c>
      <c r="AD9" s="68" t="s">
        <v>22</v>
      </c>
      <c r="AE9" s="68" t="s">
        <v>22</v>
      </c>
      <c r="AF9" s="69" t="s">
        <v>22</v>
      </c>
      <c r="AG9" s="39"/>
      <c r="AH9" s="39"/>
      <c r="AI9" s="39"/>
      <c r="AJ9" s="39"/>
      <c r="AK9" s="39"/>
      <c r="AL9" s="39"/>
      <c r="AM9" s="39"/>
      <c r="AN9" s="40">
        <f t="shared" si="9"/>
        <v>0</v>
      </c>
      <c r="AO9" s="41">
        <f t="shared" si="10"/>
        <v>0</v>
      </c>
      <c r="AP9" s="41">
        <f t="shared" si="11"/>
        <v>0</v>
      </c>
      <c r="AQ9" s="41">
        <f t="shared" si="0"/>
        <v>1</v>
      </c>
      <c r="AR9" s="41">
        <f t="shared" si="1"/>
        <v>0</v>
      </c>
      <c r="AS9" s="41">
        <f t="shared" si="2"/>
        <v>0</v>
      </c>
      <c r="AT9" s="41">
        <f t="shared" si="3"/>
        <v>0</v>
      </c>
      <c r="AU9" s="41">
        <f t="shared" si="4"/>
        <v>0</v>
      </c>
      <c r="AV9" s="41">
        <f t="shared" si="5"/>
        <v>0</v>
      </c>
      <c r="AW9" s="41">
        <f t="shared" si="6"/>
        <v>4</v>
      </c>
      <c r="AX9" s="41">
        <f t="shared" si="7"/>
        <v>0</v>
      </c>
      <c r="BE9" s="58" t="str">
        <f t="shared" si="12"/>
        <v>DE ALMEDA  Fernando</v>
      </c>
      <c r="BF9" s="59">
        <f t="shared" si="15"/>
        <v>4</v>
      </c>
      <c r="BG9" s="60">
        <f t="array" ref="BG9">IFERROR(INDEX(Date5,MATCH(TRUE,B9:AF9&gt;"",0)),"")</f>
        <v>43222</v>
      </c>
      <c r="BH9" s="60">
        <f t="shared" si="16"/>
        <v>43228</v>
      </c>
      <c r="BI9" s="61" t="str">
        <f t="shared" si="8"/>
        <v xml:space="preserve">Repos compensateurs    </v>
      </c>
      <c r="BJ9" s="62">
        <f>[1]Parametres!$D8</f>
        <v>25</v>
      </c>
      <c r="BK9" s="62">
        <f>[1]Analytique!$CW45</f>
        <v>0</v>
      </c>
      <c r="BL9" s="63">
        <f t="shared" si="13"/>
        <v>25</v>
      </c>
      <c r="BM9" s="64" t="s">
        <v>19</v>
      </c>
      <c r="BN9" s="62">
        <f>[1]Parametres!$E8</f>
        <v>10</v>
      </c>
      <c r="BO9" s="62">
        <f>[1]Analytique!$CZ45</f>
        <v>0</v>
      </c>
      <c r="BP9" s="63">
        <f t="shared" si="14"/>
        <v>10</v>
      </c>
      <c r="BQ9" s="65" t="s">
        <v>20</v>
      </c>
    </row>
    <row r="10" spans="1:70" s="16" customFormat="1" ht="16.5" customHeight="1" x14ac:dyDescent="0.2">
      <c r="A10" s="66" t="str">
        <f>[1]Interface!B18</f>
        <v>DIAS  Frédéric</v>
      </c>
      <c r="B10" s="52"/>
      <c r="C10" s="67" t="s">
        <v>18</v>
      </c>
      <c r="D10" s="34" t="s">
        <v>18</v>
      </c>
      <c r="E10" s="54" t="s">
        <v>18</v>
      </c>
      <c r="F10" s="52"/>
      <c r="G10" s="52"/>
      <c r="H10" s="54" t="s">
        <v>18</v>
      </c>
      <c r="I10" s="52"/>
      <c r="J10" s="54" t="s">
        <v>18</v>
      </c>
      <c r="K10" s="55"/>
      <c r="L10" s="54" t="s">
        <v>18</v>
      </c>
      <c r="M10" s="52"/>
      <c r="N10" s="52"/>
      <c r="O10" s="54" t="s">
        <v>18</v>
      </c>
      <c r="P10" s="54" t="s">
        <v>18</v>
      </c>
      <c r="Q10" s="54" t="s">
        <v>18</v>
      </c>
      <c r="R10" s="54" t="s">
        <v>18</v>
      </c>
      <c r="S10" s="54" t="s">
        <v>18</v>
      </c>
      <c r="T10" s="52"/>
      <c r="U10" s="52"/>
      <c r="V10" s="52" t="s">
        <v>18</v>
      </c>
      <c r="W10" s="52"/>
      <c r="X10" s="52"/>
      <c r="Y10" s="52"/>
      <c r="Z10" s="52"/>
      <c r="AA10" s="52"/>
      <c r="AB10" s="52"/>
      <c r="AC10" s="52"/>
      <c r="AD10" s="52"/>
      <c r="AE10" s="52"/>
      <c r="AF10" s="57"/>
      <c r="AG10" s="39"/>
      <c r="AH10" s="39"/>
      <c r="AI10" s="39"/>
      <c r="AJ10" s="39"/>
      <c r="AK10" s="39"/>
      <c r="AL10" s="39"/>
      <c r="AM10" s="39"/>
      <c r="AN10" s="40">
        <f t="shared" si="9"/>
        <v>0</v>
      </c>
      <c r="AO10" s="41">
        <f t="shared" si="10"/>
        <v>0</v>
      </c>
      <c r="AP10" s="41">
        <f t="shared" si="11"/>
        <v>0</v>
      </c>
      <c r="AQ10" s="41">
        <f t="shared" si="0"/>
        <v>12</v>
      </c>
      <c r="AR10" s="41">
        <f t="shared" si="1"/>
        <v>0</v>
      </c>
      <c r="AS10" s="41">
        <f t="shared" si="2"/>
        <v>0</v>
      </c>
      <c r="AT10" s="41">
        <f t="shared" si="3"/>
        <v>0</v>
      </c>
      <c r="AU10" s="41">
        <f t="shared" si="4"/>
        <v>0</v>
      </c>
      <c r="AV10" s="41">
        <f t="shared" si="5"/>
        <v>0</v>
      </c>
      <c r="AW10" s="41">
        <f t="shared" si="6"/>
        <v>0</v>
      </c>
      <c r="AX10" s="41">
        <f t="shared" si="7"/>
        <v>0</v>
      </c>
      <c r="BE10" s="58" t="str">
        <f t="shared" si="12"/>
        <v>DIAS  Frédéric</v>
      </c>
      <c r="BF10" s="59">
        <f t="shared" si="15"/>
        <v>0</v>
      </c>
      <c r="BG10" s="60">
        <f t="array" ref="BG10">IFERROR(INDEX(Date5,MATCH(TRUE,B10:AF10&gt;"",0)),"")</f>
        <v>43222</v>
      </c>
      <c r="BH10" s="60">
        <f t="shared" si="16"/>
        <v>0</v>
      </c>
      <c r="BI10" s="61" t="str">
        <f t="shared" si="8"/>
        <v xml:space="preserve">    </v>
      </c>
      <c r="BJ10" s="62">
        <f>[1]Parametres!$D9</f>
        <v>25</v>
      </c>
      <c r="BK10" s="62">
        <f>[1]Analytique!$CW46</f>
        <v>0</v>
      </c>
      <c r="BL10" s="63">
        <f t="shared" si="13"/>
        <v>25</v>
      </c>
      <c r="BM10" s="64" t="s">
        <v>19</v>
      </c>
      <c r="BN10" s="62">
        <f>[1]Parametres!$E9</f>
        <v>10</v>
      </c>
      <c r="BO10" s="62">
        <f>[1]Analytique!$CZ46</f>
        <v>0</v>
      </c>
      <c r="BP10" s="63">
        <f t="shared" si="14"/>
        <v>10</v>
      </c>
      <c r="BQ10" s="65" t="s">
        <v>20</v>
      </c>
    </row>
    <row r="11" spans="1:70" s="16" customFormat="1" ht="16.5" customHeight="1" x14ac:dyDescent="0.2">
      <c r="A11" s="51" t="str">
        <f>[1]Interface!B19</f>
        <v>DUQUEROIR  Séverine</v>
      </c>
      <c r="B11" s="52"/>
      <c r="C11" s="67" t="s">
        <v>18</v>
      </c>
      <c r="D11" s="34" t="s">
        <v>18</v>
      </c>
      <c r="E11" s="54" t="s">
        <v>18</v>
      </c>
      <c r="F11" s="52"/>
      <c r="G11" s="52"/>
      <c r="H11" s="54" t="s">
        <v>18</v>
      </c>
      <c r="I11" s="52"/>
      <c r="J11" s="54" t="s">
        <v>18</v>
      </c>
      <c r="K11" s="55"/>
      <c r="L11" s="54" t="s">
        <v>18</v>
      </c>
      <c r="M11" s="52"/>
      <c r="N11" s="52"/>
      <c r="O11" s="54" t="s">
        <v>18</v>
      </c>
      <c r="P11" s="54" t="s">
        <v>18</v>
      </c>
      <c r="Q11" s="54" t="s">
        <v>18</v>
      </c>
      <c r="R11" s="54" t="s">
        <v>18</v>
      </c>
      <c r="S11" s="54" t="s">
        <v>18</v>
      </c>
      <c r="T11" s="52"/>
      <c r="U11" s="52"/>
      <c r="V11" s="52" t="s">
        <v>18</v>
      </c>
      <c r="W11" s="52"/>
      <c r="X11" s="52"/>
      <c r="Y11" s="52"/>
      <c r="Z11" s="52"/>
      <c r="AA11" s="52"/>
      <c r="AB11" s="52"/>
      <c r="AC11" s="52"/>
      <c r="AD11" s="52"/>
      <c r="AE11" s="52"/>
      <c r="AF11" s="57"/>
      <c r="AG11" s="39"/>
      <c r="AH11" s="39"/>
      <c r="AI11" s="39"/>
      <c r="AJ11" s="39"/>
      <c r="AK11" s="39"/>
      <c r="AL11" s="39"/>
      <c r="AM11" s="39"/>
      <c r="AN11" s="40">
        <f t="shared" si="9"/>
        <v>0</v>
      </c>
      <c r="AO11" s="41">
        <f t="shared" si="10"/>
        <v>0</v>
      </c>
      <c r="AP11" s="41">
        <f t="shared" si="11"/>
        <v>0</v>
      </c>
      <c r="AQ11" s="41">
        <f t="shared" si="0"/>
        <v>12</v>
      </c>
      <c r="AR11" s="41">
        <f t="shared" si="1"/>
        <v>0</v>
      </c>
      <c r="AS11" s="41">
        <f t="shared" si="2"/>
        <v>0</v>
      </c>
      <c r="AT11" s="41">
        <f t="shared" si="3"/>
        <v>0</v>
      </c>
      <c r="AU11" s="41">
        <f t="shared" si="4"/>
        <v>0</v>
      </c>
      <c r="AV11" s="41">
        <f t="shared" si="5"/>
        <v>0</v>
      </c>
      <c r="AW11" s="41">
        <f t="shared" si="6"/>
        <v>0</v>
      </c>
      <c r="AX11" s="41">
        <f t="shared" si="7"/>
        <v>0</v>
      </c>
      <c r="BE11" s="58" t="str">
        <f t="shared" si="12"/>
        <v>DUQUEROIR  Séverine</v>
      </c>
      <c r="BF11" s="59">
        <f t="shared" si="15"/>
        <v>0</v>
      </c>
      <c r="BG11" s="60">
        <f t="array" ref="BG11">IFERROR(INDEX(Date5,MATCH(TRUE,B11:AF11&gt;"",0)),"")</f>
        <v>43222</v>
      </c>
      <c r="BH11" s="60">
        <f t="shared" si="16"/>
        <v>0</v>
      </c>
      <c r="BI11" s="61" t="str">
        <f t="shared" si="8"/>
        <v xml:space="preserve">    </v>
      </c>
      <c r="BJ11" s="62">
        <f>[1]Parametres!$D10</f>
        <v>25</v>
      </c>
      <c r="BK11" s="62">
        <f>[1]Analytique!$CW47</f>
        <v>0</v>
      </c>
      <c r="BL11" s="63">
        <f t="shared" si="13"/>
        <v>25</v>
      </c>
      <c r="BM11" s="64" t="s">
        <v>19</v>
      </c>
      <c r="BN11" s="62">
        <f>[1]Parametres!$E10</f>
        <v>10</v>
      </c>
      <c r="BO11" s="62">
        <f>[1]Analytique!$CZ47</f>
        <v>0</v>
      </c>
      <c r="BP11" s="63">
        <f t="shared" si="14"/>
        <v>10</v>
      </c>
      <c r="BQ11" s="65" t="s">
        <v>20</v>
      </c>
    </row>
    <row r="12" spans="1:70" s="16" customFormat="1" ht="16.5" customHeight="1" x14ac:dyDescent="0.2">
      <c r="A12" s="66" t="str">
        <f>[1]Interface!B20</f>
        <v>EMERY Jean Paul</v>
      </c>
      <c r="B12" s="52"/>
      <c r="C12" s="67" t="s">
        <v>18</v>
      </c>
      <c r="D12" s="34" t="s">
        <v>18</v>
      </c>
      <c r="E12" s="54" t="s">
        <v>18</v>
      </c>
      <c r="F12" s="52"/>
      <c r="G12" s="52"/>
      <c r="H12" s="54" t="s">
        <v>18</v>
      </c>
      <c r="I12" s="52"/>
      <c r="J12" s="54" t="s">
        <v>18</v>
      </c>
      <c r="K12" s="55"/>
      <c r="L12" s="54" t="s">
        <v>18</v>
      </c>
      <c r="M12" s="52"/>
      <c r="N12" s="52"/>
      <c r="O12" s="54" t="s">
        <v>18</v>
      </c>
      <c r="P12" s="54" t="s">
        <v>18</v>
      </c>
      <c r="Q12" s="54" t="s">
        <v>18</v>
      </c>
      <c r="R12" s="54" t="s">
        <v>18</v>
      </c>
      <c r="S12" s="54" t="s">
        <v>18</v>
      </c>
      <c r="T12" s="52"/>
      <c r="U12" s="52"/>
      <c r="V12" s="52" t="s">
        <v>18</v>
      </c>
      <c r="W12" s="52"/>
      <c r="X12" s="52"/>
      <c r="Y12" s="52"/>
      <c r="Z12" s="52"/>
      <c r="AA12" s="52"/>
      <c r="AB12" s="52"/>
      <c r="AC12" s="52"/>
      <c r="AD12" s="52"/>
      <c r="AE12" s="52"/>
      <c r="AF12" s="57"/>
      <c r="AG12" s="39"/>
      <c r="AH12" s="39"/>
      <c r="AI12" s="39"/>
      <c r="AJ12" s="39"/>
      <c r="AK12" s="39"/>
      <c r="AL12" s="39"/>
      <c r="AM12" s="39"/>
      <c r="AN12" s="40">
        <f t="shared" si="9"/>
        <v>0</v>
      </c>
      <c r="AO12" s="41">
        <f t="shared" si="10"/>
        <v>0</v>
      </c>
      <c r="AP12" s="41">
        <f t="shared" si="11"/>
        <v>0</v>
      </c>
      <c r="AQ12" s="41">
        <f t="shared" si="0"/>
        <v>12</v>
      </c>
      <c r="AR12" s="41">
        <f t="shared" si="1"/>
        <v>0</v>
      </c>
      <c r="AS12" s="41">
        <f t="shared" si="2"/>
        <v>0</v>
      </c>
      <c r="AT12" s="41">
        <f t="shared" si="3"/>
        <v>0</v>
      </c>
      <c r="AU12" s="41">
        <f t="shared" si="4"/>
        <v>0</v>
      </c>
      <c r="AV12" s="41">
        <f t="shared" si="5"/>
        <v>0</v>
      </c>
      <c r="AW12" s="41">
        <f t="shared" si="6"/>
        <v>0</v>
      </c>
      <c r="AX12" s="41">
        <f t="shared" si="7"/>
        <v>0</v>
      </c>
      <c r="BE12" s="58" t="str">
        <f t="shared" si="12"/>
        <v>EMERY Jean Paul</v>
      </c>
      <c r="BF12" s="59">
        <f t="shared" si="15"/>
        <v>0</v>
      </c>
      <c r="BG12" s="60">
        <f t="array" ref="BG12">IFERROR(INDEX(Date5,MATCH(TRUE,B12:AF12&gt;"",0)),"")</f>
        <v>43222</v>
      </c>
      <c r="BH12" s="60">
        <f t="shared" si="16"/>
        <v>0</v>
      </c>
      <c r="BI12" s="61" t="str">
        <f t="shared" si="8"/>
        <v xml:space="preserve">    </v>
      </c>
      <c r="BJ12" s="62">
        <f>[1]Parametres!$D11</f>
        <v>25</v>
      </c>
      <c r="BK12" s="62">
        <f>[1]Analytique!$CW48</f>
        <v>0</v>
      </c>
      <c r="BL12" s="63">
        <f t="shared" si="13"/>
        <v>25</v>
      </c>
      <c r="BM12" s="64" t="s">
        <v>19</v>
      </c>
      <c r="BN12" s="62">
        <f>[1]Parametres!$E11</f>
        <v>10</v>
      </c>
      <c r="BO12" s="62">
        <f>[1]Analytique!$CZ48</f>
        <v>0</v>
      </c>
      <c r="BP12" s="63">
        <f t="shared" si="14"/>
        <v>10</v>
      </c>
      <c r="BQ12" s="65" t="s">
        <v>20</v>
      </c>
    </row>
    <row r="13" spans="1:70" s="16" customFormat="1" ht="16.5" customHeight="1" x14ac:dyDescent="0.2">
      <c r="A13" s="51" t="str">
        <f>[1]Interface!B21</f>
        <v>FAVIER Sandrine</v>
      </c>
      <c r="B13" s="52"/>
      <c r="C13" s="67" t="s">
        <v>18</v>
      </c>
      <c r="D13" s="34" t="s">
        <v>18</v>
      </c>
      <c r="E13" s="54" t="s">
        <v>18</v>
      </c>
      <c r="F13" s="52"/>
      <c r="G13" s="52"/>
      <c r="H13" s="54" t="s">
        <v>18</v>
      </c>
      <c r="I13" s="52"/>
      <c r="J13" s="68" t="s">
        <v>22</v>
      </c>
      <c r="K13" s="55"/>
      <c r="L13" s="68" t="s">
        <v>22</v>
      </c>
      <c r="M13" s="52"/>
      <c r="N13" s="52"/>
      <c r="O13" s="54" t="s">
        <v>18</v>
      </c>
      <c r="P13" s="54" t="s">
        <v>18</v>
      </c>
      <c r="Q13" s="54" t="s">
        <v>18</v>
      </c>
      <c r="R13" s="54" t="s">
        <v>18</v>
      </c>
      <c r="S13" s="54" t="s">
        <v>18</v>
      </c>
      <c r="T13" s="52"/>
      <c r="U13" s="52"/>
      <c r="V13" s="52" t="s">
        <v>18</v>
      </c>
      <c r="W13" s="52"/>
      <c r="X13" s="52"/>
      <c r="Y13" s="52"/>
      <c r="Z13" s="52"/>
      <c r="AA13" s="52"/>
      <c r="AB13" s="52"/>
      <c r="AC13" s="52"/>
      <c r="AD13" s="52"/>
      <c r="AE13" s="52"/>
      <c r="AF13" s="57"/>
      <c r="AG13" s="39"/>
      <c r="AH13" s="39"/>
      <c r="AI13" s="39"/>
      <c r="AJ13" s="39"/>
      <c r="AK13" s="39"/>
      <c r="AL13" s="39"/>
      <c r="AM13" s="39"/>
      <c r="AN13" s="40">
        <f t="shared" si="9"/>
        <v>0</v>
      </c>
      <c r="AO13" s="41">
        <f t="shared" si="10"/>
        <v>0</v>
      </c>
      <c r="AP13" s="41">
        <f t="shared" si="11"/>
        <v>0</v>
      </c>
      <c r="AQ13" s="41">
        <f t="shared" si="0"/>
        <v>10</v>
      </c>
      <c r="AR13" s="41">
        <f t="shared" si="1"/>
        <v>0</v>
      </c>
      <c r="AS13" s="41">
        <f t="shared" si="2"/>
        <v>0</v>
      </c>
      <c r="AT13" s="41">
        <f t="shared" si="3"/>
        <v>0</v>
      </c>
      <c r="AU13" s="41">
        <f t="shared" si="4"/>
        <v>0</v>
      </c>
      <c r="AV13" s="41">
        <f t="shared" si="5"/>
        <v>0</v>
      </c>
      <c r="AW13" s="41">
        <f t="shared" si="6"/>
        <v>2</v>
      </c>
      <c r="AX13" s="41">
        <f t="shared" si="7"/>
        <v>0</v>
      </c>
      <c r="BE13" s="58" t="str">
        <f t="shared" si="12"/>
        <v>FAVIER Sandrine</v>
      </c>
      <c r="BF13" s="59">
        <f t="shared" si="15"/>
        <v>2</v>
      </c>
      <c r="BG13" s="60">
        <f t="array" ref="BG13">IFERROR(INDEX(Date5,MATCH(TRUE,B13:AF13&gt;"",0)),"")</f>
        <v>43222</v>
      </c>
      <c r="BH13" s="60">
        <f t="shared" si="16"/>
        <v>43224</v>
      </c>
      <c r="BI13" s="61" t="str">
        <f t="shared" si="8"/>
        <v xml:space="preserve">Repos compensateurs    </v>
      </c>
      <c r="BJ13" s="62">
        <f>[1]Parametres!$D12</f>
        <v>25</v>
      </c>
      <c r="BK13" s="62">
        <f>[1]Analytique!$CW49</f>
        <v>0</v>
      </c>
      <c r="BL13" s="63">
        <f t="shared" si="13"/>
        <v>25</v>
      </c>
      <c r="BM13" s="64" t="s">
        <v>19</v>
      </c>
      <c r="BN13" s="62">
        <f>[1]Parametres!$E12</f>
        <v>10</v>
      </c>
      <c r="BO13" s="62">
        <f>[1]Analytique!$CZ49</f>
        <v>0</v>
      </c>
      <c r="BP13" s="63">
        <f t="shared" si="14"/>
        <v>10</v>
      </c>
      <c r="BQ13" s="65" t="s">
        <v>20</v>
      </c>
    </row>
    <row r="14" spans="1:70" s="16" customFormat="1" ht="16.5" customHeight="1" x14ac:dyDescent="0.2">
      <c r="A14" s="51" t="str">
        <f>[1]Interface!B22</f>
        <v>GRIMAUD Emmanuel</v>
      </c>
      <c r="B14" s="52"/>
      <c r="C14" s="67" t="s">
        <v>18</v>
      </c>
      <c r="D14" s="34" t="s">
        <v>18</v>
      </c>
      <c r="E14" s="54" t="s">
        <v>18</v>
      </c>
      <c r="F14" s="52"/>
      <c r="G14" s="52"/>
      <c r="H14" s="54" t="s">
        <v>18</v>
      </c>
      <c r="I14" s="52"/>
      <c r="J14" s="54" t="s">
        <v>18</v>
      </c>
      <c r="K14" s="55"/>
      <c r="L14" s="54" t="s">
        <v>18</v>
      </c>
      <c r="M14" s="52"/>
      <c r="N14" s="52"/>
      <c r="O14" s="54" t="s">
        <v>18</v>
      </c>
      <c r="P14" s="54" t="s">
        <v>18</v>
      </c>
      <c r="Q14" s="54" t="s">
        <v>18</v>
      </c>
      <c r="R14" s="54" t="s">
        <v>18</v>
      </c>
      <c r="S14" s="54" t="s">
        <v>18</v>
      </c>
      <c r="T14" s="52"/>
      <c r="U14" s="52"/>
      <c r="V14" s="52" t="s">
        <v>18</v>
      </c>
      <c r="W14" s="52"/>
      <c r="X14" s="52"/>
      <c r="Y14" s="52"/>
      <c r="Z14" s="52"/>
      <c r="AA14" s="52"/>
      <c r="AB14" s="52"/>
      <c r="AC14" s="52"/>
      <c r="AD14" s="52"/>
      <c r="AE14" s="52"/>
      <c r="AF14" s="57"/>
      <c r="AG14" s="39"/>
      <c r="AH14" s="39"/>
      <c r="AI14" s="39"/>
      <c r="AJ14" s="39"/>
      <c r="AK14" s="39"/>
      <c r="AL14" s="39"/>
      <c r="AM14" s="39"/>
      <c r="AN14" s="40">
        <f t="shared" si="9"/>
        <v>0</v>
      </c>
      <c r="AO14" s="41">
        <f t="shared" si="10"/>
        <v>0</v>
      </c>
      <c r="AP14" s="41">
        <f t="shared" si="11"/>
        <v>0</v>
      </c>
      <c r="AQ14" s="41">
        <f t="shared" si="0"/>
        <v>12</v>
      </c>
      <c r="AR14" s="41">
        <f t="shared" si="1"/>
        <v>0</v>
      </c>
      <c r="AS14" s="41">
        <f t="shared" si="2"/>
        <v>0</v>
      </c>
      <c r="AT14" s="41">
        <f t="shared" si="3"/>
        <v>0</v>
      </c>
      <c r="AU14" s="41">
        <f t="shared" si="4"/>
        <v>0</v>
      </c>
      <c r="AV14" s="41">
        <f t="shared" si="5"/>
        <v>0</v>
      </c>
      <c r="AW14" s="41">
        <f t="shared" si="6"/>
        <v>0</v>
      </c>
      <c r="AX14" s="41">
        <f t="shared" si="7"/>
        <v>0</v>
      </c>
      <c r="BE14" s="58" t="str">
        <f t="shared" si="12"/>
        <v>GRIMAUD Emmanuel</v>
      </c>
      <c r="BF14" s="59">
        <f t="shared" si="15"/>
        <v>0</v>
      </c>
      <c r="BG14" s="60">
        <f t="array" ref="BG14">IFERROR(INDEX(Date5,MATCH(TRUE,B14:AF14&gt;"",0)),"")</f>
        <v>43222</v>
      </c>
      <c r="BH14" s="60">
        <f t="shared" si="16"/>
        <v>0</v>
      </c>
      <c r="BI14" s="61" t="str">
        <f t="shared" si="8"/>
        <v xml:space="preserve">    </v>
      </c>
      <c r="BJ14" s="62">
        <f>[1]Parametres!$D13</f>
        <v>25</v>
      </c>
      <c r="BK14" s="62">
        <f>[1]Analytique!$CW50</f>
        <v>0</v>
      </c>
      <c r="BL14" s="63">
        <f t="shared" si="13"/>
        <v>25</v>
      </c>
      <c r="BM14" s="64" t="s">
        <v>19</v>
      </c>
      <c r="BN14" s="62">
        <f>[1]Parametres!$E13</f>
        <v>10</v>
      </c>
      <c r="BO14" s="62">
        <f>[1]Analytique!$CZ50</f>
        <v>0</v>
      </c>
      <c r="BP14" s="63">
        <f t="shared" si="14"/>
        <v>10</v>
      </c>
      <c r="BQ14" s="65" t="s">
        <v>20</v>
      </c>
    </row>
    <row r="15" spans="1:70" s="16" customFormat="1" ht="16.5" customHeight="1" x14ac:dyDescent="0.2">
      <c r="A15" s="51" t="str">
        <f>[1]Interface!B23</f>
        <v>GUIMARAES Julien</v>
      </c>
      <c r="B15" s="52"/>
      <c r="C15" s="67" t="s">
        <v>18</v>
      </c>
      <c r="D15" s="34" t="s">
        <v>18</v>
      </c>
      <c r="E15" s="54" t="s">
        <v>18</v>
      </c>
      <c r="F15" s="52"/>
      <c r="G15" s="52"/>
      <c r="H15" s="54" t="s">
        <v>18</v>
      </c>
      <c r="I15" s="52"/>
      <c r="J15" s="54" t="s">
        <v>18</v>
      </c>
      <c r="K15" s="55"/>
      <c r="L15" s="54" t="s">
        <v>18</v>
      </c>
      <c r="M15" s="52"/>
      <c r="N15" s="52"/>
      <c r="O15" s="54" t="s">
        <v>18</v>
      </c>
      <c r="P15" s="54" t="s">
        <v>18</v>
      </c>
      <c r="Q15" s="54" t="s">
        <v>18</v>
      </c>
      <c r="R15" s="54" t="s">
        <v>18</v>
      </c>
      <c r="S15" s="54" t="s">
        <v>18</v>
      </c>
      <c r="T15" s="52"/>
      <c r="U15" s="52"/>
      <c r="V15" s="52" t="s">
        <v>18</v>
      </c>
      <c r="W15" s="52"/>
      <c r="X15" s="52"/>
      <c r="Y15" s="52"/>
      <c r="Z15" s="52"/>
      <c r="AA15" s="52"/>
      <c r="AB15" s="52"/>
      <c r="AC15" s="52"/>
      <c r="AD15" s="52"/>
      <c r="AE15" s="52"/>
      <c r="AF15" s="57"/>
      <c r="AG15" s="39"/>
      <c r="AH15" s="39"/>
      <c r="AI15" s="39"/>
      <c r="AJ15" s="39"/>
      <c r="AK15" s="39"/>
      <c r="AL15" s="39"/>
      <c r="AM15" s="39"/>
      <c r="AN15" s="40">
        <f t="shared" si="9"/>
        <v>0</v>
      </c>
      <c r="AO15" s="41">
        <f t="shared" si="10"/>
        <v>0</v>
      </c>
      <c r="AP15" s="41">
        <f t="shared" si="11"/>
        <v>0</v>
      </c>
      <c r="AQ15" s="41">
        <f t="shared" si="0"/>
        <v>12</v>
      </c>
      <c r="AR15" s="41">
        <f t="shared" si="1"/>
        <v>0</v>
      </c>
      <c r="AS15" s="41">
        <f t="shared" si="2"/>
        <v>0</v>
      </c>
      <c r="AT15" s="41">
        <f t="shared" si="3"/>
        <v>0</v>
      </c>
      <c r="AU15" s="41">
        <f t="shared" si="4"/>
        <v>0</v>
      </c>
      <c r="AV15" s="41">
        <f t="shared" si="5"/>
        <v>0</v>
      </c>
      <c r="AW15" s="41">
        <f t="shared" si="6"/>
        <v>0</v>
      </c>
      <c r="AX15" s="41">
        <f t="shared" si="7"/>
        <v>0</v>
      </c>
      <c r="BE15" s="58" t="str">
        <f t="shared" si="12"/>
        <v>GUIMARAES Julien</v>
      </c>
      <c r="BF15" s="59">
        <f t="shared" si="15"/>
        <v>0</v>
      </c>
      <c r="BG15" s="60">
        <f t="array" ref="BG15">IFERROR(INDEX(Date5,MATCH(TRUE,B15:AF15&gt;"",0)),"")</f>
        <v>43222</v>
      </c>
      <c r="BH15" s="60">
        <f t="shared" si="16"/>
        <v>0</v>
      </c>
      <c r="BI15" s="61" t="str">
        <f t="shared" si="8"/>
        <v xml:space="preserve">    </v>
      </c>
      <c r="BJ15" s="62">
        <f>[1]Parametres!$D14</f>
        <v>25</v>
      </c>
      <c r="BK15" s="62">
        <f>[1]Analytique!$CW51</f>
        <v>0</v>
      </c>
      <c r="BL15" s="63">
        <f t="shared" si="13"/>
        <v>25</v>
      </c>
      <c r="BM15" s="64" t="s">
        <v>19</v>
      </c>
      <c r="BN15" s="62">
        <f>[1]Parametres!$E14</f>
        <v>10</v>
      </c>
      <c r="BO15" s="62">
        <f>[1]Analytique!$CZ51</f>
        <v>0</v>
      </c>
      <c r="BP15" s="63">
        <f t="shared" si="14"/>
        <v>10</v>
      </c>
      <c r="BQ15" s="65" t="s">
        <v>20</v>
      </c>
    </row>
    <row r="16" spans="1:70" s="16" customFormat="1" ht="16.5" customHeight="1" x14ac:dyDescent="0.2">
      <c r="A16" s="66" t="str">
        <f>[1]Interface!B24</f>
        <v>KAMELI Pascal</v>
      </c>
      <c r="B16" s="52"/>
      <c r="C16" s="67" t="s">
        <v>18</v>
      </c>
      <c r="D16" s="34" t="s">
        <v>18</v>
      </c>
      <c r="E16" s="54" t="s">
        <v>18</v>
      </c>
      <c r="F16" s="52"/>
      <c r="G16" s="52"/>
      <c r="H16" s="54" t="s">
        <v>18</v>
      </c>
      <c r="I16" s="52"/>
      <c r="J16" s="54" t="s">
        <v>18</v>
      </c>
      <c r="K16" s="55"/>
      <c r="L16" s="54" t="s">
        <v>18</v>
      </c>
      <c r="M16" s="52"/>
      <c r="N16" s="52"/>
      <c r="O16" s="54" t="s">
        <v>18</v>
      </c>
      <c r="P16" s="54" t="s">
        <v>18</v>
      </c>
      <c r="Q16" s="54" t="s">
        <v>18</v>
      </c>
      <c r="R16" s="54" t="s">
        <v>18</v>
      </c>
      <c r="S16" s="54" t="s">
        <v>18</v>
      </c>
      <c r="T16" s="52"/>
      <c r="U16" s="70"/>
      <c r="V16" s="52" t="s">
        <v>18</v>
      </c>
      <c r="W16" s="52"/>
      <c r="X16" s="52"/>
      <c r="Y16" s="71"/>
      <c r="Z16" s="71"/>
      <c r="AA16" s="71"/>
      <c r="AB16" s="71"/>
      <c r="AC16" s="52"/>
      <c r="AD16" s="52"/>
      <c r="AE16" s="52"/>
      <c r="AF16" s="57"/>
      <c r="AG16" s="39"/>
      <c r="AH16" s="39"/>
      <c r="AI16" s="39"/>
      <c r="AJ16" s="39"/>
      <c r="AK16" s="39"/>
      <c r="AL16" s="39"/>
      <c r="AM16" s="39"/>
      <c r="AN16" s="40">
        <f t="shared" si="9"/>
        <v>0</v>
      </c>
      <c r="AO16" s="41">
        <f t="shared" si="10"/>
        <v>0</v>
      </c>
      <c r="AP16" s="41">
        <f t="shared" si="11"/>
        <v>0</v>
      </c>
      <c r="AQ16" s="41">
        <f t="shared" si="0"/>
        <v>12</v>
      </c>
      <c r="AR16" s="41">
        <f t="shared" si="1"/>
        <v>0</v>
      </c>
      <c r="AS16" s="41">
        <f t="shared" si="2"/>
        <v>0</v>
      </c>
      <c r="AT16" s="41">
        <f t="shared" si="3"/>
        <v>0</v>
      </c>
      <c r="AU16" s="41">
        <f t="shared" si="4"/>
        <v>0</v>
      </c>
      <c r="AV16" s="41">
        <f t="shared" si="5"/>
        <v>0</v>
      </c>
      <c r="AW16" s="41">
        <f t="shared" si="6"/>
        <v>0</v>
      </c>
      <c r="AX16" s="41">
        <f t="shared" si="7"/>
        <v>0</v>
      </c>
      <c r="BA16" s="72"/>
      <c r="BE16" s="58" t="str">
        <f t="shared" si="12"/>
        <v>KAMELI Pascal</v>
      </c>
      <c r="BF16" s="59">
        <f t="shared" si="15"/>
        <v>0</v>
      </c>
      <c r="BG16" s="60">
        <f t="array" ref="BG16">IFERROR(INDEX(Date5,MATCH(TRUE,B16:AF16&gt;"",0)),"")</f>
        <v>43222</v>
      </c>
      <c r="BH16" s="60">
        <f t="shared" si="16"/>
        <v>0</v>
      </c>
      <c r="BI16" s="61" t="str">
        <f t="shared" si="8"/>
        <v xml:space="preserve">    </v>
      </c>
      <c r="BJ16" s="62">
        <f>[1]Parametres!$D15</f>
        <v>25</v>
      </c>
      <c r="BK16" s="62">
        <f>[1]Analytique!$CW52</f>
        <v>0</v>
      </c>
      <c r="BL16" s="63">
        <f t="shared" si="13"/>
        <v>25</v>
      </c>
      <c r="BM16" s="64" t="s">
        <v>19</v>
      </c>
      <c r="BN16" s="62">
        <f>[1]Parametres!$E15</f>
        <v>10</v>
      </c>
      <c r="BO16" s="62">
        <f>[1]Analytique!$CZ52</f>
        <v>0</v>
      </c>
      <c r="BP16" s="63">
        <f t="shared" si="14"/>
        <v>10</v>
      </c>
      <c r="BQ16" s="65" t="s">
        <v>20</v>
      </c>
    </row>
    <row r="17" spans="1:77" s="16" customFormat="1" ht="16.5" customHeight="1" x14ac:dyDescent="0.2">
      <c r="A17" s="51" t="str">
        <f>[1]Interface!B25</f>
        <v>MARTIN Sylvie</v>
      </c>
      <c r="B17" s="52"/>
      <c r="C17" s="67" t="s">
        <v>18</v>
      </c>
      <c r="D17" s="34" t="s">
        <v>18</v>
      </c>
      <c r="E17" s="54" t="s">
        <v>18</v>
      </c>
      <c r="F17" s="52"/>
      <c r="G17" s="52"/>
      <c r="H17" s="54" t="s">
        <v>18</v>
      </c>
      <c r="I17" s="52"/>
      <c r="J17" s="54" t="s">
        <v>18</v>
      </c>
      <c r="K17" s="55"/>
      <c r="L17" s="54" t="s">
        <v>18</v>
      </c>
      <c r="M17" s="52"/>
      <c r="N17" s="52"/>
      <c r="O17" s="73" t="s">
        <v>23</v>
      </c>
      <c r="P17" s="73" t="s">
        <v>23</v>
      </c>
      <c r="Q17" s="73" t="s">
        <v>23</v>
      </c>
      <c r="R17" s="73" t="s">
        <v>23</v>
      </c>
      <c r="S17" s="73" t="s">
        <v>23</v>
      </c>
      <c r="T17" s="52"/>
      <c r="U17" s="52"/>
      <c r="V17" s="73"/>
      <c r="W17" s="73" t="s">
        <v>23</v>
      </c>
      <c r="X17" s="73" t="s">
        <v>23</v>
      </c>
      <c r="Y17" s="73" t="s">
        <v>23</v>
      </c>
      <c r="Z17" s="73" t="s">
        <v>23</v>
      </c>
      <c r="AA17" s="52"/>
      <c r="AB17" s="52"/>
      <c r="AC17" s="52"/>
      <c r="AD17" s="52"/>
      <c r="AE17" s="52"/>
      <c r="AF17" s="57"/>
      <c r="AG17" s="39"/>
      <c r="AH17" s="39"/>
      <c r="AI17" s="39"/>
      <c r="AJ17" s="39"/>
      <c r="AK17" s="39"/>
      <c r="AL17" s="39"/>
      <c r="AM17" s="39"/>
      <c r="AN17" s="40">
        <f t="shared" si="9"/>
        <v>9</v>
      </c>
      <c r="AO17" s="41">
        <f t="shared" si="10"/>
        <v>0</v>
      </c>
      <c r="AP17" s="41">
        <f t="shared" si="11"/>
        <v>0</v>
      </c>
      <c r="AQ17" s="41">
        <f t="shared" si="0"/>
        <v>6</v>
      </c>
      <c r="AR17" s="41">
        <f t="shared" si="1"/>
        <v>0</v>
      </c>
      <c r="AS17" s="41">
        <f t="shared" si="2"/>
        <v>0</v>
      </c>
      <c r="AT17" s="41">
        <f t="shared" si="3"/>
        <v>0</v>
      </c>
      <c r="AU17" s="41">
        <f t="shared" si="4"/>
        <v>0</v>
      </c>
      <c r="AV17" s="41">
        <f t="shared" si="5"/>
        <v>0</v>
      </c>
      <c r="AW17" s="41">
        <f t="shared" si="6"/>
        <v>0</v>
      </c>
      <c r="AX17" s="41">
        <f t="shared" si="7"/>
        <v>0</v>
      </c>
      <c r="BE17" s="58" t="str">
        <f t="shared" si="12"/>
        <v>MARTIN Sylvie</v>
      </c>
      <c r="BF17" s="59">
        <f t="shared" si="15"/>
        <v>0</v>
      </c>
      <c r="BG17" s="60">
        <f t="array" ref="BG17">IFERROR(INDEX(Date5,MATCH(TRUE,B17:AF17&gt;"",0)),"")</f>
        <v>43222</v>
      </c>
      <c r="BH17" s="60">
        <f t="shared" si="16"/>
        <v>0</v>
      </c>
      <c r="BI17" s="61" t="str">
        <f t="shared" si="8"/>
        <v xml:space="preserve">    </v>
      </c>
      <c r="BJ17" s="62">
        <f>[1]Parametres!$D16</f>
        <v>25</v>
      </c>
      <c r="BK17" s="62">
        <f>[1]Analytique!$CW53</f>
        <v>0</v>
      </c>
      <c r="BL17" s="63">
        <f t="shared" si="13"/>
        <v>25</v>
      </c>
      <c r="BM17" s="64" t="s">
        <v>19</v>
      </c>
      <c r="BN17" s="62">
        <f>[1]Parametres!$E16</f>
        <v>10</v>
      </c>
      <c r="BO17" s="62">
        <f>[1]Analytique!$CZ53</f>
        <v>0</v>
      </c>
      <c r="BP17" s="63">
        <f t="shared" si="14"/>
        <v>10</v>
      </c>
      <c r="BQ17" s="65" t="s">
        <v>20</v>
      </c>
    </row>
    <row r="18" spans="1:77" s="16" customFormat="1" ht="16.5" customHeight="1" x14ac:dyDescent="0.2">
      <c r="A18" s="66" t="str">
        <f>[1]Interface!B26</f>
        <v>MARION Nadine</v>
      </c>
      <c r="B18" s="52"/>
      <c r="C18" s="67" t="s">
        <v>18</v>
      </c>
      <c r="D18" s="34" t="s">
        <v>18</v>
      </c>
      <c r="E18" s="54" t="s">
        <v>18</v>
      </c>
      <c r="F18" s="52"/>
      <c r="G18" s="52"/>
      <c r="H18" s="54" t="s">
        <v>18</v>
      </c>
      <c r="I18" s="52"/>
      <c r="J18" s="54" t="s">
        <v>18</v>
      </c>
      <c r="K18" s="55"/>
      <c r="L18" s="54" t="s">
        <v>18</v>
      </c>
      <c r="M18" s="52"/>
      <c r="N18" s="52"/>
      <c r="O18" s="54" t="s">
        <v>18</v>
      </c>
      <c r="P18" s="54" t="s">
        <v>18</v>
      </c>
      <c r="Q18" s="54" t="s">
        <v>18</v>
      </c>
      <c r="R18" s="54" t="s">
        <v>18</v>
      </c>
      <c r="S18" s="54" t="s">
        <v>18</v>
      </c>
      <c r="T18" s="52"/>
      <c r="U18" s="52"/>
      <c r="V18" s="53" t="s">
        <v>18</v>
      </c>
      <c r="W18" s="52"/>
      <c r="X18" s="74"/>
      <c r="Y18" s="52"/>
      <c r="Z18" s="52"/>
      <c r="AA18" s="52"/>
      <c r="AB18" s="52"/>
      <c r="AC18" s="52"/>
      <c r="AD18" s="52"/>
      <c r="AE18" s="52"/>
      <c r="AF18" s="57"/>
      <c r="AG18" s="39"/>
      <c r="AH18" s="39"/>
      <c r="AI18" s="39"/>
      <c r="AJ18" s="39"/>
      <c r="AK18" s="39"/>
      <c r="AL18" s="39"/>
      <c r="AM18" s="39"/>
      <c r="AN18" s="40">
        <f t="shared" si="9"/>
        <v>0</v>
      </c>
      <c r="AO18" s="41">
        <f t="shared" si="10"/>
        <v>0</v>
      </c>
      <c r="AP18" s="41">
        <f t="shared" si="11"/>
        <v>0</v>
      </c>
      <c r="AQ18" s="41">
        <f t="shared" si="0"/>
        <v>12</v>
      </c>
      <c r="AR18" s="41">
        <f t="shared" si="1"/>
        <v>0</v>
      </c>
      <c r="AS18" s="41">
        <f t="shared" si="2"/>
        <v>0</v>
      </c>
      <c r="AT18" s="41">
        <f t="shared" si="3"/>
        <v>0</v>
      </c>
      <c r="AU18" s="41">
        <f t="shared" si="4"/>
        <v>0</v>
      </c>
      <c r="AV18" s="41">
        <f t="shared" si="5"/>
        <v>0</v>
      </c>
      <c r="AW18" s="41">
        <f t="shared" si="6"/>
        <v>0</v>
      </c>
      <c r="AX18" s="41">
        <f t="shared" si="7"/>
        <v>0</v>
      </c>
      <c r="BE18" s="58" t="str">
        <f t="shared" si="12"/>
        <v>MARION Nadine</v>
      </c>
      <c r="BF18" s="59">
        <f t="shared" si="15"/>
        <v>0</v>
      </c>
      <c r="BG18" s="60">
        <f t="array" ref="BG18">IFERROR(INDEX(Date5,MATCH(TRUE,B18:AF18&gt;"",0)),"")</f>
        <v>43222</v>
      </c>
      <c r="BH18" s="60">
        <f t="shared" si="16"/>
        <v>0</v>
      </c>
      <c r="BI18" s="61" t="str">
        <f t="shared" si="8"/>
        <v xml:space="preserve">    </v>
      </c>
      <c r="BJ18" s="62">
        <f>[1]Parametres!$D17</f>
        <v>25</v>
      </c>
      <c r="BK18" s="62">
        <f>[1]Analytique!$CW54</f>
        <v>0</v>
      </c>
      <c r="BL18" s="63">
        <f t="shared" si="13"/>
        <v>25</v>
      </c>
      <c r="BM18" s="64" t="s">
        <v>19</v>
      </c>
      <c r="BN18" s="62">
        <f>[1]Parametres!$E17</f>
        <v>10</v>
      </c>
      <c r="BO18" s="62">
        <f>[1]Analytique!$CZ54</f>
        <v>0</v>
      </c>
      <c r="BP18" s="63">
        <f t="shared" si="14"/>
        <v>10</v>
      </c>
      <c r="BQ18" s="65" t="s">
        <v>20</v>
      </c>
    </row>
    <row r="19" spans="1:77" s="16" customFormat="1" ht="16.5" customHeight="1" x14ac:dyDescent="0.2">
      <c r="A19" s="51" t="str">
        <f>[1]Interface!B27</f>
        <v>OLIVEIRA Nicolas</v>
      </c>
      <c r="B19" s="52"/>
      <c r="C19" s="68" t="s">
        <v>22</v>
      </c>
      <c r="D19" s="68" t="s">
        <v>22</v>
      </c>
      <c r="E19" s="68" t="s">
        <v>22</v>
      </c>
      <c r="F19" s="52"/>
      <c r="G19" s="52"/>
      <c r="H19" s="54" t="s">
        <v>18</v>
      </c>
      <c r="I19" s="52"/>
      <c r="J19" s="54" t="s">
        <v>18</v>
      </c>
      <c r="K19" s="55"/>
      <c r="L19" s="54" t="s">
        <v>18</v>
      </c>
      <c r="M19" s="52"/>
      <c r="N19" s="52"/>
      <c r="O19" s="54" t="s">
        <v>18</v>
      </c>
      <c r="P19" s="54" t="s">
        <v>18</v>
      </c>
      <c r="Q19" s="54" t="s">
        <v>18</v>
      </c>
      <c r="R19" s="54" t="s">
        <v>18</v>
      </c>
      <c r="S19" s="54" t="s">
        <v>18</v>
      </c>
      <c r="T19" s="52"/>
      <c r="U19" s="53"/>
      <c r="V19" s="53" t="s">
        <v>18</v>
      </c>
      <c r="W19" s="52"/>
      <c r="X19" s="52"/>
      <c r="Y19" s="52"/>
      <c r="Z19" s="52"/>
      <c r="AA19" s="52"/>
      <c r="AB19" s="52"/>
      <c r="AC19" s="52"/>
      <c r="AD19" s="52"/>
      <c r="AE19" s="52"/>
      <c r="AF19" s="57"/>
      <c r="AG19" s="39"/>
      <c r="AH19" s="39"/>
      <c r="AI19" s="39"/>
      <c r="AJ19" s="39"/>
      <c r="AK19" s="39"/>
      <c r="AL19" s="39"/>
      <c r="AM19" s="39"/>
      <c r="AN19" s="40">
        <f t="shared" si="9"/>
        <v>0</v>
      </c>
      <c r="AO19" s="41">
        <f t="shared" si="10"/>
        <v>0</v>
      </c>
      <c r="AP19" s="41">
        <f t="shared" si="11"/>
        <v>0</v>
      </c>
      <c r="AQ19" s="41">
        <f t="shared" si="0"/>
        <v>9</v>
      </c>
      <c r="AR19" s="41">
        <f t="shared" si="1"/>
        <v>0</v>
      </c>
      <c r="AS19" s="41">
        <f t="shared" si="2"/>
        <v>0</v>
      </c>
      <c r="AT19" s="41">
        <f t="shared" si="3"/>
        <v>0</v>
      </c>
      <c r="AU19" s="41">
        <f t="shared" si="4"/>
        <v>0</v>
      </c>
      <c r="AV19" s="41">
        <f t="shared" si="5"/>
        <v>0</v>
      </c>
      <c r="AW19" s="41">
        <f t="shared" si="6"/>
        <v>3</v>
      </c>
      <c r="AX19" s="41">
        <f t="shared" si="7"/>
        <v>0</v>
      </c>
      <c r="BE19" s="58" t="str">
        <f t="shared" si="12"/>
        <v>OLIVEIRA Nicolas</v>
      </c>
      <c r="BF19" s="59">
        <f t="shared" si="15"/>
        <v>3</v>
      </c>
      <c r="BG19" s="60">
        <f t="array" ref="BG19">IFERROR(INDEX(Date5,MATCH(TRUE,B19:AF19&gt;"",0)),"")</f>
        <v>43222</v>
      </c>
      <c r="BH19" s="60">
        <f t="shared" si="16"/>
        <v>43227</v>
      </c>
      <c r="BI19" s="61" t="str">
        <f t="shared" si="8"/>
        <v xml:space="preserve">Repos compensateurs    </v>
      </c>
      <c r="BJ19" s="62">
        <f>[1]Parametres!$D18</f>
        <v>22</v>
      </c>
      <c r="BK19" s="62">
        <f>[1]Analytique!$CW55</f>
        <v>0</v>
      </c>
      <c r="BL19" s="63">
        <f t="shared" si="13"/>
        <v>22</v>
      </c>
      <c r="BM19" s="64" t="s">
        <v>19</v>
      </c>
      <c r="BN19" s="62">
        <f>[1]Parametres!$E18</f>
        <v>10</v>
      </c>
      <c r="BO19" s="62">
        <f>[1]Analytique!$CZ55</f>
        <v>0</v>
      </c>
      <c r="BP19" s="63">
        <f t="shared" si="14"/>
        <v>10</v>
      </c>
      <c r="BQ19" s="65" t="s">
        <v>20</v>
      </c>
    </row>
    <row r="20" spans="1:77" s="16" customFormat="1" ht="16.5" customHeight="1" x14ac:dyDescent="0.2">
      <c r="A20" s="51" t="str">
        <f>[1]Interface!B28</f>
        <v>QUENTEL Patrick</v>
      </c>
      <c r="B20" s="52"/>
      <c r="C20" s="68" t="s">
        <v>22</v>
      </c>
      <c r="D20" s="68" t="s">
        <v>22</v>
      </c>
      <c r="E20" s="68" t="s">
        <v>22</v>
      </c>
      <c r="F20" s="52"/>
      <c r="G20" s="52"/>
      <c r="H20" s="54" t="s">
        <v>18</v>
      </c>
      <c r="I20" s="52"/>
      <c r="J20" s="54" t="s">
        <v>18</v>
      </c>
      <c r="K20" s="55"/>
      <c r="L20" s="54" t="s">
        <v>18</v>
      </c>
      <c r="M20" s="52"/>
      <c r="N20" s="52"/>
      <c r="O20" s="54" t="s">
        <v>18</v>
      </c>
      <c r="P20" s="54" t="s">
        <v>18</v>
      </c>
      <c r="Q20" s="54" t="s">
        <v>18</v>
      </c>
      <c r="R20" s="54" t="s">
        <v>18</v>
      </c>
      <c r="S20" s="54" t="s">
        <v>18</v>
      </c>
      <c r="T20" s="52"/>
      <c r="U20" s="52"/>
      <c r="V20" s="53" t="s">
        <v>18</v>
      </c>
      <c r="W20" s="52"/>
      <c r="X20" s="52"/>
      <c r="Y20" s="52"/>
      <c r="Z20" s="52"/>
      <c r="AA20" s="52"/>
      <c r="AB20" s="52"/>
      <c r="AC20" s="52"/>
      <c r="AD20" s="52"/>
      <c r="AE20" s="52"/>
      <c r="AF20" s="57"/>
      <c r="AG20" s="39"/>
      <c r="AH20" s="39"/>
      <c r="AI20" s="39"/>
      <c r="AJ20" s="39"/>
      <c r="AK20" s="39"/>
      <c r="AL20" s="39"/>
      <c r="AM20" s="39"/>
      <c r="AN20" s="40">
        <f t="shared" si="9"/>
        <v>0</v>
      </c>
      <c r="AO20" s="41">
        <f t="shared" si="10"/>
        <v>0</v>
      </c>
      <c r="AP20" s="41">
        <f t="shared" si="11"/>
        <v>0</v>
      </c>
      <c r="AQ20" s="41">
        <f t="shared" si="0"/>
        <v>9</v>
      </c>
      <c r="AR20" s="41">
        <f t="shared" si="1"/>
        <v>0</v>
      </c>
      <c r="AS20" s="41">
        <f t="shared" si="2"/>
        <v>0</v>
      </c>
      <c r="AT20" s="41">
        <f t="shared" si="3"/>
        <v>0</v>
      </c>
      <c r="AU20" s="41">
        <f t="shared" si="4"/>
        <v>0</v>
      </c>
      <c r="AV20" s="41">
        <f t="shared" si="5"/>
        <v>0</v>
      </c>
      <c r="AW20" s="41">
        <f t="shared" si="6"/>
        <v>3</v>
      </c>
      <c r="AX20" s="41">
        <f t="shared" si="7"/>
        <v>0</v>
      </c>
      <c r="BE20" s="58" t="str">
        <f t="shared" si="12"/>
        <v>QUENTEL Patrick</v>
      </c>
      <c r="BF20" s="59">
        <f t="shared" si="15"/>
        <v>3</v>
      </c>
      <c r="BG20" s="60">
        <f t="array" ref="BG20">IFERROR(INDEX(Date5,MATCH(TRUE,B20:AF20&gt;"",0)),"")</f>
        <v>43222</v>
      </c>
      <c r="BH20" s="60">
        <f t="shared" si="16"/>
        <v>43227</v>
      </c>
      <c r="BI20" s="61" t="str">
        <f t="shared" si="8"/>
        <v xml:space="preserve">Repos compensateurs    </v>
      </c>
      <c r="BJ20" s="62">
        <f>[1]Parametres!$D19</f>
        <v>25</v>
      </c>
      <c r="BK20" s="62">
        <f>[1]Analytique!$CW56</f>
        <v>0</v>
      </c>
      <c r="BL20" s="63">
        <f t="shared" si="13"/>
        <v>25</v>
      </c>
      <c r="BM20" s="64" t="s">
        <v>19</v>
      </c>
      <c r="BN20" s="62">
        <f>[1]Parametres!$E19</f>
        <v>10</v>
      </c>
      <c r="BO20" s="62">
        <f>[1]Analytique!$CZ56</f>
        <v>0</v>
      </c>
      <c r="BP20" s="63">
        <f t="shared" si="14"/>
        <v>10</v>
      </c>
      <c r="BQ20" s="65" t="s">
        <v>20</v>
      </c>
    </row>
    <row r="21" spans="1:77" s="16" customFormat="1" ht="16.5" customHeight="1" x14ac:dyDescent="0.2">
      <c r="A21" s="51" t="str">
        <f>[1]Interface!B29</f>
        <v>SENOTIER Christian</v>
      </c>
      <c r="B21" s="52"/>
      <c r="C21" s="54" t="s">
        <v>18</v>
      </c>
      <c r="D21" s="54" t="s">
        <v>18</v>
      </c>
      <c r="E21" s="54" t="s">
        <v>18</v>
      </c>
      <c r="F21" s="52"/>
      <c r="G21" s="52"/>
      <c r="H21" s="54" t="s">
        <v>18</v>
      </c>
      <c r="I21" s="52"/>
      <c r="J21" s="54" t="s">
        <v>18</v>
      </c>
      <c r="K21" s="55"/>
      <c r="L21" s="54" t="s">
        <v>18</v>
      </c>
      <c r="M21" s="52"/>
      <c r="N21" s="52"/>
      <c r="O21" s="54" t="s">
        <v>18</v>
      </c>
      <c r="P21" s="54" t="s">
        <v>18</v>
      </c>
      <c r="Q21" s="54" t="s">
        <v>18</v>
      </c>
      <c r="R21" s="54" t="s">
        <v>18</v>
      </c>
      <c r="S21" s="54" t="s">
        <v>18</v>
      </c>
      <c r="T21" s="52"/>
      <c r="U21" s="52"/>
      <c r="V21" s="53" t="s">
        <v>18</v>
      </c>
      <c r="W21" s="52"/>
      <c r="X21" s="52"/>
      <c r="Y21" s="52"/>
      <c r="Z21" s="52"/>
      <c r="AA21" s="52"/>
      <c r="AB21" s="52"/>
      <c r="AC21" s="52"/>
      <c r="AD21" s="52"/>
      <c r="AE21" s="52"/>
      <c r="AF21" s="57"/>
      <c r="AG21" s="39"/>
      <c r="AH21" s="39"/>
      <c r="AI21" s="39"/>
      <c r="AJ21" s="39"/>
      <c r="AK21" s="39"/>
      <c r="AL21" s="39"/>
      <c r="AM21" s="39"/>
      <c r="AN21" s="40">
        <f t="shared" si="9"/>
        <v>0</v>
      </c>
      <c r="AO21" s="41">
        <f t="shared" si="10"/>
        <v>0</v>
      </c>
      <c r="AP21" s="41">
        <f t="shared" si="11"/>
        <v>0</v>
      </c>
      <c r="AQ21" s="41">
        <f t="shared" si="0"/>
        <v>12</v>
      </c>
      <c r="AR21" s="41">
        <f t="shared" si="1"/>
        <v>0</v>
      </c>
      <c r="AS21" s="41">
        <f t="shared" si="2"/>
        <v>0</v>
      </c>
      <c r="AT21" s="41">
        <f t="shared" si="3"/>
        <v>0</v>
      </c>
      <c r="AU21" s="41">
        <f t="shared" si="4"/>
        <v>0</v>
      </c>
      <c r="AV21" s="41">
        <f t="shared" si="5"/>
        <v>0</v>
      </c>
      <c r="AW21" s="41">
        <f t="shared" si="6"/>
        <v>0</v>
      </c>
      <c r="AX21" s="41">
        <f t="shared" si="7"/>
        <v>0</v>
      </c>
      <c r="BE21" s="58" t="str">
        <f t="shared" si="12"/>
        <v>SENOTIER Christian</v>
      </c>
      <c r="BF21" s="59">
        <f t="shared" si="15"/>
        <v>0</v>
      </c>
      <c r="BG21" s="60">
        <f t="array" ref="BG21">IFERROR(INDEX(Date5,MATCH(TRUE,B21:AF21&gt;"",0)),"")</f>
        <v>43222</v>
      </c>
      <c r="BH21" s="60">
        <f t="shared" si="16"/>
        <v>0</v>
      </c>
      <c r="BI21" s="61" t="str">
        <f t="shared" si="8"/>
        <v xml:space="preserve">    </v>
      </c>
      <c r="BJ21" s="62">
        <f>[1]Parametres!$D20</f>
        <v>25</v>
      </c>
      <c r="BK21" s="62">
        <f>[1]Analytique!$CW57</f>
        <v>0</v>
      </c>
      <c r="BL21" s="63">
        <f t="shared" si="13"/>
        <v>25</v>
      </c>
      <c r="BM21" s="64" t="s">
        <v>19</v>
      </c>
      <c r="BN21" s="62">
        <f>[1]Parametres!$E20</f>
        <v>10</v>
      </c>
      <c r="BO21" s="62">
        <f>[1]Analytique!$CZ57</f>
        <v>0</v>
      </c>
      <c r="BP21" s="63">
        <f t="shared" si="14"/>
        <v>10</v>
      </c>
      <c r="BQ21" s="65" t="s">
        <v>20</v>
      </c>
    </row>
    <row r="22" spans="1:77" s="16" customFormat="1" ht="16.5" customHeight="1" x14ac:dyDescent="0.2">
      <c r="A22" s="51" t="str">
        <f>[1]Interface!B30</f>
        <v>ROUZEYROL Grace</v>
      </c>
      <c r="B22" s="52"/>
      <c r="C22" s="54" t="s">
        <v>18</v>
      </c>
      <c r="D22" s="54" t="s">
        <v>18</v>
      </c>
      <c r="E22" s="54" t="s">
        <v>18</v>
      </c>
      <c r="F22" s="52"/>
      <c r="G22" s="52"/>
      <c r="H22" s="54" t="s">
        <v>18</v>
      </c>
      <c r="I22" s="52"/>
      <c r="J22" s="75" t="s">
        <v>24</v>
      </c>
      <c r="K22" s="55"/>
      <c r="L22" s="68" t="s">
        <v>22</v>
      </c>
      <c r="M22" s="52"/>
      <c r="N22" s="52"/>
      <c r="O22" s="54" t="s">
        <v>18</v>
      </c>
      <c r="P22" s="54" t="s">
        <v>18</v>
      </c>
      <c r="Q22" s="54" t="s">
        <v>18</v>
      </c>
      <c r="R22" s="54" t="s">
        <v>18</v>
      </c>
      <c r="S22" s="54" t="s">
        <v>18</v>
      </c>
      <c r="T22" s="52"/>
      <c r="U22" s="52"/>
      <c r="V22" s="53" t="s">
        <v>18</v>
      </c>
      <c r="W22" s="52"/>
      <c r="X22" s="52"/>
      <c r="Y22" s="52"/>
      <c r="Z22" s="52"/>
      <c r="AA22" s="52"/>
      <c r="AB22" s="52"/>
      <c r="AC22" s="52"/>
      <c r="AD22" s="52"/>
      <c r="AE22" s="52"/>
      <c r="AF22" s="57"/>
      <c r="AG22" s="39"/>
      <c r="AH22" s="39"/>
      <c r="AI22" s="39"/>
      <c r="AJ22" s="39"/>
      <c r="AK22" s="39"/>
      <c r="AL22" s="39"/>
      <c r="AM22" s="39"/>
      <c r="AN22" s="40">
        <f t="shared" si="9"/>
        <v>0</v>
      </c>
      <c r="AO22" s="41">
        <f t="shared" si="10"/>
        <v>0</v>
      </c>
      <c r="AP22" s="41">
        <f t="shared" si="11"/>
        <v>0</v>
      </c>
      <c r="AQ22" s="41">
        <f t="shared" si="0"/>
        <v>10</v>
      </c>
      <c r="AR22" s="41">
        <f t="shared" si="1"/>
        <v>0</v>
      </c>
      <c r="AS22" s="41">
        <f t="shared" si="2"/>
        <v>1</v>
      </c>
      <c r="AT22" s="41">
        <f t="shared" si="3"/>
        <v>0</v>
      </c>
      <c r="AU22" s="41">
        <f t="shared" si="4"/>
        <v>0</v>
      </c>
      <c r="AV22" s="41">
        <f t="shared" si="5"/>
        <v>0</v>
      </c>
      <c r="AW22" s="41">
        <f t="shared" si="6"/>
        <v>1</v>
      </c>
      <c r="AX22" s="41">
        <f t="shared" si="7"/>
        <v>0</v>
      </c>
      <c r="BE22" s="58" t="str">
        <f t="shared" si="12"/>
        <v>ROUZEYROL Grace</v>
      </c>
      <c r="BF22" s="59">
        <f t="shared" si="15"/>
        <v>1</v>
      </c>
      <c r="BG22" s="60">
        <f t="array" ref="BG22">IFERROR(INDEX(Date5,MATCH(TRUE,B22:AF22&gt;"",0)),"")</f>
        <v>43222</v>
      </c>
      <c r="BH22" s="60">
        <f t="shared" si="16"/>
        <v>43223</v>
      </c>
      <c r="BI22" s="61" t="str">
        <f t="shared" si="8"/>
        <v xml:space="preserve">Repos compensateurs    </v>
      </c>
      <c r="BJ22" s="62">
        <f>[1]Parametres!$D21</f>
        <v>25</v>
      </c>
      <c r="BK22" s="62">
        <f>[1]Analytique!$CW58</f>
        <v>0</v>
      </c>
      <c r="BL22" s="63">
        <f t="shared" si="13"/>
        <v>25</v>
      </c>
      <c r="BM22" s="64" t="s">
        <v>19</v>
      </c>
      <c r="BN22" s="62">
        <f>[1]Parametres!$E21</f>
        <v>2</v>
      </c>
      <c r="BO22" s="62">
        <f>[1]Analytique!$CZ58</f>
        <v>0</v>
      </c>
      <c r="BP22" s="63">
        <f t="shared" si="14"/>
        <v>2</v>
      </c>
      <c r="BQ22" s="65" t="s">
        <v>20</v>
      </c>
    </row>
    <row r="23" spans="1:77" s="16" customFormat="1" ht="16.5" customHeight="1" x14ac:dyDescent="0.2">
      <c r="A23" s="51" t="str">
        <f>[1]Interface!B31</f>
        <v>DESFOUGERES Mélinda</v>
      </c>
      <c r="B23" s="52"/>
      <c r="C23" s="54"/>
      <c r="D23" s="52"/>
      <c r="E23" s="52"/>
      <c r="F23" s="52"/>
      <c r="G23" s="52"/>
      <c r="H23" s="52"/>
      <c r="I23" s="52"/>
      <c r="J23" s="52"/>
      <c r="K23" s="55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7"/>
      <c r="AG23" s="39"/>
      <c r="AH23" s="39"/>
      <c r="AI23" s="39"/>
      <c r="AJ23" s="39"/>
      <c r="AK23" s="39"/>
      <c r="AL23" s="39"/>
      <c r="AM23" s="39"/>
      <c r="AN23" s="40">
        <f t="shared" si="9"/>
        <v>0</v>
      </c>
      <c r="AO23" s="41">
        <f t="shared" si="10"/>
        <v>0</v>
      </c>
      <c r="AP23" s="41">
        <f t="shared" si="11"/>
        <v>0</v>
      </c>
      <c r="AQ23" s="41">
        <f t="shared" si="0"/>
        <v>0</v>
      </c>
      <c r="AR23" s="41">
        <f t="shared" si="1"/>
        <v>0</v>
      </c>
      <c r="AS23" s="41">
        <f t="shared" si="2"/>
        <v>0</v>
      </c>
      <c r="AT23" s="41">
        <f t="shared" si="3"/>
        <v>0</v>
      </c>
      <c r="AU23" s="41">
        <f t="shared" si="4"/>
        <v>0</v>
      </c>
      <c r="AV23" s="41">
        <f t="shared" si="5"/>
        <v>0</v>
      </c>
      <c r="AW23" s="41">
        <f t="shared" si="6"/>
        <v>0</v>
      </c>
      <c r="AX23" s="41">
        <f t="shared" si="7"/>
        <v>0</v>
      </c>
      <c r="BE23" s="58" t="str">
        <f t="shared" si="12"/>
        <v>DESFOUGERES Mélinda</v>
      </c>
      <c r="BF23" s="59">
        <f t="shared" si="15"/>
        <v>0</v>
      </c>
      <c r="BG23" s="60" t="str">
        <f t="array" ref="BG23">IFERROR(INDEX(Date5,MATCH(TRUE,B23:AF23&gt;"",0)),"")</f>
        <v/>
      </c>
      <c r="BH23" s="60">
        <f t="shared" si="16"/>
        <v>0</v>
      </c>
      <c r="BI23" s="61" t="str">
        <f t="shared" si="8"/>
        <v xml:space="preserve">    </v>
      </c>
      <c r="BJ23" s="62">
        <f>[1]Parametres!$D22</f>
        <v>0</v>
      </c>
      <c r="BK23" s="62">
        <f>[1]Analytique!$CW59</f>
        <v>0</v>
      </c>
      <c r="BL23" s="63">
        <f t="shared" si="13"/>
        <v>0</v>
      </c>
      <c r="BM23" s="64"/>
      <c r="BN23" s="62">
        <f>[1]Parametres!$E22</f>
        <v>0</v>
      </c>
      <c r="BO23" s="62">
        <f>[1]Analytique!$CZ59</f>
        <v>0</v>
      </c>
      <c r="BP23" s="63">
        <f t="shared" si="14"/>
        <v>0</v>
      </c>
      <c r="BQ23" s="65"/>
    </row>
    <row r="24" spans="1:77" s="16" customFormat="1" ht="16.5" customHeight="1" x14ac:dyDescent="0.2">
      <c r="A24" s="76">
        <f>[1]Interface!B32</f>
        <v>0</v>
      </c>
      <c r="B24" s="52"/>
      <c r="C24" s="52"/>
      <c r="D24" s="52"/>
      <c r="E24" s="52"/>
      <c r="F24" s="52"/>
      <c r="G24" s="52"/>
      <c r="H24" s="52"/>
      <c r="I24" s="52"/>
      <c r="J24" s="52"/>
      <c r="K24" s="55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7"/>
      <c r="AG24" s="39"/>
      <c r="AH24" s="39"/>
      <c r="AI24" s="39"/>
      <c r="AJ24" s="39"/>
      <c r="AK24" s="39"/>
      <c r="AL24" s="39"/>
      <c r="AM24" s="39"/>
      <c r="AN24" s="40">
        <f t="shared" si="9"/>
        <v>0</v>
      </c>
      <c r="AO24" s="41">
        <f t="shared" si="10"/>
        <v>0</v>
      </c>
      <c r="AP24" s="41">
        <f t="shared" si="11"/>
        <v>0</v>
      </c>
      <c r="AQ24" s="41">
        <f t="shared" si="0"/>
        <v>0</v>
      </c>
      <c r="AR24" s="41">
        <f t="shared" si="1"/>
        <v>0</v>
      </c>
      <c r="AS24" s="41">
        <f t="shared" si="2"/>
        <v>0</v>
      </c>
      <c r="AT24" s="41">
        <f t="shared" si="3"/>
        <v>0</v>
      </c>
      <c r="AU24" s="41">
        <f t="shared" si="4"/>
        <v>0</v>
      </c>
      <c r="AV24" s="41">
        <f t="shared" si="5"/>
        <v>0</v>
      </c>
      <c r="AW24" s="41">
        <f t="shared" si="6"/>
        <v>0</v>
      </c>
      <c r="AX24" s="41">
        <f t="shared" si="7"/>
        <v>0</v>
      </c>
      <c r="BE24" s="58">
        <f t="shared" si="12"/>
        <v>0</v>
      </c>
      <c r="BF24" s="59">
        <f t="shared" si="15"/>
        <v>0</v>
      </c>
      <c r="BG24" s="60" t="str">
        <f t="array" ref="BG24">IFERROR(INDEX(Date5,MATCH(TRUE,B24:AF24&gt;"",0)),"")</f>
        <v/>
      </c>
      <c r="BH24" s="60">
        <f t="shared" si="16"/>
        <v>0</v>
      </c>
      <c r="BI24" s="61" t="str">
        <f t="shared" si="8"/>
        <v xml:space="preserve">    </v>
      </c>
      <c r="BJ24" s="62">
        <f>[1]Parametres!$D23</f>
        <v>0</v>
      </c>
      <c r="BK24" s="62">
        <f>[1]Analytique!$CW60</f>
        <v>0</v>
      </c>
      <c r="BL24" s="63">
        <f t="shared" si="13"/>
        <v>0</v>
      </c>
      <c r="BM24" s="64"/>
      <c r="BN24" s="62">
        <f>[1]Parametres!$E23</f>
        <v>0</v>
      </c>
      <c r="BO24" s="62">
        <f>[1]Analytique!$CZ60</f>
        <v>0</v>
      </c>
      <c r="BP24" s="63">
        <f t="shared" si="14"/>
        <v>0</v>
      </c>
      <c r="BQ24" s="65"/>
    </row>
    <row r="25" spans="1:77" s="16" customFormat="1" ht="16.5" customHeight="1" x14ac:dyDescent="0.2">
      <c r="A25" s="77">
        <f>[1]Interface!B33</f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5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7"/>
      <c r="AG25" s="39"/>
      <c r="AH25" s="39"/>
      <c r="AI25" s="39"/>
      <c r="AJ25" s="39"/>
      <c r="AK25" s="39"/>
      <c r="AL25" s="39"/>
      <c r="AM25" s="39"/>
      <c r="AN25" s="40">
        <f t="shared" si="9"/>
        <v>0</v>
      </c>
      <c r="AO25" s="41">
        <f t="shared" si="10"/>
        <v>0</v>
      </c>
      <c r="AP25" s="41">
        <f t="shared" si="11"/>
        <v>0</v>
      </c>
      <c r="AQ25" s="41">
        <f t="shared" si="0"/>
        <v>0</v>
      </c>
      <c r="AR25" s="41">
        <f t="shared" si="1"/>
        <v>0</v>
      </c>
      <c r="AS25" s="41">
        <f t="shared" si="2"/>
        <v>0</v>
      </c>
      <c r="AT25" s="41">
        <f t="shared" si="3"/>
        <v>0</v>
      </c>
      <c r="AU25" s="41">
        <f t="shared" si="4"/>
        <v>0</v>
      </c>
      <c r="AV25" s="41">
        <f t="shared" si="5"/>
        <v>0</v>
      </c>
      <c r="AW25" s="41">
        <f t="shared" si="6"/>
        <v>0</v>
      </c>
      <c r="AX25" s="41">
        <f t="shared" si="7"/>
        <v>0</v>
      </c>
      <c r="BE25" s="58">
        <f t="shared" si="12"/>
        <v>0</v>
      </c>
      <c r="BF25" s="59">
        <f t="shared" si="15"/>
        <v>0</v>
      </c>
      <c r="BG25" s="60" t="str">
        <f t="array" ref="BG25">IFERROR(INDEX(Date5,MATCH(TRUE,B25:AF25&gt;"",0)),"")</f>
        <v/>
      </c>
      <c r="BH25" s="60">
        <f t="shared" si="16"/>
        <v>0</v>
      </c>
      <c r="BI25" s="61" t="str">
        <f t="shared" si="8"/>
        <v xml:space="preserve">    </v>
      </c>
      <c r="BJ25" s="62">
        <f>[1]Parametres!$D24</f>
        <v>0</v>
      </c>
      <c r="BK25" s="62">
        <f>[1]Analytique!$CW61</f>
        <v>0</v>
      </c>
      <c r="BL25" s="63">
        <f t="shared" si="13"/>
        <v>0</v>
      </c>
      <c r="BM25" s="64"/>
      <c r="BN25" s="62">
        <f>[1]Parametres!$E24</f>
        <v>0</v>
      </c>
      <c r="BO25" s="62">
        <f>[1]Analytique!$CZ61</f>
        <v>0</v>
      </c>
      <c r="BP25" s="63">
        <f t="shared" si="14"/>
        <v>0</v>
      </c>
      <c r="BQ25" s="65"/>
    </row>
    <row r="26" spans="1:77" s="16" customFormat="1" ht="16.5" customHeight="1" x14ac:dyDescent="0.2">
      <c r="A26" s="77">
        <f>[1]Interface!B34</f>
        <v>0</v>
      </c>
      <c r="B26" s="52"/>
      <c r="C26" s="52"/>
      <c r="D26" s="52"/>
      <c r="E26" s="52"/>
      <c r="F26" s="52"/>
      <c r="G26" s="52"/>
      <c r="H26" s="52"/>
      <c r="I26" s="52"/>
      <c r="J26" s="52"/>
      <c r="K26" s="55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7"/>
      <c r="AG26" s="39"/>
      <c r="AH26" s="39"/>
      <c r="AI26" s="39"/>
      <c r="AJ26" s="39"/>
      <c r="AK26" s="39"/>
      <c r="AL26" s="39"/>
      <c r="AM26" s="39"/>
      <c r="AN26" s="40">
        <f t="shared" si="9"/>
        <v>0</v>
      </c>
      <c r="AO26" s="41">
        <f t="shared" si="10"/>
        <v>0</v>
      </c>
      <c r="AP26" s="41">
        <f t="shared" si="11"/>
        <v>0</v>
      </c>
      <c r="AQ26" s="41">
        <f t="shared" si="0"/>
        <v>0</v>
      </c>
      <c r="AR26" s="41">
        <f t="shared" si="1"/>
        <v>0</v>
      </c>
      <c r="AS26" s="41">
        <f t="shared" si="2"/>
        <v>0</v>
      </c>
      <c r="AT26" s="41">
        <f t="shared" si="3"/>
        <v>0</v>
      </c>
      <c r="AU26" s="41">
        <f t="shared" si="4"/>
        <v>0</v>
      </c>
      <c r="AV26" s="41">
        <f t="shared" si="5"/>
        <v>0</v>
      </c>
      <c r="AW26" s="41">
        <f t="shared" si="6"/>
        <v>0</v>
      </c>
      <c r="AX26" s="41">
        <f t="shared" si="7"/>
        <v>0</v>
      </c>
      <c r="BB26" s="78"/>
      <c r="BC26" s="78"/>
      <c r="BD26" s="78"/>
      <c r="BE26" s="58">
        <f t="shared" si="12"/>
        <v>0</v>
      </c>
      <c r="BF26" s="59">
        <f t="shared" si="15"/>
        <v>0</v>
      </c>
      <c r="BG26" s="60" t="str">
        <f t="array" ref="BG26">IFERROR(INDEX(Date5,MATCH(TRUE,B26:AF26&gt;"",0)),"")</f>
        <v/>
      </c>
      <c r="BH26" s="60">
        <f t="shared" si="16"/>
        <v>0</v>
      </c>
      <c r="BI26" s="61" t="str">
        <f t="shared" si="8"/>
        <v xml:space="preserve">    </v>
      </c>
      <c r="BJ26" s="62">
        <f>[1]Parametres!$D25</f>
        <v>0</v>
      </c>
      <c r="BK26" s="62">
        <f>[1]Analytique!$CW62</f>
        <v>0</v>
      </c>
      <c r="BL26" s="63">
        <f t="shared" si="13"/>
        <v>0</v>
      </c>
      <c r="BM26" s="64"/>
      <c r="BN26" s="62">
        <f>[1]Parametres!$E25</f>
        <v>0</v>
      </c>
      <c r="BO26" s="62">
        <f>[1]Analytique!$CZ62</f>
        <v>0</v>
      </c>
      <c r="BP26" s="63">
        <f t="shared" si="14"/>
        <v>0</v>
      </c>
      <c r="BQ26" s="65"/>
    </row>
    <row r="27" spans="1:77" s="16" customFormat="1" ht="16.5" customHeight="1" thickBot="1" x14ac:dyDescent="0.25">
      <c r="A27" s="79">
        <f>[1]Interface!B35</f>
        <v>0</v>
      </c>
      <c r="B27" s="80"/>
      <c r="C27" s="80"/>
      <c r="D27" s="80"/>
      <c r="E27" s="80"/>
      <c r="F27" s="80"/>
      <c r="G27" s="80"/>
      <c r="H27" s="80"/>
      <c r="I27" s="80"/>
      <c r="J27" s="80"/>
      <c r="K27" s="81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2"/>
      <c r="AG27" s="39"/>
      <c r="AH27" s="39"/>
      <c r="AI27" s="39"/>
      <c r="AJ27" s="39"/>
      <c r="AK27" s="39"/>
      <c r="AL27" s="39"/>
      <c r="AM27" s="39"/>
      <c r="AN27" s="40">
        <f t="shared" si="9"/>
        <v>0</v>
      </c>
      <c r="AO27" s="41">
        <f t="shared" si="10"/>
        <v>0</v>
      </c>
      <c r="AP27" s="41">
        <f t="shared" si="11"/>
        <v>0</v>
      </c>
      <c r="AQ27" s="41">
        <f t="shared" si="0"/>
        <v>0</v>
      </c>
      <c r="AR27" s="41">
        <f t="shared" si="1"/>
        <v>0</v>
      </c>
      <c r="AS27" s="41">
        <f t="shared" si="2"/>
        <v>0</v>
      </c>
      <c r="AT27" s="41">
        <f t="shared" si="3"/>
        <v>0</v>
      </c>
      <c r="AU27" s="41">
        <f t="shared" si="4"/>
        <v>0</v>
      </c>
      <c r="AV27" s="41">
        <f t="shared" si="5"/>
        <v>0</v>
      </c>
      <c r="AW27" s="41">
        <f t="shared" si="6"/>
        <v>0</v>
      </c>
      <c r="AX27" s="41">
        <f t="shared" si="7"/>
        <v>0</v>
      </c>
      <c r="BB27" s="78"/>
      <c r="BC27" s="78"/>
      <c r="BD27" s="78"/>
      <c r="BE27" s="83">
        <f t="shared" si="12"/>
        <v>0</v>
      </c>
      <c r="BF27" s="84">
        <f t="shared" si="15"/>
        <v>0</v>
      </c>
      <c r="BG27" s="60" t="str">
        <f t="array" ref="BG27">IFERROR(INDEX(Date5,MATCH(TRUE,B27:AF27&gt;"",0)),"")</f>
        <v/>
      </c>
      <c r="BH27" s="85">
        <f t="shared" si="16"/>
        <v>0</v>
      </c>
      <c r="BI27" s="86" t="str">
        <f t="shared" si="8"/>
        <v xml:space="preserve">    </v>
      </c>
      <c r="BJ27" s="87">
        <f>[1]Parametres!$D26</f>
        <v>0</v>
      </c>
      <c r="BK27" s="87">
        <f>[1]Analytique!$CW63</f>
        <v>0</v>
      </c>
      <c r="BL27" s="88">
        <f t="shared" si="13"/>
        <v>0</v>
      </c>
      <c r="BM27" s="89"/>
      <c r="BN27" s="87">
        <f>[1]Parametres!$E26</f>
        <v>0</v>
      </c>
      <c r="BO27" s="87">
        <f>[1]Analytique!$CZ63</f>
        <v>0</v>
      </c>
      <c r="BP27" s="88">
        <f t="shared" si="14"/>
        <v>0</v>
      </c>
      <c r="BQ27" s="90"/>
      <c r="BT27" s="78"/>
    </row>
    <row r="28" spans="1:77" s="16" customFormat="1" ht="15.75" customHeight="1" thickBot="1" x14ac:dyDescent="0.25">
      <c r="A28" s="91"/>
      <c r="B28" s="92"/>
      <c r="C28" s="93"/>
      <c r="D28" s="93"/>
      <c r="E28" s="93"/>
      <c r="F28" s="93"/>
      <c r="G28" s="93"/>
      <c r="H28" s="93"/>
      <c r="I28" s="93"/>
      <c r="J28" s="92"/>
      <c r="K28" s="92"/>
      <c r="L28" s="94"/>
      <c r="M28" s="93"/>
      <c r="N28" s="92"/>
      <c r="O28" s="94"/>
      <c r="P28" s="93"/>
      <c r="Q28" s="92"/>
      <c r="R28" s="94"/>
      <c r="S28" s="93"/>
      <c r="T28" s="92"/>
      <c r="U28" s="95"/>
      <c r="V28" s="94"/>
      <c r="W28" s="93"/>
      <c r="X28" s="93"/>
      <c r="Y28" s="93"/>
      <c r="Z28" s="93"/>
      <c r="AA28" s="92"/>
      <c r="AB28" s="94"/>
      <c r="AC28" s="92"/>
      <c r="AD28" s="92"/>
      <c r="AE28" s="94"/>
      <c r="AF28" s="96"/>
      <c r="AG28" s="97"/>
      <c r="AH28" s="97"/>
      <c r="AI28" s="97"/>
      <c r="AJ28" s="97"/>
      <c r="AK28" s="97"/>
      <c r="AL28" s="97"/>
      <c r="AM28" s="97"/>
      <c r="AN28" s="40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BB28" s="78"/>
      <c r="BC28" s="78"/>
      <c r="BD28" s="78"/>
      <c r="BE28" s="78">
        <f t="shared" si="12"/>
        <v>0</v>
      </c>
      <c r="BF28" s="98">
        <f t="shared" si="15"/>
        <v>0</v>
      </c>
      <c r="BG28" s="99" t="str">
        <f t="array" ref="BG28">IFERROR(INDEX(Date1,MATCH(TRUE,B28:AF28&gt;"",0)),"")</f>
        <v/>
      </c>
      <c r="BH28" s="99">
        <f t="shared" si="16"/>
        <v>0</v>
      </c>
      <c r="BI28" s="100"/>
      <c r="BJ28" s="101"/>
      <c r="BK28" s="102"/>
      <c r="BL28" s="102"/>
      <c r="BM28" s="102"/>
      <c r="BN28" s="103" t="s">
        <v>20</v>
      </c>
      <c r="BO28" s="103"/>
      <c r="BP28" s="103"/>
      <c r="BQ28" s="103"/>
      <c r="BR28" s="104" t="s">
        <v>25</v>
      </c>
      <c r="BS28" s="104"/>
      <c r="BT28" s="104"/>
      <c r="BU28" s="104"/>
      <c r="BV28" s="104" t="s">
        <v>26</v>
      </c>
      <c r="BW28" s="104"/>
      <c r="BX28" s="104"/>
      <c r="BY28" s="104"/>
    </row>
    <row r="29" spans="1:77" s="16" customFormat="1" ht="15.75" hidden="1" customHeight="1" x14ac:dyDescent="0.2">
      <c r="A29" s="105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40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BB29" s="78"/>
      <c r="BC29" s="78"/>
      <c r="BD29" s="78"/>
      <c r="BE29" s="78">
        <f t="shared" si="12"/>
        <v>0</v>
      </c>
      <c r="BF29" s="98">
        <f t="shared" si="15"/>
        <v>0</v>
      </c>
      <c r="BG29" s="99" t="str">
        <f t="array" ref="BG29">IFERROR(INDEX(Date1,MATCH(TRUE,B29:AF29&gt;"",0)),"")</f>
        <v/>
      </c>
      <c r="BH29" s="99">
        <f t="shared" si="16"/>
        <v>0</v>
      </c>
      <c r="BI29" s="100"/>
      <c r="BJ29" s="106">
        <f>[1]Parametres!$D28</f>
        <v>25</v>
      </c>
      <c r="BK29" s="107">
        <f>[1]Analytique!$CW65</f>
        <v>0</v>
      </c>
      <c r="BL29" s="108">
        <f t="shared" ref="BL29:BL42" si="17">BJ29-BK29</f>
        <v>25</v>
      </c>
      <c r="BM29" s="109"/>
      <c r="BN29" s="107">
        <f>[1]Parametres!$E28</f>
        <v>16</v>
      </c>
      <c r="BO29" s="107">
        <f>[1]Analytique!$CZ65</f>
        <v>0</v>
      </c>
      <c r="BP29" s="108">
        <f t="shared" ref="BP29:BP42" si="18">BN29-BO29</f>
        <v>16</v>
      </c>
      <c r="BQ29" s="110"/>
      <c r="BR29" s="111"/>
      <c r="BS29" s="78"/>
      <c r="BT29" s="78"/>
      <c r="BU29" s="112"/>
      <c r="BV29" s="111"/>
      <c r="BW29" s="78"/>
      <c r="BX29" s="78"/>
      <c r="BY29" s="112"/>
    </row>
    <row r="30" spans="1:77" s="113" customFormat="1" ht="27" hidden="1" customHeight="1" x14ac:dyDescent="0.2">
      <c r="A30" s="105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40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16"/>
      <c r="AZ30" s="16"/>
      <c r="BA30" s="16"/>
      <c r="BB30" s="78"/>
      <c r="BE30" s="78">
        <f t="shared" si="12"/>
        <v>0</v>
      </c>
      <c r="BF30" s="98">
        <f t="shared" si="15"/>
        <v>0</v>
      </c>
      <c r="BG30" s="99" t="str">
        <f t="array" ref="BG30">IFERROR(INDEX(Date1,MATCH(TRUE,B30:AF30&gt;"",0)),"")</f>
        <v/>
      </c>
      <c r="BH30" s="99">
        <f t="shared" si="16"/>
        <v>0</v>
      </c>
      <c r="BI30" s="100"/>
      <c r="BJ30" s="106">
        <f>[1]Parametres!$D29</f>
        <v>25</v>
      </c>
      <c r="BK30" s="107">
        <f>[1]Analytique!$CW66</f>
        <v>0</v>
      </c>
      <c r="BL30" s="108">
        <f t="shared" si="17"/>
        <v>25</v>
      </c>
      <c r="BM30" s="109"/>
      <c r="BN30" s="107">
        <f>[1]Parametres!$E29</f>
        <v>16</v>
      </c>
      <c r="BO30" s="107">
        <f>[1]Analytique!$CZ66</f>
        <v>0</v>
      </c>
      <c r="BP30" s="108">
        <f t="shared" si="18"/>
        <v>16</v>
      </c>
      <c r="BQ30" s="110"/>
      <c r="BR30" s="114"/>
      <c r="BU30" s="115"/>
      <c r="BV30" s="114"/>
      <c r="BY30" s="115"/>
    </row>
    <row r="31" spans="1:77" s="113" customFormat="1" ht="33.75" hidden="1" customHeight="1" x14ac:dyDescent="0.2">
      <c r="A31" s="105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116"/>
      <c r="AH31" s="116"/>
      <c r="AI31" s="116"/>
      <c r="AJ31" s="116"/>
      <c r="AK31" s="116"/>
      <c r="AL31" s="116"/>
      <c r="AM31" s="116"/>
      <c r="AN31" s="40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16"/>
      <c r="AZ31" s="16"/>
      <c r="BA31" s="16"/>
      <c r="BB31" s="78"/>
      <c r="BE31" s="78">
        <f t="shared" si="12"/>
        <v>0</v>
      </c>
      <c r="BF31" s="98">
        <f t="shared" si="15"/>
        <v>0</v>
      </c>
      <c r="BG31" s="99" t="str">
        <f t="array" ref="BG31">IFERROR(INDEX(Date1,MATCH(TRUE,B31:AF31&gt;"",0)),"")</f>
        <v/>
      </c>
      <c r="BH31" s="99">
        <f t="shared" si="16"/>
        <v>0</v>
      </c>
      <c r="BI31" s="100"/>
      <c r="BJ31" s="106">
        <f>[1]Parametres!$D30</f>
        <v>25</v>
      </c>
      <c r="BK31" s="107" t="str">
        <f>[1]Analytique!$CW67</f>
        <v>C Exceptionnel</v>
      </c>
      <c r="BL31" s="108" t="e">
        <f t="shared" si="17"/>
        <v>#VALUE!</v>
      </c>
      <c r="BM31" s="109"/>
      <c r="BN31" s="107">
        <f>[1]Parametres!$E30</f>
        <v>16</v>
      </c>
      <c r="BO31" s="107" t="str">
        <f>[1]Analytique!$CZ67</f>
        <v>Présence</v>
      </c>
      <c r="BP31" s="108" t="e">
        <f t="shared" si="18"/>
        <v>#VALUE!</v>
      </c>
      <c r="BQ31" s="110"/>
      <c r="BR31" s="114"/>
      <c r="BU31" s="115"/>
      <c r="BV31" s="114"/>
      <c r="BY31" s="115"/>
    </row>
    <row r="32" spans="1:77" s="113" customFormat="1" ht="15.75" hidden="1" customHeight="1" x14ac:dyDescent="0.2">
      <c r="A32" s="117"/>
      <c r="B32" s="118"/>
      <c r="C32" s="118"/>
      <c r="D32" s="118"/>
      <c r="E32" s="118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20"/>
      <c r="AH32" s="120"/>
      <c r="AI32" s="120"/>
      <c r="AJ32" s="120"/>
      <c r="AK32" s="120"/>
      <c r="AL32" s="120"/>
      <c r="AM32" s="120"/>
      <c r="AN32" s="40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BE32" s="78">
        <f t="shared" si="12"/>
        <v>0</v>
      </c>
      <c r="BF32" s="98">
        <f t="shared" si="15"/>
        <v>0</v>
      </c>
      <c r="BG32" s="99" t="str">
        <f t="array" ref="BG32">IFERROR(INDEX(Date1,MATCH(TRUE,B32:AF32&gt;"",0)),"")</f>
        <v/>
      </c>
      <c r="BH32" s="99">
        <f t="shared" si="16"/>
        <v>0</v>
      </c>
      <c r="BI32" s="100"/>
      <c r="BJ32" s="106">
        <f>[1]Parametres!$D31</f>
        <v>25</v>
      </c>
      <c r="BK32" s="107">
        <f>[1]Analytique!$CW68</f>
        <v>0</v>
      </c>
      <c r="BL32" s="108">
        <f t="shared" si="17"/>
        <v>25</v>
      </c>
      <c r="BM32" s="109"/>
      <c r="BN32" s="107">
        <f>[1]Parametres!$E31</f>
        <v>16</v>
      </c>
      <c r="BO32" s="107">
        <f>[1]Analytique!$CZ68</f>
        <v>0</v>
      </c>
      <c r="BP32" s="108">
        <f t="shared" si="18"/>
        <v>16</v>
      </c>
      <c r="BQ32" s="110"/>
      <c r="BR32" s="114"/>
      <c r="BU32" s="115"/>
      <c r="BV32" s="114"/>
      <c r="BY32" s="115"/>
    </row>
    <row r="33" spans="1:77" ht="31.5" hidden="1" customHeight="1" x14ac:dyDescent="0.2">
      <c r="A33" s="121"/>
      <c r="B33" s="122"/>
      <c r="C33" s="122"/>
      <c r="D33" s="122"/>
      <c r="E33" s="122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0"/>
      <c r="AH33" s="120"/>
      <c r="AI33" s="120"/>
      <c r="AJ33" s="120"/>
      <c r="AK33" s="120"/>
      <c r="AL33" s="120"/>
      <c r="AM33" s="120"/>
      <c r="AN33" s="40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113"/>
      <c r="AZ33" s="113"/>
      <c r="BA33" s="113"/>
      <c r="BB33" s="113"/>
      <c r="BE33" s="78">
        <f t="shared" si="12"/>
        <v>0</v>
      </c>
      <c r="BF33" s="98">
        <f t="shared" si="15"/>
        <v>0</v>
      </c>
      <c r="BG33" s="99" t="str">
        <f t="array" ref="BG33">IFERROR(INDEX(Date1,MATCH(TRUE,B33:AF33&gt;"",0)),"")</f>
        <v/>
      </c>
      <c r="BH33" s="99">
        <f t="shared" si="16"/>
        <v>0</v>
      </c>
      <c r="BI33" s="100"/>
      <c r="BJ33" s="106">
        <f>[1]Parametres!$D32</f>
        <v>25</v>
      </c>
      <c r="BK33" s="107">
        <f>[1]Analytique!$CW69</f>
        <v>0</v>
      </c>
      <c r="BL33" s="108">
        <f t="shared" si="17"/>
        <v>25</v>
      </c>
      <c r="BM33" s="109"/>
      <c r="BN33" s="107">
        <f>[1]Parametres!$E32</f>
        <v>16</v>
      </c>
      <c r="BO33" s="107">
        <f>[1]Analytique!$CZ69</f>
        <v>0</v>
      </c>
      <c r="BP33" s="108">
        <f t="shared" si="18"/>
        <v>16</v>
      </c>
      <c r="BQ33" s="110"/>
      <c r="BR33" s="114"/>
      <c r="BS33" s="113"/>
      <c r="BT33" s="113"/>
      <c r="BU33" s="115"/>
      <c r="BV33" s="114"/>
      <c r="BW33" s="113"/>
      <c r="BX33" s="113"/>
      <c r="BY33" s="115"/>
    </row>
    <row r="34" spans="1:77" ht="23.25" hidden="1" customHeight="1" x14ac:dyDescent="0.2">
      <c r="A34" s="124"/>
      <c r="B34" s="122"/>
      <c r="C34" s="122"/>
      <c r="D34" s="122"/>
      <c r="E34" s="122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0"/>
      <c r="AH34" s="120"/>
      <c r="AI34" s="120"/>
      <c r="AJ34" s="120"/>
      <c r="AK34" s="120"/>
      <c r="AL34" s="120"/>
      <c r="AM34" s="120"/>
      <c r="AN34" s="40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113"/>
      <c r="AZ34" s="113"/>
      <c r="BA34" s="113"/>
      <c r="BB34" s="113"/>
      <c r="BE34" s="78">
        <f t="shared" si="12"/>
        <v>0</v>
      </c>
      <c r="BF34" s="98">
        <f t="shared" si="15"/>
        <v>0</v>
      </c>
      <c r="BG34" s="99" t="str">
        <f t="array" ref="BG34">IFERROR(INDEX(Date1,MATCH(TRUE,B34:AF34&gt;"",0)),"")</f>
        <v/>
      </c>
      <c r="BH34" s="99">
        <f t="shared" si="16"/>
        <v>0</v>
      </c>
      <c r="BI34" s="100"/>
      <c r="BJ34" s="106">
        <f>[1]Parametres!$D33</f>
        <v>25</v>
      </c>
      <c r="BK34" s="107">
        <f>[1]Analytique!$CW70</f>
        <v>0</v>
      </c>
      <c r="BL34" s="108">
        <f t="shared" si="17"/>
        <v>25</v>
      </c>
      <c r="BM34" s="109"/>
      <c r="BN34" s="107">
        <f>[1]Parametres!$E33</f>
        <v>16</v>
      </c>
      <c r="BO34" s="107">
        <f>[1]Analytique!$CZ70</f>
        <v>0</v>
      </c>
      <c r="BP34" s="108">
        <f t="shared" si="18"/>
        <v>16</v>
      </c>
      <c r="BQ34" s="110"/>
      <c r="BR34" s="114"/>
      <c r="BS34" s="113"/>
      <c r="BT34" s="113"/>
      <c r="BU34" s="115"/>
      <c r="BV34" s="114"/>
      <c r="BW34" s="113"/>
      <c r="BX34" s="113"/>
      <c r="BY34" s="115"/>
    </row>
    <row r="35" spans="1:77" ht="22.5" hidden="1" customHeight="1" x14ac:dyDescent="0.2">
      <c r="A35" s="124"/>
      <c r="B35" s="122"/>
      <c r="C35" s="125"/>
      <c r="D35" s="125"/>
      <c r="E35" s="125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0"/>
      <c r="AH35" s="120"/>
      <c r="AI35" s="120"/>
      <c r="AJ35" s="120"/>
      <c r="AK35" s="120"/>
      <c r="AL35" s="120"/>
      <c r="AM35" s="120"/>
      <c r="AN35" s="40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BE35" s="78">
        <f t="shared" si="12"/>
        <v>0</v>
      </c>
      <c r="BF35" s="98">
        <f t="shared" si="15"/>
        <v>0</v>
      </c>
      <c r="BG35" s="99" t="str">
        <f t="array" ref="BG35">IFERROR(INDEX(Date1,MATCH(TRUE,B35:AF35&gt;"",0)),"")</f>
        <v/>
      </c>
      <c r="BH35" s="99">
        <f t="shared" si="16"/>
        <v>0</v>
      </c>
      <c r="BI35" s="100"/>
      <c r="BJ35" s="106">
        <f>[1]Parametres!$D34</f>
        <v>0</v>
      </c>
      <c r="BK35" s="107">
        <f>[1]Analytique!$CW71</f>
        <v>0</v>
      </c>
      <c r="BL35" s="108">
        <f t="shared" si="17"/>
        <v>0</v>
      </c>
      <c r="BM35" s="109"/>
      <c r="BN35" s="107">
        <f>[1]Parametres!$E34</f>
        <v>0</v>
      </c>
      <c r="BO35" s="107">
        <f>[1]Analytique!$CZ71</f>
        <v>0</v>
      </c>
      <c r="BP35" s="108">
        <f t="shared" si="18"/>
        <v>0</v>
      </c>
      <c r="BQ35" s="110"/>
      <c r="BR35" s="114"/>
      <c r="BS35" s="113"/>
      <c r="BT35" s="113"/>
      <c r="BU35" s="115"/>
      <c r="BV35" s="114"/>
      <c r="BW35" s="113"/>
      <c r="BX35" s="113"/>
      <c r="BY35" s="115"/>
    </row>
    <row r="36" spans="1:77" ht="20.25" hidden="1" customHeight="1" x14ac:dyDescent="0.2">
      <c r="A36" s="124"/>
      <c r="B36" s="122"/>
      <c r="C36" s="122"/>
      <c r="D36" s="122"/>
      <c r="E36" s="122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20"/>
      <c r="AH36" s="120"/>
      <c r="AI36" s="120"/>
      <c r="AJ36" s="120"/>
      <c r="AK36" s="120"/>
      <c r="AL36" s="120"/>
      <c r="AM36" s="120"/>
      <c r="AN36" s="40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BE36" s="78">
        <f t="shared" si="12"/>
        <v>0</v>
      </c>
      <c r="BF36" s="98">
        <f t="shared" si="15"/>
        <v>0</v>
      </c>
      <c r="BG36" s="99" t="str">
        <f t="array" ref="BG36">IFERROR(INDEX(Date1,MATCH(TRUE,B36:AF36&gt;"",0)),"")</f>
        <v/>
      </c>
      <c r="BH36" s="99">
        <f t="shared" si="16"/>
        <v>0</v>
      </c>
      <c r="BI36" s="100"/>
      <c r="BJ36" s="106">
        <f>[1]Parametres!$D35</f>
        <v>0</v>
      </c>
      <c r="BK36" s="107">
        <f>[1]Analytique!$CW72</f>
        <v>0</v>
      </c>
      <c r="BL36" s="108">
        <f t="shared" si="17"/>
        <v>0</v>
      </c>
      <c r="BM36" s="109"/>
      <c r="BN36" s="107">
        <f>[1]Parametres!$E35</f>
        <v>0</v>
      </c>
      <c r="BO36" s="107">
        <f>[1]Analytique!$CZ72</f>
        <v>0</v>
      </c>
      <c r="BP36" s="108">
        <f t="shared" si="18"/>
        <v>0</v>
      </c>
      <c r="BQ36" s="110"/>
      <c r="BR36" s="114"/>
      <c r="BS36" s="113"/>
      <c r="BT36" s="113"/>
      <c r="BU36" s="115"/>
      <c r="BV36" s="114"/>
      <c r="BW36" s="113"/>
      <c r="BX36" s="113"/>
      <c r="BY36" s="115"/>
    </row>
    <row r="37" spans="1:77" ht="20.25" hidden="1" customHeight="1" x14ac:dyDescent="0.2">
      <c r="A37" s="124"/>
      <c r="B37" s="122"/>
      <c r="C37" s="122"/>
      <c r="D37" s="122"/>
      <c r="E37" s="122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20"/>
      <c r="AH37" s="120"/>
      <c r="AI37" s="120"/>
      <c r="AJ37" s="120"/>
      <c r="AK37" s="120"/>
      <c r="AL37" s="120"/>
      <c r="AM37" s="120"/>
      <c r="AN37" s="40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BE37" s="78">
        <f t="shared" si="12"/>
        <v>0</v>
      </c>
      <c r="BF37" s="98">
        <f t="shared" si="15"/>
        <v>0</v>
      </c>
      <c r="BG37" s="99" t="str">
        <f t="array" ref="BG37">IFERROR(INDEX(Date1,MATCH(TRUE,B37:AF37&gt;"",0)),"")</f>
        <v/>
      </c>
      <c r="BH37" s="99">
        <f t="shared" si="16"/>
        <v>0</v>
      </c>
      <c r="BI37" s="100"/>
      <c r="BJ37" s="106">
        <f>[1]Parametres!$D36</f>
        <v>0</v>
      </c>
      <c r="BK37" s="107">
        <f>[1]Analytique!$CW73</f>
        <v>0</v>
      </c>
      <c r="BL37" s="108">
        <f t="shared" si="17"/>
        <v>0</v>
      </c>
      <c r="BM37" s="109"/>
      <c r="BN37" s="107">
        <f>[1]Parametres!$E36</f>
        <v>0</v>
      </c>
      <c r="BO37" s="107">
        <f>[1]Analytique!$CZ73</f>
        <v>0</v>
      </c>
      <c r="BP37" s="108">
        <f t="shared" si="18"/>
        <v>0</v>
      </c>
      <c r="BQ37" s="110"/>
      <c r="BR37" s="114"/>
      <c r="BS37" s="113"/>
      <c r="BT37" s="113"/>
      <c r="BU37" s="115"/>
      <c r="BV37" s="114"/>
      <c r="BW37" s="113"/>
      <c r="BX37" s="113"/>
      <c r="BY37" s="115"/>
    </row>
    <row r="38" spans="1:77" ht="25.5" hidden="1" customHeight="1" x14ac:dyDescent="0.2">
      <c r="A38" s="124"/>
      <c r="B38" s="122"/>
      <c r="C38" s="122"/>
      <c r="D38" s="122"/>
      <c r="E38" s="122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0"/>
      <c r="AH38" s="120"/>
      <c r="AI38" s="120"/>
      <c r="AJ38" s="120"/>
      <c r="AK38" s="120"/>
      <c r="AL38" s="120"/>
      <c r="AM38" s="120"/>
      <c r="AN38" s="40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BE38" s="78">
        <f t="shared" si="12"/>
        <v>0</v>
      </c>
      <c r="BF38" s="98">
        <f t="shared" si="15"/>
        <v>0</v>
      </c>
      <c r="BG38" s="99" t="str">
        <f t="array" ref="BG38">IFERROR(INDEX(Date1,MATCH(TRUE,B38:AF38&gt;"",0)),"")</f>
        <v/>
      </c>
      <c r="BH38" s="99">
        <f t="shared" si="16"/>
        <v>0</v>
      </c>
      <c r="BI38" s="100"/>
      <c r="BJ38" s="106">
        <f>[1]Parametres!$D37</f>
        <v>0</v>
      </c>
      <c r="BK38" s="107">
        <f>[1]Analytique!$CW74</f>
        <v>0</v>
      </c>
      <c r="BL38" s="108">
        <f t="shared" si="17"/>
        <v>0</v>
      </c>
      <c r="BM38" s="109"/>
      <c r="BN38" s="107">
        <f>[1]Parametres!$E37</f>
        <v>0</v>
      </c>
      <c r="BO38" s="107">
        <f>[1]Analytique!$CZ74</f>
        <v>0</v>
      </c>
      <c r="BP38" s="108">
        <f t="shared" si="18"/>
        <v>0</v>
      </c>
      <c r="BQ38" s="110"/>
      <c r="BR38" s="114"/>
      <c r="BS38" s="113"/>
      <c r="BT38" s="113"/>
      <c r="BU38" s="115"/>
      <c r="BV38" s="114"/>
      <c r="BW38" s="113"/>
      <c r="BX38" s="113"/>
      <c r="BY38" s="115"/>
    </row>
    <row r="39" spans="1:77" s="16" customFormat="1" ht="22.5" hidden="1" customHeight="1" x14ac:dyDescent="0.2">
      <c r="A39" s="124"/>
      <c r="B39" s="122"/>
      <c r="C39" s="122"/>
      <c r="D39" s="122"/>
      <c r="E39" s="122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0"/>
      <c r="AH39" s="120"/>
      <c r="AI39" s="120"/>
      <c r="AJ39" s="120"/>
      <c r="AK39" s="120"/>
      <c r="AL39" s="120"/>
      <c r="AM39" s="120"/>
      <c r="AN39" s="40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5"/>
      <c r="AZ39" s="5"/>
      <c r="BA39" s="5"/>
      <c r="BB39" s="5"/>
      <c r="BE39" s="78">
        <f t="shared" si="12"/>
        <v>0</v>
      </c>
      <c r="BF39" s="98">
        <f t="shared" si="15"/>
        <v>0</v>
      </c>
      <c r="BG39" s="99" t="str">
        <f t="array" ref="BG39">IFERROR(INDEX(Date1,MATCH(TRUE,B39:AF39&gt;"",0)),"")</f>
        <v/>
      </c>
      <c r="BH39" s="99">
        <f t="shared" si="16"/>
        <v>0</v>
      </c>
      <c r="BI39" s="100"/>
      <c r="BJ39" s="106" t="str">
        <f>[1]Parametres!$D38</f>
        <v>Jours Fériés</v>
      </c>
      <c r="BK39" s="107">
        <f>[1]Analytique!$CW75</f>
        <v>0</v>
      </c>
      <c r="BL39" s="108" t="e">
        <f t="shared" si="17"/>
        <v>#VALUE!</v>
      </c>
      <c r="BM39" s="109"/>
      <c r="BN39" s="107">
        <f>[1]Parametres!$E38</f>
        <v>0</v>
      </c>
      <c r="BO39" s="107">
        <f>[1]Analytique!$CZ75</f>
        <v>0</v>
      </c>
      <c r="BP39" s="108">
        <f t="shared" si="18"/>
        <v>0</v>
      </c>
      <c r="BQ39" s="110"/>
      <c r="BR39" s="111"/>
      <c r="BS39" s="78"/>
      <c r="BT39" s="78"/>
      <c r="BU39" s="112"/>
      <c r="BV39" s="111"/>
      <c r="BW39" s="78"/>
      <c r="BX39" s="78"/>
      <c r="BY39" s="112"/>
    </row>
    <row r="40" spans="1:77" ht="30" hidden="1" customHeight="1" x14ac:dyDescent="0.2">
      <c r="A40" s="124"/>
      <c r="B40" s="122"/>
      <c r="C40" s="122"/>
      <c r="D40" s="122"/>
      <c r="E40" s="122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0"/>
      <c r="AH40" s="120"/>
      <c r="AI40" s="120"/>
      <c r="AJ40" s="120"/>
      <c r="AK40" s="120"/>
      <c r="AL40" s="120"/>
      <c r="AM40" s="120"/>
      <c r="AN40" s="40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BE40" s="78">
        <f t="shared" si="12"/>
        <v>0</v>
      </c>
      <c r="BF40" s="98">
        <f t="shared" si="15"/>
        <v>0</v>
      </c>
      <c r="BG40" s="99" t="str">
        <f t="array" ref="BG40">IFERROR(INDEX(Date1,MATCH(TRUE,B40:AF40&gt;"",0)),"")</f>
        <v/>
      </c>
      <c r="BH40" s="99">
        <f t="shared" si="16"/>
        <v>0</v>
      </c>
      <c r="BI40" s="100"/>
      <c r="BJ40" s="106">
        <f>[1]Parametres!$D39</f>
        <v>43101</v>
      </c>
      <c r="BK40" s="107">
        <f>[1]Analytique!$CW76</f>
        <v>0</v>
      </c>
      <c r="BL40" s="108">
        <f t="shared" si="17"/>
        <v>43101</v>
      </c>
      <c r="BM40" s="109"/>
      <c r="BN40" s="107">
        <f>[1]Parametres!$E39</f>
        <v>0</v>
      </c>
      <c r="BO40" s="107">
        <f>[1]Analytique!$CZ76</f>
        <v>0</v>
      </c>
      <c r="BP40" s="108">
        <f t="shared" si="18"/>
        <v>0</v>
      </c>
      <c r="BQ40" s="110"/>
      <c r="BR40" s="114"/>
      <c r="BS40" s="113"/>
      <c r="BT40" s="113"/>
      <c r="BU40" s="115"/>
      <c r="BV40" s="114"/>
      <c r="BW40" s="113"/>
      <c r="BX40" s="113"/>
      <c r="BY40" s="115"/>
    </row>
    <row r="41" spans="1:77" ht="25.5" hidden="1" customHeight="1" x14ac:dyDescent="0.2">
      <c r="A41" s="124"/>
      <c r="B41" s="122"/>
      <c r="C41" s="122"/>
      <c r="D41" s="122"/>
      <c r="E41" s="122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97"/>
      <c r="AH41" s="97"/>
      <c r="AI41" s="97"/>
      <c r="AJ41" s="97"/>
      <c r="AK41" s="97"/>
      <c r="AL41" s="97"/>
      <c r="AM41" s="97"/>
      <c r="AN41" s="40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16"/>
      <c r="AZ41" s="16"/>
      <c r="BA41" s="16"/>
      <c r="BB41" s="16"/>
      <c r="BE41" s="78">
        <f t="shared" si="12"/>
        <v>0</v>
      </c>
      <c r="BF41" s="98">
        <f t="shared" si="15"/>
        <v>0</v>
      </c>
      <c r="BG41" s="99" t="str">
        <f t="array" ref="BG41">IFERROR(INDEX(Date1,MATCH(TRUE,B41:AF41&gt;"",0)),"")</f>
        <v/>
      </c>
      <c r="BH41" s="99">
        <f t="shared" si="16"/>
        <v>0</v>
      </c>
      <c r="BI41" s="100"/>
      <c r="BJ41" s="106">
        <f>[1]Parametres!$D40</f>
        <v>43221</v>
      </c>
      <c r="BK41" s="107">
        <f>[1]Analytique!$CW77</f>
        <v>0</v>
      </c>
      <c r="BL41" s="108">
        <f t="shared" si="17"/>
        <v>43221</v>
      </c>
      <c r="BM41" s="109"/>
      <c r="BN41" s="107">
        <f>[1]Parametres!$E40</f>
        <v>0</v>
      </c>
      <c r="BO41" s="107">
        <f>[1]Analytique!$CZ77</f>
        <v>23</v>
      </c>
      <c r="BP41" s="108">
        <f t="shared" si="18"/>
        <v>-23</v>
      </c>
      <c r="BQ41" s="110"/>
      <c r="BR41" s="114"/>
      <c r="BS41" s="113"/>
      <c r="BT41" s="113"/>
      <c r="BU41" s="115"/>
      <c r="BV41" s="114"/>
      <c r="BW41" s="113"/>
      <c r="BX41" s="113"/>
      <c r="BY41" s="115"/>
    </row>
    <row r="42" spans="1:77" ht="30.75" hidden="1" customHeight="1" x14ac:dyDescent="0.2">
      <c r="A42" s="121"/>
      <c r="B42" s="122"/>
      <c r="C42" s="122"/>
      <c r="D42" s="122"/>
      <c r="E42" s="122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26"/>
      <c r="AH42" s="126"/>
      <c r="AI42" s="126"/>
      <c r="AJ42" s="126"/>
      <c r="AK42" s="126"/>
      <c r="AL42" s="126"/>
      <c r="AM42" s="126"/>
      <c r="AN42" s="40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BE42" s="78">
        <f t="shared" si="12"/>
        <v>0</v>
      </c>
      <c r="BF42" s="98">
        <f t="shared" si="15"/>
        <v>0</v>
      </c>
      <c r="BG42" s="99" t="str">
        <f t="array" ref="BG42">IFERROR(INDEX(Date1,MATCH(TRUE,B42:AF42&gt;"",0)),"")</f>
        <v/>
      </c>
      <c r="BH42" s="99">
        <f t="shared" si="16"/>
        <v>0</v>
      </c>
      <c r="BI42" s="100"/>
      <c r="BJ42" s="106">
        <f>[1]Parametres!$D41</f>
        <v>43228</v>
      </c>
      <c r="BK42" s="107">
        <f>[1]Analytique!$CW78</f>
        <v>0</v>
      </c>
      <c r="BL42" s="108">
        <f t="shared" si="17"/>
        <v>43228</v>
      </c>
      <c r="BM42" s="109"/>
      <c r="BN42" s="107">
        <f>[1]Parametres!$E41</f>
        <v>0</v>
      </c>
      <c r="BO42" s="107">
        <f>[1]Analytique!$CZ78</f>
        <v>0</v>
      </c>
      <c r="BP42" s="108">
        <f t="shared" si="18"/>
        <v>0</v>
      </c>
      <c r="BQ42" s="110"/>
      <c r="BR42" s="114"/>
      <c r="BS42" s="113"/>
      <c r="BT42" s="113"/>
      <c r="BU42" s="115"/>
      <c r="BV42" s="114"/>
      <c r="BW42" s="113"/>
      <c r="BX42" s="113"/>
      <c r="BY42" s="115"/>
    </row>
    <row r="43" spans="1:77" ht="30" customHeight="1" thickBot="1" x14ac:dyDescent="0.25">
      <c r="A43" s="124"/>
      <c r="B43" s="122"/>
      <c r="C43" s="122"/>
      <c r="D43" s="122"/>
      <c r="E43" s="122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6"/>
      <c r="AH43" s="126"/>
      <c r="AI43" s="126"/>
      <c r="AJ43" s="126"/>
      <c r="AK43" s="126"/>
      <c r="AL43" s="126"/>
      <c r="AM43" s="126"/>
      <c r="AN43" s="40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BE43" s="78">
        <f t="shared" si="12"/>
        <v>0</v>
      </c>
      <c r="BF43" s="127" t="s">
        <v>11</v>
      </c>
      <c r="BG43" s="127" t="s">
        <v>12</v>
      </c>
      <c r="BH43" s="127" t="s">
        <v>13</v>
      </c>
      <c r="BI43" s="128"/>
      <c r="BJ43" s="129" t="s">
        <v>27</v>
      </c>
      <c r="BK43" s="130" t="s">
        <v>16</v>
      </c>
      <c r="BL43" s="130" t="s">
        <v>19</v>
      </c>
      <c r="BM43" s="130"/>
      <c r="BN43" s="131" t="s">
        <v>27</v>
      </c>
      <c r="BO43" s="131" t="s">
        <v>16</v>
      </c>
      <c r="BP43" s="130" t="s">
        <v>20</v>
      </c>
      <c r="BQ43" s="130"/>
      <c r="BR43" s="131" t="s">
        <v>27</v>
      </c>
      <c r="BS43" s="131" t="s">
        <v>16</v>
      </c>
      <c r="BT43" s="130" t="s">
        <v>25</v>
      </c>
      <c r="BU43" s="130"/>
      <c r="BV43" s="131" t="s">
        <v>27</v>
      </c>
      <c r="BW43" s="131" t="s">
        <v>16</v>
      </c>
      <c r="BX43" s="130" t="s">
        <v>26</v>
      </c>
      <c r="BY43" s="130"/>
    </row>
    <row r="44" spans="1:77" ht="16.5" hidden="1" customHeight="1" x14ac:dyDescent="0.2">
      <c r="A44" s="132"/>
      <c r="B44" s="133"/>
      <c r="C44" s="133"/>
      <c r="D44" s="133"/>
      <c r="E44" s="133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134"/>
      <c r="AG44" s="116"/>
      <c r="AH44" s="116"/>
      <c r="AI44" s="116"/>
      <c r="AJ44" s="116"/>
      <c r="AK44" s="116"/>
      <c r="AL44" s="116"/>
      <c r="AM44" s="116"/>
      <c r="AN44" s="40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BE44" s="78">
        <f t="shared" si="12"/>
        <v>0</v>
      </c>
      <c r="BF44" s="127"/>
      <c r="BG44" s="127"/>
      <c r="BH44" s="127"/>
      <c r="BI44" s="128"/>
      <c r="BJ44" s="129"/>
      <c r="BK44" s="130"/>
      <c r="BL44" s="131"/>
      <c r="BM44" s="131"/>
      <c r="BN44" s="131"/>
      <c r="BO44" s="131"/>
      <c r="BP44" s="131"/>
      <c r="BQ44" s="131"/>
      <c r="BR44" s="131"/>
      <c r="BS44" s="131"/>
      <c r="BT44" s="131"/>
      <c r="BU44" s="131"/>
      <c r="BV44" s="131"/>
      <c r="BW44" s="131"/>
      <c r="BX44" s="131"/>
      <c r="BY44" s="131"/>
    </row>
    <row r="45" spans="1:77" ht="16.5" customHeight="1" thickBot="1" x14ac:dyDescent="0.25">
      <c r="A45" s="135"/>
      <c r="B45" s="136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8"/>
      <c r="AG45" s="139"/>
      <c r="AH45" s="139"/>
      <c r="AI45" s="139"/>
      <c r="AJ45" s="139"/>
      <c r="AK45" s="139"/>
      <c r="AL45" s="139"/>
      <c r="AM45" s="139"/>
      <c r="AN45" s="40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BE45" s="78">
        <f t="shared" si="12"/>
        <v>0</v>
      </c>
      <c r="BF45" s="127"/>
      <c r="BG45" s="127"/>
      <c r="BH45" s="127"/>
      <c r="BI45" s="128"/>
      <c r="BJ45" s="140"/>
      <c r="BK45" s="141"/>
      <c r="BL45" s="141" t="s">
        <v>17</v>
      </c>
      <c r="BM45" s="141"/>
      <c r="BN45" s="142"/>
      <c r="BO45" s="142"/>
      <c r="BP45" s="141" t="s">
        <v>17</v>
      </c>
      <c r="BQ45" s="141"/>
      <c r="BR45" s="142"/>
      <c r="BS45" s="142"/>
      <c r="BT45" s="141" t="s">
        <v>17</v>
      </c>
      <c r="BU45" s="141"/>
      <c r="BV45" s="142"/>
      <c r="BW45" s="142"/>
      <c r="BX45" s="141" t="s">
        <v>17</v>
      </c>
      <c r="BY45" s="141"/>
    </row>
    <row r="46" spans="1:77" ht="16.5" customHeight="1" x14ac:dyDescent="0.2">
      <c r="A46" s="143" t="str">
        <f>[1]Interface!F12</f>
        <v>BARRET Alexandre</v>
      </c>
      <c r="B46" s="34"/>
      <c r="C46" s="35" t="s">
        <v>18</v>
      </c>
      <c r="D46" s="144" t="s">
        <v>18</v>
      </c>
      <c r="E46" s="35" t="s">
        <v>18</v>
      </c>
      <c r="F46" s="36"/>
      <c r="G46" s="36"/>
      <c r="H46" s="145" t="s">
        <v>22</v>
      </c>
      <c r="I46" s="36"/>
      <c r="J46" s="145" t="s">
        <v>22</v>
      </c>
      <c r="K46" s="37"/>
      <c r="L46" s="35" t="s">
        <v>18</v>
      </c>
      <c r="M46" s="36"/>
      <c r="N46" s="36"/>
      <c r="O46" s="35" t="s">
        <v>18</v>
      </c>
      <c r="P46" s="35" t="s">
        <v>18</v>
      </c>
      <c r="Q46" s="35" t="s">
        <v>18</v>
      </c>
      <c r="R46" s="144" t="s">
        <v>18</v>
      </c>
      <c r="S46" s="36" t="s">
        <v>18</v>
      </c>
      <c r="T46" s="36"/>
      <c r="U46" s="36"/>
      <c r="V46" s="35" t="s">
        <v>18</v>
      </c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139"/>
      <c r="AH46" s="139"/>
      <c r="AI46" s="139"/>
      <c r="AJ46" s="139"/>
      <c r="AK46" s="139"/>
      <c r="AL46" s="139"/>
      <c r="AM46" s="139"/>
      <c r="AN46" s="40">
        <f t="shared" ref="AN46:AN54" si="19">COUNTIF(B46:AF46,"S")</f>
        <v>0</v>
      </c>
      <c r="AO46" s="41">
        <f t="shared" ref="AO46:AO54" si="20">COUNTIF(A46:AE46,"F")</f>
        <v>0</v>
      </c>
      <c r="AP46" s="41">
        <f t="shared" ref="AP46:AP54" si="21">COUNTIF(B46:AF46,"AT")</f>
        <v>0</v>
      </c>
      <c r="AQ46" s="41">
        <f t="shared" ref="AQ46:AQ54" si="22">COUNTIF($B46:$AF46,"P")</f>
        <v>10</v>
      </c>
      <c r="AR46" s="41">
        <f t="shared" ref="AR46:AR54" si="23">COUNTIF($B46:$AF46,"M")</f>
        <v>0</v>
      </c>
      <c r="AS46" s="41">
        <f t="shared" ref="AS46:AS54" si="24">COUNTIF($B46:$AF46,"A")</f>
        <v>0</v>
      </c>
      <c r="AT46" s="41">
        <f t="shared" ref="AT46:AT54" si="25">COUNTIF($B46:$AF46,"C")</f>
        <v>0</v>
      </c>
      <c r="AU46" s="41">
        <f t="shared" ref="AU46:AU54" si="26">COUNTIF($B46:$AF46,"CA")</f>
        <v>0</v>
      </c>
      <c r="AV46" s="41">
        <f t="shared" ref="AV46:AV54" si="27">COUNTIF($B46:$AF46,"SS")</f>
        <v>0</v>
      </c>
      <c r="AW46" s="41">
        <f t="shared" ref="AW46:AW54" si="28">COUNTIF($B46:$AF46,"R")</f>
        <v>2</v>
      </c>
      <c r="AX46" s="41">
        <f t="shared" ref="AX46:AX54" si="29">COUNTIF($B46:$AF46,"CE")</f>
        <v>0</v>
      </c>
      <c r="BE46" s="42" t="str">
        <f t="shared" si="12"/>
        <v>BARRET Alexandre</v>
      </c>
      <c r="BF46" s="43">
        <f t="shared" ref="BF46:BF55" si="30">IF(BG46=0,0,COUNTIF(B46:AF46,"R")+COUNTIF(B46:AF46,"C"))+COUNTIF(B46:AF46,"SS")+COUNTIF(B46:AF46,"CA")+COUNTIF(B46:AF46,"CE")</f>
        <v>2</v>
      </c>
      <c r="BG46" s="44">
        <f t="array" ref="BG46">IFERROR(INDEX(Date5,MATCH(TRUE,B46:AF46&gt;"",0)),"")</f>
        <v>43222</v>
      </c>
      <c r="BH46" s="44">
        <f t="shared" ref="BH46:BH55" si="31">IF(BF46=0,0,WORKDAY(BG46,BF46,$C$364:$F$375))</f>
        <v>43224</v>
      </c>
      <c r="BI46" s="146" t="str">
        <f t="shared" ref="BI46:BI55" si="32">IF(AW46&gt;0,"Repos compensateurs","")&amp;" "&amp;IF(AT46&gt;0,"Congès payés","")&amp;" "&amp;IF(AU46&gt;0,"Congès Anciennetés","")&amp;" "&amp;IF(AV46&gt;0,"Congès Sans Solde","")&amp;" "&amp;IF(AX46&gt;0,"Congès exceptionnels","")</f>
        <v xml:space="preserve">Repos compensateurs    </v>
      </c>
      <c r="BJ46" s="46">
        <f>[1]Parametres!D28</f>
        <v>25</v>
      </c>
      <c r="BK46" s="46">
        <f>[1]Analytique!$CW68</f>
        <v>0</v>
      </c>
      <c r="BL46" s="47">
        <f t="shared" ref="BL46:BL55" si="33">BJ46-BK46</f>
        <v>25</v>
      </c>
      <c r="BM46" s="48" t="s">
        <v>19</v>
      </c>
      <c r="BN46" s="46">
        <f>[1]Parametres!E28</f>
        <v>16</v>
      </c>
      <c r="BO46" s="46">
        <f>[1]Analytique!CZ68</f>
        <v>0</v>
      </c>
      <c r="BP46" s="47">
        <f t="shared" ref="BP46:BP55" si="34">BN46-BO46</f>
        <v>16</v>
      </c>
      <c r="BQ46" s="147" t="s">
        <v>20</v>
      </c>
      <c r="BR46" s="148">
        <f>[1]Parametres!F28</f>
        <v>2</v>
      </c>
      <c r="BS46" s="148">
        <f>[1]Analytique!CX68</f>
        <v>0</v>
      </c>
      <c r="BT46" s="149">
        <f>BR46-BS46</f>
        <v>2</v>
      </c>
      <c r="BU46" s="150" t="s">
        <v>25</v>
      </c>
      <c r="BV46" s="148">
        <f>[1]Parametres!J28</f>
        <v>0</v>
      </c>
      <c r="BW46" s="148">
        <f>[1]Analytique!DB68</f>
        <v>0</v>
      </c>
      <c r="BX46" s="149">
        <f>BV46-BW46</f>
        <v>0</v>
      </c>
      <c r="BY46" s="151" t="s">
        <v>26</v>
      </c>
    </row>
    <row r="47" spans="1:77" ht="16.5" customHeight="1" x14ac:dyDescent="0.2">
      <c r="A47" s="152" t="str">
        <f>[1]Interface!F13</f>
        <v>BOURRIQUET  Jacqueline</v>
      </c>
      <c r="B47" s="54"/>
      <c r="C47" s="54" t="s">
        <v>18</v>
      </c>
      <c r="D47" s="144" t="s">
        <v>18</v>
      </c>
      <c r="E47" s="53" t="s">
        <v>18</v>
      </c>
      <c r="F47" s="54"/>
      <c r="G47" s="54"/>
      <c r="H47" s="153" t="s">
        <v>25</v>
      </c>
      <c r="I47" s="54"/>
      <c r="J47" s="153" t="s">
        <v>25</v>
      </c>
      <c r="K47" s="55"/>
      <c r="L47" s="153" t="s">
        <v>25</v>
      </c>
      <c r="M47" s="54"/>
      <c r="N47" s="54"/>
      <c r="O47" s="53" t="s">
        <v>18</v>
      </c>
      <c r="P47" s="53" t="s">
        <v>18</v>
      </c>
      <c r="Q47" s="154" t="s">
        <v>28</v>
      </c>
      <c r="R47" s="155" t="s">
        <v>28</v>
      </c>
      <c r="S47" s="53" t="s">
        <v>18</v>
      </c>
      <c r="T47" s="54"/>
      <c r="U47" s="54"/>
      <c r="V47" s="53" t="s">
        <v>18</v>
      </c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139"/>
      <c r="AH47" s="139"/>
      <c r="AI47" s="139"/>
      <c r="AJ47" s="139"/>
      <c r="AK47" s="139"/>
      <c r="AL47" s="139"/>
      <c r="AM47" s="139"/>
      <c r="AN47" s="40">
        <f t="shared" si="19"/>
        <v>0</v>
      </c>
      <c r="AO47" s="41">
        <f t="shared" si="20"/>
        <v>0</v>
      </c>
      <c r="AP47" s="41">
        <f t="shared" si="21"/>
        <v>0</v>
      </c>
      <c r="AQ47" s="41">
        <f t="shared" si="22"/>
        <v>7</v>
      </c>
      <c r="AR47" s="41">
        <f t="shared" si="23"/>
        <v>2</v>
      </c>
      <c r="AS47" s="41">
        <f t="shared" si="24"/>
        <v>0</v>
      </c>
      <c r="AT47" s="41">
        <f t="shared" si="25"/>
        <v>0</v>
      </c>
      <c r="AU47" s="41">
        <f t="shared" si="26"/>
        <v>3</v>
      </c>
      <c r="AV47" s="41">
        <f t="shared" si="27"/>
        <v>0</v>
      </c>
      <c r="AW47" s="41">
        <f t="shared" si="28"/>
        <v>0</v>
      </c>
      <c r="AX47" s="41">
        <f t="shared" si="29"/>
        <v>0</v>
      </c>
      <c r="BE47" s="58" t="str">
        <f t="shared" si="12"/>
        <v>BOURRIQUET  Jacqueline</v>
      </c>
      <c r="BF47" s="59">
        <f t="shared" si="30"/>
        <v>3</v>
      </c>
      <c r="BG47" s="60">
        <f t="array" ref="BG47">IFERROR(INDEX(Date5,MATCH(TRUE,B47:AF47&gt;"",0)),"")</f>
        <v>43222</v>
      </c>
      <c r="BH47" s="60">
        <f t="shared" si="31"/>
        <v>43227</v>
      </c>
      <c r="BI47" s="156" t="str">
        <f t="shared" si="32"/>
        <v xml:space="preserve">  Congès Anciennetés  </v>
      </c>
      <c r="BJ47" s="157">
        <f>[1]Parametres!D29</f>
        <v>25</v>
      </c>
      <c r="BK47" s="157">
        <f>[1]Analytique!$CW69</f>
        <v>0</v>
      </c>
      <c r="BL47" s="158">
        <f t="shared" si="33"/>
        <v>25</v>
      </c>
      <c r="BM47" s="64" t="s">
        <v>19</v>
      </c>
      <c r="BN47" s="62">
        <f>[1]Parametres!E29</f>
        <v>16</v>
      </c>
      <c r="BO47" s="157">
        <f>[1]Analytique!CZ69</f>
        <v>0</v>
      </c>
      <c r="BP47" s="63">
        <f t="shared" si="34"/>
        <v>16</v>
      </c>
      <c r="BQ47" s="159" t="s">
        <v>20</v>
      </c>
      <c r="BR47" s="160">
        <f>[1]Parametres!F29</f>
        <v>6</v>
      </c>
      <c r="BS47" s="160">
        <f>[1]Analytique!CX69</f>
        <v>0</v>
      </c>
      <c r="BT47" s="161">
        <f t="shared" ref="BT47:BT55" si="35">BR47-BS47</f>
        <v>6</v>
      </c>
      <c r="BU47" s="162" t="s">
        <v>25</v>
      </c>
      <c r="BV47" s="160">
        <f>[1]Parametres!J29</f>
        <v>0</v>
      </c>
      <c r="BW47" s="160">
        <f>[1]Analytique!DB69</f>
        <v>0</v>
      </c>
      <c r="BX47" s="161">
        <f t="shared" ref="BX47:BX55" si="36">BV47-BW47</f>
        <v>0</v>
      </c>
      <c r="BY47" s="163" t="s">
        <v>26</v>
      </c>
    </row>
    <row r="48" spans="1:77" ht="16.5" customHeight="1" x14ac:dyDescent="0.2">
      <c r="A48" s="164" t="str">
        <f>[1]Interface!F14</f>
        <v>DUMONT Guillaume</v>
      </c>
      <c r="B48" s="54"/>
      <c r="C48" s="154" t="s">
        <v>26</v>
      </c>
      <c r="D48" s="155" t="s">
        <v>26</v>
      </c>
      <c r="E48" s="154" t="s">
        <v>26</v>
      </c>
      <c r="F48" s="54"/>
      <c r="G48" s="54"/>
      <c r="H48" s="154" t="s">
        <v>26</v>
      </c>
      <c r="I48" s="54"/>
      <c r="J48" s="154" t="s">
        <v>26</v>
      </c>
      <c r="K48" s="55"/>
      <c r="L48" s="53" t="s">
        <v>18</v>
      </c>
      <c r="M48" s="54"/>
      <c r="N48" s="54"/>
      <c r="O48" s="53" t="s">
        <v>18</v>
      </c>
      <c r="P48" s="53" t="s">
        <v>18</v>
      </c>
      <c r="Q48" s="67" t="s">
        <v>18</v>
      </c>
      <c r="R48" s="35" t="s">
        <v>18</v>
      </c>
      <c r="S48" s="54" t="s">
        <v>18</v>
      </c>
      <c r="T48" s="54"/>
      <c r="U48" s="54"/>
      <c r="V48" s="53" t="s">
        <v>18</v>
      </c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139"/>
      <c r="AH48" s="139"/>
      <c r="AI48" s="139"/>
      <c r="AJ48" s="139"/>
      <c r="AK48" s="139"/>
      <c r="AL48" s="139"/>
      <c r="AM48" s="139"/>
      <c r="AN48" s="40">
        <f t="shared" si="19"/>
        <v>0</v>
      </c>
      <c r="AO48" s="41">
        <f t="shared" si="20"/>
        <v>0</v>
      </c>
      <c r="AP48" s="41">
        <f t="shared" si="21"/>
        <v>0</v>
      </c>
      <c r="AQ48" s="41">
        <f t="shared" si="22"/>
        <v>7</v>
      </c>
      <c r="AR48" s="41">
        <f t="shared" si="23"/>
        <v>0</v>
      </c>
      <c r="AS48" s="41">
        <f t="shared" si="24"/>
        <v>0</v>
      </c>
      <c r="AT48" s="41">
        <f t="shared" si="25"/>
        <v>0</v>
      </c>
      <c r="AU48" s="41">
        <f t="shared" si="26"/>
        <v>0</v>
      </c>
      <c r="AV48" s="41">
        <f t="shared" si="27"/>
        <v>0</v>
      </c>
      <c r="AW48" s="41">
        <f t="shared" si="28"/>
        <v>0</v>
      </c>
      <c r="AX48" s="41">
        <f t="shared" si="29"/>
        <v>5</v>
      </c>
      <c r="BE48" s="58" t="str">
        <f t="shared" si="12"/>
        <v>DUMONT Guillaume</v>
      </c>
      <c r="BF48" s="59">
        <f t="shared" si="30"/>
        <v>5</v>
      </c>
      <c r="BG48" s="60">
        <f t="array" ref="BG48">IFERROR(INDEX(Date5,MATCH(TRUE,B48:AF48&gt;"",0)),"")</f>
        <v>43222</v>
      </c>
      <c r="BH48" s="60">
        <f t="shared" si="31"/>
        <v>43229</v>
      </c>
      <c r="BI48" s="156" t="str">
        <f t="shared" si="32"/>
        <v xml:space="preserve">    Congès exceptionnels</v>
      </c>
      <c r="BJ48" s="157">
        <f>[1]Parametres!D30</f>
        <v>25</v>
      </c>
      <c r="BK48" s="157">
        <f>[1]Analytique!$CW70</f>
        <v>0</v>
      </c>
      <c r="BL48" s="158">
        <f t="shared" si="33"/>
        <v>25</v>
      </c>
      <c r="BM48" s="64" t="s">
        <v>19</v>
      </c>
      <c r="BN48" s="62">
        <f>[1]Parametres!E30</f>
        <v>16</v>
      </c>
      <c r="BO48" s="157">
        <f>[1]Analytique!CZ70</f>
        <v>0</v>
      </c>
      <c r="BP48" s="63">
        <f t="shared" si="34"/>
        <v>16</v>
      </c>
      <c r="BQ48" s="159" t="s">
        <v>20</v>
      </c>
      <c r="BR48" s="160">
        <f>[1]Parametres!F30</f>
        <v>0</v>
      </c>
      <c r="BS48" s="160">
        <f>[1]Analytique!CX70</f>
        <v>0</v>
      </c>
      <c r="BT48" s="161">
        <f t="shared" si="35"/>
        <v>0</v>
      </c>
      <c r="BU48" s="162" t="s">
        <v>25</v>
      </c>
      <c r="BV48" s="160">
        <f>[1]Parametres!J30</f>
        <v>0</v>
      </c>
      <c r="BW48" s="160">
        <f>[1]Analytique!DB70</f>
        <v>0</v>
      </c>
      <c r="BX48" s="161">
        <f t="shared" si="36"/>
        <v>0</v>
      </c>
      <c r="BY48" s="163" t="s">
        <v>26</v>
      </c>
    </row>
    <row r="49" spans="1:77" ht="16.5" customHeight="1" x14ac:dyDescent="0.2">
      <c r="A49" s="143" t="str">
        <f>[1]Interface!F15</f>
        <v>LEVEQUE   Christian</v>
      </c>
      <c r="B49" s="54"/>
      <c r="C49" s="53" t="s">
        <v>18</v>
      </c>
      <c r="D49" s="144" t="s">
        <v>18</v>
      </c>
      <c r="E49" s="53" t="s">
        <v>18</v>
      </c>
      <c r="F49" s="54"/>
      <c r="G49" s="54"/>
      <c r="H49" s="53" t="s">
        <v>18</v>
      </c>
      <c r="I49" s="54"/>
      <c r="J49" s="53" t="s">
        <v>18</v>
      </c>
      <c r="K49" s="55"/>
      <c r="L49" s="53" t="s">
        <v>18</v>
      </c>
      <c r="M49" s="54"/>
      <c r="N49" s="54"/>
      <c r="O49" s="53" t="s">
        <v>18</v>
      </c>
      <c r="P49" s="53" t="s">
        <v>18</v>
      </c>
      <c r="Q49" s="67" t="s">
        <v>18</v>
      </c>
      <c r="R49" s="35" t="s">
        <v>18</v>
      </c>
      <c r="S49" s="54" t="s">
        <v>18</v>
      </c>
      <c r="T49" s="54"/>
      <c r="U49" s="54"/>
      <c r="V49" s="68" t="s">
        <v>22</v>
      </c>
      <c r="W49" s="68" t="s">
        <v>22</v>
      </c>
      <c r="X49" s="68" t="s">
        <v>22</v>
      </c>
      <c r="Y49" s="68" t="s">
        <v>22</v>
      </c>
      <c r="Z49" s="68" t="s">
        <v>22</v>
      </c>
      <c r="AA49" s="54"/>
      <c r="AB49" s="54"/>
      <c r="AC49" s="54"/>
      <c r="AD49" s="52"/>
      <c r="AE49" s="68" t="s">
        <v>22</v>
      </c>
      <c r="AF49" s="68" t="s">
        <v>22</v>
      </c>
      <c r="AG49" s="139"/>
      <c r="AH49" s="139"/>
      <c r="AI49" s="139"/>
      <c r="AJ49" s="139"/>
      <c r="AK49" s="139"/>
      <c r="AL49" s="139"/>
      <c r="AM49" s="139"/>
      <c r="AN49" s="40">
        <f t="shared" si="19"/>
        <v>0</v>
      </c>
      <c r="AO49" s="41">
        <f t="shared" si="20"/>
        <v>0</v>
      </c>
      <c r="AP49" s="41">
        <f t="shared" si="21"/>
        <v>0</v>
      </c>
      <c r="AQ49" s="41">
        <f t="shared" si="22"/>
        <v>11</v>
      </c>
      <c r="AR49" s="41">
        <f t="shared" si="23"/>
        <v>0</v>
      </c>
      <c r="AS49" s="41">
        <f t="shared" si="24"/>
        <v>0</v>
      </c>
      <c r="AT49" s="41">
        <f t="shared" si="25"/>
        <v>0</v>
      </c>
      <c r="AU49" s="41">
        <f t="shared" si="26"/>
        <v>0</v>
      </c>
      <c r="AV49" s="41">
        <f t="shared" si="27"/>
        <v>0</v>
      </c>
      <c r="AW49" s="41">
        <f t="shared" si="28"/>
        <v>7</v>
      </c>
      <c r="AX49" s="41">
        <f t="shared" si="29"/>
        <v>0</v>
      </c>
      <c r="BE49" s="58" t="str">
        <f t="shared" si="12"/>
        <v>LEVEQUE   Christian</v>
      </c>
      <c r="BF49" s="59">
        <f t="shared" si="30"/>
        <v>7</v>
      </c>
      <c r="BG49" s="60">
        <f t="array" ref="BG49">IFERROR(INDEX(Date5,MATCH(TRUE,B49:AF49&gt;"",0)),"")</f>
        <v>43222</v>
      </c>
      <c r="BH49" s="60">
        <f t="shared" si="31"/>
        <v>43231</v>
      </c>
      <c r="BI49" s="156" t="str">
        <f t="shared" si="32"/>
        <v xml:space="preserve">Repos compensateurs    </v>
      </c>
      <c r="BJ49" s="157">
        <f>[1]Parametres!D31</f>
        <v>25</v>
      </c>
      <c r="BK49" s="157">
        <f>[1]Analytique!$CW71</f>
        <v>0</v>
      </c>
      <c r="BL49" s="158">
        <f t="shared" si="33"/>
        <v>25</v>
      </c>
      <c r="BM49" s="64" t="s">
        <v>19</v>
      </c>
      <c r="BN49" s="62">
        <f>[1]Parametres!E31</f>
        <v>16</v>
      </c>
      <c r="BO49" s="157">
        <f>[1]Analytique!CZ71</f>
        <v>0</v>
      </c>
      <c r="BP49" s="63">
        <f t="shared" si="34"/>
        <v>16</v>
      </c>
      <c r="BQ49" s="159" t="s">
        <v>20</v>
      </c>
      <c r="BR49" s="160">
        <f>[1]Parametres!F31</f>
        <v>6</v>
      </c>
      <c r="BS49" s="160">
        <f>[1]Analytique!CX71</f>
        <v>0</v>
      </c>
      <c r="BT49" s="161">
        <f t="shared" si="35"/>
        <v>6</v>
      </c>
      <c r="BU49" s="162" t="s">
        <v>25</v>
      </c>
      <c r="BV49" s="160">
        <f>[1]Parametres!J31</f>
        <v>0</v>
      </c>
      <c r="BW49" s="160">
        <f>[1]Analytique!DB71</f>
        <v>0</v>
      </c>
      <c r="BX49" s="161">
        <f t="shared" si="36"/>
        <v>0</v>
      </c>
      <c r="BY49" s="163" t="s">
        <v>26</v>
      </c>
    </row>
    <row r="50" spans="1:77" ht="16.5" customHeight="1" x14ac:dyDescent="0.2">
      <c r="A50" s="164" t="str">
        <f>[1]Interface!F16</f>
        <v>MARAUD  Maryse</v>
      </c>
      <c r="B50" s="54"/>
      <c r="C50" s="53" t="s">
        <v>18</v>
      </c>
      <c r="D50" s="144" t="s">
        <v>18</v>
      </c>
      <c r="E50" s="53" t="s">
        <v>18</v>
      </c>
      <c r="F50" s="54"/>
      <c r="G50" s="54"/>
      <c r="H50" s="53" t="s">
        <v>18</v>
      </c>
      <c r="I50" s="54"/>
      <c r="J50" s="53" t="s">
        <v>18</v>
      </c>
      <c r="K50" s="55"/>
      <c r="L50" s="68" t="s">
        <v>22</v>
      </c>
      <c r="M50" s="54"/>
      <c r="N50" s="54"/>
      <c r="O50" s="53" t="s">
        <v>18</v>
      </c>
      <c r="P50" s="53" t="s">
        <v>18</v>
      </c>
      <c r="Q50" s="67" t="s">
        <v>18</v>
      </c>
      <c r="R50" s="35" t="s">
        <v>18</v>
      </c>
      <c r="S50" s="53" t="s">
        <v>18</v>
      </c>
      <c r="T50" s="54"/>
      <c r="U50" s="54"/>
      <c r="V50" s="53" t="s">
        <v>18</v>
      </c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139"/>
      <c r="AH50" s="139"/>
      <c r="AI50" s="139"/>
      <c r="AJ50" s="139"/>
      <c r="AK50" s="139"/>
      <c r="AL50" s="139"/>
      <c r="AM50" s="139"/>
      <c r="AN50" s="40">
        <f t="shared" si="19"/>
        <v>0</v>
      </c>
      <c r="AO50" s="41">
        <f t="shared" si="20"/>
        <v>0</v>
      </c>
      <c r="AP50" s="41">
        <f t="shared" si="21"/>
        <v>0</v>
      </c>
      <c r="AQ50" s="41">
        <f t="shared" si="22"/>
        <v>11</v>
      </c>
      <c r="AR50" s="41">
        <f t="shared" si="23"/>
        <v>0</v>
      </c>
      <c r="AS50" s="41">
        <f t="shared" si="24"/>
        <v>0</v>
      </c>
      <c r="AT50" s="41">
        <f t="shared" si="25"/>
        <v>0</v>
      </c>
      <c r="AU50" s="41">
        <f t="shared" si="26"/>
        <v>0</v>
      </c>
      <c r="AV50" s="41">
        <f t="shared" si="27"/>
        <v>0</v>
      </c>
      <c r="AW50" s="41">
        <f t="shared" si="28"/>
        <v>1</v>
      </c>
      <c r="AX50" s="41">
        <f t="shared" si="29"/>
        <v>0</v>
      </c>
      <c r="BE50" s="58" t="str">
        <f t="shared" si="12"/>
        <v>MARAUD  Maryse</v>
      </c>
      <c r="BF50" s="59">
        <f t="shared" si="30"/>
        <v>1</v>
      </c>
      <c r="BG50" s="60">
        <f t="array" ref="BG50">IFERROR(INDEX(Date5,MATCH(TRUE,B50:AF50&gt;"",0)),"")</f>
        <v>43222</v>
      </c>
      <c r="BH50" s="60">
        <f t="shared" si="31"/>
        <v>43223</v>
      </c>
      <c r="BI50" s="156" t="str">
        <f t="shared" si="32"/>
        <v xml:space="preserve">Repos compensateurs    </v>
      </c>
      <c r="BJ50" s="157">
        <f>[1]Parametres!D32</f>
        <v>25</v>
      </c>
      <c r="BK50" s="157">
        <f>[1]Analytique!$CW72</f>
        <v>0</v>
      </c>
      <c r="BL50" s="158">
        <f t="shared" si="33"/>
        <v>25</v>
      </c>
      <c r="BM50" s="64" t="s">
        <v>19</v>
      </c>
      <c r="BN50" s="62">
        <f>[1]Parametres!E32</f>
        <v>16</v>
      </c>
      <c r="BO50" s="157">
        <f>[1]Analytique!CZ72</f>
        <v>0</v>
      </c>
      <c r="BP50" s="63">
        <f t="shared" si="34"/>
        <v>16</v>
      </c>
      <c r="BQ50" s="159" t="s">
        <v>20</v>
      </c>
      <c r="BR50" s="160">
        <f>[1]Parametres!F32</f>
        <v>4</v>
      </c>
      <c r="BS50" s="160">
        <f>[1]Analytique!CX72</f>
        <v>0</v>
      </c>
      <c r="BT50" s="161">
        <f t="shared" si="35"/>
        <v>4</v>
      </c>
      <c r="BU50" s="162" t="s">
        <v>25</v>
      </c>
      <c r="BV50" s="160">
        <f>[1]Parametres!J32</f>
        <v>0</v>
      </c>
      <c r="BW50" s="160">
        <f>[1]Analytique!DB72</f>
        <v>0</v>
      </c>
      <c r="BX50" s="161">
        <f t="shared" si="36"/>
        <v>0</v>
      </c>
      <c r="BY50" s="163" t="s">
        <v>26</v>
      </c>
    </row>
    <row r="51" spans="1:77" ht="16.5" customHeight="1" x14ac:dyDescent="0.2">
      <c r="A51" s="164" t="str">
        <f>[1]Interface!F17</f>
        <v>PERICHON  Alain</v>
      </c>
      <c r="B51" s="54"/>
      <c r="C51" s="53" t="s">
        <v>18</v>
      </c>
      <c r="D51" s="144" t="s">
        <v>18</v>
      </c>
      <c r="E51" s="53" t="s">
        <v>18</v>
      </c>
      <c r="F51" s="54"/>
      <c r="G51" s="54"/>
      <c r="H51" s="53" t="s">
        <v>18</v>
      </c>
      <c r="I51" s="54"/>
      <c r="J51" s="53" t="s">
        <v>18</v>
      </c>
      <c r="K51" s="55"/>
      <c r="L51" s="68" t="s">
        <v>22</v>
      </c>
      <c r="M51" s="54"/>
      <c r="N51" s="54"/>
      <c r="O51" s="53" t="s">
        <v>18</v>
      </c>
      <c r="P51" s="53" t="s">
        <v>18</v>
      </c>
      <c r="Q51" s="67" t="s">
        <v>18</v>
      </c>
      <c r="R51" s="35" t="s">
        <v>18</v>
      </c>
      <c r="S51" s="53" t="s">
        <v>18</v>
      </c>
      <c r="T51" s="54"/>
      <c r="U51" s="54"/>
      <c r="V51" s="53" t="s">
        <v>18</v>
      </c>
      <c r="W51" s="54"/>
      <c r="X51" s="54"/>
      <c r="Y51" s="54"/>
      <c r="Z51" s="54"/>
      <c r="AA51" s="54"/>
      <c r="AB51" s="54"/>
      <c r="AC51" s="68" t="s">
        <v>22</v>
      </c>
      <c r="AD51" s="54"/>
      <c r="AE51" s="54"/>
      <c r="AF51" s="54"/>
      <c r="AG51" s="139"/>
      <c r="AH51" s="139"/>
      <c r="AI51" s="139"/>
      <c r="AJ51" s="139"/>
      <c r="AK51" s="139"/>
      <c r="AL51" s="139"/>
      <c r="AM51" s="139"/>
      <c r="AN51" s="40">
        <f t="shared" si="19"/>
        <v>0</v>
      </c>
      <c r="AO51" s="41">
        <f t="shared" si="20"/>
        <v>0</v>
      </c>
      <c r="AP51" s="41">
        <f t="shared" si="21"/>
        <v>0</v>
      </c>
      <c r="AQ51" s="41">
        <f t="shared" si="22"/>
        <v>11</v>
      </c>
      <c r="AR51" s="41">
        <f t="shared" si="23"/>
        <v>0</v>
      </c>
      <c r="AS51" s="41">
        <f t="shared" si="24"/>
        <v>0</v>
      </c>
      <c r="AT51" s="41">
        <f t="shared" si="25"/>
        <v>0</v>
      </c>
      <c r="AU51" s="41">
        <f t="shared" si="26"/>
        <v>0</v>
      </c>
      <c r="AV51" s="41">
        <f t="shared" si="27"/>
        <v>0</v>
      </c>
      <c r="AW51" s="41">
        <f t="shared" si="28"/>
        <v>2</v>
      </c>
      <c r="AX51" s="41">
        <f t="shared" si="29"/>
        <v>0</v>
      </c>
      <c r="BE51" s="58" t="str">
        <f t="shared" si="12"/>
        <v>PERICHON  Alain</v>
      </c>
      <c r="BF51" s="59">
        <f t="shared" si="30"/>
        <v>2</v>
      </c>
      <c r="BG51" s="60">
        <f t="array" ref="BG51">IFERROR(INDEX(Date5,MATCH(TRUE,B51:AF51&gt;"",0)),"")</f>
        <v>43222</v>
      </c>
      <c r="BH51" s="60">
        <f t="shared" si="31"/>
        <v>43224</v>
      </c>
      <c r="BI51" s="156" t="str">
        <f t="shared" si="32"/>
        <v xml:space="preserve">Repos compensateurs    </v>
      </c>
      <c r="BJ51" s="157">
        <f>[1]Parametres!D33</f>
        <v>25</v>
      </c>
      <c r="BK51" s="157">
        <f>[1]Analytique!$CW73</f>
        <v>0</v>
      </c>
      <c r="BL51" s="158">
        <f t="shared" si="33"/>
        <v>25</v>
      </c>
      <c r="BM51" s="64" t="s">
        <v>19</v>
      </c>
      <c r="BN51" s="62">
        <f>[1]Parametres!E33</f>
        <v>16</v>
      </c>
      <c r="BO51" s="157">
        <f>[1]Analytique!CZ73</f>
        <v>0</v>
      </c>
      <c r="BP51" s="63">
        <f t="shared" si="34"/>
        <v>16</v>
      </c>
      <c r="BQ51" s="159" t="s">
        <v>20</v>
      </c>
      <c r="BR51" s="160">
        <f>[1]Parametres!F33</f>
        <v>6</v>
      </c>
      <c r="BS51" s="160">
        <f>[1]Analytique!CX73</f>
        <v>0</v>
      </c>
      <c r="BT51" s="161">
        <f t="shared" si="35"/>
        <v>6</v>
      </c>
      <c r="BU51" s="162" t="s">
        <v>25</v>
      </c>
      <c r="BV51" s="160">
        <f>[1]Parametres!J33</f>
        <v>0</v>
      </c>
      <c r="BW51" s="160">
        <f>[1]Analytique!DB73</f>
        <v>0</v>
      </c>
      <c r="BX51" s="161">
        <f t="shared" si="36"/>
        <v>0</v>
      </c>
      <c r="BY51" s="163" t="s">
        <v>26</v>
      </c>
    </row>
    <row r="52" spans="1:77" ht="16.5" customHeight="1" x14ac:dyDescent="0.2">
      <c r="A52" s="164">
        <f>[1]Interface!F18</f>
        <v>0</v>
      </c>
      <c r="B52" s="54"/>
      <c r="C52" s="54"/>
      <c r="D52" s="54"/>
      <c r="E52" s="54"/>
      <c r="F52" s="54"/>
      <c r="G52" s="54"/>
      <c r="H52" s="54"/>
      <c r="I52" s="54"/>
      <c r="J52" s="54"/>
      <c r="K52" s="55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139"/>
      <c r="AH52" s="139"/>
      <c r="AI52" s="139"/>
      <c r="AJ52" s="139"/>
      <c r="AK52" s="139"/>
      <c r="AL52" s="139"/>
      <c r="AM52" s="139"/>
      <c r="AN52" s="40">
        <f t="shared" si="19"/>
        <v>0</v>
      </c>
      <c r="AO52" s="41">
        <f t="shared" si="20"/>
        <v>0</v>
      </c>
      <c r="AP52" s="41">
        <f t="shared" si="21"/>
        <v>0</v>
      </c>
      <c r="AQ52" s="41">
        <f t="shared" si="22"/>
        <v>0</v>
      </c>
      <c r="AR52" s="41">
        <f t="shared" si="23"/>
        <v>0</v>
      </c>
      <c r="AS52" s="41">
        <f t="shared" si="24"/>
        <v>0</v>
      </c>
      <c r="AT52" s="41">
        <f t="shared" si="25"/>
        <v>0</v>
      </c>
      <c r="AU52" s="41">
        <f t="shared" si="26"/>
        <v>0</v>
      </c>
      <c r="AV52" s="41">
        <f t="shared" si="27"/>
        <v>0</v>
      </c>
      <c r="AW52" s="41">
        <f t="shared" si="28"/>
        <v>0</v>
      </c>
      <c r="AX52" s="41">
        <f t="shared" si="29"/>
        <v>0</v>
      </c>
      <c r="BE52" s="58">
        <f t="shared" si="12"/>
        <v>0</v>
      </c>
      <c r="BF52" s="59">
        <f t="shared" si="30"/>
        <v>0</v>
      </c>
      <c r="BG52" s="60" t="str">
        <f t="array" ref="BG52">IFERROR(INDEX(Date5,MATCH(TRUE,B52:AF52&gt;"",0)),"")</f>
        <v/>
      </c>
      <c r="BH52" s="60">
        <f t="shared" si="31"/>
        <v>0</v>
      </c>
      <c r="BI52" s="156" t="str">
        <f t="shared" si="32"/>
        <v xml:space="preserve">    </v>
      </c>
      <c r="BJ52" s="157">
        <f>[1]Parametres!D34</f>
        <v>0</v>
      </c>
      <c r="BK52" s="157">
        <f>[1]Analytique!$CW74</f>
        <v>0</v>
      </c>
      <c r="BL52" s="158">
        <f t="shared" si="33"/>
        <v>0</v>
      </c>
      <c r="BM52" s="64"/>
      <c r="BN52" s="62">
        <f>[1]Parametres!$E51</f>
        <v>0</v>
      </c>
      <c r="BO52" s="157">
        <f>[1]Analytique!CZ74</f>
        <v>0</v>
      </c>
      <c r="BP52" s="63">
        <f t="shared" si="34"/>
        <v>0</v>
      </c>
      <c r="BQ52" s="159"/>
      <c r="BR52" s="160">
        <f>[1]Parametres!F34</f>
        <v>0</v>
      </c>
      <c r="BS52" s="160">
        <f>[1]Analytique!CX74</f>
        <v>0</v>
      </c>
      <c r="BT52" s="161">
        <f t="shared" si="35"/>
        <v>0</v>
      </c>
      <c r="BU52" s="162"/>
      <c r="BV52" s="160">
        <f>[1]Parametres!J34</f>
        <v>0</v>
      </c>
      <c r="BW52" s="160">
        <f>[1]Analytique!DB74</f>
        <v>0</v>
      </c>
      <c r="BX52" s="161">
        <f t="shared" si="36"/>
        <v>0</v>
      </c>
      <c r="BY52" s="163"/>
    </row>
    <row r="53" spans="1:77" s="165" customFormat="1" ht="16.5" hidden="1" customHeight="1" x14ac:dyDescent="0.2">
      <c r="A53" s="143">
        <f>[1]Interface!F19</f>
        <v>0</v>
      </c>
      <c r="B53" s="54"/>
      <c r="C53" s="54"/>
      <c r="D53" s="54"/>
      <c r="E53" s="54"/>
      <c r="F53" s="54"/>
      <c r="G53" s="54"/>
      <c r="H53" s="54"/>
      <c r="I53" s="54"/>
      <c r="J53" s="54"/>
      <c r="K53" s="55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139"/>
      <c r="AH53" s="139"/>
      <c r="AI53" s="139"/>
      <c r="AJ53" s="139"/>
      <c r="AK53" s="139"/>
      <c r="AL53" s="139"/>
      <c r="AM53" s="139"/>
      <c r="AN53" s="40">
        <f t="shared" si="19"/>
        <v>0</v>
      </c>
      <c r="AO53" s="41">
        <f t="shared" si="20"/>
        <v>0</v>
      </c>
      <c r="AP53" s="41">
        <f t="shared" si="21"/>
        <v>0</v>
      </c>
      <c r="AQ53" s="41">
        <f t="shared" si="22"/>
        <v>0</v>
      </c>
      <c r="AR53" s="41">
        <f t="shared" si="23"/>
        <v>0</v>
      </c>
      <c r="AS53" s="41">
        <f t="shared" si="24"/>
        <v>0</v>
      </c>
      <c r="AT53" s="41">
        <f t="shared" si="25"/>
        <v>0</v>
      </c>
      <c r="AU53" s="41">
        <f t="shared" si="26"/>
        <v>0</v>
      </c>
      <c r="AV53" s="41">
        <f t="shared" si="27"/>
        <v>0</v>
      </c>
      <c r="AW53" s="41">
        <f t="shared" si="28"/>
        <v>0</v>
      </c>
      <c r="AX53" s="41">
        <f t="shared" si="29"/>
        <v>0</v>
      </c>
      <c r="BE53" s="58">
        <f t="shared" si="12"/>
        <v>0</v>
      </c>
      <c r="BF53" s="59">
        <f t="shared" si="30"/>
        <v>0</v>
      </c>
      <c r="BG53" s="60" t="str">
        <f t="array" ref="BG53">IFERROR(INDEX(Date5,MATCH(TRUE,B53:AF53&gt;"",0)),"")</f>
        <v/>
      </c>
      <c r="BH53" s="60">
        <f t="shared" si="31"/>
        <v>0</v>
      </c>
      <c r="BI53" s="156" t="str">
        <f t="shared" si="32"/>
        <v xml:space="preserve">    </v>
      </c>
      <c r="BJ53" s="157">
        <f>[1]Parametres!D35</f>
        <v>0</v>
      </c>
      <c r="BK53" s="157">
        <f>[1]Analytique!$CW75</f>
        <v>0</v>
      </c>
      <c r="BL53" s="158">
        <f t="shared" si="33"/>
        <v>0</v>
      </c>
      <c r="BM53" s="64"/>
      <c r="BN53" s="62">
        <f>[1]Parametres!$E52</f>
        <v>0</v>
      </c>
      <c r="BO53" s="157">
        <f>[1]Analytique!CZ75</f>
        <v>0</v>
      </c>
      <c r="BP53" s="63">
        <f t="shared" si="34"/>
        <v>0</v>
      </c>
      <c r="BQ53" s="159"/>
      <c r="BR53" s="160">
        <f>[1]Parametres!F35</f>
        <v>0</v>
      </c>
      <c r="BS53" s="160">
        <f>[1]Analytique!CX75</f>
        <v>0</v>
      </c>
      <c r="BT53" s="161">
        <f t="shared" si="35"/>
        <v>0</v>
      </c>
      <c r="BU53" s="162"/>
      <c r="BV53" s="160">
        <f>[1]Parametres!J35</f>
        <v>0</v>
      </c>
      <c r="BW53" s="160">
        <f>[1]Analytique!DB75</f>
        <v>0</v>
      </c>
      <c r="BX53" s="161">
        <f t="shared" si="36"/>
        <v>0</v>
      </c>
      <c r="BY53" s="163"/>
    </row>
    <row r="54" spans="1:77" s="165" customFormat="1" ht="16.5" customHeight="1" thickBot="1" x14ac:dyDescent="0.25">
      <c r="A54" s="143">
        <f>[1]Interface!F20</f>
        <v>0</v>
      </c>
      <c r="B54" s="166"/>
      <c r="C54" s="166"/>
      <c r="D54" s="166"/>
      <c r="E54" s="166"/>
      <c r="F54" s="166"/>
      <c r="G54" s="166"/>
      <c r="H54" s="166"/>
      <c r="I54" s="166"/>
      <c r="J54" s="166"/>
      <c r="K54" s="81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  <c r="AE54" s="166"/>
      <c r="AF54" s="166"/>
      <c r="AG54" s="139"/>
      <c r="AH54" s="139"/>
      <c r="AI54" s="139"/>
      <c r="AJ54" s="139"/>
      <c r="AK54" s="139"/>
      <c r="AL54" s="139"/>
      <c r="AM54" s="139"/>
      <c r="AN54" s="40">
        <f t="shared" si="19"/>
        <v>0</v>
      </c>
      <c r="AO54" s="41">
        <f t="shared" si="20"/>
        <v>0</v>
      </c>
      <c r="AP54" s="41">
        <f t="shared" si="21"/>
        <v>0</v>
      </c>
      <c r="AQ54" s="41">
        <f t="shared" si="22"/>
        <v>0</v>
      </c>
      <c r="AR54" s="41">
        <f t="shared" si="23"/>
        <v>0</v>
      </c>
      <c r="AS54" s="41">
        <f t="shared" si="24"/>
        <v>0</v>
      </c>
      <c r="AT54" s="41">
        <f t="shared" si="25"/>
        <v>0</v>
      </c>
      <c r="AU54" s="41">
        <f t="shared" si="26"/>
        <v>0</v>
      </c>
      <c r="AV54" s="41">
        <f t="shared" si="27"/>
        <v>0</v>
      </c>
      <c r="AW54" s="41">
        <f t="shared" si="28"/>
        <v>0</v>
      </c>
      <c r="AX54" s="41">
        <f t="shared" si="29"/>
        <v>0</v>
      </c>
      <c r="BE54" s="58">
        <f t="shared" si="12"/>
        <v>0</v>
      </c>
      <c r="BF54" s="59">
        <f t="shared" si="30"/>
        <v>0</v>
      </c>
      <c r="BG54" s="60" t="str">
        <f t="array" ref="BG54">IFERROR(INDEX(Date5,MATCH(TRUE,B54:AF54&gt;"",0)),"")</f>
        <v/>
      </c>
      <c r="BH54" s="60">
        <f t="shared" si="31"/>
        <v>0</v>
      </c>
      <c r="BI54" s="156" t="str">
        <f t="shared" si="32"/>
        <v xml:space="preserve">    </v>
      </c>
      <c r="BJ54" s="157">
        <f>[1]Parametres!D36</f>
        <v>0</v>
      </c>
      <c r="BK54" s="157">
        <f>[1]Analytique!$CW76</f>
        <v>0</v>
      </c>
      <c r="BL54" s="158">
        <f t="shared" si="33"/>
        <v>0</v>
      </c>
      <c r="BM54" s="64"/>
      <c r="BN54" s="62">
        <f>[1]Parametres!$E53</f>
        <v>0</v>
      </c>
      <c r="BO54" s="157">
        <f>[1]Analytique!CZ76</f>
        <v>0</v>
      </c>
      <c r="BP54" s="63">
        <f t="shared" si="34"/>
        <v>0</v>
      </c>
      <c r="BQ54" s="159"/>
      <c r="BR54" s="160">
        <f>[1]Parametres!F36</f>
        <v>0</v>
      </c>
      <c r="BS54" s="160">
        <f>[1]Analytique!CX76</f>
        <v>0</v>
      </c>
      <c r="BT54" s="161">
        <f t="shared" si="35"/>
        <v>0</v>
      </c>
      <c r="BU54" s="162"/>
      <c r="BV54" s="160">
        <f>[1]Parametres!J36</f>
        <v>0</v>
      </c>
      <c r="BW54" s="160">
        <f>[1]Analytique!DB76</f>
        <v>0</v>
      </c>
      <c r="BX54" s="161">
        <f t="shared" si="36"/>
        <v>0</v>
      </c>
      <c r="BY54" s="163"/>
    </row>
    <row r="55" spans="1:77" ht="16.5" customHeight="1" thickBot="1" x14ac:dyDescent="0.25">
      <c r="A55" s="91"/>
      <c r="B55" s="92"/>
      <c r="C55" s="93"/>
      <c r="D55" s="92"/>
      <c r="E55" s="94"/>
      <c r="F55" s="92"/>
      <c r="G55" s="94"/>
      <c r="H55" s="92"/>
      <c r="I55" s="94"/>
      <c r="J55" s="93"/>
      <c r="K55" s="93"/>
      <c r="L55" s="92"/>
      <c r="M55" s="94"/>
      <c r="N55" s="93"/>
      <c r="O55" s="92"/>
      <c r="P55" s="94"/>
      <c r="Q55" s="93"/>
      <c r="R55" s="92"/>
      <c r="S55" s="92"/>
      <c r="T55" s="94"/>
      <c r="U55" s="93"/>
      <c r="V55" s="93"/>
      <c r="W55" s="93"/>
      <c r="X55" s="93"/>
      <c r="Y55" s="92"/>
      <c r="Z55" s="94"/>
      <c r="AA55" s="93"/>
      <c r="AB55" s="92"/>
      <c r="AC55" s="92"/>
      <c r="AD55" s="92"/>
      <c r="AE55" s="92"/>
      <c r="AF55" s="167"/>
      <c r="AG55" s="139"/>
      <c r="AH55" s="139"/>
      <c r="AI55" s="139"/>
      <c r="AJ55" s="139"/>
      <c r="AK55" s="139"/>
      <c r="AL55" s="139"/>
      <c r="AM55" s="139"/>
      <c r="AN55" s="40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BE55" s="83">
        <f t="shared" si="12"/>
        <v>0</v>
      </c>
      <c r="BF55" s="84">
        <f t="shared" si="30"/>
        <v>0</v>
      </c>
      <c r="BG55" s="85" t="str">
        <f t="array" ref="BG55">IFERROR(INDEX(Date5,MATCH(TRUE,B55:AF55&gt;"",0)),"")</f>
        <v/>
      </c>
      <c r="BH55" s="85">
        <f t="shared" si="31"/>
        <v>0</v>
      </c>
      <c r="BI55" s="168" t="str">
        <f t="shared" si="32"/>
        <v xml:space="preserve">    </v>
      </c>
      <c r="BJ55" s="169">
        <f>[1]Parametres!D37</f>
        <v>0</v>
      </c>
      <c r="BK55" s="169">
        <f>[1]Analytique!$CW77</f>
        <v>0</v>
      </c>
      <c r="BL55" s="88">
        <f t="shared" si="33"/>
        <v>0</v>
      </c>
      <c r="BM55" s="89"/>
      <c r="BN55" s="87">
        <f>[1]Parametres!$E54</f>
        <v>0</v>
      </c>
      <c r="BO55" s="169">
        <f>[1]Analytique!CZ77</f>
        <v>23</v>
      </c>
      <c r="BP55" s="88">
        <f>BN55-B55</f>
        <v>0</v>
      </c>
      <c r="BQ55" s="170"/>
      <c r="BR55" s="171">
        <f>[1]Parametres!F37</f>
        <v>0</v>
      </c>
      <c r="BS55" s="171">
        <f>[1]Analytique!CX77</f>
        <v>103</v>
      </c>
      <c r="BT55" s="172"/>
      <c r="BU55" s="173"/>
      <c r="BV55" s="171">
        <f>[1]Parametres!J37</f>
        <v>0</v>
      </c>
      <c r="BW55" s="171">
        <f>[1]Analytique!DB77</f>
        <v>0</v>
      </c>
      <c r="BX55" s="172">
        <f t="shared" si="36"/>
        <v>0</v>
      </c>
      <c r="BY55" s="174"/>
    </row>
    <row r="56" spans="1:77" ht="16.5" customHeight="1" thickBot="1" x14ac:dyDescent="0.25">
      <c r="A56" s="105"/>
      <c r="B56" s="97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139"/>
      <c r="AH56" s="139"/>
      <c r="AI56" s="139"/>
      <c r="AJ56" s="139"/>
      <c r="AK56" s="139"/>
      <c r="AL56" s="139"/>
      <c r="AM56" s="139"/>
      <c r="AN56" s="175"/>
      <c r="AO56" s="176"/>
      <c r="AP56" s="176"/>
      <c r="AQ56" s="177"/>
      <c r="AR56" s="177"/>
      <c r="AS56" s="177"/>
      <c r="AT56" s="177"/>
      <c r="AU56" s="178"/>
      <c r="AV56" s="178"/>
      <c r="AW56" s="178"/>
      <c r="BE56" s="78"/>
      <c r="BF56" s="98"/>
      <c r="BG56" s="99"/>
      <c r="BH56" s="99"/>
      <c r="BI56" s="100"/>
      <c r="BJ56" s="107"/>
      <c r="BK56" s="107"/>
      <c r="BL56" s="108"/>
      <c r="BM56" s="109"/>
      <c r="BN56" s="107"/>
      <c r="BO56" s="107"/>
      <c r="BP56" s="108"/>
      <c r="BQ56" s="109"/>
    </row>
    <row r="57" spans="1:77" ht="16.5" customHeight="1" x14ac:dyDescent="0.2">
      <c r="A57" s="180" t="s">
        <v>29</v>
      </c>
      <c r="B57" s="181" t="s">
        <v>30</v>
      </c>
      <c r="C57" s="182"/>
      <c r="D57" s="182"/>
      <c r="E57" s="183"/>
      <c r="F57" s="184" t="s">
        <v>31</v>
      </c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6"/>
      <c r="AG57" s="139"/>
      <c r="AH57" s="139"/>
      <c r="AI57" s="139"/>
      <c r="AJ57" s="139"/>
      <c r="AK57" s="139"/>
      <c r="AL57" s="139"/>
      <c r="AM57" s="139"/>
      <c r="AN57" s="175"/>
      <c r="AO57" s="176"/>
      <c r="AP57" s="176"/>
      <c r="AQ57" s="177"/>
      <c r="AR57" s="177"/>
      <c r="AS57" s="177"/>
      <c r="AT57" s="177"/>
      <c r="AU57" s="178"/>
      <c r="AV57" s="178"/>
      <c r="AW57" s="178"/>
      <c r="BE57" s="78"/>
      <c r="BF57" s="98"/>
      <c r="BG57" s="99"/>
      <c r="BH57" s="99"/>
      <c r="BI57" s="100"/>
      <c r="BJ57" s="107"/>
      <c r="BK57" s="107"/>
      <c r="BL57" s="108"/>
      <c r="BM57" s="109"/>
      <c r="BN57" s="107"/>
      <c r="BO57" s="107"/>
      <c r="BP57" s="108"/>
      <c r="BQ57" s="109"/>
    </row>
    <row r="58" spans="1:77" ht="16.5" customHeight="1" x14ac:dyDescent="0.2">
      <c r="A58" s="187"/>
      <c r="B58" s="188"/>
      <c r="C58" s="189"/>
      <c r="D58" s="189"/>
      <c r="E58" s="190"/>
      <c r="F58" s="191"/>
      <c r="G58" s="192"/>
      <c r="H58" s="192"/>
      <c r="I58" s="192"/>
      <c r="J58" s="192"/>
      <c r="K58" s="192"/>
      <c r="L58" s="192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92"/>
      <c r="X58" s="192"/>
      <c r="Y58" s="192"/>
      <c r="Z58" s="192"/>
      <c r="AA58" s="192"/>
      <c r="AB58" s="192"/>
      <c r="AC58" s="192"/>
      <c r="AD58" s="192"/>
      <c r="AE58" s="192"/>
      <c r="AF58" s="193"/>
      <c r="AG58" s="139"/>
      <c r="AH58" s="139"/>
      <c r="AI58" s="139"/>
      <c r="AJ58" s="139"/>
      <c r="AK58" s="139"/>
      <c r="AL58" s="139"/>
      <c r="AM58" s="139"/>
      <c r="AN58" s="175"/>
      <c r="AO58" s="176"/>
      <c r="AP58" s="176"/>
      <c r="AQ58" s="177"/>
      <c r="AR58" s="177"/>
      <c r="AS58" s="177"/>
      <c r="AT58" s="177"/>
      <c r="AU58" s="178"/>
      <c r="AV58" s="178"/>
      <c r="AW58" s="178"/>
      <c r="BE58" s="78"/>
      <c r="BF58" s="98"/>
      <c r="BG58" s="99"/>
      <c r="BH58" s="99"/>
      <c r="BI58" s="100"/>
      <c r="BJ58" s="107"/>
      <c r="BK58" s="107"/>
      <c r="BL58" s="108"/>
      <c r="BM58" s="109"/>
      <c r="BN58" s="107"/>
      <c r="BO58" s="107"/>
      <c r="BP58" s="108"/>
      <c r="BQ58" s="109"/>
    </row>
    <row r="59" spans="1:77" ht="16.5" customHeight="1" x14ac:dyDescent="0.2">
      <c r="A59" s="194"/>
      <c r="B59" s="188"/>
      <c r="C59" s="189"/>
      <c r="D59" s="189"/>
      <c r="E59" s="190"/>
      <c r="F59" s="191"/>
      <c r="G59" s="192"/>
      <c r="H59" s="192"/>
      <c r="I59" s="192"/>
      <c r="J59" s="192"/>
      <c r="K59" s="192"/>
      <c r="L59" s="192"/>
      <c r="M59" s="192"/>
      <c r="N59" s="192"/>
      <c r="O59" s="192"/>
      <c r="P59" s="192"/>
      <c r="Q59" s="192"/>
      <c r="R59" s="192"/>
      <c r="S59" s="192"/>
      <c r="T59" s="192"/>
      <c r="U59" s="192"/>
      <c r="V59" s="192"/>
      <c r="W59" s="192"/>
      <c r="X59" s="192"/>
      <c r="Y59" s="192"/>
      <c r="Z59" s="192"/>
      <c r="AA59" s="192"/>
      <c r="AB59" s="192"/>
      <c r="AC59" s="192"/>
      <c r="AD59" s="192"/>
      <c r="AE59" s="192"/>
      <c r="AF59" s="193"/>
      <c r="AG59" s="126"/>
      <c r="AH59" s="126"/>
      <c r="AI59" s="126"/>
      <c r="AJ59" s="126"/>
      <c r="AK59" s="126"/>
      <c r="AL59" s="126"/>
      <c r="AM59" s="126"/>
      <c r="AO59" s="126"/>
      <c r="AP59" s="126"/>
      <c r="BE59" s="78"/>
      <c r="BF59" s="98"/>
      <c r="BG59" s="99"/>
      <c r="BH59" s="99"/>
      <c r="BI59" s="100"/>
      <c r="BJ59" s="107"/>
      <c r="BK59" s="107"/>
      <c r="BL59" s="108"/>
      <c r="BM59" s="109"/>
      <c r="BN59" s="107"/>
      <c r="BO59" s="107"/>
      <c r="BP59" s="108"/>
      <c r="BQ59" s="109"/>
    </row>
    <row r="60" spans="1:77" ht="16.5" customHeight="1" x14ac:dyDescent="0.2">
      <c r="A60" s="194"/>
      <c r="B60" s="188"/>
      <c r="C60" s="196"/>
      <c r="D60" s="196"/>
      <c r="E60" s="197"/>
      <c r="F60" s="191"/>
      <c r="G60" s="192"/>
      <c r="H60" s="192"/>
      <c r="I60" s="192"/>
      <c r="J60" s="192"/>
      <c r="K60" s="192"/>
      <c r="L60" s="192"/>
      <c r="M60" s="192"/>
      <c r="N60" s="192"/>
      <c r="O60" s="192"/>
      <c r="P60" s="192"/>
      <c r="Q60" s="192"/>
      <c r="R60" s="192"/>
      <c r="S60" s="192"/>
      <c r="T60" s="192"/>
      <c r="U60" s="192"/>
      <c r="V60" s="192"/>
      <c r="W60" s="192"/>
      <c r="X60" s="192"/>
      <c r="Y60" s="192"/>
      <c r="Z60" s="192"/>
      <c r="AA60" s="192"/>
      <c r="AB60" s="192"/>
      <c r="AC60" s="192"/>
      <c r="AD60" s="192"/>
      <c r="AE60" s="192"/>
      <c r="AF60" s="193"/>
      <c r="AG60" s="126"/>
      <c r="AH60" s="126"/>
      <c r="AI60" s="126"/>
      <c r="AJ60" s="126"/>
      <c r="AK60" s="126"/>
      <c r="AL60" s="126"/>
      <c r="AM60" s="126"/>
      <c r="AO60" s="198"/>
      <c r="AP60" s="126"/>
      <c r="BE60" s="78"/>
      <c r="BF60" s="98"/>
      <c r="BG60" s="99"/>
      <c r="BH60" s="99"/>
      <c r="BI60" s="100"/>
      <c r="BJ60" s="107"/>
      <c r="BK60" s="107"/>
      <c r="BL60" s="108"/>
      <c r="BM60" s="109"/>
      <c r="BN60" s="107"/>
      <c r="BO60" s="107"/>
      <c r="BP60" s="108"/>
      <c r="BQ60" s="109"/>
    </row>
    <row r="61" spans="1:77" ht="16.5" customHeight="1" x14ac:dyDescent="0.2">
      <c r="A61" s="194"/>
      <c r="B61" s="188"/>
      <c r="C61" s="189"/>
      <c r="D61" s="189"/>
      <c r="E61" s="190"/>
      <c r="F61" s="191"/>
      <c r="G61" s="192"/>
      <c r="H61" s="192"/>
      <c r="I61" s="192"/>
      <c r="J61" s="192"/>
      <c r="K61" s="192"/>
      <c r="L61" s="192"/>
      <c r="M61" s="192"/>
      <c r="N61" s="192"/>
      <c r="O61" s="192"/>
      <c r="P61" s="192"/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E61" s="192"/>
      <c r="AF61" s="193"/>
      <c r="AG61" s="126"/>
      <c r="AH61" s="126"/>
      <c r="AI61" s="126"/>
      <c r="AJ61" s="126"/>
      <c r="AK61" s="126"/>
      <c r="AL61" s="126"/>
      <c r="AM61" s="126"/>
      <c r="AO61" s="198"/>
      <c r="AP61" s="126"/>
      <c r="BE61" s="78"/>
      <c r="BF61" s="98"/>
      <c r="BG61" s="99"/>
      <c r="BH61" s="99"/>
      <c r="BI61" s="100"/>
      <c r="BJ61" s="107"/>
      <c r="BK61" s="107"/>
      <c r="BL61" s="108"/>
      <c r="BM61" s="109"/>
      <c r="BN61" s="107"/>
      <c r="BO61" s="107"/>
      <c r="BP61" s="108"/>
      <c r="BQ61" s="109"/>
    </row>
    <row r="62" spans="1:77" ht="16.5" customHeight="1" x14ac:dyDescent="0.2">
      <c r="A62" s="194"/>
      <c r="B62" s="188"/>
      <c r="C62" s="189"/>
      <c r="D62" s="189"/>
      <c r="E62" s="190"/>
      <c r="F62" s="191"/>
      <c r="G62" s="192"/>
      <c r="H62" s="192"/>
      <c r="I62" s="192"/>
      <c r="J62" s="192"/>
      <c r="K62" s="192"/>
      <c r="L62" s="192"/>
      <c r="M62" s="192"/>
      <c r="N62" s="192"/>
      <c r="O62" s="192"/>
      <c r="P62" s="192"/>
      <c r="Q62" s="192"/>
      <c r="R62" s="192"/>
      <c r="S62" s="192"/>
      <c r="T62" s="192"/>
      <c r="U62" s="192"/>
      <c r="V62" s="192"/>
      <c r="W62" s="192"/>
      <c r="X62" s="192"/>
      <c r="Y62" s="192"/>
      <c r="Z62" s="192"/>
      <c r="AA62" s="192"/>
      <c r="AB62" s="192"/>
      <c r="AC62" s="192"/>
      <c r="AD62" s="192"/>
      <c r="AE62" s="192"/>
      <c r="AF62" s="193"/>
      <c r="AG62" s="126"/>
      <c r="AH62" s="126"/>
      <c r="AI62" s="126"/>
      <c r="AJ62" s="126"/>
      <c r="AK62" s="126"/>
      <c r="AL62" s="126"/>
      <c r="AM62" s="126"/>
      <c r="AO62" s="198"/>
      <c r="AP62" s="126"/>
      <c r="BE62" s="78"/>
      <c r="BF62" s="98"/>
      <c r="BG62" s="99"/>
      <c r="BH62" s="99"/>
      <c r="BI62" s="100"/>
      <c r="BJ62" s="107"/>
      <c r="BK62" s="107"/>
      <c r="BL62" s="108"/>
      <c r="BM62" s="109"/>
      <c r="BN62" s="107"/>
      <c r="BO62" s="107"/>
      <c r="BP62" s="108"/>
      <c r="BQ62" s="109"/>
    </row>
    <row r="63" spans="1:77" ht="16.5" customHeight="1" x14ac:dyDescent="0.2">
      <c r="A63" s="194"/>
      <c r="B63" s="188"/>
      <c r="C63" s="189"/>
      <c r="D63" s="189"/>
      <c r="E63" s="190"/>
      <c r="F63" s="191"/>
      <c r="G63" s="192"/>
      <c r="H63" s="192"/>
      <c r="I63" s="192"/>
      <c r="J63" s="192"/>
      <c r="K63" s="192"/>
      <c r="L63" s="192"/>
      <c r="M63" s="192"/>
      <c r="N63" s="192"/>
      <c r="O63" s="192"/>
      <c r="P63" s="192"/>
      <c r="Q63" s="192"/>
      <c r="R63" s="192"/>
      <c r="S63" s="192"/>
      <c r="T63" s="192"/>
      <c r="U63" s="192"/>
      <c r="V63" s="192"/>
      <c r="W63" s="192"/>
      <c r="X63" s="192"/>
      <c r="Y63" s="192"/>
      <c r="Z63" s="192"/>
      <c r="AA63" s="192"/>
      <c r="AB63" s="192"/>
      <c r="AC63" s="192"/>
      <c r="AD63" s="192"/>
      <c r="AE63" s="192"/>
      <c r="AF63" s="193"/>
      <c r="AG63" s="126"/>
      <c r="AH63" s="126"/>
      <c r="AI63" s="126"/>
      <c r="AJ63" s="126"/>
      <c r="AK63" s="126"/>
      <c r="AL63" s="126"/>
      <c r="AM63" s="126"/>
      <c r="AO63" s="198"/>
      <c r="AP63" s="126"/>
      <c r="BE63" s="78"/>
      <c r="BF63" s="98"/>
      <c r="BG63" s="99"/>
      <c r="BH63" s="99"/>
      <c r="BI63" s="100"/>
      <c r="BJ63" s="107"/>
      <c r="BK63" s="107"/>
      <c r="BL63" s="108"/>
      <c r="BM63" s="109"/>
      <c r="BN63" s="107"/>
      <c r="BO63" s="107"/>
      <c r="BP63" s="108"/>
      <c r="BQ63" s="109"/>
    </row>
    <row r="64" spans="1:77" ht="16.5" customHeight="1" thickBot="1" x14ac:dyDescent="0.3">
      <c r="A64" s="199"/>
      <c r="B64" s="200"/>
      <c r="C64" s="201"/>
      <c r="D64" s="201"/>
      <c r="E64" s="202"/>
      <c r="F64" s="203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5"/>
      <c r="AG64" s="126"/>
      <c r="AH64" s="126"/>
      <c r="AI64" s="126"/>
      <c r="AJ64" s="126"/>
      <c r="AK64" s="126"/>
      <c r="AL64" s="126"/>
      <c r="AM64" s="126"/>
      <c r="AO64" s="198"/>
      <c r="AP64" s="126"/>
      <c r="AZ64" s="206"/>
      <c r="BE64" s="78"/>
      <c r="BF64" s="98"/>
      <c r="BG64" s="99"/>
      <c r="BH64" s="99"/>
      <c r="BI64" s="100"/>
      <c r="BJ64" s="107"/>
      <c r="BK64" s="107"/>
      <c r="BL64" s="108"/>
      <c r="BM64" s="109"/>
      <c r="BN64" s="107"/>
      <c r="BO64" s="107"/>
      <c r="BP64" s="108"/>
      <c r="BQ64" s="109"/>
    </row>
    <row r="65" spans="1:60" ht="16.5" customHeight="1" x14ac:dyDescent="0.2">
      <c r="A65" s="207"/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  <c r="R65" s="207"/>
      <c r="S65" s="207"/>
      <c r="T65" s="207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126"/>
      <c r="AH65" s="126"/>
      <c r="AI65" s="126"/>
      <c r="AJ65" s="126"/>
      <c r="AK65" s="126"/>
      <c r="AL65" s="126"/>
      <c r="AM65" s="126"/>
      <c r="AO65" s="198"/>
      <c r="AP65" s="126"/>
    </row>
    <row r="66" spans="1:60" ht="16.5" customHeight="1" x14ac:dyDescent="0.2">
      <c r="AG66" s="113"/>
      <c r="AH66" s="113"/>
      <c r="AI66" s="113"/>
      <c r="AJ66" s="113"/>
      <c r="AK66" s="113"/>
      <c r="AL66" s="113"/>
      <c r="AM66" s="113"/>
    </row>
    <row r="67" spans="1:60" s="211" customFormat="1" ht="16.5" customHeight="1" x14ac:dyDescent="0.2">
      <c r="A67" s="179"/>
      <c r="B67" s="113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3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113"/>
      <c r="AH67" s="113"/>
      <c r="AI67" s="113"/>
      <c r="AJ67" s="113"/>
      <c r="AK67" s="113"/>
      <c r="AL67" s="113"/>
      <c r="AM67" s="113"/>
      <c r="AN67" s="195"/>
      <c r="AO67" s="210"/>
      <c r="AP67" s="113"/>
      <c r="AQ67" s="113"/>
      <c r="AR67" s="113"/>
      <c r="AS67" s="113"/>
      <c r="AT67" s="113"/>
      <c r="AU67" s="195"/>
      <c r="AV67" s="195"/>
      <c r="AW67" s="195"/>
      <c r="AX67" s="179"/>
      <c r="AY67" s="5"/>
      <c r="AZ67" s="5"/>
      <c r="BA67" s="5"/>
      <c r="BB67" s="5"/>
      <c r="BF67" s="212"/>
      <c r="BG67" s="212"/>
      <c r="BH67" s="212"/>
    </row>
    <row r="68" spans="1:60" s="211" customFormat="1" ht="16.5" customHeight="1" x14ac:dyDescent="0.2">
      <c r="A68" s="179"/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113"/>
      <c r="AH68" s="113"/>
      <c r="AI68" s="113"/>
      <c r="AJ68" s="113"/>
      <c r="AK68" s="113"/>
      <c r="AL68" s="113"/>
      <c r="AM68" s="113"/>
      <c r="AN68" s="195"/>
      <c r="AO68" s="210"/>
      <c r="AP68" s="113"/>
      <c r="AQ68" s="113"/>
      <c r="AR68" s="113"/>
      <c r="AS68" s="113"/>
      <c r="AT68" s="113"/>
      <c r="AU68" s="195"/>
      <c r="AV68" s="195"/>
      <c r="AW68" s="195"/>
      <c r="AX68" s="179"/>
      <c r="AY68" s="5"/>
      <c r="AZ68" s="5"/>
      <c r="BA68" s="5"/>
      <c r="BB68" s="5"/>
      <c r="BF68" s="212"/>
      <c r="BG68" s="212"/>
      <c r="BH68" s="212"/>
    </row>
    <row r="69" spans="1:60" s="211" customFormat="1" ht="16.5" customHeight="1" x14ac:dyDescent="0.2">
      <c r="A69" s="213" t="s">
        <v>32</v>
      </c>
      <c r="B69" s="214"/>
      <c r="C69" s="215" t="s">
        <v>33</v>
      </c>
      <c r="D69" s="215"/>
      <c r="E69" s="215"/>
      <c r="F69" s="215"/>
      <c r="G69" s="214"/>
      <c r="H69" s="216"/>
      <c r="I69" s="217" t="s">
        <v>34</v>
      </c>
      <c r="J69" s="217"/>
      <c r="K69" s="217"/>
      <c r="L69" s="214"/>
      <c r="M69" s="214"/>
      <c r="N69" s="218"/>
      <c r="AG69" s="113"/>
      <c r="AH69" s="113"/>
      <c r="AI69" s="113"/>
      <c r="AJ69" s="113"/>
      <c r="AK69" s="113"/>
      <c r="AL69" s="113"/>
      <c r="AM69" s="113"/>
      <c r="AN69" s="195"/>
      <c r="AO69" s="210"/>
      <c r="AP69" s="113"/>
      <c r="AQ69" s="113"/>
      <c r="AR69" s="113"/>
      <c r="AS69" s="113"/>
      <c r="AT69" s="113"/>
      <c r="AU69" s="195"/>
      <c r="AV69" s="195"/>
      <c r="AW69" s="195"/>
      <c r="AX69" s="179"/>
      <c r="AY69" s="5"/>
      <c r="AZ69" s="5"/>
      <c r="BA69" s="5"/>
      <c r="BB69" s="5"/>
      <c r="BF69" s="212"/>
      <c r="BG69" s="212"/>
      <c r="BH69" s="212"/>
    </row>
    <row r="70" spans="1:60" s="211" customFormat="1" ht="16.5" customHeight="1" x14ac:dyDescent="0.2">
      <c r="A70" s="219">
        <f>[1]Interface!B2</f>
        <v>2018</v>
      </c>
      <c r="B70" s="214"/>
      <c r="C70" s="220">
        <f>[1]Parametres!D39</f>
        <v>43101</v>
      </c>
      <c r="D70" s="220"/>
      <c r="E70" s="220"/>
      <c r="F70" s="220"/>
      <c r="G70" s="214"/>
      <c r="H70" s="221"/>
      <c r="I70" s="222">
        <f>[1]Parametres!J39</f>
        <v>43191</v>
      </c>
      <c r="J70" s="222"/>
      <c r="K70" s="222"/>
      <c r="L70" s="214"/>
      <c r="M70" s="214"/>
      <c r="N70" s="218"/>
      <c r="AN70" s="214"/>
      <c r="AO70" s="218"/>
      <c r="AP70" s="218"/>
      <c r="AQ70" s="218"/>
      <c r="AR70" s="218"/>
      <c r="AS70" s="218"/>
      <c r="AT70" s="218"/>
      <c r="AU70" s="214"/>
      <c r="AV70" s="214"/>
      <c r="AW70" s="214"/>
      <c r="AX70" s="218"/>
      <c r="BF70" s="212"/>
      <c r="BG70" s="212"/>
      <c r="BH70" s="212"/>
    </row>
    <row r="71" spans="1:60" s="211" customFormat="1" ht="16.5" customHeight="1" x14ac:dyDescent="0.2">
      <c r="A71" s="213"/>
      <c r="B71" s="214"/>
      <c r="C71" s="220">
        <f>[1]Parametres!D40</f>
        <v>43221</v>
      </c>
      <c r="D71" s="220"/>
      <c r="E71" s="220"/>
      <c r="F71" s="220"/>
      <c r="G71" s="214"/>
      <c r="H71" s="221"/>
      <c r="I71" s="221"/>
      <c r="J71" s="214"/>
      <c r="K71" s="214"/>
      <c r="L71" s="214"/>
      <c r="M71" s="214"/>
      <c r="N71" s="218"/>
      <c r="AN71" s="214"/>
      <c r="AO71" s="218"/>
      <c r="AP71" s="218"/>
      <c r="AQ71" s="218"/>
      <c r="AR71" s="218"/>
      <c r="AS71" s="218"/>
      <c r="AT71" s="218"/>
      <c r="AU71" s="214"/>
      <c r="AV71" s="214"/>
      <c r="AW71" s="214"/>
      <c r="AX71" s="218"/>
      <c r="BF71" s="212"/>
      <c r="BG71" s="212"/>
      <c r="BH71" s="212"/>
    </row>
    <row r="72" spans="1:60" s="211" customFormat="1" ht="16.5" customHeight="1" x14ac:dyDescent="0.2">
      <c r="A72" s="213"/>
      <c r="B72" s="214"/>
      <c r="C72" s="220">
        <f>[1]Parametres!D41</f>
        <v>43228</v>
      </c>
      <c r="D72" s="220"/>
      <c r="E72" s="220"/>
      <c r="F72" s="220"/>
      <c r="G72" s="214"/>
      <c r="H72" s="221"/>
      <c r="I72" s="221"/>
      <c r="J72" s="214"/>
      <c r="K72" s="214"/>
      <c r="L72" s="214"/>
      <c r="M72" s="214"/>
      <c r="N72" s="218"/>
      <c r="AN72" s="214"/>
      <c r="AO72" s="218"/>
      <c r="AP72" s="218"/>
      <c r="AQ72" s="218"/>
      <c r="AR72" s="218"/>
      <c r="AS72" s="218"/>
      <c r="AT72" s="218"/>
      <c r="AU72" s="214"/>
      <c r="AV72" s="214"/>
      <c r="AW72" s="214"/>
      <c r="AX72" s="218"/>
      <c r="BF72" s="212"/>
      <c r="BG72" s="212"/>
      <c r="BH72" s="212"/>
    </row>
    <row r="73" spans="1:60" s="211" customFormat="1" ht="16.5" customHeight="1" x14ac:dyDescent="0.2">
      <c r="A73" s="213"/>
      <c r="B73" s="214"/>
      <c r="C73" s="220">
        <f>[1]Parametres!D42</f>
        <v>43295</v>
      </c>
      <c r="D73" s="220"/>
      <c r="E73" s="220"/>
      <c r="F73" s="220"/>
      <c r="G73" s="214"/>
      <c r="H73" s="221"/>
      <c r="I73" s="221"/>
      <c r="J73" s="214"/>
      <c r="K73" s="214"/>
      <c r="L73" s="214"/>
      <c r="M73" s="214"/>
      <c r="N73" s="218"/>
      <c r="AN73" s="214"/>
      <c r="AO73" s="218"/>
      <c r="AP73" s="218"/>
      <c r="AQ73" s="218"/>
      <c r="AR73" s="218"/>
      <c r="AS73" s="218"/>
      <c r="AT73" s="218"/>
      <c r="AU73" s="214"/>
      <c r="AV73" s="214"/>
      <c r="AW73" s="214"/>
      <c r="AX73" s="218"/>
      <c r="BF73" s="212"/>
      <c r="BG73" s="212"/>
      <c r="BH73" s="212"/>
    </row>
    <row r="74" spans="1:60" s="211" customFormat="1" ht="16.5" customHeight="1" x14ac:dyDescent="0.2">
      <c r="A74" s="213"/>
      <c r="B74" s="223"/>
      <c r="C74" s="220">
        <f>[1]Parametres!D43</f>
        <v>43327</v>
      </c>
      <c r="D74" s="220"/>
      <c r="E74" s="220"/>
      <c r="F74" s="220"/>
      <c r="G74" s="214"/>
      <c r="H74" s="214"/>
      <c r="I74" s="214"/>
      <c r="J74" s="214"/>
      <c r="K74" s="214"/>
      <c r="L74" s="214"/>
      <c r="M74" s="214"/>
      <c r="N74" s="218"/>
      <c r="AN74" s="214"/>
      <c r="AO74" s="218"/>
      <c r="AP74" s="218"/>
      <c r="AQ74" s="218"/>
      <c r="AR74" s="218"/>
      <c r="AS74" s="218"/>
      <c r="AT74" s="218"/>
      <c r="AU74" s="214"/>
      <c r="AV74" s="214"/>
      <c r="AW74" s="214"/>
      <c r="AX74" s="218"/>
      <c r="BF74" s="212"/>
      <c r="BG74" s="212"/>
      <c r="BH74" s="212"/>
    </row>
    <row r="75" spans="1:60" s="211" customFormat="1" ht="16.5" customHeight="1" x14ac:dyDescent="0.2">
      <c r="A75" s="213"/>
      <c r="B75" s="214"/>
      <c r="C75" s="220">
        <f>[1]Parametres!D44</f>
        <v>43405</v>
      </c>
      <c r="D75" s="220"/>
      <c r="E75" s="220"/>
      <c r="F75" s="220"/>
      <c r="G75" s="214"/>
      <c r="H75" s="214"/>
      <c r="I75" s="214"/>
      <c r="J75" s="214"/>
      <c r="K75" s="214"/>
      <c r="L75" s="214"/>
      <c r="M75" s="214"/>
      <c r="N75" s="218"/>
      <c r="AN75" s="214"/>
      <c r="AO75" s="218"/>
      <c r="AP75" s="218"/>
      <c r="AQ75" s="218"/>
      <c r="AR75" s="218"/>
      <c r="AS75" s="218"/>
      <c r="AT75" s="218"/>
      <c r="AU75" s="214"/>
      <c r="AV75" s="214"/>
      <c r="AW75" s="214"/>
      <c r="AX75" s="218"/>
      <c r="BF75" s="212"/>
      <c r="BG75" s="212"/>
      <c r="BH75" s="212"/>
    </row>
    <row r="76" spans="1:60" s="211" customFormat="1" ht="16.5" customHeight="1" x14ac:dyDescent="0.2">
      <c r="A76" s="213"/>
      <c r="B76" s="214"/>
      <c r="C76" s="220">
        <f>[1]Parametres!D45</f>
        <v>43415</v>
      </c>
      <c r="D76" s="220"/>
      <c r="E76" s="220"/>
      <c r="F76" s="220"/>
      <c r="G76" s="214"/>
      <c r="H76" s="214"/>
      <c r="I76" s="214"/>
      <c r="J76" s="214"/>
      <c r="K76" s="214"/>
      <c r="L76" s="214"/>
      <c r="M76" s="214"/>
      <c r="N76" s="218"/>
      <c r="AN76" s="214"/>
      <c r="AO76" s="218"/>
      <c r="AP76" s="218"/>
      <c r="AQ76" s="218"/>
      <c r="AR76" s="218"/>
      <c r="AS76" s="218"/>
      <c r="AT76" s="218"/>
      <c r="AU76" s="214"/>
      <c r="AV76" s="214"/>
      <c r="AW76" s="214"/>
      <c r="AX76" s="218"/>
      <c r="BF76" s="212"/>
      <c r="BG76" s="212"/>
      <c r="BH76" s="212"/>
    </row>
    <row r="77" spans="1:60" s="211" customFormat="1" ht="16.5" customHeight="1" x14ac:dyDescent="0.2">
      <c r="A77" s="213"/>
      <c r="B77" s="214"/>
      <c r="C77" s="220">
        <f>[1]Parametres!D46</f>
        <v>43459</v>
      </c>
      <c r="D77" s="220"/>
      <c r="E77" s="220"/>
      <c r="F77" s="220"/>
      <c r="G77" s="214"/>
      <c r="H77" s="214"/>
      <c r="I77" s="214"/>
      <c r="J77" s="214"/>
      <c r="K77" s="214"/>
      <c r="L77" s="214"/>
      <c r="M77" s="214"/>
      <c r="N77" s="218"/>
      <c r="AN77" s="214"/>
      <c r="AO77" s="218"/>
      <c r="AP77" s="218"/>
      <c r="AQ77" s="218"/>
      <c r="AR77" s="218"/>
      <c r="AS77" s="218"/>
      <c r="AT77" s="218"/>
      <c r="AU77" s="214"/>
      <c r="AV77" s="214"/>
      <c r="AW77" s="214"/>
      <c r="AX77" s="218"/>
      <c r="BF77" s="212"/>
      <c r="BG77" s="212"/>
      <c r="BH77" s="212"/>
    </row>
    <row r="78" spans="1:60" s="211" customFormat="1" ht="16.5" customHeight="1" x14ac:dyDescent="0.2">
      <c r="A78" s="213"/>
      <c r="B78" s="214"/>
      <c r="C78" s="220">
        <f>[1]Parametres!D47</f>
        <v>43192</v>
      </c>
      <c r="D78" s="220"/>
      <c r="E78" s="220"/>
      <c r="F78" s="220"/>
      <c r="G78" s="214"/>
      <c r="H78" s="214"/>
      <c r="I78" s="214"/>
      <c r="J78" s="214"/>
      <c r="K78" s="214"/>
      <c r="L78" s="214"/>
      <c r="M78" s="214"/>
      <c r="N78" s="218"/>
      <c r="AN78" s="214"/>
      <c r="AO78" s="218"/>
      <c r="AP78" s="218"/>
      <c r="AQ78" s="218"/>
      <c r="AR78" s="218"/>
      <c r="AS78" s="218"/>
      <c r="AT78" s="218"/>
      <c r="AU78" s="214"/>
      <c r="AV78" s="214"/>
      <c r="AW78" s="214"/>
      <c r="AX78" s="218"/>
      <c r="BF78" s="212"/>
      <c r="BG78" s="212"/>
      <c r="BH78" s="212"/>
    </row>
    <row r="79" spans="1:60" ht="16.5" customHeight="1" x14ac:dyDescent="0.2">
      <c r="A79" s="213"/>
      <c r="B79" s="214"/>
      <c r="C79" s="220">
        <f>[1]Parametres!D48</f>
        <v>43230</v>
      </c>
      <c r="D79" s="220"/>
      <c r="E79" s="220"/>
      <c r="F79" s="220"/>
      <c r="G79" s="214"/>
      <c r="H79" s="224"/>
      <c r="I79" s="214"/>
      <c r="J79" s="214"/>
      <c r="K79" s="214"/>
      <c r="L79" s="214"/>
      <c r="M79" s="214"/>
      <c r="N79" s="218"/>
      <c r="O79" s="211"/>
      <c r="P79" s="211"/>
      <c r="Q79" s="211"/>
      <c r="R79" s="211"/>
      <c r="S79" s="211"/>
      <c r="T79" s="211"/>
      <c r="U79" s="211"/>
      <c r="V79" s="211"/>
      <c r="W79" s="211"/>
      <c r="X79" s="211"/>
      <c r="Y79" s="211"/>
      <c r="Z79" s="211"/>
      <c r="AA79" s="211"/>
      <c r="AB79" s="211"/>
      <c r="AC79" s="211"/>
      <c r="AD79" s="211"/>
      <c r="AE79" s="211"/>
      <c r="AF79" s="211"/>
      <c r="AG79" s="211"/>
      <c r="AH79" s="211"/>
      <c r="AI79" s="211"/>
      <c r="AJ79" s="211"/>
      <c r="AK79" s="211"/>
      <c r="AL79" s="211"/>
      <c r="AM79" s="211"/>
      <c r="AN79" s="214"/>
      <c r="AO79" s="218"/>
      <c r="AP79" s="218"/>
      <c r="AQ79" s="218"/>
      <c r="AR79" s="218"/>
      <c r="AS79" s="218"/>
      <c r="AT79" s="218"/>
      <c r="AU79" s="214"/>
      <c r="AV79" s="214"/>
      <c r="AW79" s="214"/>
      <c r="AX79" s="218"/>
      <c r="AY79" s="211"/>
      <c r="AZ79" s="211"/>
      <c r="BA79" s="211"/>
      <c r="BB79" s="211"/>
    </row>
    <row r="80" spans="1:60" ht="16.5" customHeight="1" x14ac:dyDescent="0.2">
      <c r="A80" s="213"/>
      <c r="B80" s="214"/>
      <c r="C80" s="220">
        <f>[1]Parametres!D49</f>
        <v>43241</v>
      </c>
      <c r="D80" s="220"/>
      <c r="E80" s="220"/>
      <c r="F80" s="220"/>
      <c r="G80" s="214"/>
      <c r="H80" s="214"/>
      <c r="I80" s="214"/>
      <c r="J80" s="214"/>
      <c r="K80" s="214"/>
      <c r="L80" s="214"/>
      <c r="M80" s="214"/>
      <c r="N80" s="218"/>
      <c r="O80" s="211"/>
      <c r="P80" s="211"/>
      <c r="Q80" s="211"/>
      <c r="R80" s="211"/>
      <c r="S80" s="211"/>
      <c r="T80" s="211"/>
      <c r="U80" s="211"/>
      <c r="V80" s="211"/>
      <c r="W80" s="211"/>
      <c r="X80" s="211"/>
      <c r="Y80" s="211"/>
      <c r="Z80" s="211"/>
      <c r="AA80" s="211"/>
      <c r="AB80" s="211"/>
      <c r="AC80" s="211"/>
      <c r="AD80" s="211"/>
      <c r="AE80" s="211"/>
      <c r="AF80" s="211"/>
      <c r="AG80" s="211"/>
      <c r="AH80" s="211"/>
      <c r="AI80" s="211"/>
      <c r="AJ80" s="211"/>
      <c r="AK80" s="211"/>
      <c r="AL80" s="211"/>
      <c r="AM80" s="211"/>
      <c r="AN80" s="214"/>
      <c r="AO80" s="218"/>
      <c r="AP80" s="218"/>
      <c r="AQ80" s="218"/>
      <c r="AR80" s="218"/>
      <c r="AS80" s="218"/>
      <c r="AT80" s="218"/>
      <c r="AU80" s="214"/>
      <c r="AV80" s="214"/>
      <c r="AW80" s="214"/>
      <c r="AX80" s="218"/>
      <c r="AY80" s="211"/>
      <c r="AZ80" s="211"/>
      <c r="BA80" s="211"/>
      <c r="BB80" s="211"/>
    </row>
    <row r="81" spans="1:54" ht="16.5" customHeight="1" x14ac:dyDescent="0.2">
      <c r="A81" s="179"/>
      <c r="B81" s="113"/>
      <c r="C81" s="113"/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AG81" s="211"/>
      <c r="AH81" s="211"/>
      <c r="AI81" s="211"/>
      <c r="AJ81" s="211"/>
      <c r="AK81" s="211"/>
      <c r="AL81" s="211"/>
      <c r="AM81" s="211"/>
      <c r="AN81" s="214"/>
      <c r="AO81" s="218"/>
      <c r="AP81" s="218"/>
      <c r="AQ81" s="218"/>
      <c r="AR81" s="218"/>
      <c r="AS81" s="218"/>
      <c r="AT81" s="218"/>
      <c r="AU81" s="214"/>
      <c r="AV81" s="214"/>
      <c r="AW81" s="214"/>
      <c r="AX81" s="218"/>
      <c r="AY81" s="211"/>
      <c r="AZ81" s="211"/>
      <c r="BA81" s="211"/>
      <c r="BB81" s="211"/>
    </row>
  </sheetData>
  <mergeCells count="92">
    <mergeCell ref="C75:F75"/>
    <mergeCell ref="C76:F76"/>
    <mergeCell ref="C77:F77"/>
    <mergeCell ref="C78:F78"/>
    <mergeCell ref="C79:F79"/>
    <mergeCell ref="C80:F80"/>
    <mergeCell ref="C70:F70"/>
    <mergeCell ref="I70:K70"/>
    <mergeCell ref="C71:F71"/>
    <mergeCell ref="C72:F72"/>
    <mergeCell ref="C73:F73"/>
    <mergeCell ref="C74:F74"/>
    <mergeCell ref="B63:E63"/>
    <mergeCell ref="F63:AF63"/>
    <mergeCell ref="B64:E64"/>
    <mergeCell ref="F64:AF64"/>
    <mergeCell ref="C69:F69"/>
    <mergeCell ref="I69:K69"/>
    <mergeCell ref="B60:E60"/>
    <mergeCell ref="F60:AF60"/>
    <mergeCell ref="B61:E61"/>
    <mergeCell ref="F61:AF61"/>
    <mergeCell ref="B62:E62"/>
    <mergeCell ref="F62:AF62"/>
    <mergeCell ref="B57:E57"/>
    <mergeCell ref="F57:AF57"/>
    <mergeCell ref="B58:E58"/>
    <mergeCell ref="F58:AF58"/>
    <mergeCell ref="B59:E59"/>
    <mergeCell ref="F59:AF59"/>
    <mergeCell ref="BX43:BY43"/>
    <mergeCell ref="B44:E44"/>
    <mergeCell ref="F44:AF44"/>
    <mergeCell ref="BL45:BM45"/>
    <mergeCell ref="BP45:BQ45"/>
    <mergeCell ref="BT45:BU45"/>
    <mergeCell ref="BX45:BY45"/>
    <mergeCell ref="BH43:BH45"/>
    <mergeCell ref="BJ43:BJ45"/>
    <mergeCell ref="BK43:BK45"/>
    <mergeCell ref="BL43:BM43"/>
    <mergeCell ref="BP43:BQ43"/>
    <mergeCell ref="BT43:BU43"/>
    <mergeCell ref="B42:E42"/>
    <mergeCell ref="F42:AF42"/>
    <mergeCell ref="B43:E43"/>
    <mergeCell ref="F43:AF43"/>
    <mergeCell ref="BF43:BF45"/>
    <mergeCell ref="BG43:BG45"/>
    <mergeCell ref="B39:E39"/>
    <mergeCell ref="F39:AF39"/>
    <mergeCell ref="B40:E40"/>
    <mergeCell ref="F40:AF40"/>
    <mergeCell ref="B41:E41"/>
    <mergeCell ref="F41:AF41"/>
    <mergeCell ref="B36:E36"/>
    <mergeCell ref="F36:AF36"/>
    <mergeCell ref="B37:E37"/>
    <mergeCell ref="F37:AF37"/>
    <mergeCell ref="B38:E38"/>
    <mergeCell ref="F38:AF38"/>
    <mergeCell ref="B33:E33"/>
    <mergeCell ref="F33:AF33"/>
    <mergeCell ref="B34:E34"/>
    <mergeCell ref="F34:AF34"/>
    <mergeCell ref="B35:E35"/>
    <mergeCell ref="F35:AF35"/>
    <mergeCell ref="BN1:BN3"/>
    <mergeCell ref="BO1:BO3"/>
    <mergeCell ref="BP1:BQ3"/>
    <mergeCell ref="BR1:BR3"/>
    <mergeCell ref="BJ28:BM28"/>
    <mergeCell ref="B32:E32"/>
    <mergeCell ref="F32:AF32"/>
    <mergeCell ref="BG1:BG3"/>
    <mergeCell ref="BH1:BH3"/>
    <mergeCell ref="BI1:BI3"/>
    <mergeCell ref="BJ1:BJ3"/>
    <mergeCell ref="BK1:BK3"/>
    <mergeCell ref="BL1:BM3"/>
    <mergeCell ref="AT1:AT3"/>
    <mergeCell ref="AU1:AU3"/>
    <mergeCell ref="AV1:AV3"/>
    <mergeCell ref="AW1:AW3"/>
    <mergeCell ref="AX1:AX3"/>
    <mergeCell ref="BF1:BF3"/>
    <mergeCell ref="A1:AF1"/>
    <mergeCell ref="AO1:AO3"/>
    <mergeCell ref="AP1:AP3"/>
    <mergeCell ref="AQ1:AQ3"/>
    <mergeCell ref="AR1:AR3"/>
    <mergeCell ref="AS1:AS3"/>
  </mergeCells>
  <conditionalFormatting sqref="AG2:AM28 AG31:AM41">
    <cfRule type="expression" dxfId="30" priority="21" stopIfTrue="1">
      <formula>WEEKDAY(AG$2,2)&gt;5</formula>
    </cfRule>
    <cfRule type="expression" dxfId="29" priority="22" stopIfTrue="1">
      <formula>COUNTIF(joursfériés,AG$2)&gt;0</formula>
    </cfRule>
  </conditionalFormatting>
  <conditionalFormatting sqref="AM29">
    <cfRule type="expression" dxfId="28" priority="23" stopIfTrue="1">
      <formula>WEEKDAY(AM$2,2)&gt;5</formula>
    </cfRule>
    <cfRule type="expression" dxfId="27" priority="24" stopIfTrue="1">
      <formula>COUNTIF(joursfériés,AM$2)&gt;0</formula>
    </cfRule>
    <cfRule type="expression" dxfId="26" priority="25" stopIfTrue="1">
      <formula>AF29&gt;0</formula>
    </cfRule>
  </conditionalFormatting>
  <conditionalFormatting sqref="AG29:AJ29">
    <cfRule type="expression" dxfId="25" priority="26" stopIfTrue="1">
      <formula>WEEKDAY(AG$2,2)&gt;5</formula>
    </cfRule>
    <cfRule type="expression" dxfId="24" priority="27" stopIfTrue="1">
      <formula>COUNTIF(joursfériés,AG$2)&gt;0</formula>
    </cfRule>
    <cfRule type="expression" dxfId="23" priority="28" stopIfTrue="1">
      <formula>AF29&gt;0</formula>
    </cfRule>
  </conditionalFormatting>
  <conditionalFormatting sqref="AK29:AL29">
    <cfRule type="expression" dxfId="22" priority="29" stopIfTrue="1">
      <formula>WEEKDAY(AK$2,2)&gt;5</formula>
    </cfRule>
    <cfRule type="expression" dxfId="21" priority="30" stopIfTrue="1">
      <formula>COUNTIF(joursfériés,AK$2)&gt;0</formula>
    </cfRule>
    <cfRule type="expression" dxfId="20" priority="31" stopIfTrue="1">
      <formula>AF29&gt;0</formula>
    </cfRule>
  </conditionalFormatting>
  <conditionalFormatting sqref="B2:AF3 B45:AF45 B28:AF28 B55:AF55">
    <cfRule type="expression" dxfId="19" priority="18" stopIfTrue="1">
      <formula>WEEKDAY(B$2,2)&gt;5</formula>
    </cfRule>
    <cfRule type="expression" dxfId="18" priority="19" stopIfTrue="1">
      <formula>COUNTIF(joursfériés,B$2)&gt;0</formula>
    </cfRule>
  </conditionalFormatting>
  <conditionalFormatting sqref="C29:AF29 C56:AF56">
    <cfRule type="expression" dxfId="17" priority="20" stopIfTrue="1">
      <formula>B29&gt;0</formula>
    </cfRule>
  </conditionalFormatting>
  <conditionalFormatting sqref="BH4:BH42 BH46:BH64">
    <cfRule type="expression" dxfId="16" priority="17">
      <formula>BH$4="F"</formula>
    </cfRule>
  </conditionalFormatting>
  <conditionalFormatting sqref="BF4:BF42 BF46:BF64">
    <cfRule type="expression" dxfId="15" priority="16">
      <formula>BF$4="F"</formula>
    </cfRule>
  </conditionalFormatting>
  <conditionalFormatting sqref="B4:AF27">
    <cfRule type="expression" dxfId="14" priority="3" stopIfTrue="1">
      <formula>WEEKDAY(B$2,2)&gt;5</formula>
    </cfRule>
    <cfRule type="expression" dxfId="13" priority="4" stopIfTrue="1">
      <formula>COUNTIF(joursfériés,B$2)&gt;0</formula>
    </cfRule>
  </conditionalFormatting>
  <conditionalFormatting sqref="B46:AF54">
    <cfRule type="expression" dxfId="12" priority="1" stopIfTrue="1">
      <formula>WEEKDAY(B$2,2)&gt;5</formula>
    </cfRule>
    <cfRule type="expression" dxfId="11" priority="2" stopIfTrue="1">
      <formula>COUNTIF(joursfériés,B$2)&gt;0</formula>
    </cfRule>
  </conditionalFormatting>
  <conditionalFormatting sqref="BG46:BG52 BG4:BG27">
    <cfRule type="expression" dxfId="10" priority="5" stopIfTrue="1">
      <formula>$AW4&gt;0</formula>
    </cfRule>
    <cfRule type="expression" dxfId="9" priority="6" stopIfTrue="1">
      <formula>$AX4</formula>
    </cfRule>
    <cfRule type="expression" dxfId="8" priority="7" stopIfTrue="1">
      <formula>$AV4&gt;0</formula>
    </cfRule>
    <cfRule type="expression" dxfId="7" priority="8" stopIfTrue="1">
      <formula>$AU4&gt;0</formula>
    </cfRule>
    <cfRule type="expression" dxfId="6" priority="9" stopIfTrue="1">
      <formula>$AT4&gt;0</formula>
    </cfRule>
    <cfRule type="expression" dxfId="5" priority="10" stopIfTrue="1">
      <formula>$AP4&gt;0</formula>
    </cfRule>
    <cfRule type="expression" dxfId="4" priority="11" stopIfTrue="1">
      <formula>$AO4&gt;0</formula>
    </cfRule>
    <cfRule type="expression" dxfId="3" priority="12" stopIfTrue="1">
      <formula>$AN4&gt;0</formula>
    </cfRule>
    <cfRule type="expression" dxfId="2" priority="13" stopIfTrue="1">
      <formula>$AS4&gt;0</formula>
    </cfRule>
    <cfRule type="expression" dxfId="1" priority="14" stopIfTrue="1">
      <formula>$AR4&gt;0</formula>
    </cfRule>
    <cfRule type="expression" dxfId="0" priority="15" stopIfTrue="1">
      <formula>$AQ4&gt;0</formula>
    </cfRule>
  </conditionalFormatting>
  <pageMargins left="0" right="0" top="0" bottom="0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4</vt:i4>
      </vt:variant>
    </vt:vector>
  </HeadingPairs>
  <TitlesOfParts>
    <vt:vector size="5" baseType="lpstr">
      <vt:lpstr>mai</vt:lpstr>
      <vt:lpstr>mai!Année</vt:lpstr>
      <vt:lpstr>Date5</vt:lpstr>
      <vt:lpstr>Mai</vt:lpstr>
      <vt:lpstr>mai!Zone_d_impression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Filemaker SERVEUR</dc:creator>
  <cp:lastModifiedBy>Filemaker SERVEUR</cp:lastModifiedBy>
  <dcterms:created xsi:type="dcterms:W3CDTF">2018-05-23T12:55:44Z</dcterms:created>
  <dcterms:modified xsi:type="dcterms:W3CDTF">2018-05-23T12:56:26Z</dcterms:modified>
</cp:coreProperties>
</file>