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tilisateur\Desktop\"/>
    </mc:Choice>
  </mc:AlternateContent>
  <xr:revisionPtr revIDLastSave="0" documentId="8_{50176C19-3A9A-4FA9-BF05-99C8AEE840C3}" xr6:coauthVersionLast="31" xr6:coauthVersionMax="31" xr10:uidLastSave="{00000000-0000-0000-0000-000000000000}"/>
  <bookViews>
    <workbookView xWindow="0" yWindow="0" windowWidth="23040" windowHeight="9216" xr2:uid="{00000000-000D-0000-FFFF-FFFF00000000}"/>
  </bookViews>
  <sheets>
    <sheet name="Planning" sheetId="1" r:id="rId1"/>
  </sheets>
  <definedNames>
    <definedName name="An_réf">Planning!$B$3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1" l="1"/>
  <c r="AC15" i="1"/>
  <c r="AC17" i="1" s="1"/>
  <c r="AC21" i="1"/>
  <c r="AC20" i="1"/>
  <c r="AC19" i="1"/>
  <c r="AC13" i="1"/>
  <c r="AC12" i="1"/>
  <c r="AC11" i="1"/>
  <c r="AC10" i="1"/>
  <c r="AC9" i="1"/>
  <c r="AC18" i="1" l="1"/>
  <c r="AC16" i="1"/>
  <c r="B18" i="1"/>
  <c r="B20" i="1" s="1"/>
  <c r="C20" i="1" s="1"/>
  <c r="D20" i="1" s="1"/>
  <c r="E20" i="1" s="1"/>
  <c r="F20" i="1" s="1"/>
  <c r="G20" i="1" s="1"/>
  <c r="H20" i="1" s="1"/>
  <c r="B21" i="1" s="1"/>
  <c r="R36" i="1"/>
  <c r="R38" i="1" s="1"/>
  <c r="S38" i="1" s="1"/>
  <c r="T38" i="1" s="1"/>
  <c r="U38" i="1" s="1"/>
  <c r="V38" i="1" s="1"/>
  <c r="W38" i="1" s="1"/>
  <c r="X38" i="1" s="1"/>
  <c r="R39" i="1" s="1"/>
  <c r="J38" i="1"/>
  <c r="K38" i="1" s="1"/>
  <c r="L38" i="1" s="1"/>
  <c r="M38" i="1" s="1"/>
  <c r="N38" i="1" s="1"/>
  <c r="O38" i="1" s="1"/>
  <c r="P38" i="1" s="1"/>
  <c r="J39" i="1" s="1"/>
  <c r="B36" i="1"/>
  <c r="B38" i="1" s="1"/>
  <c r="C38" i="1" s="1"/>
  <c r="D38" i="1" s="1"/>
  <c r="E38" i="1" s="1"/>
  <c r="F38" i="1" s="1"/>
  <c r="G38" i="1" s="1"/>
  <c r="H38" i="1" s="1"/>
  <c r="B39" i="1" s="1"/>
  <c r="R27" i="1"/>
  <c r="R29" i="1" s="1"/>
  <c r="S29" i="1" s="1"/>
  <c r="T29" i="1" s="1"/>
  <c r="U29" i="1" s="1"/>
  <c r="V29" i="1" s="1"/>
  <c r="W29" i="1" s="1"/>
  <c r="X29" i="1" s="1"/>
  <c r="R30" i="1" s="1"/>
  <c r="B27" i="1"/>
  <c r="B29" i="1" s="1"/>
  <c r="C29" i="1" s="1"/>
  <c r="D29" i="1" s="1"/>
  <c r="E29" i="1" s="1"/>
  <c r="F29" i="1" s="1"/>
  <c r="G29" i="1" s="1"/>
  <c r="H29" i="1" s="1"/>
  <c r="B30" i="1" s="1"/>
  <c r="J27" i="1"/>
  <c r="J29" i="1" s="1"/>
  <c r="K29" i="1" s="1"/>
  <c r="L29" i="1" s="1"/>
  <c r="M29" i="1" s="1"/>
  <c r="N29" i="1" s="1"/>
  <c r="O29" i="1" s="1"/>
  <c r="P29" i="1" s="1"/>
  <c r="J30" i="1" s="1"/>
  <c r="R18" i="1"/>
  <c r="R20" i="1" s="1"/>
  <c r="S20" i="1" s="1"/>
  <c r="T20" i="1" s="1"/>
  <c r="U20" i="1" s="1"/>
  <c r="V20" i="1" s="1"/>
  <c r="W20" i="1" s="1"/>
  <c r="X20" i="1" s="1"/>
  <c r="R21" i="1" s="1"/>
  <c r="J18" i="1"/>
  <c r="J20" i="1" s="1"/>
  <c r="K20" i="1" s="1"/>
  <c r="L20" i="1" s="1"/>
  <c r="M20" i="1" s="1"/>
  <c r="N20" i="1" s="1"/>
  <c r="O20" i="1" s="1"/>
  <c r="P20" i="1" s="1"/>
  <c r="J21" i="1" s="1"/>
  <c r="R9" i="1"/>
  <c r="R11" i="1" s="1"/>
  <c r="S11" i="1" s="1"/>
  <c r="T11" i="1" s="1"/>
  <c r="U11" i="1" s="1"/>
  <c r="V11" i="1" s="1"/>
  <c r="W11" i="1" s="1"/>
  <c r="X11" i="1" s="1"/>
  <c r="R12" i="1" s="1"/>
  <c r="R10" i="1" s="1"/>
  <c r="J9" i="1"/>
  <c r="J11" i="1" s="1"/>
  <c r="K11" i="1" s="1"/>
  <c r="L11" i="1" s="1"/>
  <c r="M11" i="1" s="1"/>
  <c r="N11" i="1" s="1"/>
  <c r="O11" i="1" s="1"/>
  <c r="P11" i="1" s="1"/>
  <c r="J12" i="1" s="1"/>
  <c r="K39" i="1" l="1"/>
  <c r="J37" i="1"/>
  <c r="B37" i="1"/>
  <c r="C39" i="1"/>
  <c r="S39" i="1"/>
  <c r="R37" i="1"/>
  <c r="S30" i="1"/>
  <c r="R28" i="1"/>
  <c r="B28" i="1"/>
  <c r="C30" i="1"/>
  <c r="J28" i="1"/>
  <c r="K30" i="1"/>
  <c r="K21" i="1"/>
  <c r="J19" i="1"/>
  <c r="B19" i="1"/>
  <c r="C21" i="1"/>
  <c r="R19" i="1"/>
  <c r="S21" i="1"/>
  <c r="S12" i="1"/>
  <c r="J10" i="1"/>
  <c r="K12" i="1"/>
  <c r="B9" i="1"/>
  <c r="B11" i="1" s="1"/>
  <c r="Z11" i="1" s="1"/>
  <c r="C11" i="1" l="1"/>
  <c r="D11" i="1" s="1"/>
  <c r="E11" i="1" s="1"/>
  <c r="F11" i="1" s="1"/>
  <c r="G11" i="1" s="1"/>
  <c r="H11" i="1" s="1"/>
  <c r="B12" i="1" s="1"/>
  <c r="T39" i="1"/>
  <c r="S37" i="1"/>
  <c r="C37" i="1"/>
  <c r="D39" i="1"/>
  <c r="K37" i="1"/>
  <c r="L39" i="1"/>
  <c r="K28" i="1"/>
  <c r="L30" i="1"/>
  <c r="C28" i="1"/>
  <c r="D30" i="1"/>
  <c r="S28" i="1"/>
  <c r="T30" i="1"/>
  <c r="T21" i="1"/>
  <c r="S19" i="1"/>
  <c r="C19" i="1"/>
  <c r="D21" i="1"/>
  <c r="K19" i="1"/>
  <c r="L21" i="1"/>
  <c r="T12" i="1"/>
  <c r="S10" i="1"/>
  <c r="K10" i="1"/>
  <c r="L12" i="1"/>
  <c r="C12" i="1"/>
  <c r="B10" i="1"/>
  <c r="L37" i="1" l="1"/>
  <c r="M39" i="1"/>
  <c r="D37" i="1"/>
  <c r="E39" i="1"/>
  <c r="T37" i="1"/>
  <c r="U39" i="1"/>
  <c r="T28" i="1"/>
  <c r="U30" i="1"/>
  <c r="D28" i="1"/>
  <c r="E30" i="1"/>
  <c r="L28" i="1"/>
  <c r="M30" i="1"/>
  <c r="L19" i="1"/>
  <c r="M21" i="1"/>
  <c r="D19" i="1"/>
  <c r="E21" i="1"/>
  <c r="T19" i="1"/>
  <c r="U21" i="1"/>
  <c r="T10" i="1"/>
  <c r="U12" i="1"/>
  <c r="L10" i="1"/>
  <c r="M12" i="1"/>
  <c r="D12" i="1"/>
  <c r="C10" i="1"/>
  <c r="F39" i="1" l="1"/>
  <c r="E37" i="1"/>
  <c r="U37" i="1"/>
  <c r="V39" i="1"/>
  <c r="M37" i="1"/>
  <c r="N39" i="1"/>
  <c r="N30" i="1"/>
  <c r="M28" i="1"/>
  <c r="F30" i="1"/>
  <c r="E28" i="1"/>
  <c r="U28" i="1"/>
  <c r="V30" i="1"/>
  <c r="U19" i="1"/>
  <c r="V21" i="1"/>
  <c r="F21" i="1"/>
  <c r="E19" i="1"/>
  <c r="M19" i="1"/>
  <c r="N21" i="1"/>
  <c r="U10" i="1"/>
  <c r="V12" i="1"/>
  <c r="M10" i="1"/>
  <c r="N12" i="1"/>
  <c r="E12" i="1"/>
  <c r="D10" i="1"/>
  <c r="V37" i="1" l="1"/>
  <c r="W39" i="1"/>
  <c r="G39" i="1"/>
  <c r="F37" i="1"/>
  <c r="O39" i="1"/>
  <c r="N37" i="1"/>
  <c r="V28" i="1"/>
  <c r="W30" i="1"/>
  <c r="G30" i="1"/>
  <c r="F28" i="1"/>
  <c r="O30" i="1"/>
  <c r="N28" i="1"/>
  <c r="N19" i="1"/>
  <c r="O21" i="1"/>
  <c r="G21" i="1"/>
  <c r="F19" i="1"/>
  <c r="V19" i="1"/>
  <c r="W21" i="1"/>
  <c r="V10" i="1"/>
  <c r="W12" i="1"/>
  <c r="O12" i="1"/>
  <c r="N10" i="1"/>
  <c r="F12" i="1"/>
  <c r="E10" i="1"/>
  <c r="P39" i="1" l="1"/>
  <c r="O37" i="1"/>
  <c r="H39" i="1"/>
  <c r="G37" i="1"/>
  <c r="X39" i="1"/>
  <c r="W37" i="1"/>
  <c r="H30" i="1"/>
  <c r="G28" i="1"/>
  <c r="P30" i="1"/>
  <c r="O28" i="1"/>
  <c r="X30" i="1"/>
  <c r="W28" i="1"/>
  <c r="X21" i="1"/>
  <c r="W19" i="1"/>
  <c r="H21" i="1"/>
  <c r="G19" i="1"/>
  <c r="P21" i="1"/>
  <c r="O19" i="1"/>
  <c r="X12" i="1"/>
  <c r="W10" i="1"/>
  <c r="O10" i="1"/>
  <c r="P12" i="1"/>
  <c r="G12" i="1"/>
  <c r="F10" i="1"/>
  <c r="R40" i="1" l="1"/>
  <c r="S40" i="1" s="1"/>
  <c r="T40" i="1" s="1"/>
  <c r="U40" i="1" s="1"/>
  <c r="V40" i="1" s="1"/>
  <c r="W40" i="1" s="1"/>
  <c r="X40" i="1" s="1"/>
  <c r="R41" i="1" s="1"/>
  <c r="S41" i="1" s="1"/>
  <c r="T41" i="1" s="1"/>
  <c r="U41" i="1" s="1"/>
  <c r="V41" i="1" s="1"/>
  <c r="W41" i="1" s="1"/>
  <c r="X41" i="1" s="1"/>
  <c r="R42" i="1" s="1"/>
  <c r="S42" i="1" s="1"/>
  <c r="T42" i="1" s="1"/>
  <c r="U42" i="1" s="1"/>
  <c r="V42" i="1" s="1"/>
  <c r="W42" i="1" s="1"/>
  <c r="X37" i="1"/>
  <c r="H37" i="1"/>
  <c r="B40" i="1"/>
  <c r="C40" i="1" s="1"/>
  <c r="D40" i="1" s="1"/>
  <c r="E40" i="1" s="1"/>
  <c r="F40" i="1" s="1"/>
  <c r="G40" i="1" s="1"/>
  <c r="H40" i="1" s="1"/>
  <c r="B41" i="1" s="1"/>
  <c r="C41" i="1" s="1"/>
  <c r="D41" i="1" s="1"/>
  <c r="E41" i="1" s="1"/>
  <c r="F41" i="1" s="1"/>
  <c r="G41" i="1" s="1"/>
  <c r="H41" i="1" s="1"/>
  <c r="B42" i="1" s="1"/>
  <c r="C42" i="1" s="1"/>
  <c r="D42" i="1" s="1"/>
  <c r="E42" i="1" s="1"/>
  <c r="F42" i="1" s="1"/>
  <c r="G42" i="1" s="1"/>
  <c r="H42" i="1" s="1"/>
  <c r="B43" i="1" s="1"/>
  <c r="C43" i="1" s="1"/>
  <c r="D43" i="1" s="1"/>
  <c r="E43" i="1" s="1"/>
  <c r="F43" i="1" s="1"/>
  <c r="G43" i="1" s="1"/>
  <c r="H43" i="1" s="1"/>
  <c r="J40" i="1"/>
  <c r="K40" i="1" s="1"/>
  <c r="L40" i="1" s="1"/>
  <c r="M40" i="1" s="1"/>
  <c r="N40" i="1" s="1"/>
  <c r="O40" i="1" s="1"/>
  <c r="P40" i="1" s="1"/>
  <c r="J41" i="1" s="1"/>
  <c r="K41" i="1" s="1"/>
  <c r="L41" i="1" s="1"/>
  <c r="M41" i="1" s="1"/>
  <c r="N41" i="1" s="1"/>
  <c r="O41" i="1" s="1"/>
  <c r="P41" i="1" s="1"/>
  <c r="J42" i="1" s="1"/>
  <c r="K42" i="1" s="1"/>
  <c r="L42" i="1" s="1"/>
  <c r="P37" i="1"/>
  <c r="R31" i="1"/>
  <c r="S31" i="1" s="1"/>
  <c r="T31" i="1" s="1"/>
  <c r="U31" i="1" s="1"/>
  <c r="V31" i="1" s="1"/>
  <c r="W31" i="1" s="1"/>
  <c r="X31" i="1" s="1"/>
  <c r="R32" i="1" s="1"/>
  <c r="S32" i="1" s="1"/>
  <c r="T32" i="1" s="1"/>
  <c r="U32" i="1" s="1"/>
  <c r="V32" i="1" s="1"/>
  <c r="W32" i="1" s="1"/>
  <c r="X32" i="1" s="1"/>
  <c r="R33" i="1" s="1"/>
  <c r="S33" i="1" s="1"/>
  <c r="T33" i="1" s="1"/>
  <c r="U33" i="1" s="1"/>
  <c r="V33" i="1" s="1"/>
  <c r="W33" i="1" s="1"/>
  <c r="X33" i="1" s="1"/>
  <c r="R34" i="1" s="1"/>
  <c r="X28" i="1"/>
  <c r="J31" i="1"/>
  <c r="K31" i="1" s="1"/>
  <c r="L31" i="1" s="1"/>
  <c r="M31" i="1" s="1"/>
  <c r="N31" i="1" s="1"/>
  <c r="O31" i="1" s="1"/>
  <c r="P31" i="1" s="1"/>
  <c r="J32" i="1" s="1"/>
  <c r="K32" i="1" s="1"/>
  <c r="L32" i="1" s="1"/>
  <c r="M32" i="1" s="1"/>
  <c r="N32" i="1" s="1"/>
  <c r="O32" i="1" s="1"/>
  <c r="P32" i="1" s="1"/>
  <c r="J33" i="1" s="1"/>
  <c r="K33" i="1" s="1"/>
  <c r="L33" i="1" s="1"/>
  <c r="M33" i="1" s="1"/>
  <c r="N33" i="1" s="1"/>
  <c r="O33" i="1" s="1"/>
  <c r="P28" i="1"/>
  <c r="B31" i="1"/>
  <c r="C31" i="1" s="1"/>
  <c r="D31" i="1" s="1"/>
  <c r="E31" i="1" s="1"/>
  <c r="F31" i="1" s="1"/>
  <c r="G31" i="1" s="1"/>
  <c r="H31" i="1" s="1"/>
  <c r="B32" i="1" s="1"/>
  <c r="C32" i="1" s="1"/>
  <c r="D32" i="1" s="1"/>
  <c r="E32" i="1" s="1"/>
  <c r="F32" i="1" s="1"/>
  <c r="G32" i="1" s="1"/>
  <c r="H32" i="1" s="1"/>
  <c r="B33" i="1" s="1"/>
  <c r="C33" i="1" s="1"/>
  <c r="D33" i="1" s="1"/>
  <c r="E33" i="1" s="1"/>
  <c r="F33" i="1" s="1"/>
  <c r="G33" i="1" s="1"/>
  <c r="H33" i="1" s="1"/>
  <c r="B34" i="1" s="1"/>
  <c r="H28" i="1"/>
  <c r="R22" i="1"/>
  <c r="S22" i="1" s="1"/>
  <c r="T22" i="1" s="1"/>
  <c r="U22" i="1" s="1"/>
  <c r="V22" i="1" s="1"/>
  <c r="W22" i="1" s="1"/>
  <c r="X22" i="1" s="1"/>
  <c r="R23" i="1" s="1"/>
  <c r="S23" i="1" s="1"/>
  <c r="T23" i="1" s="1"/>
  <c r="U23" i="1" s="1"/>
  <c r="V23" i="1" s="1"/>
  <c r="W23" i="1" s="1"/>
  <c r="X23" i="1" s="1"/>
  <c r="R24" i="1" s="1"/>
  <c r="S24" i="1" s="1"/>
  <c r="T24" i="1" s="1"/>
  <c r="U24" i="1" s="1"/>
  <c r="V24" i="1" s="1"/>
  <c r="W24" i="1" s="1"/>
  <c r="X24" i="1" s="1"/>
  <c r="R25" i="1" s="1"/>
  <c r="S25" i="1" s="1"/>
  <c r="T25" i="1" s="1"/>
  <c r="U25" i="1" s="1"/>
  <c r="V25" i="1" s="1"/>
  <c r="W25" i="1" s="1"/>
  <c r="X25" i="1" s="1"/>
  <c r="X19" i="1"/>
  <c r="B22" i="1"/>
  <c r="C22" i="1" s="1"/>
  <c r="D22" i="1" s="1"/>
  <c r="E22" i="1" s="1"/>
  <c r="F22" i="1" s="1"/>
  <c r="G22" i="1" s="1"/>
  <c r="H22" i="1" s="1"/>
  <c r="B23" i="1" s="1"/>
  <c r="C23" i="1" s="1"/>
  <c r="D23" i="1" s="1"/>
  <c r="E23" i="1" s="1"/>
  <c r="F23" i="1" s="1"/>
  <c r="G23" i="1" s="1"/>
  <c r="H23" i="1" s="1"/>
  <c r="B24" i="1" s="1"/>
  <c r="C24" i="1" s="1"/>
  <c r="H19" i="1"/>
  <c r="P19" i="1"/>
  <c r="J22" i="1"/>
  <c r="K22" i="1" s="1"/>
  <c r="L22" i="1" s="1"/>
  <c r="M22" i="1" s="1"/>
  <c r="N22" i="1" s="1"/>
  <c r="O22" i="1" s="1"/>
  <c r="P22" i="1" s="1"/>
  <c r="J23" i="1" s="1"/>
  <c r="K23" i="1" s="1"/>
  <c r="L23" i="1" s="1"/>
  <c r="M23" i="1" s="1"/>
  <c r="N23" i="1" s="1"/>
  <c r="O23" i="1" s="1"/>
  <c r="P23" i="1" s="1"/>
  <c r="J24" i="1" s="1"/>
  <c r="K24" i="1" s="1"/>
  <c r="L24" i="1" s="1"/>
  <c r="X10" i="1"/>
  <c r="R13" i="1"/>
  <c r="S13" i="1" s="1"/>
  <c r="T13" i="1" s="1"/>
  <c r="U13" i="1" s="1"/>
  <c r="V13" i="1" s="1"/>
  <c r="W13" i="1" s="1"/>
  <c r="X13" i="1" s="1"/>
  <c r="R14" i="1" s="1"/>
  <c r="S14" i="1" s="1"/>
  <c r="T14" i="1" s="1"/>
  <c r="U14" i="1" s="1"/>
  <c r="V14" i="1" s="1"/>
  <c r="W14" i="1" s="1"/>
  <c r="X14" i="1" s="1"/>
  <c r="R15" i="1" s="1"/>
  <c r="S15" i="1" s="1"/>
  <c r="T15" i="1" s="1"/>
  <c r="U15" i="1" s="1"/>
  <c r="V15" i="1" s="1"/>
  <c r="W15" i="1" s="1"/>
  <c r="X15" i="1" s="1"/>
  <c r="P10" i="1"/>
  <c r="J13" i="1"/>
  <c r="K13" i="1" s="1"/>
  <c r="L13" i="1" s="1"/>
  <c r="M13" i="1" s="1"/>
  <c r="N13" i="1" s="1"/>
  <c r="O13" i="1" s="1"/>
  <c r="P13" i="1" s="1"/>
  <c r="J14" i="1" s="1"/>
  <c r="K14" i="1" s="1"/>
  <c r="L14" i="1" s="1"/>
  <c r="M14" i="1" s="1"/>
  <c r="N14" i="1" s="1"/>
  <c r="O14" i="1" s="1"/>
  <c r="P14" i="1" s="1"/>
  <c r="J15" i="1" s="1"/>
  <c r="K15" i="1" s="1"/>
  <c r="L15" i="1" s="1"/>
  <c r="M15" i="1" s="1"/>
  <c r="N15" i="1" s="1"/>
  <c r="O15" i="1" s="1"/>
  <c r="P15" i="1" s="1"/>
  <c r="J16" i="1" s="1"/>
  <c r="K16" i="1" s="1"/>
  <c r="L16" i="1" s="1"/>
  <c r="M16" i="1" s="1"/>
  <c r="N16" i="1" s="1"/>
  <c r="O16" i="1" s="1"/>
  <c r="P16" i="1" s="1"/>
  <c r="H12" i="1"/>
  <c r="G10" i="1"/>
  <c r="M42" i="1" l="1"/>
  <c r="N42" i="1" s="1"/>
  <c r="O42" i="1" s="1"/>
  <c r="P42" i="1" s="1"/>
  <c r="J43" i="1" s="1"/>
  <c r="K43" i="1" s="1"/>
  <c r="L43" i="1" s="1"/>
  <c r="M43" i="1" s="1"/>
  <c r="N43" i="1" s="1"/>
  <c r="O43" i="1" s="1"/>
  <c r="P43" i="1" s="1"/>
  <c r="M24" i="1"/>
  <c r="N24" i="1" s="1"/>
  <c r="O24" i="1" s="1"/>
  <c r="P24" i="1" s="1"/>
  <c r="J25" i="1" s="1"/>
  <c r="K25" i="1" s="1"/>
  <c r="L25" i="1" s="1"/>
  <c r="M25" i="1" s="1"/>
  <c r="N25" i="1" s="1"/>
  <c r="O25" i="1" s="1"/>
  <c r="P25" i="1" s="1"/>
  <c r="X42" i="1"/>
  <c r="R43" i="1" s="1"/>
  <c r="S43" i="1" s="1"/>
  <c r="T43" i="1" s="1"/>
  <c r="U43" i="1" s="1"/>
  <c r="V43" i="1" s="1"/>
  <c r="W43" i="1" s="1"/>
  <c r="X43" i="1" s="1"/>
  <c r="S34" i="1"/>
  <c r="T34" i="1" s="1"/>
  <c r="U34" i="1" s="1"/>
  <c r="V34" i="1" s="1"/>
  <c r="W34" i="1" s="1"/>
  <c r="X34" i="1" s="1"/>
  <c r="P33" i="1"/>
  <c r="J34" i="1" s="1"/>
  <c r="K34" i="1" s="1"/>
  <c r="L34" i="1" s="1"/>
  <c r="M34" i="1" s="1"/>
  <c r="N34" i="1" s="1"/>
  <c r="O34" i="1" s="1"/>
  <c r="P34" i="1" s="1"/>
  <c r="D24" i="1"/>
  <c r="Y15" i="1"/>
  <c r="R16" i="1"/>
  <c r="S16" i="1" s="1"/>
  <c r="T16" i="1" s="1"/>
  <c r="U16" i="1" s="1"/>
  <c r="V16" i="1" s="1"/>
  <c r="W16" i="1" s="1"/>
  <c r="X16" i="1" s="1"/>
  <c r="B13" i="1"/>
  <c r="C13" i="1" s="1"/>
  <c r="D13" i="1" s="1"/>
  <c r="E13" i="1" s="1"/>
  <c r="F13" i="1" s="1"/>
  <c r="G13" i="1" s="1"/>
  <c r="H13" i="1" s="1"/>
  <c r="B14" i="1" s="1"/>
  <c r="C14" i="1" s="1"/>
  <c r="D14" i="1" s="1"/>
  <c r="E14" i="1" s="1"/>
  <c r="F14" i="1" s="1"/>
  <c r="G14" i="1" s="1"/>
  <c r="H14" i="1" s="1"/>
  <c r="B15" i="1" s="1"/>
  <c r="C15" i="1" s="1"/>
  <c r="H10" i="1"/>
  <c r="E24" i="1" l="1"/>
  <c r="F24" i="1" s="1"/>
  <c r="G24" i="1" s="1"/>
  <c r="H24" i="1" s="1"/>
  <c r="B25" i="1" s="1"/>
  <c r="C25" i="1" s="1"/>
  <c r="D25" i="1" s="1"/>
  <c r="E25" i="1" s="1"/>
  <c r="F25" i="1" s="1"/>
  <c r="G25" i="1" s="1"/>
  <c r="H25" i="1" s="1"/>
  <c r="D15" i="1"/>
  <c r="C34" i="1"/>
  <c r="D34" i="1" s="1"/>
  <c r="E34" i="1" s="1"/>
  <c r="F34" i="1" s="1"/>
  <c r="G34" i="1" s="1"/>
  <c r="H34" i="1" s="1"/>
  <c r="E15" i="1" l="1"/>
  <c r="F15" i="1" s="1"/>
  <c r="G15" i="1" s="1"/>
  <c r="H15" i="1" s="1"/>
  <c r="B16" i="1" s="1"/>
  <c r="C16" i="1" s="1"/>
  <c r="D16" i="1" s="1"/>
  <c r="E16" i="1" s="1"/>
  <c r="F16" i="1" s="1"/>
  <c r="G16" i="1" s="1"/>
  <c r="H16" i="1" s="1"/>
</calcChain>
</file>

<file path=xl/sharedStrings.xml><?xml version="1.0" encoding="utf-8"?>
<sst xmlns="http://schemas.openxmlformats.org/spreadsheetml/2006/main" count="11" uniqueCount="11">
  <si>
    <t>Lundi de Pâques</t>
  </si>
  <si>
    <t>Fête du Travail</t>
  </si>
  <si>
    <t>Jeudi de l'Ascension</t>
  </si>
  <si>
    <t>Lundi de Pentecôte</t>
  </si>
  <si>
    <t>Fête Nationale</t>
  </si>
  <si>
    <t>Assomption</t>
  </si>
  <si>
    <t>La Toussaint</t>
  </si>
  <si>
    <t>Armistice</t>
  </si>
  <si>
    <t>Noël</t>
  </si>
  <si>
    <t>Jour de l'an</t>
  </si>
  <si>
    <t>Dimanche de Pâques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</si>
</sst>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"/>
    <numFmt numFmtId="165" formatCode="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4" fontId="0" fillId="0" borderId="0" xfId="0" applyNumberFormat="1"/>
    <xf numFmtId="16" fontId="0" fillId="0" borderId="0" xfId="0" applyNumberFormat="1"/>
    <xf numFmtId="16" fontId="0" fillId="0" borderId="0" xfId="0" applyNumberFormat="1" applyAlignment="1">
      <alignment horizontal="left"/>
    </xf>
    <xf numFmtId="164" fontId="0" fillId="2" borderId="1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</cellXfs>
  <cellStyles count="1">
    <cellStyle name="Normal" xfId="0" builtinId="0"/>
  </cellStyles>
  <dxfs count="81"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gray125">
          <bgColor theme="2" tint="-9.9948118533890809E-2"/>
        </patternFill>
      </fill>
    </dxf>
    <dxf>
      <font>
        <color theme="0"/>
      </font>
      <fill>
        <patternFill patternType="solid">
          <bgColor rgb="FFFF0000"/>
        </patternFill>
      </fill>
    </dxf>
    <dxf>
      <fill>
        <patternFill patternType="gray125">
          <bgColor theme="2" tint="-9.9948118533890809E-2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 patternType="gray125">
          <bgColor theme="2" tint="-9.9948118533890809E-2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 patternType="gray125">
          <bgColor theme="2" tint="-9.9948118533890809E-2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 patternType="gray125">
          <bgColor theme="2" tint="-9.9948118533890809E-2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 patternType="gray125">
          <bgColor theme="2" tint="-9.9948118533890809E-2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 patternType="gray125">
          <bgColor theme="2" tint="-9.9948118533890809E-2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 patternType="gray125">
          <bgColor theme="2" tint="-9.9948118533890809E-2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 patternType="gray125">
          <bgColor theme="2" tint="-9.9948118533890809E-2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 patternType="gray125">
          <bgColor theme="2" tint="-9.9948118533890809E-2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 patternType="gray125">
          <bgColor theme="2" tint="-9.9948118533890809E-2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 patternType="gray125">
          <bgColor theme="2" tint="-9.9948118533890809E-2"/>
        </patternFill>
      </fill>
    </dxf>
    <dxf>
      <fill>
        <patternFill>
          <bgColor theme="7" tint="0.59996337778862885"/>
        </patternFill>
      </fill>
    </dxf>
    <dxf>
      <font>
        <color auto="1"/>
      </font>
      <fill>
        <patternFill patternType="gray125">
          <fgColor theme="4" tint="0.39991454817346722"/>
          <bgColor theme="8" tint="0.59996337778862885"/>
        </patternFill>
      </fill>
    </dxf>
    <dxf>
      <fill>
        <patternFill patternType="gray125">
          <bgColor theme="2" tint="-9.9948118533890809E-2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26" fmlaLink="$B$3" max="9999" min="1900" page="10" val="2018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91440</xdr:colOff>
          <xdr:row>3</xdr:row>
          <xdr:rowOff>83820</xdr:rowOff>
        </xdr:from>
        <xdr:to>
          <xdr:col>13</xdr:col>
          <xdr:colOff>228600</xdr:colOff>
          <xdr:row>5</xdr:row>
          <xdr:rowOff>0</xdr:rowOff>
        </xdr:to>
        <xdr:sp macro="" textlink="">
          <xdr:nvSpPr>
            <xdr:cNvPr id="1026" name="Spinner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joursferies.fr/lundi-de-paques.php" TargetMode="External"/><Relationship Id="rId3" Type="http://schemas.openxmlformats.org/officeDocument/2006/relationships/hyperlink" Target="https://www.joursferies.fr/pentecote.php" TargetMode="External"/><Relationship Id="rId7" Type="http://schemas.openxmlformats.org/officeDocument/2006/relationships/hyperlink" Target="https://www.joursferies.fr/noel.php" TargetMode="External"/><Relationship Id="rId12" Type="http://schemas.openxmlformats.org/officeDocument/2006/relationships/ctrlProp" Target="../ctrlProps/ctrlProp1.xml"/><Relationship Id="rId2" Type="http://schemas.openxmlformats.org/officeDocument/2006/relationships/hyperlink" Target="https://www.joursferies.fr/ascension.php" TargetMode="External"/><Relationship Id="rId1" Type="http://schemas.openxmlformats.org/officeDocument/2006/relationships/hyperlink" Target="https://www.joursferies.fr/fete-du-travail.php" TargetMode="External"/><Relationship Id="rId6" Type="http://schemas.openxmlformats.org/officeDocument/2006/relationships/hyperlink" Target="https://www.joursferies.fr/armistice.php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s://www.joursferies.fr/toussaint.php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joursferies.fr/assomption.php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B2:AE43"/>
  <sheetViews>
    <sheetView tabSelected="1" topLeftCell="A4" workbookViewId="0">
      <selection activeCell="Z22" sqref="Z22"/>
    </sheetView>
  </sheetViews>
  <sheetFormatPr baseColWidth="10" defaultColWidth="3.6640625" defaultRowHeight="14.4" x14ac:dyDescent="0.3"/>
  <cols>
    <col min="2" max="8" width="5.6640625" style="2" customWidth="1"/>
    <col min="9" max="9" width="5.6640625" style="1" customWidth="1"/>
    <col min="10" max="26" width="5.6640625" customWidth="1"/>
    <col min="27" max="27" width="12.88671875" customWidth="1"/>
    <col min="28" max="28" width="17.44140625" customWidth="1"/>
    <col min="29" max="29" width="11.33203125" customWidth="1"/>
    <col min="30" max="30" width="5.6640625" customWidth="1"/>
    <col min="31" max="31" width="14.88671875" customWidth="1"/>
    <col min="32" max="54" width="5.6640625" customWidth="1"/>
  </cols>
  <sheetData>
    <row r="2" spans="2:29" ht="15" thickBot="1" x14ac:dyDescent="0.35"/>
    <row r="3" spans="2:29" ht="26.4" customHeight="1" thickBot="1" x14ac:dyDescent="0.35">
      <c r="B3" s="4">
        <v>2018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6"/>
    </row>
    <row r="8" spans="2:29" ht="15" thickBot="1" x14ac:dyDescent="0.35"/>
    <row r="9" spans="2:29" ht="15" thickBot="1" x14ac:dyDescent="0.35">
      <c r="B9" s="10">
        <f>EDATE(DATE(An_réf,1,1),0)</f>
        <v>43101</v>
      </c>
      <c r="C9" s="11"/>
      <c r="D9" s="11"/>
      <c r="E9" s="11"/>
      <c r="F9" s="11"/>
      <c r="G9" s="11"/>
      <c r="H9" s="12"/>
      <c r="J9" s="10">
        <f>EDATE(DATE(An_réf,1,1),1)</f>
        <v>43132</v>
      </c>
      <c r="K9" s="11"/>
      <c r="L9" s="11"/>
      <c r="M9" s="11"/>
      <c r="N9" s="11"/>
      <c r="O9" s="11"/>
      <c r="P9" s="12"/>
      <c r="R9" s="10">
        <f>EDATE(DATE(An_réf,1,1),2)</f>
        <v>43160</v>
      </c>
      <c r="S9" s="11"/>
      <c r="T9" s="11"/>
      <c r="U9" s="11"/>
      <c r="V9" s="11"/>
      <c r="W9" s="11"/>
      <c r="X9" s="12"/>
      <c r="AA9" s="8">
        <v>43101</v>
      </c>
      <c r="AB9" t="s">
        <v>9</v>
      </c>
      <c r="AC9" s="7">
        <f>DATE(An_réf,1,1)</f>
        <v>43101</v>
      </c>
    </row>
    <row r="10" spans="2:29" x14ac:dyDescent="0.3">
      <c r="B10" s="19" t="str">
        <f>UPPER(TEXT(B12,"jjj"))</f>
        <v>LUN</v>
      </c>
      <c r="C10" s="20" t="str">
        <f t="shared" ref="C10:H10" si="0">UPPER(TEXT(C12,"jjj"))</f>
        <v>MAR</v>
      </c>
      <c r="D10" s="20" t="str">
        <f t="shared" si="0"/>
        <v>MER</v>
      </c>
      <c r="E10" s="20" t="str">
        <f t="shared" si="0"/>
        <v>JEU</v>
      </c>
      <c r="F10" s="20" t="str">
        <f t="shared" si="0"/>
        <v>VEN</v>
      </c>
      <c r="G10" s="20" t="str">
        <f t="shared" si="0"/>
        <v>SAM</v>
      </c>
      <c r="H10" s="21" t="str">
        <f t="shared" si="0"/>
        <v>DIM</v>
      </c>
      <c r="J10" s="19" t="str">
        <f>UPPER(TEXT(J12,"jjj"))</f>
        <v>LUN</v>
      </c>
      <c r="K10" s="20" t="str">
        <f t="shared" ref="K10:P10" si="1">UPPER(TEXT(K12,"jjj"))</f>
        <v>MAR</v>
      </c>
      <c r="L10" s="20" t="str">
        <f t="shared" si="1"/>
        <v>MER</v>
      </c>
      <c r="M10" s="20" t="str">
        <f t="shared" si="1"/>
        <v>JEU</v>
      </c>
      <c r="N10" s="20" t="str">
        <f t="shared" si="1"/>
        <v>VEN</v>
      </c>
      <c r="O10" s="20" t="str">
        <f t="shared" si="1"/>
        <v>SAM</v>
      </c>
      <c r="P10" s="21" t="str">
        <f t="shared" si="1"/>
        <v>DIM</v>
      </c>
      <c r="R10" s="19" t="str">
        <f>UPPER(TEXT(R12,"jjj"))</f>
        <v>LUN</v>
      </c>
      <c r="S10" s="20" t="str">
        <f t="shared" ref="S10:X10" si="2">UPPER(TEXT(S12,"jjj"))</f>
        <v>MAR</v>
      </c>
      <c r="T10" s="20" t="str">
        <f t="shared" si="2"/>
        <v>MER</v>
      </c>
      <c r="U10" s="20" t="str">
        <f t="shared" si="2"/>
        <v>JEU</v>
      </c>
      <c r="V10" s="20" t="str">
        <f t="shared" si="2"/>
        <v>VEN</v>
      </c>
      <c r="W10" s="20" t="str">
        <f t="shared" si="2"/>
        <v>SAM</v>
      </c>
      <c r="X10" s="21" t="str">
        <f t="shared" si="2"/>
        <v>DIM</v>
      </c>
      <c r="AA10" s="8">
        <v>43221</v>
      </c>
      <c r="AB10" t="s">
        <v>1</v>
      </c>
      <c r="AC10" s="7">
        <f>DATE(An_réf,5,1)</f>
        <v>43221</v>
      </c>
    </row>
    <row r="11" spans="2:29" x14ac:dyDescent="0.3">
      <c r="B11" s="13">
        <f>IF(WEEKDAY(B9)=2,B9,"")</f>
        <v>43101</v>
      </c>
      <c r="C11" s="14">
        <f>IF(B11&lt;&gt;"",B11+1,IF(WEEKDAY(B9)=3,B9,""))</f>
        <v>43102</v>
      </c>
      <c r="D11" s="14">
        <f>IF(C11&lt;&gt;"",C11+1,IF(WEEKDAY(B9)=4,B9,""))</f>
        <v>43103</v>
      </c>
      <c r="E11" s="14">
        <f>IF(D11&lt;&gt;"",D11+1,IF(WEEKDAY(B9)=5,B9,""))</f>
        <v>43104</v>
      </c>
      <c r="F11" s="14">
        <f>IF(E11&lt;&gt;"",E11+1,IF(WEEKDAY(B9)=6,B9,""))</f>
        <v>43105</v>
      </c>
      <c r="G11" s="14">
        <f>IF(F11&lt;&gt;"",F11+1,IF(WEEKDAY(B9)=7,B9,""))</f>
        <v>43106</v>
      </c>
      <c r="H11" s="15">
        <f>IF(G11&lt;&gt;"",G11+1,IF(WEEKDAY(B9)=1,B9,""))</f>
        <v>43107</v>
      </c>
      <c r="J11" s="13" t="str">
        <f>IF(WEEKDAY(J9)=2,J9,"")</f>
        <v/>
      </c>
      <c r="K11" s="14" t="str">
        <f>IF(J11&lt;&gt;"",J11+1,IF(WEEKDAY(J9)=3,J9,""))</f>
        <v/>
      </c>
      <c r="L11" s="14" t="str">
        <f>IF(K11&lt;&gt;"",K11+1,IF(WEEKDAY(J9)=4,J9,""))</f>
        <v/>
      </c>
      <c r="M11" s="14">
        <f>IF(L11&lt;&gt;"",L11+1,IF(WEEKDAY(J9)=5,J9,""))</f>
        <v>43132</v>
      </c>
      <c r="N11" s="14">
        <f>IF(M11&lt;&gt;"",M11+1,IF(WEEKDAY(J9)=6,J9,""))</f>
        <v>43133</v>
      </c>
      <c r="O11" s="14">
        <f>IF(N11&lt;&gt;"",N11+1,IF(WEEKDAY(J9)=7,J9,""))</f>
        <v>43134</v>
      </c>
      <c r="P11" s="15">
        <f>IF(O11&lt;&gt;"",O11+1,IF(WEEKDAY(J9)=1,J9,""))</f>
        <v>43135</v>
      </c>
      <c r="R11" s="13" t="str">
        <f>IF(WEEKDAY(R9)=2,R9,"")</f>
        <v/>
      </c>
      <c r="S11" s="14" t="str">
        <f>IF(R11&lt;&gt;"",R11+1,IF(WEEKDAY(R9)=3,R9,""))</f>
        <v/>
      </c>
      <c r="T11" s="14" t="str">
        <f>IF(S11&lt;&gt;"",S11+1,IF(WEEKDAY(R9)=4,R9,""))</f>
        <v/>
      </c>
      <c r="U11" s="14">
        <f>IF(T11&lt;&gt;"",T11+1,IF(WEEKDAY(R9)=5,R9,""))</f>
        <v>43160</v>
      </c>
      <c r="V11" s="14">
        <f>IF(U11&lt;&gt;"",U11+1,IF(WEEKDAY(R9)=6,R9,""))</f>
        <v>43161</v>
      </c>
      <c r="W11" s="14">
        <f>IF(V11&lt;&gt;"",V11+1,IF(WEEKDAY(R9)=7,R9,""))</f>
        <v>43162</v>
      </c>
      <c r="X11" s="15">
        <f>IF(W11&lt;&gt;"",W11+1,IF(WEEKDAY(R9)=1,R9,""))</f>
        <v>43163</v>
      </c>
      <c r="Z11" t="b">
        <f>OR(B11=$AC$9,B11=$AC$10,B11=$AC$11,B11=$AC$12,B11=$AC$13,B11=$AC$16,B11=$AC$17,B11=$AC$18,B11=$AC$19,B11=$AC$20,B11=$AC$21)</f>
        <v>1</v>
      </c>
      <c r="AA11" s="8">
        <v>43228</v>
      </c>
      <c r="AB11" s="9">
        <v>16565</v>
      </c>
      <c r="AC11" s="7">
        <f>DATE(An_réf,5,8)</f>
        <v>43228</v>
      </c>
    </row>
    <row r="12" spans="2:29" x14ac:dyDescent="0.3">
      <c r="B12" s="13">
        <f>H11+1</f>
        <v>43108</v>
      </c>
      <c r="C12" s="14">
        <f>B12+1</f>
        <v>43109</v>
      </c>
      <c r="D12" s="14">
        <f t="shared" ref="D12:H12" si="3">C12+1</f>
        <v>43110</v>
      </c>
      <c r="E12" s="14">
        <f t="shared" si="3"/>
        <v>43111</v>
      </c>
      <c r="F12" s="14">
        <f t="shared" si="3"/>
        <v>43112</v>
      </c>
      <c r="G12" s="14">
        <f t="shared" si="3"/>
        <v>43113</v>
      </c>
      <c r="H12" s="15">
        <f t="shared" si="3"/>
        <v>43114</v>
      </c>
      <c r="J12" s="13">
        <f>P11+1</f>
        <v>43136</v>
      </c>
      <c r="K12" s="14">
        <f>J12+1</f>
        <v>43137</v>
      </c>
      <c r="L12" s="14">
        <f t="shared" ref="L12:L14" si="4">K12+1</f>
        <v>43138</v>
      </c>
      <c r="M12" s="14">
        <f t="shared" ref="M12:M14" si="5">L12+1</f>
        <v>43139</v>
      </c>
      <c r="N12" s="14">
        <f t="shared" ref="N12:N14" si="6">M12+1</f>
        <v>43140</v>
      </c>
      <c r="O12" s="14">
        <f t="shared" ref="O12:O14" si="7">N12+1</f>
        <v>43141</v>
      </c>
      <c r="P12" s="15">
        <f t="shared" ref="P12:P14" si="8">O12+1</f>
        <v>43142</v>
      </c>
      <c r="R12" s="13">
        <f>X11+1</f>
        <v>43164</v>
      </c>
      <c r="S12" s="14">
        <f>R12+1</f>
        <v>43165</v>
      </c>
      <c r="T12" s="14">
        <f t="shared" ref="T12:T14" si="9">S12+1</f>
        <v>43166</v>
      </c>
      <c r="U12" s="14">
        <f t="shared" ref="U12:U14" si="10">T12+1</f>
        <v>43167</v>
      </c>
      <c r="V12" s="14">
        <f t="shared" ref="V12:V14" si="11">U12+1</f>
        <v>43168</v>
      </c>
      <c r="W12" s="14">
        <f t="shared" ref="W12:W14" si="12">V12+1</f>
        <v>43169</v>
      </c>
      <c r="X12" s="15">
        <f t="shared" ref="X12:X14" si="13">W12+1</f>
        <v>43170</v>
      </c>
      <c r="AA12" s="8">
        <v>43295</v>
      </c>
      <c r="AB12" t="s">
        <v>4</v>
      </c>
      <c r="AC12" s="7">
        <f>DATE(An_réf,7,14)</f>
        <v>43295</v>
      </c>
    </row>
    <row r="13" spans="2:29" x14ac:dyDescent="0.3">
      <c r="B13" s="13">
        <f t="shared" ref="B13:B14" si="14">H12+1</f>
        <v>43115</v>
      </c>
      <c r="C13" s="14">
        <f t="shared" ref="C13:H13" si="15">B13+1</f>
        <v>43116</v>
      </c>
      <c r="D13" s="14">
        <f t="shared" si="15"/>
        <v>43117</v>
      </c>
      <c r="E13" s="14">
        <f t="shared" si="15"/>
        <v>43118</v>
      </c>
      <c r="F13" s="14">
        <f t="shared" si="15"/>
        <v>43119</v>
      </c>
      <c r="G13" s="14">
        <f t="shared" si="15"/>
        <v>43120</v>
      </c>
      <c r="H13" s="15">
        <f t="shared" si="15"/>
        <v>43121</v>
      </c>
      <c r="J13" s="13">
        <f t="shared" ref="J13:J14" si="16">P12+1</f>
        <v>43143</v>
      </c>
      <c r="K13" s="14">
        <f t="shared" ref="K13:K14" si="17">J13+1</f>
        <v>43144</v>
      </c>
      <c r="L13" s="14">
        <f t="shared" si="4"/>
        <v>43145</v>
      </c>
      <c r="M13" s="14">
        <f t="shared" si="5"/>
        <v>43146</v>
      </c>
      <c r="N13" s="14">
        <f t="shared" si="6"/>
        <v>43147</v>
      </c>
      <c r="O13" s="14">
        <f t="shared" si="7"/>
        <v>43148</v>
      </c>
      <c r="P13" s="15">
        <f t="shared" si="8"/>
        <v>43149</v>
      </c>
      <c r="R13" s="13">
        <f t="shared" ref="R13:R14" si="18">X12+1</f>
        <v>43171</v>
      </c>
      <c r="S13" s="14">
        <f t="shared" ref="S13:S14" si="19">R13+1</f>
        <v>43172</v>
      </c>
      <c r="T13" s="14">
        <f t="shared" si="9"/>
        <v>43173</v>
      </c>
      <c r="U13" s="14">
        <f t="shared" si="10"/>
        <v>43174</v>
      </c>
      <c r="V13" s="14">
        <f t="shared" si="11"/>
        <v>43175</v>
      </c>
      <c r="W13" s="14">
        <f t="shared" si="12"/>
        <v>43176</v>
      </c>
      <c r="X13" s="15">
        <f t="shared" si="13"/>
        <v>43177</v>
      </c>
      <c r="AA13" s="8">
        <v>43415</v>
      </c>
      <c r="AB13" t="s">
        <v>7</v>
      </c>
      <c r="AC13" s="7">
        <f>DATE(An_réf,11,11)</f>
        <v>43415</v>
      </c>
    </row>
    <row r="14" spans="2:29" x14ac:dyDescent="0.3">
      <c r="B14" s="13">
        <f t="shared" si="14"/>
        <v>43122</v>
      </c>
      <c r="C14" s="14">
        <f t="shared" ref="C14:H14" si="20">B14+1</f>
        <v>43123</v>
      </c>
      <c r="D14" s="14">
        <f t="shared" si="20"/>
        <v>43124</v>
      </c>
      <c r="E14" s="14">
        <f t="shared" si="20"/>
        <v>43125</v>
      </c>
      <c r="F14" s="14">
        <f t="shared" si="20"/>
        <v>43126</v>
      </c>
      <c r="G14" s="14">
        <f t="shared" si="20"/>
        <v>43127</v>
      </c>
      <c r="H14" s="15">
        <f t="shared" si="20"/>
        <v>43128</v>
      </c>
      <c r="J14" s="13">
        <f t="shared" si="16"/>
        <v>43150</v>
      </c>
      <c r="K14" s="14">
        <f t="shared" si="17"/>
        <v>43151</v>
      </c>
      <c r="L14" s="14">
        <f t="shared" si="4"/>
        <v>43152</v>
      </c>
      <c r="M14" s="14">
        <f t="shared" si="5"/>
        <v>43153</v>
      </c>
      <c r="N14" s="14">
        <f t="shared" si="6"/>
        <v>43154</v>
      </c>
      <c r="O14" s="14">
        <f t="shared" si="7"/>
        <v>43155</v>
      </c>
      <c r="P14" s="15">
        <f t="shared" si="8"/>
        <v>43156</v>
      </c>
      <c r="R14" s="13">
        <f t="shared" si="18"/>
        <v>43178</v>
      </c>
      <c r="S14" s="14">
        <f t="shared" si="19"/>
        <v>43179</v>
      </c>
      <c r="T14" s="14">
        <f t="shared" si="9"/>
        <v>43180</v>
      </c>
      <c r="U14" s="14">
        <f t="shared" si="10"/>
        <v>43181</v>
      </c>
      <c r="V14" s="14">
        <f t="shared" si="11"/>
        <v>43182</v>
      </c>
      <c r="W14" s="14">
        <f t="shared" si="12"/>
        <v>43183</v>
      </c>
      <c r="X14" s="15">
        <f t="shared" si="13"/>
        <v>43184</v>
      </c>
    </row>
    <row r="15" spans="2:29" x14ac:dyDescent="0.3">
      <c r="B15" s="13">
        <f>IF(H14&lt;EOMONTH(B9,0),H14+1,"")</f>
        <v>43129</v>
      </c>
      <c r="C15" s="14">
        <f>IF(B15&lt;EOMONTH(B9,0),B15+1,"")</f>
        <v>43130</v>
      </c>
      <c r="D15" s="14">
        <f>IF(C15&lt;EOMONTH(B9,0),C15+1,"")</f>
        <v>43131</v>
      </c>
      <c r="E15" s="14" t="str">
        <f>IF(D15&lt;EOMONTH(B9,0),D15+1,"")</f>
        <v/>
      </c>
      <c r="F15" s="14" t="str">
        <f>IF(E15&lt;EOMONTH(E9,0),E15+1,"")</f>
        <v/>
      </c>
      <c r="G15" s="14" t="str">
        <f>IF(F15&lt;EOMONTH(B9,0),F15+1,"")</f>
        <v/>
      </c>
      <c r="H15" s="15" t="str">
        <f>IF(G15&lt;EOMONTH(B9,0),G15+1,"")</f>
        <v/>
      </c>
      <c r="J15" s="13">
        <f>IF(P14&lt;EOMONTH(J9,0),P14+1,"")</f>
        <v>43157</v>
      </c>
      <c r="K15" s="14">
        <f>IF(J15&lt;EOMONTH(J9,0),J15+1,"")</f>
        <v>43158</v>
      </c>
      <c r="L15" s="14">
        <f>IF(K15&lt;EOMONTH(J9,0),K15+1,"")</f>
        <v>43159</v>
      </c>
      <c r="M15" s="14" t="str">
        <f>IF(L15&lt;EOMONTH(J9,0),L15+1,"")</f>
        <v/>
      </c>
      <c r="N15" s="14" t="str">
        <f>IF(M15&lt;EOMONTH(M9,0),M15+1,"")</f>
        <v/>
      </c>
      <c r="O15" s="14" t="str">
        <f>IF(N15&lt;EOMONTH(J9,0),N15+1,"")</f>
        <v/>
      </c>
      <c r="P15" s="15" t="str">
        <f>IF(O15&lt;EOMONTH(J9,0),O15+1,"")</f>
        <v/>
      </c>
      <c r="R15" s="13">
        <f>IF(X14&lt;EOMONTH(R9,0),X14+1,"")</f>
        <v>43185</v>
      </c>
      <c r="S15" s="14">
        <f>IF(R15&lt;EOMONTH(R9,0),R15+1,"")</f>
        <v>43186</v>
      </c>
      <c r="T15" s="14">
        <f>IF(S15&lt;EOMONTH(R9,0),S15+1,"")</f>
        <v>43187</v>
      </c>
      <c r="U15" s="14">
        <f>IF(T15&lt;EOMONTH(R9,0),T15+1,"")</f>
        <v>43188</v>
      </c>
      <c r="V15" s="14">
        <f>IF(U15&lt;EOMONTH(R9,0),U15+1,"")</f>
        <v>43189</v>
      </c>
      <c r="W15" s="14">
        <f>IF(V15&lt;EOMONTH(R9,0),V15+1,"")</f>
        <v>43190</v>
      </c>
      <c r="X15" s="15" t="str">
        <f>IF(W15&lt;EOMONTH(U9,0),W15+1,"")</f>
        <v/>
      </c>
      <c r="Y15" s="3" t="str">
        <f t="shared" ref="Y15" si="21">IF(X15&lt;EOMONTH(V9,0),X15+1,"")</f>
        <v/>
      </c>
      <c r="Z15" s="3"/>
      <c r="AB15" t="s">
        <v>10</v>
      </c>
      <c r="AC15" s="7">
        <f>ROUND(DATE(An_réf,4,1)/7+MOD(19*MOD(An_réf,19)-7,30)*14%,0)*7-6</f>
        <v>43191</v>
      </c>
    </row>
    <row r="16" spans="2:29" ht="15" thickBot="1" x14ac:dyDescent="0.35">
      <c r="B16" s="16" t="str">
        <f>IF(H15&lt;EOMONTH(B9,0),H15+1,"")</f>
        <v/>
      </c>
      <c r="C16" s="17" t="str">
        <f>IF(B16&lt;EOMONTH(B9,0),B16+1,"")</f>
        <v/>
      </c>
      <c r="D16" s="17" t="str">
        <f>IF(C16&lt;EOMONTH(B9,0),C16+1,"")</f>
        <v/>
      </c>
      <c r="E16" s="17" t="str">
        <f>IF(D16&lt;EOMONTH(B9,0),D16+1,"")</f>
        <v/>
      </c>
      <c r="F16" s="17" t="str">
        <f>IF(E16&lt;EOMONTH(B9,0),E16+1,"")</f>
        <v/>
      </c>
      <c r="G16" s="17" t="str">
        <f>IF(F16&lt;EOMONTH(B9,0),F16+1,"")</f>
        <v/>
      </c>
      <c r="H16" s="18" t="str">
        <f>IF(G16&lt;EOMONTH(B9,0),G16+1,"")</f>
        <v/>
      </c>
      <c r="J16" s="16" t="str">
        <f>IF(P15&lt;EOMONTH(J9,0),P15+1,"")</f>
        <v/>
      </c>
      <c r="K16" s="17" t="str">
        <f>IF(J16&lt;EOMONTH(J9,0),J16+1,"")</f>
        <v/>
      </c>
      <c r="L16" s="17" t="str">
        <f>IF(K16&lt;EOMONTH(J9,0),K16+1,"")</f>
        <v/>
      </c>
      <c r="M16" s="17" t="str">
        <f>IF(L16&lt;EOMONTH(J9,0),L16+1,"")</f>
        <v/>
      </c>
      <c r="N16" s="17" t="str">
        <f>IF(M16&lt;EOMONTH(J9,0),M16+1,"")</f>
        <v/>
      </c>
      <c r="O16" s="17" t="str">
        <f>IF(N16&lt;EOMONTH(J9,0),N16+1,"")</f>
        <v/>
      </c>
      <c r="P16" s="18" t="str">
        <f>IF(O16&lt;EOMONTH(J9,0),O16+1,"")</f>
        <v/>
      </c>
      <c r="R16" s="16" t="str">
        <f>IF(X15&lt;EOMONTH(R9,0),X15+1,"")</f>
        <v/>
      </c>
      <c r="S16" s="17" t="str">
        <f>IF(R16&lt;EOMONTH(R9,0),R16+1,"")</f>
        <v/>
      </c>
      <c r="T16" s="17" t="str">
        <f>IF(S16&lt;EOMONTH(R9,0),S16+1,"")</f>
        <v/>
      </c>
      <c r="U16" s="17" t="str">
        <f>IF(T16&lt;EOMONTH(R9,0),T16+1,"")</f>
        <v/>
      </c>
      <c r="V16" s="17" t="str">
        <f>IF(U16&lt;EOMONTH(R9,0),U16+1,"")</f>
        <v/>
      </c>
      <c r="W16" s="17" t="str">
        <f>IF(V16&lt;EOMONTH(R9,0),V16+1,"")</f>
        <v/>
      </c>
      <c r="X16" s="18" t="str">
        <f>IF(W16&lt;EOMONTH(R9,0),W16+1,"")</f>
        <v/>
      </c>
      <c r="AA16" s="8">
        <v>43192</v>
      </c>
      <c r="AB16" t="s">
        <v>0</v>
      </c>
      <c r="AC16" s="7">
        <f>AC15+1</f>
        <v>43192</v>
      </c>
    </row>
    <row r="17" spans="2:31" ht="15" thickBot="1" x14ac:dyDescent="0.35">
      <c r="AA17" s="8">
        <v>43230</v>
      </c>
      <c r="AB17" t="s">
        <v>2</v>
      </c>
      <c r="AC17" s="7">
        <f>AC15+39</f>
        <v>43230</v>
      </c>
    </row>
    <row r="18" spans="2:31" ht="15" thickBot="1" x14ac:dyDescent="0.35">
      <c r="B18" s="10">
        <f>EDATE(DATE(An_réf,1,1),3)</f>
        <v>43191</v>
      </c>
      <c r="C18" s="11"/>
      <c r="D18" s="11"/>
      <c r="E18" s="11"/>
      <c r="F18" s="11"/>
      <c r="G18" s="11"/>
      <c r="H18" s="12"/>
      <c r="J18" s="10">
        <f>EDATE(DATE(An_réf,1,1),4)</f>
        <v>43221</v>
      </c>
      <c r="K18" s="11"/>
      <c r="L18" s="11"/>
      <c r="M18" s="11"/>
      <c r="N18" s="11"/>
      <c r="O18" s="11"/>
      <c r="P18" s="12"/>
      <c r="R18" s="10">
        <f>EDATE(DATE(An_réf,1,1),5)</f>
        <v>43252</v>
      </c>
      <c r="S18" s="11"/>
      <c r="T18" s="11"/>
      <c r="U18" s="11"/>
      <c r="V18" s="11"/>
      <c r="W18" s="11"/>
      <c r="X18" s="12"/>
      <c r="AA18" s="8">
        <v>43241</v>
      </c>
      <c r="AB18" t="s">
        <v>3</v>
      </c>
      <c r="AC18" s="7">
        <f>AC15+50</f>
        <v>43241</v>
      </c>
    </row>
    <row r="19" spans="2:31" x14ac:dyDescent="0.3">
      <c r="B19" s="19" t="str">
        <f>UPPER(TEXT(B21,"jjj"))</f>
        <v>LUN</v>
      </c>
      <c r="C19" s="20" t="str">
        <f t="shared" ref="C19:H19" si="22">UPPER(TEXT(C21,"jjj"))</f>
        <v>MAR</v>
      </c>
      <c r="D19" s="20" t="str">
        <f t="shared" si="22"/>
        <v>MER</v>
      </c>
      <c r="E19" s="20" t="str">
        <f t="shared" si="22"/>
        <v>JEU</v>
      </c>
      <c r="F19" s="20" t="str">
        <f t="shared" si="22"/>
        <v>VEN</v>
      </c>
      <c r="G19" s="20" t="str">
        <f t="shared" si="22"/>
        <v>SAM</v>
      </c>
      <c r="H19" s="21" t="str">
        <f t="shared" si="22"/>
        <v>DIM</v>
      </c>
      <c r="J19" s="19" t="str">
        <f>UPPER(TEXT(J21,"jjj"))</f>
        <v>LUN</v>
      </c>
      <c r="K19" s="20" t="str">
        <f t="shared" ref="K19:P19" si="23">UPPER(TEXT(K21,"jjj"))</f>
        <v>MAR</v>
      </c>
      <c r="L19" s="20" t="str">
        <f t="shared" si="23"/>
        <v>MER</v>
      </c>
      <c r="M19" s="20" t="str">
        <f t="shared" si="23"/>
        <v>JEU</v>
      </c>
      <c r="N19" s="20" t="str">
        <f t="shared" si="23"/>
        <v>VEN</v>
      </c>
      <c r="O19" s="20" t="str">
        <f t="shared" si="23"/>
        <v>SAM</v>
      </c>
      <c r="P19" s="21" t="str">
        <f t="shared" si="23"/>
        <v>DIM</v>
      </c>
      <c r="R19" s="19" t="str">
        <f>UPPER(TEXT(R21,"jjj"))</f>
        <v>LUN</v>
      </c>
      <c r="S19" s="20" t="str">
        <f t="shared" ref="S19:X19" si="24">UPPER(TEXT(S21,"jjj"))</f>
        <v>MAR</v>
      </c>
      <c r="T19" s="20" t="str">
        <f t="shared" si="24"/>
        <v>MER</v>
      </c>
      <c r="U19" s="20" t="str">
        <f t="shared" si="24"/>
        <v>JEU</v>
      </c>
      <c r="V19" s="20" t="str">
        <f t="shared" si="24"/>
        <v>VEN</v>
      </c>
      <c r="W19" s="20" t="str">
        <f t="shared" si="24"/>
        <v>SAM</v>
      </c>
      <c r="X19" s="21" t="str">
        <f t="shared" si="24"/>
        <v>DIM</v>
      </c>
      <c r="AA19" s="8">
        <v>43327</v>
      </c>
      <c r="AB19" t="s">
        <v>5</v>
      </c>
      <c r="AC19" s="7">
        <f>DATE(An_réf,8,15)</f>
        <v>43327</v>
      </c>
      <c r="AE19" s="7"/>
    </row>
    <row r="20" spans="2:31" x14ac:dyDescent="0.3">
      <c r="B20" s="13" t="str">
        <f>IF(WEEKDAY(B18)=2,B18,"")</f>
        <v/>
      </c>
      <c r="C20" s="14" t="str">
        <f>IF(B20&lt;&gt;"",B20+1,IF(WEEKDAY(B18)=3,B18,""))</f>
        <v/>
      </c>
      <c r="D20" s="14" t="str">
        <f>IF(C20&lt;&gt;"",C20+1,IF(WEEKDAY(B18)=4,B18,""))</f>
        <v/>
      </c>
      <c r="E20" s="14" t="str">
        <f>IF(D20&lt;&gt;"",D20+1,IF(WEEKDAY(B18)=5,B18,""))</f>
        <v/>
      </c>
      <c r="F20" s="14" t="str">
        <f>IF(E20&lt;&gt;"",E20+1,IF(WEEKDAY(B18)=6,B18,""))</f>
        <v/>
      </c>
      <c r="G20" s="14" t="str">
        <f>IF(F20&lt;&gt;"",F20+1,IF(WEEKDAY(B18)=7,B18,""))</f>
        <v/>
      </c>
      <c r="H20" s="15">
        <f>IF(G20&lt;&gt;"",G20+1,IF(WEEKDAY(B18)=1,B18,""))</f>
        <v>43191</v>
      </c>
      <c r="J20" s="13" t="str">
        <f>IF(WEEKDAY(J18)=2,J18,"")</f>
        <v/>
      </c>
      <c r="K20" s="14">
        <f>IF(J20&lt;&gt;"",J20+1,IF(WEEKDAY(J18)=3,J18,""))</f>
        <v>43221</v>
      </c>
      <c r="L20" s="14">
        <f>IF(K20&lt;&gt;"",K20+1,IF(WEEKDAY(J18)=4,J18,""))</f>
        <v>43222</v>
      </c>
      <c r="M20" s="14">
        <f>IF(L20&lt;&gt;"",L20+1,IF(WEEKDAY(J18)=5,J18,""))</f>
        <v>43223</v>
      </c>
      <c r="N20" s="14">
        <f>IF(M20&lt;&gt;"",M20+1,IF(WEEKDAY(J18)=6,J18,""))</f>
        <v>43224</v>
      </c>
      <c r="O20" s="14">
        <f>IF(N20&lt;&gt;"",N20+1,IF(WEEKDAY(J18)=7,J18,""))</f>
        <v>43225</v>
      </c>
      <c r="P20" s="15">
        <f>IF(O20&lt;&gt;"",O20+1,IF(WEEKDAY(J18)=1,J18,""))</f>
        <v>43226</v>
      </c>
      <c r="R20" s="13" t="str">
        <f>IF(WEEKDAY(R18)=2,R18,"")</f>
        <v/>
      </c>
      <c r="S20" s="14" t="str">
        <f>IF(R20&lt;&gt;"",R20+1,IF(WEEKDAY(R18)=3,R18,""))</f>
        <v/>
      </c>
      <c r="T20" s="14" t="str">
        <f>IF(S20&lt;&gt;"",S20+1,IF(WEEKDAY(R18)=4,R18,""))</f>
        <v/>
      </c>
      <c r="U20" s="14" t="str">
        <f>IF(T20&lt;&gt;"",T20+1,IF(WEEKDAY(R18)=5,R18,""))</f>
        <v/>
      </c>
      <c r="V20" s="14">
        <f>IF(U20&lt;&gt;"",U20+1,IF(WEEKDAY(R18)=6,R18,""))</f>
        <v>43252</v>
      </c>
      <c r="W20" s="14">
        <f>IF(V20&lt;&gt;"",V20+1,IF(WEEKDAY(R18)=7,R18,""))</f>
        <v>43253</v>
      </c>
      <c r="X20" s="15">
        <f>IF(W20&lt;&gt;"",W20+1,IF(WEEKDAY(R18)=1,R18,""))</f>
        <v>43254</v>
      </c>
      <c r="AA20" s="8">
        <v>43405</v>
      </c>
      <c r="AB20" t="s">
        <v>6</v>
      </c>
      <c r="AC20" s="7">
        <f>DATE(An_réf,11,1)</f>
        <v>43405</v>
      </c>
      <c r="AE20" s="7"/>
    </row>
    <row r="21" spans="2:31" x14ac:dyDescent="0.3">
      <c r="B21" s="13">
        <f>H20+1</f>
        <v>43192</v>
      </c>
      <c r="C21" s="14">
        <f>B21+1</f>
        <v>43193</v>
      </c>
      <c r="D21" s="14">
        <f t="shared" ref="D21:D23" si="25">C21+1</f>
        <v>43194</v>
      </c>
      <c r="E21" s="14">
        <f t="shared" ref="E21:E23" si="26">D21+1</f>
        <v>43195</v>
      </c>
      <c r="F21" s="14">
        <f t="shared" ref="F21:F23" si="27">E21+1</f>
        <v>43196</v>
      </c>
      <c r="G21" s="14">
        <f t="shared" ref="G21:G23" si="28">F21+1</f>
        <v>43197</v>
      </c>
      <c r="H21" s="15">
        <f t="shared" ref="H21:H23" si="29">G21+1</f>
        <v>43198</v>
      </c>
      <c r="J21" s="13">
        <f>P20+1</f>
        <v>43227</v>
      </c>
      <c r="K21" s="14">
        <f>J21+1</f>
        <v>43228</v>
      </c>
      <c r="L21" s="14">
        <f t="shared" ref="L21:L23" si="30">K21+1</f>
        <v>43229</v>
      </c>
      <c r="M21" s="14">
        <f t="shared" ref="M21:M23" si="31">L21+1</f>
        <v>43230</v>
      </c>
      <c r="N21" s="14">
        <f t="shared" ref="N21:N23" si="32">M21+1</f>
        <v>43231</v>
      </c>
      <c r="O21" s="14">
        <f t="shared" ref="O21:O23" si="33">N21+1</f>
        <v>43232</v>
      </c>
      <c r="P21" s="15">
        <f t="shared" ref="P21:P23" si="34">O21+1</f>
        <v>43233</v>
      </c>
      <c r="R21" s="13">
        <f>X20+1</f>
        <v>43255</v>
      </c>
      <c r="S21" s="14">
        <f>R21+1</f>
        <v>43256</v>
      </c>
      <c r="T21" s="14">
        <f t="shared" ref="T21:T23" si="35">S21+1</f>
        <v>43257</v>
      </c>
      <c r="U21" s="14">
        <f t="shared" ref="U21:U23" si="36">T21+1</f>
        <v>43258</v>
      </c>
      <c r="V21" s="14">
        <f t="shared" ref="V21:V23" si="37">U21+1</f>
        <v>43259</v>
      </c>
      <c r="W21" s="14">
        <f t="shared" ref="W21:W23" si="38">V21+1</f>
        <v>43260</v>
      </c>
      <c r="X21" s="15">
        <f t="shared" ref="X21:X23" si="39">W21+1</f>
        <v>43261</v>
      </c>
      <c r="AA21" s="8">
        <v>43459</v>
      </c>
      <c r="AB21" t="s">
        <v>8</v>
      </c>
      <c r="AC21" s="7">
        <f>DATE(An_réf,12,25)</f>
        <v>43459</v>
      </c>
      <c r="AE21" s="7"/>
    </row>
    <row r="22" spans="2:31" x14ac:dyDescent="0.3">
      <c r="B22" s="13">
        <f t="shared" ref="B22:B23" si="40">H21+1</f>
        <v>43199</v>
      </c>
      <c r="C22" s="14">
        <f t="shared" ref="C22:C23" si="41">B22+1</f>
        <v>43200</v>
      </c>
      <c r="D22" s="14">
        <f t="shared" si="25"/>
        <v>43201</v>
      </c>
      <c r="E22" s="14">
        <f t="shared" si="26"/>
        <v>43202</v>
      </c>
      <c r="F22" s="14">
        <f t="shared" si="27"/>
        <v>43203</v>
      </c>
      <c r="G22" s="14">
        <f t="shared" si="28"/>
        <v>43204</v>
      </c>
      <c r="H22" s="15">
        <f t="shared" si="29"/>
        <v>43205</v>
      </c>
      <c r="J22" s="13">
        <f t="shared" ref="J22:J23" si="42">P21+1</f>
        <v>43234</v>
      </c>
      <c r="K22" s="14">
        <f t="shared" ref="K22:K23" si="43">J22+1</f>
        <v>43235</v>
      </c>
      <c r="L22" s="14">
        <f t="shared" si="30"/>
        <v>43236</v>
      </c>
      <c r="M22" s="14">
        <f t="shared" si="31"/>
        <v>43237</v>
      </c>
      <c r="N22" s="14">
        <f t="shared" si="32"/>
        <v>43238</v>
      </c>
      <c r="O22" s="14">
        <f t="shared" si="33"/>
        <v>43239</v>
      </c>
      <c r="P22" s="15">
        <f t="shared" si="34"/>
        <v>43240</v>
      </c>
      <c r="R22" s="13">
        <f t="shared" ref="R22:R23" si="44">X21+1</f>
        <v>43262</v>
      </c>
      <c r="S22" s="14">
        <f t="shared" ref="S22:S23" si="45">R22+1</f>
        <v>43263</v>
      </c>
      <c r="T22" s="14">
        <f t="shared" si="35"/>
        <v>43264</v>
      </c>
      <c r="U22" s="14">
        <f t="shared" si="36"/>
        <v>43265</v>
      </c>
      <c r="V22" s="14">
        <f t="shared" si="37"/>
        <v>43266</v>
      </c>
      <c r="W22" s="14">
        <f t="shared" si="38"/>
        <v>43267</v>
      </c>
      <c r="X22" s="15">
        <f t="shared" si="39"/>
        <v>43268</v>
      </c>
    </row>
    <row r="23" spans="2:31" x14ac:dyDescent="0.3">
      <c r="B23" s="13">
        <f t="shared" si="40"/>
        <v>43206</v>
      </c>
      <c r="C23" s="14">
        <f t="shared" si="41"/>
        <v>43207</v>
      </c>
      <c r="D23" s="14">
        <f t="shared" si="25"/>
        <v>43208</v>
      </c>
      <c r="E23" s="14">
        <f t="shared" si="26"/>
        <v>43209</v>
      </c>
      <c r="F23" s="14">
        <f t="shared" si="27"/>
        <v>43210</v>
      </c>
      <c r="G23" s="14">
        <f t="shared" si="28"/>
        <v>43211</v>
      </c>
      <c r="H23" s="15">
        <f t="shared" si="29"/>
        <v>43212</v>
      </c>
      <c r="J23" s="13">
        <f t="shared" si="42"/>
        <v>43241</v>
      </c>
      <c r="K23" s="14">
        <f t="shared" si="43"/>
        <v>43242</v>
      </c>
      <c r="L23" s="14">
        <f t="shared" si="30"/>
        <v>43243</v>
      </c>
      <c r="M23" s="14">
        <f t="shared" si="31"/>
        <v>43244</v>
      </c>
      <c r="N23" s="14">
        <f t="shared" si="32"/>
        <v>43245</v>
      </c>
      <c r="O23" s="14">
        <f t="shared" si="33"/>
        <v>43246</v>
      </c>
      <c r="P23" s="15">
        <f t="shared" si="34"/>
        <v>43247</v>
      </c>
      <c r="R23" s="13">
        <f t="shared" si="44"/>
        <v>43269</v>
      </c>
      <c r="S23" s="14">
        <f t="shared" si="45"/>
        <v>43270</v>
      </c>
      <c r="T23" s="14">
        <f t="shared" si="35"/>
        <v>43271</v>
      </c>
      <c r="U23" s="14">
        <f t="shared" si="36"/>
        <v>43272</v>
      </c>
      <c r="V23" s="14">
        <f t="shared" si="37"/>
        <v>43273</v>
      </c>
      <c r="W23" s="14">
        <f t="shared" si="38"/>
        <v>43274</v>
      </c>
      <c r="X23" s="15">
        <f t="shared" si="39"/>
        <v>43275</v>
      </c>
    </row>
    <row r="24" spans="2:31" x14ac:dyDescent="0.3">
      <c r="B24" s="13">
        <f>IF(H23&lt;EOMONTH(B18,0),H23+1,"")</f>
        <v>43213</v>
      </c>
      <c r="C24" s="14">
        <f>IF(B24&lt;EOMONTH(B18,0),B24+1,"")</f>
        <v>43214</v>
      </c>
      <c r="D24" s="14">
        <f>IF(C24&lt;EOMONTH(B18,0),C24+1,"")</f>
        <v>43215</v>
      </c>
      <c r="E24" s="14">
        <f>IF(D24&lt;EOMONTH(B18,0),D24+1,"")</f>
        <v>43216</v>
      </c>
      <c r="F24" s="14">
        <f>IF(E24&lt;EOMONTH(B18,0),E24+1,"")</f>
        <v>43217</v>
      </c>
      <c r="G24" s="14">
        <f>IF(F24&lt;EOMONTH(B18,0),F24+1,"")</f>
        <v>43218</v>
      </c>
      <c r="H24" s="15">
        <f>IF(G24&lt;EOMONTH(B18,0),G24+1,"")</f>
        <v>43219</v>
      </c>
      <c r="J24" s="13">
        <f>IF(P23&lt;EOMONTH(J18,0),P23+1,"")</f>
        <v>43248</v>
      </c>
      <c r="K24" s="14">
        <f>IF(J24&lt;EOMONTH(J18,0),J24+1,"")</f>
        <v>43249</v>
      </c>
      <c r="L24" s="14">
        <f>IF(K24&lt;EOMONTH(J18,0),K24+1,"")</f>
        <v>43250</v>
      </c>
      <c r="M24" s="14">
        <f>IF(L24&lt;EOMONTH(J18,0),L24+1,"")</f>
        <v>43251</v>
      </c>
      <c r="N24" s="14" t="str">
        <f>IF(M24&lt;EOMONTH(M18,0),M24+1,"")</f>
        <v/>
      </c>
      <c r="O24" s="14" t="str">
        <f>IF(N24&lt;EOMONTH(J18,0),N24+1,"")</f>
        <v/>
      </c>
      <c r="P24" s="15" t="str">
        <f>IF(O24&lt;EOMONTH(J18,0),O24+1,"")</f>
        <v/>
      </c>
      <c r="R24" s="13">
        <f>IF(X23&lt;EOMONTH(R18,0),X23+1,"")</f>
        <v>43276</v>
      </c>
      <c r="S24" s="14">
        <f>IF(R24&lt;EOMONTH(R18,0),R24+1,"")</f>
        <v>43277</v>
      </c>
      <c r="T24" s="14">
        <f>IF(S24&lt;EOMONTH(R18,0),S24+1,"")</f>
        <v>43278</v>
      </c>
      <c r="U24" s="14">
        <f>IF(T24&lt;EOMONTH(R18,0),T24+1,"")</f>
        <v>43279</v>
      </c>
      <c r="V24" s="14">
        <f>IF(U24&lt;EOMONTH(R18,0),U24+1,"")</f>
        <v>43280</v>
      </c>
      <c r="W24" s="14">
        <f>IF(V24&lt;EOMONTH(R18,0),V24+1,"")</f>
        <v>43281</v>
      </c>
      <c r="X24" s="15" t="str">
        <f>IF(W24&lt;EOMONTH(U18,0),W24+1,"")</f>
        <v/>
      </c>
    </row>
    <row r="25" spans="2:31" ht="15" thickBot="1" x14ac:dyDescent="0.35">
      <c r="B25" s="16">
        <f>IF(H24&lt;EOMONTH(B18,0),H24+1,"")</f>
        <v>43220</v>
      </c>
      <c r="C25" s="17" t="str">
        <f>IF(B25&lt;EOMONTH(B18,0),B25+1,"")</f>
        <v/>
      </c>
      <c r="D25" s="17" t="str">
        <f>IF(C25&lt;EOMONTH(B18,0),C25+1,"")</f>
        <v/>
      </c>
      <c r="E25" s="17" t="str">
        <f>IF(D25&lt;EOMONTH(B18,0),D25+1,"")</f>
        <v/>
      </c>
      <c r="F25" s="17" t="str">
        <f>IF(E25&lt;EOMONTH(B18,0),E25+1,"")</f>
        <v/>
      </c>
      <c r="G25" s="17" t="str">
        <f>IF(F25&lt;EOMONTH(B18,0),F25+1,"")</f>
        <v/>
      </c>
      <c r="H25" s="18" t="str">
        <f>IF(G25&lt;EOMONTH(B18,0),G25+1,"")</f>
        <v/>
      </c>
      <c r="J25" s="16" t="str">
        <f>IF(P24&lt;EOMONTH(J18,0),P24+1,"")</f>
        <v/>
      </c>
      <c r="K25" s="17" t="str">
        <f>IF(J25&lt;EOMONTH(J18,0),J25+1,"")</f>
        <v/>
      </c>
      <c r="L25" s="17" t="str">
        <f>IF(K25&lt;EOMONTH(J18,0),K25+1,"")</f>
        <v/>
      </c>
      <c r="M25" s="17" t="str">
        <f>IF(L25&lt;EOMONTH(J18,0),L25+1,"")</f>
        <v/>
      </c>
      <c r="N25" s="17" t="str">
        <f>IF(M25&lt;EOMONTH(J18,0),M25+1,"")</f>
        <v/>
      </c>
      <c r="O25" s="17" t="str">
        <f>IF(N25&lt;EOMONTH(J18,0),N25+1,"")</f>
        <v/>
      </c>
      <c r="P25" s="18" t="str">
        <f>IF(O25&lt;EOMONTH(J18,0),O25+1,"")</f>
        <v/>
      </c>
      <c r="R25" s="16" t="str">
        <f>IF(X24&lt;EOMONTH(R18,0),X24+1,"")</f>
        <v/>
      </c>
      <c r="S25" s="17" t="str">
        <f>IF(R25&lt;EOMONTH(R18,0),R25+1,"")</f>
        <v/>
      </c>
      <c r="T25" s="17" t="str">
        <f>IF(S25&lt;EOMONTH(R18,0),S25+1,"")</f>
        <v/>
      </c>
      <c r="U25" s="17" t="str">
        <f>IF(T25&lt;EOMONTH(R18,0),T25+1,"")</f>
        <v/>
      </c>
      <c r="V25" s="17" t="str">
        <f>IF(U25&lt;EOMONTH(R18,0),U25+1,"")</f>
        <v/>
      </c>
      <c r="W25" s="17" t="str">
        <f>IF(V25&lt;EOMONTH(R18,0),V25+1,"")</f>
        <v/>
      </c>
      <c r="X25" s="18" t="str">
        <f>IF(W25&lt;EOMONTH(R18,0),W25+1,"")</f>
        <v/>
      </c>
    </row>
    <row r="26" spans="2:31" ht="15" thickBot="1" x14ac:dyDescent="0.35"/>
    <row r="27" spans="2:31" ht="15" thickBot="1" x14ac:dyDescent="0.35">
      <c r="B27" s="10">
        <f>EDATE(DATE(An_réf,1,1),6)</f>
        <v>43282</v>
      </c>
      <c r="C27" s="11"/>
      <c r="D27" s="11"/>
      <c r="E27" s="11"/>
      <c r="F27" s="11"/>
      <c r="G27" s="11"/>
      <c r="H27" s="12"/>
      <c r="J27" s="10">
        <f>EDATE(DATE(An_réf,1,1),7)</f>
        <v>43313</v>
      </c>
      <c r="K27" s="11"/>
      <c r="L27" s="11"/>
      <c r="M27" s="11"/>
      <c r="N27" s="11"/>
      <c r="O27" s="11"/>
      <c r="P27" s="12"/>
      <c r="R27" s="10">
        <f>EDATE(DATE(An_réf,1,1),8)</f>
        <v>43344</v>
      </c>
      <c r="S27" s="11"/>
      <c r="T27" s="11"/>
      <c r="U27" s="11"/>
      <c r="V27" s="11"/>
      <c r="W27" s="11"/>
      <c r="X27" s="12"/>
    </row>
    <row r="28" spans="2:31" x14ac:dyDescent="0.3">
      <c r="B28" s="19" t="str">
        <f>UPPER(TEXT(B30,"jjj"))</f>
        <v>LUN</v>
      </c>
      <c r="C28" s="20" t="str">
        <f t="shared" ref="C28:H28" si="46">UPPER(TEXT(C30,"jjj"))</f>
        <v>MAR</v>
      </c>
      <c r="D28" s="20" t="str">
        <f t="shared" si="46"/>
        <v>MER</v>
      </c>
      <c r="E28" s="20" t="str">
        <f t="shared" si="46"/>
        <v>JEU</v>
      </c>
      <c r="F28" s="20" t="str">
        <f t="shared" si="46"/>
        <v>VEN</v>
      </c>
      <c r="G28" s="20" t="str">
        <f t="shared" si="46"/>
        <v>SAM</v>
      </c>
      <c r="H28" s="21" t="str">
        <f t="shared" si="46"/>
        <v>DIM</v>
      </c>
      <c r="J28" s="19" t="str">
        <f>UPPER(TEXT(J30,"jjj"))</f>
        <v>LUN</v>
      </c>
      <c r="K28" s="20" t="str">
        <f t="shared" ref="K28:P28" si="47">UPPER(TEXT(K30,"jjj"))</f>
        <v>MAR</v>
      </c>
      <c r="L28" s="20" t="str">
        <f t="shared" si="47"/>
        <v>MER</v>
      </c>
      <c r="M28" s="20" t="str">
        <f t="shared" si="47"/>
        <v>JEU</v>
      </c>
      <c r="N28" s="20" t="str">
        <f t="shared" si="47"/>
        <v>VEN</v>
      </c>
      <c r="O28" s="20" t="str">
        <f t="shared" si="47"/>
        <v>SAM</v>
      </c>
      <c r="P28" s="21" t="str">
        <f t="shared" si="47"/>
        <v>DIM</v>
      </c>
      <c r="R28" s="19" t="str">
        <f>UPPER(TEXT(R30,"jjj"))</f>
        <v>LUN</v>
      </c>
      <c r="S28" s="20" t="str">
        <f t="shared" ref="S28:X28" si="48">UPPER(TEXT(S30,"jjj"))</f>
        <v>MAR</v>
      </c>
      <c r="T28" s="20" t="str">
        <f t="shared" si="48"/>
        <v>MER</v>
      </c>
      <c r="U28" s="20" t="str">
        <f t="shared" si="48"/>
        <v>JEU</v>
      </c>
      <c r="V28" s="20" t="str">
        <f t="shared" si="48"/>
        <v>VEN</v>
      </c>
      <c r="W28" s="20" t="str">
        <f t="shared" si="48"/>
        <v>SAM</v>
      </c>
      <c r="X28" s="21" t="str">
        <f t="shared" si="48"/>
        <v>DIM</v>
      </c>
    </row>
    <row r="29" spans="2:31" x14ac:dyDescent="0.3">
      <c r="B29" s="13" t="str">
        <f>IF(WEEKDAY(B27)=2,B27,"")</f>
        <v/>
      </c>
      <c r="C29" s="14" t="str">
        <f>IF(B29&lt;&gt;"",B29+1,IF(WEEKDAY(B27)=3,B27,""))</f>
        <v/>
      </c>
      <c r="D29" s="14" t="str">
        <f>IF(C29&lt;&gt;"",C29+1,IF(WEEKDAY(B27)=4,B27,""))</f>
        <v/>
      </c>
      <c r="E29" s="14" t="str">
        <f>IF(D29&lt;&gt;"",D29+1,IF(WEEKDAY(B27)=5,B27,""))</f>
        <v/>
      </c>
      <c r="F29" s="14" t="str">
        <f>IF(E29&lt;&gt;"",E29+1,IF(WEEKDAY(B27)=6,B27,""))</f>
        <v/>
      </c>
      <c r="G29" s="14" t="str">
        <f>IF(F29&lt;&gt;"",F29+1,IF(WEEKDAY(B27)=7,B27,""))</f>
        <v/>
      </c>
      <c r="H29" s="15">
        <f>IF(G29&lt;&gt;"",G29+1,IF(WEEKDAY(B27)=1,B27,""))</f>
        <v>43282</v>
      </c>
      <c r="J29" s="13" t="str">
        <f>IF(WEEKDAY(J27)=2,J27,"")</f>
        <v/>
      </c>
      <c r="K29" s="14" t="str">
        <f>IF(J29&lt;&gt;"",J29+1,IF(WEEKDAY(J27)=3,J27,""))</f>
        <v/>
      </c>
      <c r="L29" s="14">
        <f>IF(K29&lt;&gt;"",K29+1,IF(WEEKDAY(J27)=4,J27,""))</f>
        <v>43313</v>
      </c>
      <c r="M29" s="14">
        <f>IF(L29&lt;&gt;"",L29+1,IF(WEEKDAY(J27)=5,J27,""))</f>
        <v>43314</v>
      </c>
      <c r="N29" s="14">
        <f>IF(M29&lt;&gt;"",M29+1,IF(WEEKDAY(J27)=6,J27,""))</f>
        <v>43315</v>
      </c>
      <c r="O29" s="14">
        <f>IF(N29&lt;&gt;"",N29+1,IF(WEEKDAY(J27)=7,J27,""))</f>
        <v>43316</v>
      </c>
      <c r="P29" s="15">
        <f>IF(O29&lt;&gt;"",O29+1,IF(WEEKDAY(J27)=1,J27,""))</f>
        <v>43317</v>
      </c>
      <c r="R29" s="13" t="str">
        <f>IF(WEEKDAY(R27)=2,R27,"")</f>
        <v/>
      </c>
      <c r="S29" s="14" t="str">
        <f>IF(R29&lt;&gt;"",R29+1,IF(WEEKDAY(R27)=3,R27,""))</f>
        <v/>
      </c>
      <c r="T29" s="14" t="str">
        <f>IF(S29&lt;&gt;"",S29+1,IF(WEEKDAY(R27)=4,R27,""))</f>
        <v/>
      </c>
      <c r="U29" s="14" t="str">
        <f>IF(T29&lt;&gt;"",T29+1,IF(WEEKDAY(R27)=5,R27,""))</f>
        <v/>
      </c>
      <c r="V29" s="14" t="str">
        <f>IF(U29&lt;&gt;"",U29+1,IF(WEEKDAY(R27)=6,R27,""))</f>
        <v/>
      </c>
      <c r="W29" s="14">
        <f>IF(V29&lt;&gt;"",V29+1,IF(WEEKDAY(R27)=7,R27,""))</f>
        <v>43344</v>
      </c>
      <c r="X29" s="15">
        <f>IF(W29&lt;&gt;"",W29+1,IF(WEEKDAY(R27)=1,R27,""))</f>
        <v>43345</v>
      </c>
    </row>
    <row r="30" spans="2:31" x14ac:dyDescent="0.3">
      <c r="B30" s="13">
        <f>H29+1</f>
        <v>43283</v>
      </c>
      <c r="C30" s="14">
        <f>B30+1</f>
        <v>43284</v>
      </c>
      <c r="D30" s="14">
        <f t="shared" ref="D30:D32" si="49">C30+1</f>
        <v>43285</v>
      </c>
      <c r="E30" s="14">
        <f t="shared" ref="E30:E32" si="50">D30+1</f>
        <v>43286</v>
      </c>
      <c r="F30" s="14">
        <f t="shared" ref="F30:F32" si="51">E30+1</f>
        <v>43287</v>
      </c>
      <c r="G30" s="14">
        <f t="shared" ref="G30:G32" si="52">F30+1</f>
        <v>43288</v>
      </c>
      <c r="H30" s="15">
        <f t="shared" ref="H30:H32" si="53">G30+1</f>
        <v>43289</v>
      </c>
      <c r="J30" s="13">
        <f>P29+1</f>
        <v>43318</v>
      </c>
      <c r="K30" s="14">
        <f>J30+1</f>
        <v>43319</v>
      </c>
      <c r="L30" s="14">
        <f t="shared" ref="L30:L32" si="54">K30+1</f>
        <v>43320</v>
      </c>
      <c r="M30" s="14">
        <f t="shared" ref="M30:M32" si="55">L30+1</f>
        <v>43321</v>
      </c>
      <c r="N30" s="14">
        <f t="shared" ref="N30:N32" si="56">M30+1</f>
        <v>43322</v>
      </c>
      <c r="O30" s="14">
        <f t="shared" ref="O30:O32" si="57">N30+1</f>
        <v>43323</v>
      </c>
      <c r="P30" s="15">
        <f t="shared" ref="P30:P32" si="58">O30+1</f>
        <v>43324</v>
      </c>
      <c r="R30" s="13">
        <f>X29+1</f>
        <v>43346</v>
      </c>
      <c r="S30" s="14">
        <f>R30+1</f>
        <v>43347</v>
      </c>
      <c r="T30" s="14">
        <f t="shared" ref="T30:T32" si="59">S30+1</f>
        <v>43348</v>
      </c>
      <c r="U30" s="14">
        <f t="shared" ref="U30:U32" si="60">T30+1</f>
        <v>43349</v>
      </c>
      <c r="V30" s="14">
        <f t="shared" ref="V30:V32" si="61">U30+1</f>
        <v>43350</v>
      </c>
      <c r="W30" s="14">
        <f t="shared" ref="W30:W32" si="62">V30+1</f>
        <v>43351</v>
      </c>
      <c r="X30" s="15">
        <f t="shared" ref="X30:X32" si="63">W30+1</f>
        <v>43352</v>
      </c>
    </row>
    <row r="31" spans="2:31" x14ac:dyDescent="0.3">
      <c r="B31" s="13">
        <f t="shared" ref="B31:B32" si="64">H30+1</f>
        <v>43290</v>
      </c>
      <c r="C31" s="14">
        <f t="shared" ref="C31:C32" si="65">B31+1</f>
        <v>43291</v>
      </c>
      <c r="D31" s="14">
        <f t="shared" si="49"/>
        <v>43292</v>
      </c>
      <c r="E31" s="14">
        <f t="shared" si="50"/>
        <v>43293</v>
      </c>
      <c r="F31" s="14">
        <f t="shared" si="51"/>
        <v>43294</v>
      </c>
      <c r="G31" s="14">
        <f t="shared" si="52"/>
        <v>43295</v>
      </c>
      <c r="H31" s="15">
        <f t="shared" si="53"/>
        <v>43296</v>
      </c>
      <c r="J31" s="13">
        <f t="shared" ref="J31:J32" si="66">P30+1</f>
        <v>43325</v>
      </c>
      <c r="K31" s="14">
        <f t="shared" ref="K31:K32" si="67">J31+1</f>
        <v>43326</v>
      </c>
      <c r="L31" s="14">
        <f t="shared" si="54"/>
        <v>43327</v>
      </c>
      <c r="M31" s="14">
        <f t="shared" si="55"/>
        <v>43328</v>
      </c>
      <c r="N31" s="14">
        <f t="shared" si="56"/>
        <v>43329</v>
      </c>
      <c r="O31" s="14">
        <f t="shared" si="57"/>
        <v>43330</v>
      </c>
      <c r="P31" s="15">
        <f t="shared" si="58"/>
        <v>43331</v>
      </c>
      <c r="R31" s="13">
        <f t="shared" ref="R31:R32" si="68">X30+1</f>
        <v>43353</v>
      </c>
      <c r="S31" s="14">
        <f t="shared" ref="S31:S32" si="69">R31+1</f>
        <v>43354</v>
      </c>
      <c r="T31" s="14">
        <f t="shared" si="59"/>
        <v>43355</v>
      </c>
      <c r="U31" s="14">
        <f t="shared" si="60"/>
        <v>43356</v>
      </c>
      <c r="V31" s="14">
        <f t="shared" si="61"/>
        <v>43357</v>
      </c>
      <c r="W31" s="14">
        <f t="shared" si="62"/>
        <v>43358</v>
      </c>
      <c r="X31" s="15">
        <f t="shared" si="63"/>
        <v>43359</v>
      </c>
    </row>
    <row r="32" spans="2:31" x14ac:dyDescent="0.3">
      <c r="B32" s="13">
        <f t="shared" si="64"/>
        <v>43297</v>
      </c>
      <c r="C32" s="14">
        <f t="shared" si="65"/>
        <v>43298</v>
      </c>
      <c r="D32" s="14">
        <f t="shared" si="49"/>
        <v>43299</v>
      </c>
      <c r="E32" s="14">
        <f t="shared" si="50"/>
        <v>43300</v>
      </c>
      <c r="F32" s="14">
        <f t="shared" si="51"/>
        <v>43301</v>
      </c>
      <c r="G32" s="14">
        <f t="shared" si="52"/>
        <v>43302</v>
      </c>
      <c r="H32" s="15">
        <f t="shared" si="53"/>
        <v>43303</v>
      </c>
      <c r="J32" s="13">
        <f t="shared" si="66"/>
        <v>43332</v>
      </c>
      <c r="K32" s="14">
        <f t="shared" si="67"/>
        <v>43333</v>
      </c>
      <c r="L32" s="14">
        <f t="shared" si="54"/>
        <v>43334</v>
      </c>
      <c r="M32" s="14">
        <f t="shared" si="55"/>
        <v>43335</v>
      </c>
      <c r="N32" s="14">
        <f t="shared" si="56"/>
        <v>43336</v>
      </c>
      <c r="O32" s="14">
        <f t="shared" si="57"/>
        <v>43337</v>
      </c>
      <c r="P32" s="15">
        <f t="shared" si="58"/>
        <v>43338</v>
      </c>
      <c r="R32" s="13">
        <f t="shared" si="68"/>
        <v>43360</v>
      </c>
      <c r="S32" s="14">
        <f t="shared" si="69"/>
        <v>43361</v>
      </c>
      <c r="T32" s="14">
        <f t="shared" si="59"/>
        <v>43362</v>
      </c>
      <c r="U32" s="14">
        <f t="shared" si="60"/>
        <v>43363</v>
      </c>
      <c r="V32" s="14">
        <f t="shared" si="61"/>
        <v>43364</v>
      </c>
      <c r="W32" s="14">
        <f t="shared" si="62"/>
        <v>43365</v>
      </c>
      <c r="X32" s="15">
        <f t="shared" si="63"/>
        <v>43366</v>
      </c>
    </row>
    <row r="33" spans="2:24" x14ac:dyDescent="0.3">
      <c r="B33" s="13">
        <f>IF(H32&lt;EOMONTH(B27,0),H32+1,"")</f>
        <v>43304</v>
      </c>
      <c r="C33" s="14">
        <f>IF(B33&lt;EOMONTH(B27,0),B33+1,"")</f>
        <v>43305</v>
      </c>
      <c r="D33" s="14">
        <f>IF(C33&lt;EOMONTH(B27,0),C33+1,"")</f>
        <v>43306</v>
      </c>
      <c r="E33" s="14">
        <f>IF(D33&lt;EOMONTH(B27,0),D33+1,"")</f>
        <v>43307</v>
      </c>
      <c r="F33" s="14">
        <f>IF(E33&lt;EOMONTH(B27,0),E33+1,"")</f>
        <v>43308</v>
      </c>
      <c r="G33" s="14">
        <f>IF(F33&lt;EOMONTH(B27,0),F33+1,"")</f>
        <v>43309</v>
      </c>
      <c r="H33" s="15">
        <f>IF(G33&lt;EOMONTH(B27,0),G33+1,"")</f>
        <v>43310</v>
      </c>
      <c r="J33" s="13">
        <f>IF(P32&lt;EOMONTH(J27,0),P32+1,"")</f>
        <v>43339</v>
      </c>
      <c r="K33" s="14">
        <f>IF(J33&lt;EOMONTH(J27,0),J33+1,"")</f>
        <v>43340</v>
      </c>
      <c r="L33" s="14">
        <f>IF(K33&lt;EOMONTH(J27,0),K33+1,"")</f>
        <v>43341</v>
      </c>
      <c r="M33" s="14">
        <f>IF(L33&lt;EOMONTH(J27,0),L33+1,"")</f>
        <v>43342</v>
      </c>
      <c r="N33" s="14">
        <f>IF(M33&lt;EOMONTH(J27,0),M33+1,"")</f>
        <v>43343</v>
      </c>
      <c r="O33" s="14" t="str">
        <f>IF(N33&lt;EOMONTH(J27,0),N33+1,"")</f>
        <v/>
      </c>
      <c r="P33" s="15" t="str">
        <f>IF(O33&lt;EOMONTH(J27,0),O33+1,"")</f>
        <v/>
      </c>
      <c r="R33" s="13">
        <f>IF(X32&lt;EOMONTH(R27,0),X32+1,"")</f>
        <v>43367</v>
      </c>
      <c r="S33" s="14">
        <f>IF(R33&lt;EOMONTH(R27,0),R33+1,"")</f>
        <v>43368</v>
      </c>
      <c r="T33" s="14">
        <f>IF(S33&lt;EOMONTH(R27,0),S33+1,"")</f>
        <v>43369</v>
      </c>
      <c r="U33" s="14">
        <f>IF(T33&lt;EOMONTH(R27,0),T33+1,"")</f>
        <v>43370</v>
      </c>
      <c r="V33" s="14">
        <f>IF(U33&lt;EOMONTH(R27,0),U33+1,"")</f>
        <v>43371</v>
      </c>
      <c r="W33" s="14">
        <f>IF(V33&lt;EOMONTH(R27,0),V33+1,"")</f>
        <v>43372</v>
      </c>
      <c r="X33" s="15">
        <f>IF(W33&lt;EOMONTH(R27,0),W33+1,"")</f>
        <v>43373</v>
      </c>
    </row>
    <row r="34" spans="2:24" ht="15" thickBot="1" x14ac:dyDescent="0.35">
      <c r="B34" s="16">
        <f>IF(H33&lt;EOMONTH(B27,0),H33+1,"")</f>
        <v>43311</v>
      </c>
      <c r="C34" s="17">
        <f>IF(B34&lt;EOMONTH(B27,0),B34+1,"")</f>
        <v>43312</v>
      </c>
      <c r="D34" s="17" t="str">
        <f>IF(C34&lt;EOMONTH(B27,0),C34+1,"")</f>
        <v/>
      </c>
      <c r="E34" s="17" t="str">
        <f>IF(D34&lt;EOMONTH(B27,0),D34+1,"")</f>
        <v/>
      </c>
      <c r="F34" s="17" t="str">
        <f>IF(E34&lt;EOMONTH(B27,0),E34+1,"")</f>
        <v/>
      </c>
      <c r="G34" s="17" t="str">
        <f>IF(F34&lt;EOMONTH(B27,0),F34+1,"")</f>
        <v/>
      </c>
      <c r="H34" s="18" t="str">
        <f>IF(G34&lt;EOMONTH(B27,0),G34+1,"")</f>
        <v/>
      </c>
      <c r="J34" s="16" t="str">
        <f>IF(P33&lt;EOMONTH(J27,0),P33+1,"")</f>
        <v/>
      </c>
      <c r="K34" s="17" t="str">
        <f>IF(J34&lt;EOMONTH(J27,0),J34+1,"")</f>
        <v/>
      </c>
      <c r="L34" s="17" t="str">
        <f>IF(K34&lt;EOMONTH(J27,0),K34+1,"")</f>
        <v/>
      </c>
      <c r="M34" s="17" t="str">
        <f>IF(L34&lt;EOMONTH(J27,0),L34+1,"")</f>
        <v/>
      </c>
      <c r="N34" s="17" t="str">
        <f>IF(M34&lt;EOMONTH(J27,0),M34+1,"")</f>
        <v/>
      </c>
      <c r="O34" s="17" t="str">
        <f>IF(N34&lt;EOMONTH(J27,0),N34+1,"")</f>
        <v/>
      </c>
      <c r="P34" s="18" t="str">
        <f>IF(O34&lt;EOMONTH(J27,0),O34+1,"")</f>
        <v/>
      </c>
      <c r="R34" s="16" t="str">
        <f>IF(X33&lt;EOMONTH(R27,0),X33+1,"")</f>
        <v/>
      </c>
      <c r="S34" s="17" t="str">
        <f>IF(R34&lt;EOMONTH(R27,0),R34+1,"")</f>
        <v/>
      </c>
      <c r="T34" s="17" t="str">
        <f>IF(S34&lt;EOMONTH(R27,0),S34+1,"")</f>
        <v/>
      </c>
      <c r="U34" s="17" t="str">
        <f>IF(T34&lt;EOMONTH(R27,0),T34+1,"")</f>
        <v/>
      </c>
      <c r="V34" s="17" t="str">
        <f>IF(U34&lt;EOMONTH(R27,0),U34+1,"")</f>
        <v/>
      </c>
      <c r="W34" s="17" t="str">
        <f>IF(V34&lt;EOMONTH(R27,0),V34+1,"")</f>
        <v/>
      </c>
      <c r="X34" s="18" t="str">
        <f>IF(W34&lt;EOMONTH(R27,0),W34+1,"")</f>
        <v/>
      </c>
    </row>
    <row r="35" spans="2:24" ht="15" thickBot="1" x14ac:dyDescent="0.35"/>
    <row r="36" spans="2:24" ht="15" thickBot="1" x14ac:dyDescent="0.35">
      <c r="B36" s="10">
        <f>EDATE(DATE(An_réf,1,1),9)</f>
        <v>43374</v>
      </c>
      <c r="C36" s="11"/>
      <c r="D36" s="11"/>
      <c r="E36" s="11"/>
      <c r="F36" s="11"/>
      <c r="G36" s="11"/>
      <c r="H36" s="12"/>
      <c r="J36" s="10">
        <f>EDATE(DATE(An_réf,1,1),10)</f>
        <v>43405</v>
      </c>
      <c r="K36" s="11"/>
      <c r="L36" s="11"/>
      <c r="M36" s="11"/>
      <c r="N36" s="11"/>
      <c r="O36" s="11"/>
      <c r="P36" s="12"/>
      <c r="R36" s="10">
        <f>EDATE(DATE(An_réf,1,1),11)</f>
        <v>43435</v>
      </c>
      <c r="S36" s="11"/>
      <c r="T36" s="11"/>
      <c r="U36" s="11"/>
      <c r="V36" s="11"/>
      <c r="W36" s="11"/>
      <c r="X36" s="12"/>
    </row>
    <row r="37" spans="2:24" x14ac:dyDescent="0.3">
      <c r="B37" s="19" t="str">
        <f>UPPER(TEXT(B39,"jjj"))</f>
        <v>LUN</v>
      </c>
      <c r="C37" s="20" t="str">
        <f t="shared" ref="C37:H37" si="70">UPPER(TEXT(C39,"jjj"))</f>
        <v>MAR</v>
      </c>
      <c r="D37" s="20" t="str">
        <f t="shared" si="70"/>
        <v>MER</v>
      </c>
      <c r="E37" s="20" t="str">
        <f t="shared" si="70"/>
        <v>JEU</v>
      </c>
      <c r="F37" s="20" t="str">
        <f t="shared" si="70"/>
        <v>VEN</v>
      </c>
      <c r="G37" s="20" t="str">
        <f t="shared" si="70"/>
        <v>SAM</v>
      </c>
      <c r="H37" s="21" t="str">
        <f t="shared" si="70"/>
        <v>DIM</v>
      </c>
      <c r="J37" s="19" t="str">
        <f>UPPER(TEXT(J39,"jjj"))</f>
        <v>LUN</v>
      </c>
      <c r="K37" s="20" t="str">
        <f t="shared" ref="K37:P37" si="71">UPPER(TEXT(K39,"jjj"))</f>
        <v>MAR</v>
      </c>
      <c r="L37" s="20" t="str">
        <f t="shared" si="71"/>
        <v>MER</v>
      </c>
      <c r="M37" s="20" t="str">
        <f t="shared" si="71"/>
        <v>JEU</v>
      </c>
      <c r="N37" s="20" t="str">
        <f t="shared" si="71"/>
        <v>VEN</v>
      </c>
      <c r="O37" s="20" t="str">
        <f t="shared" si="71"/>
        <v>SAM</v>
      </c>
      <c r="P37" s="21" t="str">
        <f t="shared" si="71"/>
        <v>DIM</v>
      </c>
      <c r="R37" s="19" t="str">
        <f>UPPER(TEXT(R39,"jjj"))</f>
        <v>LUN</v>
      </c>
      <c r="S37" s="20" t="str">
        <f t="shared" ref="S37:X37" si="72">UPPER(TEXT(S39,"jjj"))</f>
        <v>MAR</v>
      </c>
      <c r="T37" s="20" t="str">
        <f t="shared" si="72"/>
        <v>MER</v>
      </c>
      <c r="U37" s="20" t="str">
        <f t="shared" si="72"/>
        <v>JEU</v>
      </c>
      <c r="V37" s="20" t="str">
        <f t="shared" si="72"/>
        <v>VEN</v>
      </c>
      <c r="W37" s="20" t="str">
        <f t="shared" si="72"/>
        <v>SAM</v>
      </c>
      <c r="X37" s="21" t="str">
        <f t="shared" si="72"/>
        <v>DIM</v>
      </c>
    </row>
    <row r="38" spans="2:24" x14ac:dyDescent="0.3">
      <c r="B38" s="13">
        <f>IF(WEEKDAY(B36)=2,B36,"")</f>
        <v>43374</v>
      </c>
      <c r="C38" s="14">
        <f>IF(B38&lt;&gt;"",B38+1,IF(WEEKDAY(B36)=3,B36,""))</f>
        <v>43375</v>
      </c>
      <c r="D38" s="14">
        <f>IF(C38&lt;&gt;"",C38+1,IF(WEEKDAY(B36)=4,B36,""))</f>
        <v>43376</v>
      </c>
      <c r="E38" s="14">
        <f>IF(D38&lt;&gt;"",D38+1,IF(WEEKDAY(B36)=5,B36,""))</f>
        <v>43377</v>
      </c>
      <c r="F38" s="14">
        <f>IF(E38&lt;&gt;"",E38+1,IF(WEEKDAY(B36)=6,B36,""))</f>
        <v>43378</v>
      </c>
      <c r="G38" s="14">
        <f>IF(F38&lt;&gt;"",F38+1,IF(WEEKDAY(B36)=7,B36,""))</f>
        <v>43379</v>
      </c>
      <c r="H38" s="15">
        <f>IF(G38&lt;&gt;"",G38+1,IF(WEEKDAY(B36)=1,B36,""))</f>
        <v>43380</v>
      </c>
      <c r="J38" s="13" t="str">
        <f>IF(WEEKDAY(J36)=2,J36,"")</f>
        <v/>
      </c>
      <c r="K38" s="14" t="str">
        <f>IF(J38&lt;&gt;"",J38+1,IF(WEEKDAY(J36)=3,J36,""))</f>
        <v/>
      </c>
      <c r="L38" s="14" t="str">
        <f>IF(K38&lt;&gt;"",K38+1,IF(WEEKDAY(J36)=4,J36,""))</f>
        <v/>
      </c>
      <c r="M38" s="14">
        <f>IF(L38&lt;&gt;"",L38+1,IF(WEEKDAY(J36)=5,J36,""))</f>
        <v>43405</v>
      </c>
      <c r="N38" s="14">
        <f>IF(M38&lt;&gt;"",M38+1,IF(WEEKDAY(J36)=6,J36,""))</f>
        <v>43406</v>
      </c>
      <c r="O38" s="14">
        <f>IF(N38&lt;&gt;"",N38+1,IF(WEEKDAY(J36)=7,J36,""))</f>
        <v>43407</v>
      </c>
      <c r="P38" s="15">
        <f>IF(O38&lt;&gt;"",O38+1,IF(WEEKDAY(J36)=1,J36,""))</f>
        <v>43408</v>
      </c>
      <c r="R38" s="13" t="str">
        <f>IF(WEEKDAY(R36)=2,R36,"")</f>
        <v/>
      </c>
      <c r="S38" s="14" t="str">
        <f>IF(R38&lt;&gt;"",R38+1,IF(WEEKDAY(R36)=3,R36,""))</f>
        <v/>
      </c>
      <c r="T38" s="14" t="str">
        <f>IF(S38&lt;&gt;"",S38+1,IF(WEEKDAY(R36)=4,R36,""))</f>
        <v/>
      </c>
      <c r="U38" s="14" t="str">
        <f>IF(T38&lt;&gt;"",T38+1,IF(WEEKDAY(R36)=5,R36,""))</f>
        <v/>
      </c>
      <c r="V38" s="14" t="str">
        <f>IF(U38&lt;&gt;"",U38+1,IF(WEEKDAY(R36)=6,R36,""))</f>
        <v/>
      </c>
      <c r="W38" s="14">
        <f>IF(V38&lt;&gt;"",V38+1,IF(WEEKDAY(R36)=7,R36,""))</f>
        <v>43435</v>
      </c>
      <c r="X38" s="15">
        <f>IF(W38&lt;&gt;"",W38+1,IF(WEEKDAY(R36)=1,R36,""))</f>
        <v>43436</v>
      </c>
    </row>
    <row r="39" spans="2:24" x14ac:dyDescent="0.3">
      <c r="B39" s="13">
        <f>H38+1</f>
        <v>43381</v>
      </c>
      <c r="C39" s="14">
        <f>B39+1</f>
        <v>43382</v>
      </c>
      <c r="D39" s="14">
        <f t="shared" ref="D39:D41" si="73">C39+1</f>
        <v>43383</v>
      </c>
      <c r="E39" s="14">
        <f t="shared" ref="E39:E41" si="74">D39+1</f>
        <v>43384</v>
      </c>
      <c r="F39" s="14">
        <f t="shared" ref="F39:F41" si="75">E39+1</f>
        <v>43385</v>
      </c>
      <c r="G39" s="14">
        <f t="shared" ref="G39:G41" si="76">F39+1</f>
        <v>43386</v>
      </c>
      <c r="H39" s="15">
        <f t="shared" ref="H39:H41" si="77">G39+1</f>
        <v>43387</v>
      </c>
      <c r="J39" s="13">
        <f>P38+1</f>
        <v>43409</v>
      </c>
      <c r="K39" s="14">
        <f>J39+1</f>
        <v>43410</v>
      </c>
      <c r="L39" s="14">
        <f t="shared" ref="L39:L41" si="78">K39+1</f>
        <v>43411</v>
      </c>
      <c r="M39" s="14">
        <f t="shared" ref="M39:M41" si="79">L39+1</f>
        <v>43412</v>
      </c>
      <c r="N39" s="14">
        <f t="shared" ref="N39:N41" si="80">M39+1</f>
        <v>43413</v>
      </c>
      <c r="O39" s="14">
        <f t="shared" ref="O39:O41" si="81">N39+1</f>
        <v>43414</v>
      </c>
      <c r="P39" s="15">
        <f t="shared" ref="P39:P41" si="82">O39+1</f>
        <v>43415</v>
      </c>
      <c r="R39" s="13">
        <f>X38+1</f>
        <v>43437</v>
      </c>
      <c r="S39" s="14">
        <f>R39+1</f>
        <v>43438</v>
      </c>
      <c r="T39" s="14">
        <f t="shared" ref="T39:T41" si="83">S39+1</f>
        <v>43439</v>
      </c>
      <c r="U39" s="14">
        <f t="shared" ref="U39:U41" si="84">T39+1</f>
        <v>43440</v>
      </c>
      <c r="V39" s="14">
        <f t="shared" ref="V39:V41" si="85">U39+1</f>
        <v>43441</v>
      </c>
      <c r="W39" s="14">
        <f t="shared" ref="W39:W41" si="86">V39+1</f>
        <v>43442</v>
      </c>
      <c r="X39" s="15">
        <f t="shared" ref="X39:X41" si="87">W39+1</f>
        <v>43443</v>
      </c>
    </row>
    <row r="40" spans="2:24" x14ac:dyDescent="0.3">
      <c r="B40" s="13">
        <f t="shared" ref="B40:B41" si="88">H39+1</f>
        <v>43388</v>
      </c>
      <c r="C40" s="14">
        <f t="shared" ref="C40:C41" si="89">B40+1</f>
        <v>43389</v>
      </c>
      <c r="D40" s="14">
        <f t="shared" si="73"/>
        <v>43390</v>
      </c>
      <c r="E40" s="14">
        <f t="shared" si="74"/>
        <v>43391</v>
      </c>
      <c r="F40" s="14">
        <f t="shared" si="75"/>
        <v>43392</v>
      </c>
      <c r="G40" s="14">
        <f t="shared" si="76"/>
        <v>43393</v>
      </c>
      <c r="H40" s="15">
        <f t="shared" si="77"/>
        <v>43394</v>
      </c>
      <c r="J40" s="13">
        <f t="shared" ref="J40:J41" si="90">P39+1</f>
        <v>43416</v>
      </c>
      <c r="K40" s="14">
        <f t="shared" ref="K40:K41" si="91">J40+1</f>
        <v>43417</v>
      </c>
      <c r="L40" s="14">
        <f t="shared" si="78"/>
        <v>43418</v>
      </c>
      <c r="M40" s="14">
        <f t="shared" si="79"/>
        <v>43419</v>
      </c>
      <c r="N40" s="14">
        <f t="shared" si="80"/>
        <v>43420</v>
      </c>
      <c r="O40" s="14">
        <f t="shared" si="81"/>
        <v>43421</v>
      </c>
      <c r="P40" s="15">
        <f t="shared" si="82"/>
        <v>43422</v>
      </c>
      <c r="R40" s="13">
        <f t="shared" ref="R40:R41" si="92">X39+1</f>
        <v>43444</v>
      </c>
      <c r="S40" s="14">
        <f t="shared" ref="S40:S41" si="93">R40+1</f>
        <v>43445</v>
      </c>
      <c r="T40" s="14">
        <f t="shared" si="83"/>
        <v>43446</v>
      </c>
      <c r="U40" s="14">
        <f t="shared" si="84"/>
        <v>43447</v>
      </c>
      <c r="V40" s="14">
        <f t="shared" si="85"/>
        <v>43448</v>
      </c>
      <c r="W40" s="14">
        <f t="shared" si="86"/>
        <v>43449</v>
      </c>
      <c r="X40" s="15">
        <f t="shared" si="87"/>
        <v>43450</v>
      </c>
    </row>
    <row r="41" spans="2:24" x14ac:dyDescent="0.3">
      <c r="B41" s="13">
        <f t="shared" si="88"/>
        <v>43395</v>
      </c>
      <c r="C41" s="14">
        <f t="shared" si="89"/>
        <v>43396</v>
      </c>
      <c r="D41" s="14">
        <f t="shared" si="73"/>
        <v>43397</v>
      </c>
      <c r="E41" s="14">
        <f t="shared" si="74"/>
        <v>43398</v>
      </c>
      <c r="F41" s="14">
        <f t="shared" si="75"/>
        <v>43399</v>
      </c>
      <c r="G41" s="14">
        <f t="shared" si="76"/>
        <v>43400</v>
      </c>
      <c r="H41" s="15">
        <f t="shared" si="77"/>
        <v>43401</v>
      </c>
      <c r="J41" s="13">
        <f t="shared" si="90"/>
        <v>43423</v>
      </c>
      <c r="K41" s="14">
        <f t="shared" si="91"/>
        <v>43424</v>
      </c>
      <c r="L41" s="14">
        <f t="shared" si="78"/>
        <v>43425</v>
      </c>
      <c r="M41" s="14">
        <f t="shared" si="79"/>
        <v>43426</v>
      </c>
      <c r="N41" s="14">
        <f t="shared" si="80"/>
        <v>43427</v>
      </c>
      <c r="O41" s="14">
        <f t="shared" si="81"/>
        <v>43428</v>
      </c>
      <c r="P41" s="15">
        <f t="shared" si="82"/>
        <v>43429</v>
      </c>
      <c r="R41" s="13">
        <f t="shared" si="92"/>
        <v>43451</v>
      </c>
      <c r="S41" s="14">
        <f t="shared" si="93"/>
        <v>43452</v>
      </c>
      <c r="T41" s="14">
        <f t="shared" si="83"/>
        <v>43453</v>
      </c>
      <c r="U41" s="14">
        <f t="shared" si="84"/>
        <v>43454</v>
      </c>
      <c r="V41" s="14">
        <f t="shared" si="85"/>
        <v>43455</v>
      </c>
      <c r="W41" s="14">
        <f t="shared" si="86"/>
        <v>43456</v>
      </c>
      <c r="X41" s="15">
        <f t="shared" si="87"/>
        <v>43457</v>
      </c>
    </row>
    <row r="42" spans="2:24" x14ac:dyDescent="0.3">
      <c r="B42" s="13">
        <f>IF(H41&lt;EOMONTH(B36,0),H41+1,"")</f>
        <v>43402</v>
      </c>
      <c r="C42" s="14">
        <f>IF(B42&lt;EOMONTH(B36,0),B42+1,"")</f>
        <v>43403</v>
      </c>
      <c r="D42" s="14">
        <f>IF(C42&lt;EOMONTH(B36,0),C42+1,"")</f>
        <v>43404</v>
      </c>
      <c r="E42" s="14" t="str">
        <f>IF(D42&lt;EOMONTH(B36,0),D42+1,"")</f>
        <v/>
      </c>
      <c r="F42" s="14" t="str">
        <f>IF(E42&lt;EOMONTH(E36,0),E42+1,"")</f>
        <v/>
      </c>
      <c r="G42" s="14" t="str">
        <f>IF(F42&lt;EOMONTH(B36,0),F42+1,"")</f>
        <v/>
      </c>
      <c r="H42" s="15" t="str">
        <f>IF(G42&lt;EOMONTH(B36,0),G42+1,"")</f>
        <v/>
      </c>
      <c r="J42" s="13">
        <f>IF(P41&lt;EOMONTH(J36,0),P41+1,"")</f>
        <v>43430</v>
      </c>
      <c r="K42" s="14">
        <f>IF(J42&lt;EOMONTH(J36,0),J42+1,"")</f>
        <v>43431</v>
      </c>
      <c r="L42" s="14">
        <f>IF(K42&lt;EOMONTH(J36,0),K42+1,"")</f>
        <v>43432</v>
      </c>
      <c r="M42" s="14">
        <f>IF(L42&lt;EOMONTH(J36,0),L42+1,"")</f>
        <v>43433</v>
      </c>
      <c r="N42" s="14">
        <f>IF(M42&lt;EOMONTH(J36,0),M42+1,"")</f>
        <v>43434</v>
      </c>
      <c r="O42" s="14" t="str">
        <f>IF(N42&lt;EOMONTH(J36,0),N42+1,"")</f>
        <v/>
      </c>
      <c r="P42" s="15" t="str">
        <f>IF(O42&lt;EOMONTH(J36,0),O42+1,"")</f>
        <v/>
      </c>
      <c r="R42" s="13">
        <f>IF(X41&lt;EOMONTH(R36,0),X41+1,"")</f>
        <v>43458</v>
      </c>
      <c r="S42" s="14">
        <f>IF(R42&lt;EOMONTH(R36,0),R42+1,"")</f>
        <v>43459</v>
      </c>
      <c r="T42" s="14">
        <f>IF(S42&lt;EOMONTH(R36,0),S42+1,"")</f>
        <v>43460</v>
      </c>
      <c r="U42" s="14">
        <f>IF(T42&lt;EOMONTH(R36,0),T42+1,"")</f>
        <v>43461</v>
      </c>
      <c r="V42" s="14">
        <f>IF(U42&lt;EOMONTH(R36,0),U42+1,"")</f>
        <v>43462</v>
      </c>
      <c r="W42" s="14">
        <f>IF(V42&lt;EOMONTH(R36,0),V42+1,"")</f>
        <v>43463</v>
      </c>
      <c r="X42" s="15">
        <f>IF(W42&lt;EOMONTH(R36,0),W42+1,"")</f>
        <v>43464</v>
      </c>
    </row>
    <row r="43" spans="2:24" ht="15" thickBot="1" x14ac:dyDescent="0.35">
      <c r="B43" s="16" t="str">
        <f>IF(H42&lt;EOMONTH(B36,0),H42+1,"")</f>
        <v/>
      </c>
      <c r="C43" s="17" t="str">
        <f>IF(B43&lt;EOMONTH(B36,0),B43+1,"")</f>
        <v/>
      </c>
      <c r="D43" s="17" t="str">
        <f>IF(C43&lt;EOMONTH(B36,0),C43+1,"")</f>
        <v/>
      </c>
      <c r="E43" s="17" t="str">
        <f>IF(D43&lt;EOMONTH(B36,0),D43+1,"")</f>
        <v/>
      </c>
      <c r="F43" s="17" t="str">
        <f>IF(E43&lt;EOMONTH(B36,0),E43+1,"")</f>
        <v/>
      </c>
      <c r="G43" s="17" t="str">
        <f>IF(F43&lt;EOMONTH(B36,0),F43+1,"")</f>
        <v/>
      </c>
      <c r="H43" s="18" t="str">
        <f>IF(G43&lt;EOMONTH(B36,0),G43+1,"")</f>
        <v/>
      </c>
      <c r="J43" s="16" t="str">
        <f>IF(P42&lt;EOMONTH(J36,0),P42+1,"")</f>
        <v/>
      </c>
      <c r="K43" s="17" t="str">
        <f>IF(J43&lt;EOMONTH(J36,0),J43+1,"")</f>
        <v/>
      </c>
      <c r="L43" s="17" t="str">
        <f>IF(K43&lt;EOMONTH(J36,0),K43+1,"")</f>
        <v/>
      </c>
      <c r="M43" s="17" t="str">
        <f>IF(L43&lt;EOMONTH(J36,0),L43+1,"")</f>
        <v/>
      </c>
      <c r="N43" s="17" t="str">
        <f>IF(M43&lt;EOMONTH(J36,0),M43+1,"")</f>
        <v/>
      </c>
      <c r="O43" s="17" t="str">
        <f>IF(N43&lt;EOMONTH(J36,0),N43+1,"")</f>
        <v/>
      </c>
      <c r="P43" s="18" t="str">
        <f>IF(O43&lt;EOMONTH(J36,0),O43+1,"")</f>
        <v/>
      </c>
      <c r="R43" s="16">
        <f>IF(X42&lt;EOMONTH(R36,0),X42+1,"")</f>
        <v>43465</v>
      </c>
      <c r="S43" s="17" t="str">
        <f>IF(R43&lt;EOMONTH(R36,0),R43+1,"")</f>
        <v/>
      </c>
      <c r="T43" s="17" t="str">
        <f>IF(S43&lt;EOMONTH(R36,0),S43+1,"")</f>
        <v/>
      </c>
      <c r="U43" s="17" t="str">
        <f>IF(T43&lt;EOMONTH(R36,0),T43+1,"")</f>
        <v/>
      </c>
      <c r="V43" s="17" t="str">
        <f>IF(U43&lt;EOMONTH(R36,0),U43+1,"")</f>
        <v/>
      </c>
      <c r="W43" s="17" t="str">
        <f>IF(V43&lt;EOMONTH(R36,0),V43+1,"")</f>
        <v/>
      </c>
      <c r="X43" s="18" t="str">
        <f>IF(W43&lt;EOMONTH(R36,0),W43+1,"")</f>
        <v/>
      </c>
    </row>
  </sheetData>
  <mergeCells count="13">
    <mergeCell ref="B3:X3"/>
    <mergeCell ref="B36:H36"/>
    <mergeCell ref="J36:P36"/>
    <mergeCell ref="R36:X36"/>
    <mergeCell ref="B9:H9"/>
    <mergeCell ref="J9:P9"/>
    <mergeCell ref="R9:X9"/>
    <mergeCell ref="B18:H18"/>
    <mergeCell ref="J18:P18"/>
    <mergeCell ref="R18:X18"/>
    <mergeCell ref="B27:H27"/>
    <mergeCell ref="J27:P27"/>
    <mergeCell ref="R27:X27"/>
  </mergeCells>
  <conditionalFormatting sqref="B11:H16">
    <cfRule type="containsBlanks" dxfId="45" priority="80">
      <formula>LEN(TRIM(B11))=0</formula>
    </cfRule>
    <cfRule type="timePeriod" dxfId="46" priority="83" timePeriod="today">
      <formula>FLOOR(B11,1)=TODAY()</formula>
    </cfRule>
    <cfRule type="notContainsBlanks" dxfId="47" priority="85">
      <formula>LEN(TRIM(B11))&gt;0</formula>
    </cfRule>
    <cfRule type="expression" dxfId="44" priority="45">
      <formula>OR(B11=$AC$9,B11=$AC$10,B11=$AC$11,B11=$AC$12,B11=$AC$13,B11=$AC$16,B11=$AC$17,B11=$AC$18,B11=$AC$19,B11=$AC$20,B11=$AC$21)</formula>
    </cfRule>
  </conditionalFormatting>
  <conditionalFormatting sqref="J11:P16">
    <cfRule type="expression" dxfId="40" priority="41">
      <formula>OR(J11=$AC$9,J11=$AC$10,J11=$AC$11,J11=$AC$12,J11=$AC$13,J11=$AC$16,J11=$AC$17,J11=$AC$18,J11=$AC$19,J11=$AC$20,J11=$AC$21)</formula>
    </cfRule>
    <cfRule type="containsBlanks" dxfId="43" priority="42">
      <formula>LEN(TRIM(J11))=0</formula>
    </cfRule>
    <cfRule type="timePeriod" dxfId="42" priority="43" timePeriod="today">
      <formula>FLOOR(J11,1)=TODAY()</formula>
    </cfRule>
    <cfRule type="notContainsBlanks" dxfId="41" priority="44">
      <formula>LEN(TRIM(J11))&gt;0</formula>
    </cfRule>
  </conditionalFormatting>
  <conditionalFormatting sqref="R11:X16">
    <cfRule type="expression" dxfId="36" priority="37">
      <formula>OR(R11=$AC$9,R11=$AC$10,R11=$AC$11,R11=$AC$12,R11=$AC$13,R11=$AC$16,R11=$AC$17,R11=$AC$18,R11=$AC$19,R11=$AC$20,R11=$AC$21)</formula>
    </cfRule>
    <cfRule type="containsBlanks" dxfId="39" priority="38">
      <formula>LEN(TRIM(R11))=0</formula>
    </cfRule>
    <cfRule type="timePeriod" dxfId="38" priority="39" timePeriod="today">
      <formula>FLOOR(R11,1)=TODAY()</formula>
    </cfRule>
    <cfRule type="notContainsBlanks" dxfId="37" priority="40">
      <formula>LEN(TRIM(R11))&gt;0</formula>
    </cfRule>
  </conditionalFormatting>
  <conditionalFormatting sqref="B20:H25">
    <cfRule type="expression" dxfId="35" priority="33">
      <formula>OR(B20=$AC$9,B20=$AC$10,B20=$AC$11,B20=$AC$12,B20=$AC$13,B20=$AC$16,B20=$AC$17,B20=$AC$18,B20=$AC$19,B20=$AC$20,B20=$AC$21)</formula>
    </cfRule>
    <cfRule type="containsBlanks" dxfId="34" priority="34">
      <formula>LEN(TRIM(B20))=0</formula>
    </cfRule>
    <cfRule type="timePeriod" dxfId="33" priority="35" timePeriod="today">
      <formula>FLOOR(B20,1)=TODAY()</formula>
    </cfRule>
    <cfRule type="notContainsBlanks" dxfId="32" priority="36">
      <formula>LEN(TRIM(B20))&gt;0</formula>
    </cfRule>
  </conditionalFormatting>
  <conditionalFormatting sqref="J20:P25">
    <cfRule type="expression" dxfId="31" priority="29">
      <formula>OR(J20=$AC$9,J20=$AC$10,J20=$AC$11,J20=$AC$12,J20=$AC$13,J20=$AC$16,J20=$AC$17,J20=$AC$18,J20=$AC$19,J20=$AC$20,J20=$AC$21)</formula>
    </cfRule>
    <cfRule type="containsBlanks" dxfId="30" priority="30">
      <formula>LEN(TRIM(J20))=0</formula>
    </cfRule>
    <cfRule type="timePeriod" dxfId="29" priority="31" timePeriod="today">
      <formula>FLOOR(J20,1)=TODAY()</formula>
    </cfRule>
    <cfRule type="notContainsBlanks" dxfId="28" priority="32">
      <formula>LEN(TRIM(J20))&gt;0</formula>
    </cfRule>
  </conditionalFormatting>
  <conditionalFormatting sqref="R20:X25">
    <cfRule type="expression" dxfId="27" priority="25">
      <formula>OR(R20=$AC$9,R20=$AC$10,R20=$AC$11,R20=$AC$12,R20=$AC$13,R20=$AC$16,R20=$AC$17,R20=$AC$18,R20=$AC$19,R20=$AC$20,R20=$AC$21)</formula>
    </cfRule>
    <cfRule type="containsBlanks" dxfId="26" priority="26">
      <formula>LEN(TRIM(R20))=0</formula>
    </cfRule>
    <cfRule type="timePeriod" dxfId="25" priority="27" timePeriod="today">
      <formula>FLOOR(R20,1)=TODAY()</formula>
    </cfRule>
    <cfRule type="notContainsBlanks" dxfId="24" priority="28">
      <formula>LEN(TRIM(R20))&gt;0</formula>
    </cfRule>
  </conditionalFormatting>
  <conditionalFormatting sqref="B29:H34">
    <cfRule type="expression" dxfId="23" priority="21">
      <formula>OR(B29=$AC$9,B29=$AC$10,B29=$AC$11,B29=$AC$12,B29=$AC$13,B29=$AC$16,B29=$AC$17,B29=$AC$18,B29=$AC$19,B29=$AC$20,B29=$AC$21)</formula>
    </cfRule>
    <cfRule type="containsBlanks" dxfId="22" priority="22">
      <formula>LEN(TRIM(B29))=0</formula>
    </cfRule>
    <cfRule type="timePeriod" dxfId="21" priority="23" timePeriod="today">
      <formula>FLOOR(B29,1)=TODAY()</formula>
    </cfRule>
    <cfRule type="notContainsBlanks" dxfId="20" priority="24">
      <formula>LEN(TRIM(B29))&gt;0</formula>
    </cfRule>
  </conditionalFormatting>
  <conditionalFormatting sqref="J29:P34">
    <cfRule type="expression" dxfId="19" priority="17">
      <formula>OR(J29=$AC$9,J29=$AC$10,J29=$AC$11,J29=$AC$12,J29=$AC$13,J29=$AC$16,J29=$AC$17,J29=$AC$18,J29=$AC$19,J29=$AC$20,J29=$AC$21)</formula>
    </cfRule>
    <cfRule type="containsBlanks" dxfId="18" priority="18">
      <formula>LEN(TRIM(J29))=0</formula>
    </cfRule>
    <cfRule type="timePeriod" dxfId="17" priority="19" timePeriod="today">
      <formula>FLOOR(J29,1)=TODAY()</formula>
    </cfRule>
    <cfRule type="notContainsBlanks" dxfId="16" priority="20">
      <formula>LEN(TRIM(J29))&gt;0</formula>
    </cfRule>
  </conditionalFormatting>
  <conditionalFormatting sqref="R29:X34">
    <cfRule type="expression" dxfId="15" priority="13">
      <formula>OR(R29=$AC$9,R29=$AC$10,R29=$AC$11,R29=$AC$12,R29=$AC$13,R29=$AC$16,R29=$AC$17,R29=$AC$18,R29=$AC$19,R29=$AC$20,R29=$AC$21)</formula>
    </cfRule>
    <cfRule type="containsBlanks" dxfId="14" priority="14">
      <formula>LEN(TRIM(R29))=0</formula>
    </cfRule>
    <cfRule type="timePeriod" dxfId="13" priority="15" timePeriod="today">
      <formula>FLOOR(R29,1)=TODAY()</formula>
    </cfRule>
    <cfRule type="notContainsBlanks" dxfId="12" priority="16">
      <formula>LEN(TRIM(R29))&gt;0</formula>
    </cfRule>
  </conditionalFormatting>
  <conditionalFormatting sqref="B38:H43">
    <cfRule type="expression" dxfId="11" priority="9">
      <formula>OR(B38=$AC$9,B38=$AC$10,B38=$AC$11,B38=$AC$12,B38=$AC$13,B38=$AC$16,B38=$AC$17,B38=$AC$18,B38=$AC$19,B38=$AC$20,B38=$AC$21)</formula>
    </cfRule>
    <cfRule type="containsBlanks" dxfId="10" priority="10">
      <formula>LEN(TRIM(B38))=0</formula>
    </cfRule>
    <cfRule type="timePeriod" dxfId="9" priority="11" timePeriod="today">
      <formula>FLOOR(B38,1)=TODAY()</formula>
    </cfRule>
    <cfRule type="notContainsBlanks" dxfId="8" priority="12">
      <formula>LEN(TRIM(B38))&gt;0</formula>
    </cfRule>
  </conditionalFormatting>
  <conditionalFormatting sqref="J38:P43">
    <cfRule type="expression" dxfId="7" priority="5">
      <formula>OR(J38=$AC$9,J38=$AC$10,J38=$AC$11,J38=$AC$12,J38=$AC$13,J38=$AC$16,J38=$AC$17,J38=$AC$18,J38=$AC$19,J38=$AC$20,J38=$AC$21)</formula>
    </cfRule>
    <cfRule type="containsBlanks" dxfId="6" priority="6">
      <formula>LEN(TRIM(J38))=0</formula>
    </cfRule>
    <cfRule type="timePeriod" dxfId="5" priority="7" timePeriod="today">
      <formula>FLOOR(J38,1)=TODAY()</formula>
    </cfRule>
    <cfRule type="notContainsBlanks" dxfId="4" priority="8">
      <formula>LEN(TRIM(J38))&gt;0</formula>
    </cfRule>
  </conditionalFormatting>
  <conditionalFormatting sqref="R38:X43">
    <cfRule type="expression" dxfId="3" priority="1">
      <formula>OR(R38=$AC$9,R38=$AC$10,R38=$AC$11,R38=$AC$12,R38=$AC$13,R38=$AC$16,R38=$AC$17,R38=$AC$18,R38=$AC$19,R38=$AC$20,R38=$AC$21)</formula>
    </cfRule>
    <cfRule type="containsBlanks" dxfId="2" priority="2">
      <formula>LEN(TRIM(R38))=0</formula>
    </cfRule>
    <cfRule type="timePeriod" dxfId="1" priority="3" timePeriod="today">
      <formula>FLOOR(R38,1)=TODAY()</formula>
    </cfRule>
    <cfRule type="notContainsBlanks" dxfId="0" priority="4">
      <formula>LEN(TRIM(R38))&gt;0</formula>
    </cfRule>
  </conditionalFormatting>
  <hyperlinks>
    <hyperlink ref="AB10" r:id="rId1" display="https://www.joursferies.fr/fete-du-travail.php" xr:uid="{6B0A2AB7-443A-4BEA-9A79-5403CDF3FF1E}"/>
    <hyperlink ref="AB17" r:id="rId2" display="https://www.joursferies.fr/ascension.php" xr:uid="{9F7472F1-7826-427E-B4C9-F42C32D766D9}"/>
    <hyperlink ref="AB18" r:id="rId3" display="https://www.joursferies.fr/pentecote.php" xr:uid="{B6A7659E-DD7C-4B0A-8D88-7FFC61824037}"/>
    <hyperlink ref="AB19" r:id="rId4" display="https://www.joursferies.fr/assomption.php" xr:uid="{A816908F-A5B4-4BE5-BB3F-52C9450907B4}"/>
    <hyperlink ref="AB20" r:id="rId5" display="https://www.joursferies.fr/toussaint.php" xr:uid="{AAC2A8D2-5695-4563-81C6-BF5A799E9191}"/>
    <hyperlink ref="AB13" r:id="rId6" display="https://www.joursferies.fr/armistice.php" xr:uid="{EECA5B61-ACCB-46BC-A438-801A9556E3E7}"/>
    <hyperlink ref="AB21" r:id="rId7" display="https://www.joursferies.fr/noel.php" xr:uid="{A9C84132-E124-47D7-8B09-6B0FC9ECF666}"/>
    <hyperlink ref="AB16" r:id="rId8" display="https://www.joursferies.fr/lundi-de-paques.php" xr:uid="{68DEA342-52B3-4D4F-B849-6DF48775A77E}"/>
  </hyperlinks>
  <pageMargins left="0.7" right="0.7" top="0.75" bottom="0.75" header="0.3" footer="0.3"/>
  <pageSetup paperSize="9" scale="70" orientation="landscape" r:id="rId9"/>
  <drawing r:id="rId10"/>
  <legacyDrawing r:id="rId11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12" name="Spinner 2">
              <controlPr defaultSize="0" autoPict="0">
                <anchor moveWithCells="1" sizeWithCells="1">
                  <from>
                    <xdr:col>11</xdr:col>
                    <xdr:colOff>91440</xdr:colOff>
                    <xdr:row>3</xdr:row>
                    <xdr:rowOff>83820</xdr:rowOff>
                  </from>
                  <to>
                    <xdr:col>13</xdr:col>
                    <xdr:colOff>228600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Planning</vt:lpstr>
      <vt:lpstr>An_réf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cp:lastPrinted>2018-04-25T15:08:27Z</cp:lastPrinted>
  <dcterms:created xsi:type="dcterms:W3CDTF">2018-04-19T14:41:04Z</dcterms:created>
  <dcterms:modified xsi:type="dcterms:W3CDTF">2018-04-25T15:43:02Z</dcterms:modified>
</cp:coreProperties>
</file>